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360" yWindow="105" windowWidth="14880" windowHeight="8055" tabRatio="479" activeTab="3"/>
  </bookViews>
  <sheets>
    <sheet name="Segment Group" sheetId="19" r:id="rId1"/>
    <sheet name="Hospital Segment_Old" sheetId="5" r:id="rId2"/>
    <sheet name="Segment Ref" sheetId="15" r:id="rId3"/>
    <sheet name="Hospital Segment" sheetId="20" r:id="rId4"/>
  </sheets>
  <definedNames>
    <definedName name="_xlnm._FilterDatabase" localSheetId="1" hidden="1">'Hospital Segment_Old'!$F$1:$W$1569</definedName>
    <definedName name="Data">OFFSET('Hospital Segment_Old'!#REF!,0,0,COUNTA('Hospital Segment_Old'!#REF!),COUNTA('Hospital Segment_Old'!$1:$1))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W3" i="5" l="1"/>
  <c r="X3" i="5" s="1"/>
  <c r="Y3" i="5" s="1"/>
  <c r="Z3" i="5"/>
  <c r="W4" i="5"/>
  <c r="X4" i="5" s="1"/>
  <c r="W5" i="5"/>
  <c r="X5" i="5" s="1"/>
  <c r="W6" i="5"/>
  <c r="X6" i="5" s="1"/>
  <c r="Z6" i="5" s="1"/>
  <c r="Y6" i="5"/>
  <c r="W7" i="5"/>
  <c r="X7" i="5" s="1"/>
  <c r="W8" i="5"/>
  <c r="X8" i="5" s="1"/>
  <c r="W9" i="5"/>
  <c r="X9" i="5" s="1"/>
  <c r="W10" i="5"/>
  <c r="X10" i="5" s="1"/>
  <c r="Y10" i="5" s="1"/>
  <c r="Z10" i="5"/>
  <c r="W11" i="5"/>
  <c r="X11" i="5" s="1"/>
  <c r="Y11" i="5" s="1"/>
  <c r="Z11" i="5"/>
  <c r="W12" i="5"/>
  <c r="X12" i="5" s="1"/>
  <c r="W13" i="5"/>
  <c r="X13" i="5" s="1"/>
  <c r="W14" i="5"/>
  <c r="X14" i="5" s="1"/>
  <c r="Y14" i="5"/>
  <c r="Z14" i="5"/>
  <c r="W15" i="5"/>
  <c r="X15" i="5" s="1"/>
  <c r="W16" i="5"/>
  <c r="X16" i="5" s="1"/>
  <c r="W17" i="5"/>
  <c r="X17" i="5" s="1"/>
  <c r="W18" i="5"/>
  <c r="X18" i="5" s="1"/>
  <c r="Y18" i="5" s="1"/>
  <c r="Z18" i="5"/>
  <c r="W19" i="5"/>
  <c r="X19" i="5" s="1"/>
  <c r="Y19" i="5" s="1"/>
  <c r="Z19" i="5"/>
  <c r="W20" i="5"/>
  <c r="X20" i="5" s="1"/>
  <c r="W21" i="5"/>
  <c r="X21" i="5" s="1"/>
  <c r="W22" i="5"/>
  <c r="X22" i="5" s="1"/>
  <c r="Z22" i="5" s="1"/>
  <c r="Y22" i="5"/>
  <c r="W23" i="5"/>
  <c r="X23" i="5" s="1"/>
  <c r="W24" i="5"/>
  <c r="X24" i="5" s="1"/>
  <c r="W25" i="5"/>
  <c r="X25" i="5" s="1"/>
  <c r="W26" i="5"/>
  <c r="X26" i="5" s="1"/>
  <c r="Y26" i="5" s="1"/>
  <c r="W27" i="5"/>
  <c r="X27" i="5" s="1"/>
  <c r="Y27" i="5" s="1"/>
  <c r="Z27" i="5"/>
  <c r="W28" i="5"/>
  <c r="X28" i="5" s="1"/>
  <c r="W29" i="5"/>
  <c r="X29" i="5" s="1"/>
  <c r="W30" i="5"/>
  <c r="X30" i="5" s="1"/>
  <c r="Y30" i="5"/>
  <c r="Z30" i="5"/>
  <c r="W31" i="5"/>
  <c r="X31" i="5" s="1"/>
  <c r="W32" i="5"/>
  <c r="X32" i="5" s="1"/>
  <c r="W33" i="5"/>
  <c r="X33" i="5" s="1"/>
  <c r="W34" i="5"/>
  <c r="X34" i="5" s="1"/>
  <c r="Y34" i="5" s="1"/>
  <c r="W35" i="5"/>
  <c r="X35" i="5" s="1"/>
  <c r="Y35" i="5" s="1"/>
  <c r="Z35" i="5"/>
  <c r="W36" i="5"/>
  <c r="X36" i="5" s="1"/>
  <c r="W37" i="5"/>
  <c r="X37" i="5" s="1"/>
  <c r="W38" i="5"/>
  <c r="X38" i="5" s="1"/>
  <c r="Z38" i="5" s="1"/>
  <c r="Y38" i="5"/>
  <c r="W39" i="5"/>
  <c r="X39" i="5" s="1"/>
  <c r="W40" i="5"/>
  <c r="X40" i="5" s="1"/>
  <c r="W41" i="5"/>
  <c r="X41" i="5" s="1"/>
  <c r="W42" i="5"/>
  <c r="X42" i="5" s="1"/>
  <c r="W43" i="5"/>
  <c r="X43" i="5" s="1"/>
  <c r="Y43" i="5" s="1"/>
  <c r="Z43" i="5"/>
  <c r="W44" i="5"/>
  <c r="X44" i="5" s="1"/>
  <c r="W45" i="5"/>
  <c r="X45" i="5" s="1"/>
  <c r="W46" i="5"/>
  <c r="X46" i="5" s="1"/>
  <c r="Y46" i="5"/>
  <c r="Z46" i="5"/>
  <c r="W47" i="5"/>
  <c r="X47" i="5" s="1"/>
  <c r="W48" i="5"/>
  <c r="X48" i="5" s="1"/>
  <c r="W49" i="5"/>
  <c r="X49" i="5" s="1"/>
  <c r="W50" i="5"/>
  <c r="X50" i="5" s="1"/>
  <c r="W51" i="5"/>
  <c r="X51" i="5" s="1"/>
  <c r="Y51" i="5" s="1"/>
  <c r="Z51" i="5"/>
  <c r="W52" i="5"/>
  <c r="X52" i="5" s="1"/>
  <c r="W53" i="5"/>
  <c r="X53" i="5" s="1"/>
  <c r="W54" i="5"/>
  <c r="X54" i="5" s="1"/>
  <c r="Z54" i="5" s="1"/>
  <c r="Y54" i="5"/>
  <c r="W55" i="5"/>
  <c r="X55" i="5" s="1"/>
  <c r="W56" i="5"/>
  <c r="X56" i="5" s="1"/>
  <c r="W57" i="5"/>
  <c r="X57" i="5" s="1"/>
  <c r="W58" i="5"/>
  <c r="X58" i="5" s="1"/>
  <c r="Y58" i="5" s="1"/>
  <c r="Z58" i="5"/>
  <c r="W59" i="5"/>
  <c r="X59" i="5" s="1"/>
  <c r="Y59" i="5" s="1"/>
  <c r="Z59" i="5"/>
  <c r="W60" i="5"/>
  <c r="X60" i="5" s="1"/>
  <c r="W61" i="5"/>
  <c r="X61" i="5" s="1"/>
  <c r="W62" i="5"/>
  <c r="X62" i="5" s="1"/>
  <c r="Y62" i="5"/>
  <c r="Z62" i="5"/>
  <c r="W63" i="5"/>
  <c r="X63" i="5" s="1"/>
  <c r="W64" i="5"/>
  <c r="X64" i="5" s="1"/>
  <c r="W65" i="5"/>
  <c r="X65" i="5" s="1"/>
  <c r="W66" i="5"/>
  <c r="X66" i="5" s="1"/>
  <c r="Y66" i="5" s="1"/>
  <c r="Z66" i="5"/>
  <c r="W67" i="5"/>
  <c r="X67" i="5" s="1"/>
  <c r="Y67" i="5" s="1"/>
  <c r="Z67" i="5"/>
  <c r="W68" i="5"/>
  <c r="X68" i="5" s="1"/>
  <c r="W69" i="5"/>
  <c r="X69" i="5" s="1"/>
  <c r="W70" i="5"/>
  <c r="X70" i="5" s="1"/>
  <c r="Z70" i="5" s="1"/>
  <c r="Y70" i="5"/>
  <c r="W71" i="5"/>
  <c r="X71" i="5" s="1"/>
  <c r="W72" i="5"/>
  <c r="X72" i="5" s="1"/>
  <c r="W73" i="5"/>
  <c r="X73" i="5" s="1"/>
  <c r="W74" i="5"/>
  <c r="X74" i="5" s="1"/>
  <c r="Y74" i="5" s="1"/>
  <c r="Z74" i="5"/>
  <c r="W75" i="5"/>
  <c r="X75" i="5" s="1"/>
  <c r="Y75" i="5" s="1"/>
  <c r="Z75" i="5"/>
  <c r="W76" i="5"/>
  <c r="X76" i="5" s="1"/>
  <c r="W77" i="5"/>
  <c r="X77" i="5" s="1"/>
  <c r="W78" i="5"/>
  <c r="X78" i="5" s="1"/>
  <c r="Y78" i="5"/>
  <c r="Z78" i="5"/>
  <c r="W79" i="5"/>
  <c r="X79" i="5" s="1"/>
  <c r="W80" i="5"/>
  <c r="X80" i="5" s="1"/>
  <c r="W81" i="5"/>
  <c r="X81" i="5" s="1"/>
  <c r="W82" i="5"/>
  <c r="X82" i="5" s="1"/>
  <c r="Y82" i="5" s="1"/>
  <c r="Z82" i="5"/>
  <c r="W83" i="5"/>
  <c r="X83" i="5" s="1"/>
  <c r="Y83" i="5" s="1"/>
  <c r="Z83" i="5"/>
  <c r="W84" i="5"/>
  <c r="X84" i="5" s="1"/>
  <c r="W85" i="5"/>
  <c r="X85" i="5" s="1"/>
  <c r="W86" i="5"/>
  <c r="X86" i="5" s="1"/>
  <c r="Z86" i="5" s="1"/>
  <c r="Y86" i="5"/>
  <c r="W87" i="5"/>
  <c r="X87" i="5" s="1"/>
  <c r="W88" i="5"/>
  <c r="X88" i="5" s="1"/>
  <c r="W89" i="5"/>
  <c r="X89" i="5" s="1"/>
  <c r="Y89" i="5" s="1"/>
  <c r="W90" i="5"/>
  <c r="X90" i="5" s="1"/>
  <c r="W91" i="5"/>
  <c r="X91" i="5" s="1"/>
  <c r="Y91" i="5" s="1"/>
  <c r="W92" i="5"/>
  <c r="X92" i="5" s="1"/>
  <c r="W93" i="5"/>
  <c r="X93" i="5" s="1"/>
  <c r="Y93" i="5" s="1"/>
  <c r="W94" i="5"/>
  <c r="X94" i="5" s="1"/>
  <c r="Y94" i="5" s="1"/>
  <c r="Z94" i="5"/>
  <c r="W95" i="5"/>
  <c r="X95" i="5" s="1"/>
  <c r="Y95" i="5" s="1"/>
  <c r="W96" i="5"/>
  <c r="X96" i="5" s="1"/>
  <c r="W97" i="5"/>
  <c r="X97" i="5" s="1"/>
  <c r="Y97" i="5" s="1"/>
  <c r="W98" i="5"/>
  <c r="X98" i="5" s="1"/>
  <c r="W99" i="5"/>
  <c r="X99" i="5" s="1"/>
  <c r="Y99" i="5" s="1"/>
  <c r="W100" i="5"/>
  <c r="X100" i="5" s="1"/>
  <c r="W101" i="5"/>
  <c r="X101" i="5" s="1"/>
  <c r="Y101" i="5" s="1"/>
  <c r="W102" i="5"/>
  <c r="X102" i="5" s="1"/>
  <c r="Y102" i="5" s="1"/>
  <c r="Z102" i="5"/>
  <c r="W103" i="5"/>
  <c r="X103" i="5" s="1"/>
  <c r="Y103" i="5" s="1"/>
  <c r="W104" i="5"/>
  <c r="X104" i="5" s="1"/>
  <c r="W105" i="5"/>
  <c r="X105" i="5" s="1"/>
  <c r="Y105" i="5" s="1"/>
  <c r="W106" i="5"/>
  <c r="X106" i="5" s="1"/>
  <c r="W107" i="5"/>
  <c r="X107" i="5" s="1"/>
  <c r="Y107" i="5" s="1"/>
  <c r="W108" i="5"/>
  <c r="X108" i="5" s="1"/>
  <c r="W109" i="5"/>
  <c r="X109" i="5" s="1"/>
  <c r="Y109" i="5" s="1"/>
  <c r="W110" i="5"/>
  <c r="X110" i="5" s="1"/>
  <c r="Y110" i="5" s="1"/>
  <c r="Z110" i="5"/>
  <c r="W111" i="5"/>
  <c r="X111" i="5" s="1"/>
  <c r="Y111" i="5" s="1"/>
  <c r="W112" i="5"/>
  <c r="X112" i="5" s="1"/>
  <c r="W113" i="5"/>
  <c r="X113" i="5" s="1"/>
  <c r="Y113" i="5" s="1"/>
  <c r="W114" i="5"/>
  <c r="X114" i="5" s="1"/>
  <c r="W115" i="5"/>
  <c r="X115" i="5" s="1"/>
  <c r="Y115" i="5" s="1"/>
  <c r="W116" i="5"/>
  <c r="X116" i="5" s="1"/>
  <c r="W117" i="5"/>
  <c r="X117" i="5" s="1"/>
  <c r="Y117" i="5" s="1"/>
  <c r="W118" i="5"/>
  <c r="X118" i="5" s="1"/>
  <c r="Y118" i="5" s="1"/>
  <c r="Z118" i="5"/>
  <c r="W119" i="5"/>
  <c r="X119" i="5" s="1"/>
  <c r="Y119" i="5" s="1"/>
  <c r="W120" i="5"/>
  <c r="X120" i="5" s="1"/>
  <c r="W121" i="5"/>
  <c r="X121" i="5" s="1"/>
  <c r="Y121" i="5" s="1"/>
  <c r="W122" i="5"/>
  <c r="X122" i="5" s="1"/>
  <c r="W123" i="5"/>
  <c r="X123" i="5" s="1"/>
  <c r="Y123" i="5" s="1"/>
  <c r="W124" i="5"/>
  <c r="X124" i="5" s="1"/>
  <c r="W125" i="5"/>
  <c r="X125" i="5" s="1"/>
  <c r="Y125" i="5" s="1"/>
  <c r="W126" i="5"/>
  <c r="X126" i="5" s="1"/>
  <c r="Y126" i="5" s="1"/>
  <c r="Z126" i="5"/>
  <c r="W127" i="5"/>
  <c r="X127" i="5" s="1"/>
  <c r="Y127" i="5" s="1"/>
  <c r="W128" i="5"/>
  <c r="X128" i="5" s="1"/>
  <c r="W129" i="5"/>
  <c r="X129" i="5" s="1"/>
  <c r="Y129" i="5" s="1"/>
  <c r="W130" i="5"/>
  <c r="X130" i="5" s="1"/>
  <c r="W131" i="5"/>
  <c r="X131" i="5" s="1"/>
  <c r="W132" i="5"/>
  <c r="X132" i="5" s="1"/>
  <c r="W133" i="5"/>
  <c r="X133" i="5" s="1"/>
  <c r="W134" i="5"/>
  <c r="X134" i="5" s="1"/>
  <c r="Y134" i="5" s="1"/>
  <c r="Z134" i="5"/>
  <c r="W135" i="5"/>
  <c r="X135" i="5" s="1"/>
  <c r="Y135" i="5" s="1"/>
  <c r="Z135" i="5"/>
  <c r="W136" i="5"/>
  <c r="X136" i="5" s="1"/>
  <c r="W137" i="5"/>
  <c r="X137" i="5" s="1"/>
  <c r="W138" i="5"/>
  <c r="X138" i="5"/>
  <c r="W139" i="5"/>
  <c r="X139" i="5" s="1"/>
  <c r="W140" i="5"/>
  <c r="X140" i="5" s="1"/>
  <c r="W141" i="5"/>
  <c r="X141" i="5" s="1"/>
  <c r="W142" i="5"/>
  <c r="X142" i="5" s="1"/>
  <c r="Y142" i="5" s="1"/>
  <c r="W143" i="5"/>
  <c r="X143" i="5" s="1"/>
  <c r="Y143" i="5" s="1"/>
  <c r="Z143" i="5"/>
  <c r="W144" i="5"/>
  <c r="X144" i="5" s="1"/>
  <c r="W145" i="5"/>
  <c r="X145" i="5" s="1"/>
  <c r="W146" i="5"/>
  <c r="X146" i="5"/>
  <c r="W147" i="5"/>
  <c r="X147" i="5" s="1"/>
  <c r="W148" i="5"/>
  <c r="X148" i="5" s="1"/>
  <c r="W149" i="5"/>
  <c r="X149" i="5" s="1"/>
  <c r="W150" i="5"/>
  <c r="X150" i="5" s="1"/>
  <c r="W151" i="5"/>
  <c r="X151" i="5" s="1"/>
  <c r="Y151" i="5" s="1"/>
  <c r="Z151" i="5"/>
  <c r="W152" i="5"/>
  <c r="X152" i="5" s="1"/>
  <c r="W153" i="5"/>
  <c r="X153" i="5" s="1"/>
  <c r="W154" i="5"/>
  <c r="X154" i="5"/>
  <c r="W155" i="5"/>
  <c r="X155" i="5" s="1"/>
  <c r="W156" i="5"/>
  <c r="X156" i="5" s="1"/>
  <c r="W157" i="5"/>
  <c r="X157" i="5" s="1"/>
  <c r="W158" i="5"/>
  <c r="X158" i="5" s="1"/>
  <c r="Y158" i="5" s="1"/>
  <c r="Z158" i="5"/>
  <c r="W159" i="5"/>
  <c r="X159" i="5" s="1"/>
  <c r="Y159" i="5" s="1"/>
  <c r="Z159" i="5"/>
  <c r="W160" i="5"/>
  <c r="X160" i="5" s="1"/>
  <c r="W161" i="5"/>
  <c r="X161" i="5" s="1"/>
  <c r="W162" i="5"/>
  <c r="X162" i="5"/>
  <c r="W163" i="5"/>
  <c r="X163" i="5" s="1"/>
  <c r="W164" i="5"/>
  <c r="X164" i="5" s="1"/>
  <c r="W165" i="5"/>
  <c r="X165" i="5" s="1"/>
  <c r="W166" i="5"/>
  <c r="X166" i="5" s="1"/>
  <c r="Y166" i="5" s="1"/>
  <c r="Z166" i="5"/>
  <c r="W167" i="5"/>
  <c r="X167" i="5" s="1"/>
  <c r="Y167" i="5" s="1"/>
  <c r="Z167" i="5"/>
  <c r="W168" i="5"/>
  <c r="X168" i="5" s="1"/>
  <c r="W169" i="5"/>
  <c r="X169" i="5" s="1"/>
  <c r="W170" i="5"/>
  <c r="X170" i="5"/>
  <c r="W171" i="5"/>
  <c r="X171" i="5" s="1"/>
  <c r="W172" i="5"/>
  <c r="X172" i="5" s="1"/>
  <c r="W173" i="5"/>
  <c r="X173" i="5" s="1"/>
  <c r="W174" i="5"/>
  <c r="X174" i="5" s="1"/>
  <c r="Y174" i="5" s="1"/>
  <c r="W175" i="5"/>
  <c r="X175" i="5" s="1"/>
  <c r="Y175" i="5" s="1"/>
  <c r="Z175" i="5"/>
  <c r="W176" i="5"/>
  <c r="X176" i="5" s="1"/>
  <c r="W177" i="5"/>
  <c r="X177" i="5" s="1"/>
  <c r="W178" i="5"/>
  <c r="X178" i="5"/>
  <c r="W179" i="5"/>
  <c r="X179" i="5" s="1"/>
  <c r="W180" i="5"/>
  <c r="X180" i="5" s="1"/>
  <c r="W181" i="5"/>
  <c r="X181" i="5" s="1"/>
  <c r="W182" i="5"/>
  <c r="X182" i="5" s="1"/>
  <c r="W183" i="5"/>
  <c r="X183" i="5" s="1"/>
  <c r="Y183" i="5" s="1"/>
  <c r="Z183" i="5"/>
  <c r="W184" i="5"/>
  <c r="X184" i="5" s="1"/>
  <c r="W185" i="5"/>
  <c r="X185" i="5" s="1"/>
  <c r="W186" i="5"/>
  <c r="X186" i="5"/>
  <c r="W187" i="5"/>
  <c r="X187" i="5" s="1"/>
  <c r="W188" i="5"/>
  <c r="X188" i="5" s="1"/>
  <c r="W189" i="5"/>
  <c r="X189" i="5" s="1"/>
  <c r="W190" i="5"/>
  <c r="X190" i="5" s="1"/>
  <c r="Y190" i="5" s="1"/>
  <c r="Z190" i="5"/>
  <c r="W191" i="5"/>
  <c r="X191" i="5" s="1"/>
  <c r="Y191" i="5" s="1"/>
  <c r="Z191" i="5"/>
  <c r="W192" i="5"/>
  <c r="X192" i="5" s="1"/>
  <c r="W193" i="5"/>
  <c r="X193" i="5" s="1"/>
  <c r="W194" i="5"/>
  <c r="X194" i="5"/>
  <c r="W195" i="5"/>
  <c r="X195" i="5" s="1"/>
  <c r="W196" i="5"/>
  <c r="X196" i="5" s="1"/>
  <c r="W197" i="5"/>
  <c r="X197" i="5" s="1"/>
  <c r="Y197" i="5" s="1"/>
  <c r="Z197" i="5"/>
  <c r="W198" i="5"/>
  <c r="X198" i="5"/>
  <c r="W199" i="5"/>
  <c r="X199" i="5" s="1"/>
  <c r="W200" i="5"/>
  <c r="X200" i="5" s="1"/>
  <c r="W201" i="5"/>
  <c r="X201" i="5" s="1"/>
  <c r="Y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/>
  <c r="W212" i="5"/>
  <c r="X212" i="5" s="1"/>
  <c r="W213" i="5"/>
  <c r="X213" i="5" s="1"/>
  <c r="W214" i="5"/>
  <c r="X214" i="5" s="1"/>
  <c r="W215" i="5"/>
  <c r="X215" i="5"/>
  <c r="W216" i="5"/>
  <c r="X216" i="5" s="1"/>
  <c r="W217" i="5"/>
  <c r="X217" i="5" s="1"/>
  <c r="W218" i="5"/>
  <c r="X218" i="5" s="1"/>
  <c r="W219" i="5"/>
  <c r="X219" i="5"/>
  <c r="W220" i="5"/>
  <c r="X220" i="5" s="1"/>
  <c r="W221" i="5"/>
  <c r="X221" i="5" s="1"/>
  <c r="W222" i="5"/>
  <c r="X222" i="5" s="1"/>
  <c r="W223" i="5"/>
  <c r="X223" i="5"/>
  <c r="W224" i="5"/>
  <c r="X224" i="5" s="1"/>
  <c r="W225" i="5"/>
  <c r="X225" i="5" s="1"/>
  <c r="W226" i="5"/>
  <c r="X226" i="5" s="1"/>
  <c r="W227" i="5"/>
  <c r="X227" i="5"/>
  <c r="W228" i="5"/>
  <c r="X228" i="5" s="1"/>
  <c r="W229" i="5"/>
  <c r="X229" i="5" s="1"/>
  <c r="W230" i="5"/>
  <c r="X230" i="5" s="1"/>
  <c r="W231" i="5"/>
  <c r="X231" i="5"/>
  <c r="W232" i="5"/>
  <c r="X232" i="5" s="1"/>
  <c r="W233" i="5"/>
  <c r="X233" i="5" s="1"/>
  <c r="W234" i="5"/>
  <c r="X234" i="5" s="1"/>
  <c r="W235" i="5"/>
  <c r="X235" i="5"/>
  <c r="W236" i="5"/>
  <c r="X236" i="5" s="1"/>
  <c r="W237" i="5"/>
  <c r="X237" i="5" s="1"/>
  <c r="W238" i="5"/>
  <c r="X238" i="5" s="1"/>
  <c r="W239" i="5"/>
  <c r="X239" i="5"/>
  <c r="W240" i="5"/>
  <c r="X240" i="5" s="1"/>
  <c r="Y240" i="5" s="1"/>
  <c r="W241" i="5"/>
  <c r="X241" i="5" s="1"/>
  <c r="W242" i="5"/>
  <c r="X242" i="5" s="1"/>
  <c r="W243" i="5"/>
  <c r="X243" i="5"/>
  <c r="Y243" i="5" s="1"/>
  <c r="W244" i="5"/>
  <c r="X244" i="5" s="1"/>
  <c r="W245" i="5"/>
  <c r="X245" i="5" s="1"/>
  <c r="W246" i="5"/>
  <c r="X246" i="5"/>
  <c r="W247" i="5"/>
  <c r="X247" i="5"/>
  <c r="Y247" i="5" s="1"/>
  <c r="W248" i="5"/>
  <c r="X248" i="5" s="1"/>
  <c r="Y248" i="5" s="1"/>
  <c r="W249" i="5"/>
  <c r="X249" i="5" s="1"/>
  <c r="W250" i="5"/>
  <c r="X250" i="5" s="1"/>
  <c r="Y250" i="5" s="1"/>
  <c r="Z250" i="5"/>
  <c r="W251" i="5"/>
  <c r="X251" i="5"/>
  <c r="Y251" i="5" s="1"/>
  <c r="W252" i="5"/>
  <c r="X252" i="5" s="1"/>
  <c r="Y252" i="5" s="1"/>
  <c r="Z252" i="5"/>
  <c r="W253" i="5"/>
  <c r="X253" i="5" s="1"/>
  <c r="W254" i="5"/>
  <c r="X254" i="5" s="1"/>
  <c r="W255" i="5"/>
  <c r="X255" i="5"/>
  <c r="W256" i="5"/>
  <c r="X256" i="5" s="1"/>
  <c r="Y256" i="5" s="1"/>
  <c r="W257" i="5"/>
  <c r="X257" i="5" s="1"/>
  <c r="W258" i="5"/>
  <c r="X258" i="5" s="1"/>
  <c r="Y258" i="5" s="1"/>
  <c r="W259" i="5"/>
  <c r="X259" i="5" s="1"/>
  <c r="Y259" i="5" s="1"/>
  <c r="W260" i="5"/>
  <c r="X260" i="5" s="1"/>
  <c r="Y260" i="5" s="1"/>
  <c r="W261" i="5"/>
  <c r="X261" i="5" s="1"/>
  <c r="W262" i="5"/>
  <c r="X262" i="5" s="1"/>
  <c r="W263" i="5"/>
  <c r="X263" i="5"/>
  <c r="W264" i="5"/>
  <c r="X264" i="5" s="1"/>
  <c r="Y264" i="5" s="1"/>
  <c r="W265" i="5"/>
  <c r="X265" i="5"/>
  <c r="W266" i="5"/>
  <c r="X266" i="5" s="1"/>
  <c r="W267" i="5"/>
  <c r="X267" i="5" s="1"/>
  <c r="Y267" i="5" s="1"/>
  <c r="W268" i="5"/>
  <c r="X268" i="5" s="1"/>
  <c r="W269" i="5"/>
  <c r="X269" i="5" s="1"/>
  <c r="W270" i="5"/>
  <c r="X270" i="5" s="1"/>
  <c r="W271" i="5"/>
  <c r="X271" i="5" s="1"/>
  <c r="Y271" i="5" s="1"/>
  <c r="Z271" i="5"/>
  <c r="W272" i="5"/>
  <c r="X272" i="5" s="1"/>
  <c r="Y272" i="5" s="1"/>
  <c r="W273" i="5"/>
  <c r="X273" i="5" s="1"/>
  <c r="W274" i="5"/>
  <c r="X274" i="5" s="1"/>
  <c r="W275" i="5"/>
  <c r="X275" i="5" s="1"/>
  <c r="Y275" i="5" s="1"/>
  <c r="W276" i="5"/>
  <c r="X276" i="5" s="1"/>
  <c r="W277" i="5"/>
  <c r="X277" i="5" s="1"/>
  <c r="W278" i="5"/>
  <c r="X278" i="5" s="1"/>
  <c r="W279" i="5"/>
  <c r="X279" i="5" s="1"/>
  <c r="Y279" i="5" s="1"/>
  <c r="W280" i="5"/>
  <c r="X280" i="5" s="1"/>
  <c r="Y280" i="5" s="1"/>
  <c r="W281" i="5"/>
  <c r="X281" i="5" s="1"/>
  <c r="W282" i="5"/>
  <c r="X282" i="5" s="1"/>
  <c r="W283" i="5"/>
  <c r="X283" i="5" s="1"/>
  <c r="Y283" i="5" s="1"/>
  <c r="W284" i="5"/>
  <c r="X284" i="5" s="1"/>
  <c r="W285" i="5"/>
  <c r="X285" i="5" s="1"/>
  <c r="W286" i="5"/>
  <c r="X286" i="5" s="1"/>
  <c r="W287" i="5"/>
  <c r="X287" i="5" s="1"/>
  <c r="W288" i="5"/>
  <c r="X288" i="5" s="1"/>
  <c r="Y288" i="5" s="1"/>
  <c r="W289" i="5"/>
  <c r="X289" i="5" s="1"/>
  <c r="W290" i="5"/>
  <c r="X290" i="5" s="1"/>
  <c r="Y290" i="5" s="1"/>
  <c r="W291" i="5"/>
  <c r="X291" i="5"/>
  <c r="Y291" i="5" s="1"/>
  <c r="W292" i="5"/>
  <c r="X292" i="5" s="1"/>
  <c r="Y292" i="5" s="1"/>
  <c r="W293" i="5"/>
  <c r="X293" i="5" s="1"/>
  <c r="W294" i="5"/>
  <c r="X294" i="5" s="1"/>
  <c r="W295" i="5"/>
  <c r="X295" i="5" s="1"/>
  <c r="W296" i="5"/>
  <c r="X296" i="5" s="1"/>
  <c r="Y296" i="5" s="1"/>
  <c r="W297" i="5"/>
  <c r="X297" i="5" s="1"/>
  <c r="W298" i="5"/>
  <c r="X298" i="5" s="1"/>
  <c r="W299" i="5"/>
  <c r="X299" i="5"/>
  <c r="Y299" i="5" s="1"/>
  <c r="W300" i="5"/>
  <c r="X300" i="5" s="1"/>
  <c r="W301" i="5"/>
  <c r="X301" i="5" s="1"/>
  <c r="W302" i="5"/>
  <c r="X302" i="5"/>
  <c r="W303" i="5"/>
  <c r="X303" i="5"/>
  <c r="W304" i="5"/>
  <c r="X304" i="5" s="1"/>
  <c r="Y304" i="5" s="1"/>
  <c r="W305" i="5"/>
  <c r="X305" i="5" s="1"/>
  <c r="W306" i="5"/>
  <c r="X306" i="5" s="1"/>
  <c r="W307" i="5"/>
  <c r="X307" i="5"/>
  <c r="Y307" i="5" s="1"/>
  <c r="W308" i="5"/>
  <c r="X308" i="5" s="1"/>
  <c r="W309" i="5"/>
  <c r="X309" i="5" s="1"/>
  <c r="W310" i="5"/>
  <c r="X310" i="5"/>
  <c r="W311" i="5"/>
  <c r="X311" i="5"/>
  <c r="Y311" i="5" s="1"/>
  <c r="W312" i="5"/>
  <c r="X312" i="5" s="1"/>
  <c r="Y312" i="5" s="1"/>
  <c r="W313" i="5"/>
  <c r="X313" i="5" s="1"/>
  <c r="W314" i="5"/>
  <c r="X314" i="5"/>
  <c r="W315" i="5"/>
  <c r="X315" i="5" s="1"/>
  <c r="Y315" i="5" s="1"/>
  <c r="W316" i="5"/>
  <c r="X316" i="5" s="1"/>
  <c r="W317" i="5"/>
  <c r="X317" i="5" s="1"/>
  <c r="W318" i="5"/>
  <c r="X318" i="5" s="1"/>
  <c r="W319" i="5"/>
  <c r="X319" i="5" s="1"/>
  <c r="W320" i="5"/>
  <c r="X320" i="5"/>
  <c r="Z320" i="5" s="1"/>
  <c r="W321" i="5"/>
  <c r="X321" i="5"/>
  <c r="W322" i="5"/>
  <c r="X322" i="5"/>
  <c r="W323" i="5"/>
  <c r="X323" i="5"/>
  <c r="W324" i="5"/>
  <c r="X324" i="5" s="1"/>
  <c r="Z324" i="5" s="1"/>
  <c r="W325" i="5"/>
  <c r="X325" i="5" s="1"/>
  <c r="W326" i="5"/>
  <c r="X326" i="5" s="1"/>
  <c r="W327" i="5"/>
  <c r="X327" i="5" s="1"/>
  <c r="Z327" i="5" s="1"/>
  <c r="W328" i="5"/>
  <c r="X328" i="5"/>
  <c r="Z328" i="5" s="1"/>
  <c r="W329" i="5"/>
  <c r="X329" i="5"/>
  <c r="W330" i="5"/>
  <c r="X330" i="5"/>
  <c r="W331" i="5"/>
  <c r="X331" i="5"/>
  <c r="W332" i="5"/>
  <c r="X332" i="5" s="1"/>
  <c r="Z332" i="5" s="1"/>
  <c r="W333" i="5"/>
  <c r="X333" i="5" s="1"/>
  <c r="W334" i="5"/>
  <c r="X334" i="5" s="1"/>
  <c r="W335" i="5"/>
  <c r="X335" i="5" s="1"/>
  <c r="Z335" i="5" s="1"/>
  <c r="Y335" i="5"/>
  <c r="W336" i="5"/>
  <c r="X336" i="5"/>
  <c r="Z336" i="5" s="1"/>
  <c r="W337" i="5"/>
  <c r="X337" i="5"/>
  <c r="W338" i="5"/>
  <c r="X338" i="5"/>
  <c r="W339" i="5"/>
  <c r="X339" i="5"/>
  <c r="W340" i="5"/>
  <c r="X340" i="5" s="1"/>
  <c r="Z340" i="5" s="1"/>
  <c r="W341" i="5"/>
  <c r="X341" i="5" s="1"/>
  <c r="W342" i="5"/>
  <c r="X342" i="5" s="1"/>
  <c r="W343" i="5"/>
  <c r="X343" i="5" s="1"/>
  <c r="W344" i="5"/>
  <c r="X344" i="5"/>
  <c r="Z344" i="5" s="1"/>
  <c r="W345" i="5"/>
  <c r="X345" i="5"/>
  <c r="W346" i="5"/>
  <c r="X346" i="5"/>
  <c r="W347" i="5"/>
  <c r="X347" i="5"/>
  <c r="W348" i="5"/>
  <c r="X348" i="5" s="1"/>
  <c r="Z348" i="5" s="1"/>
  <c r="W349" i="5"/>
  <c r="X349" i="5" s="1"/>
  <c r="W350" i="5"/>
  <c r="X350" i="5" s="1"/>
  <c r="W351" i="5"/>
  <c r="X351" i="5" s="1"/>
  <c r="W352" i="5"/>
  <c r="X352" i="5"/>
  <c r="Z352" i="5" s="1"/>
  <c r="W353" i="5"/>
  <c r="X353" i="5"/>
  <c r="W354" i="5"/>
  <c r="X354" i="5"/>
  <c r="W355" i="5"/>
  <c r="X355" i="5"/>
  <c r="W356" i="5"/>
  <c r="X356" i="5" s="1"/>
  <c r="Z356" i="5" s="1"/>
  <c r="W357" i="5"/>
  <c r="X357" i="5" s="1"/>
  <c r="W358" i="5"/>
  <c r="X358" i="5" s="1"/>
  <c r="W359" i="5"/>
  <c r="X359" i="5" s="1"/>
  <c r="Z359" i="5" s="1"/>
  <c r="W360" i="5"/>
  <c r="X360" i="5"/>
  <c r="Z360" i="5" s="1"/>
  <c r="W361" i="5"/>
  <c r="X361" i="5"/>
  <c r="W362" i="5"/>
  <c r="X362" i="5"/>
  <c r="W363" i="5"/>
  <c r="X363" i="5"/>
  <c r="W364" i="5"/>
  <c r="X364" i="5" s="1"/>
  <c r="Z364" i="5" s="1"/>
  <c r="W365" i="5"/>
  <c r="X365" i="5" s="1"/>
  <c r="W366" i="5"/>
  <c r="X366" i="5" s="1"/>
  <c r="W367" i="5"/>
  <c r="X367" i="5" s="1"/>
  <c r="Z367" i="5" s="1"/>
  <c r="Y367" i="5"/>
  <c r="W368" i="5"/>
  <c r="X368" i="5"/>
  <c r="Z368" i="5" s="1"/>
  <c r="W369" i="5"/>
  <c r="X369" i="5"/>
  <c r="W370" i="5"/>
  <c r="X370" i="5"/>
  <c r="W371" i="5"/>
  <c r="X371" i="5"/>
  <c r="W372" i="5"/>
  <c r="X372" i="5" s="1"/>
  <c r="Z372" i="5" s="1"/>
  <c r="W373" i="5"/>
  <c r="X373" i="5"/>
  <c r="W374" i="5"/>
  <c r="X374" i="5" s="1"/>
  <c r="W375" i="5"/>
  <c r="X375" i="5" s="1"/>
  <c r="W376" i="5"/>
  <c r="X376" i="5"/>
  <c r="Z376" i="5" s="1"/>
  <c r="W377" i="5"/>
  <c r="X377" i="5"/>
  <c r="W378" i="5"/>
  <c r="X378" i="5"/>
  <c r="W379" i="5"/>
  <c r="X379" i="5"/>
  <c r="W380" i="5"/>
  <c r="X380" i="5" s="1"/>
  <c r="Z380" i="5" s="1"/>
  <c r="W381" i="5"/>
  <c r="X381" i="5" s="1"/>
  <c r="W382" i="5"/>
  <c r="X382" i="5" s="1"/>
  <c r="W383" i="5"/>
  <c r="X383" i="5" s="1"/>
  <c r="Z383" i="5" s="1"/>
  <c r="W384" i="5"/>
  <c r="X384" i="5"/>
  <c r="Z384" i="5" s="1"/>
  <c r="W385" i="5"/>
  <c r="X385" i="5"/>
  <c r="W386" i="5"/>
  <c r="X386" i="5"/>
  <c r="W387" i="5"/>
  <c r="X387" i="5"/>
  <c r="Z387" i="5" s="1"/>
  <c r="Y387" i="5"/>
  <c r="W388" i="5"/>
  <c r="X388" i="5" s="1"/>
  <c r="Z388" i="5" s="1"/>
  <c r="W389" i="5"/>
  <c r="X389" i="5" s="1"/>
  <c r="W390" i="5"/>
  <c r="X390" i="5" s="1"/>
  <c r="W391" i="5"/>
  <c r="X391" i="5" s="1"/>
  <c r="W392" i="5"/>
  <c r="X392" i="5"/>
  <c r="Z392" i="5" s="1"/>
  <c r="W393" i="5"/>
  <c r="X393" i="5" s="1"/>
  <c r="W394" i="5"/>
  <c r="X394" i="5"/>
  <c r="W395" i="5"/>
  <c r="X395" i="5" s="1"/>
  <c r="W396" i="5"/>
  <c r="X396" i="5" s="1"/>
  <c r="Z396" i="5" s="1"/>
  <c r="W397" i="5"/>
  <c r="X397" i="5" s="1"/>
  <c r="W398" i="5"/>
  <c r="X398" i="5"/>
  <c r="W399" i="5"/>
  <c r="X399" i="5" s="1"/>
  <c r="W400" i="5"/>
  <c r="X400" i="5"/>
  <c r="Z400" i="5" s="1"/>
  <c r="W401" i="5"/>
  <c r="X401" i="5"/>
  <c r="W402" i="5"/>
  <c r="X402" i="5"/>
  <c r="W403" i="5"/>
  <c r="X403" i="5"/>
  <c r="Z403" i="5" s="1"/>
  <c r="W404" i="5"/>
  <c r="X404" i="5" s="1"/>
  <c r="Z404" i="5" s="1"/>
  <c r="W405" i="5"/>
  <c r="X405" i="5" s="1"/>
  <c r="W406" i="5"/>
  <c r="X406" i="5" s="1"/>
  <c r="W407" i="5"/>
  <c r="X407" i="5"/>
  <c r="W408" i="5"/>
  <c r="X408" i="5"/>
  <c r="Z408" i="5" s="1"/>
  <c r="W409" i="5"/>
  <c r="X409" i="5" s="1"/>
  <c r="W410" i="5"/>
  <c r="X410" i="5"/>
  <c r="W411" i="5"/>
  <c r="X411" i="5" s="1"/>
  <c r="W412" i="5"/>
  <c r="X412" i="5"/>
  <c r="Z412" i="5" s="1"/>
  <c r="W413" i="5"/>
  <c r="X413" i="5" s="1"/>
  <c r="W414" i="5"/>
  <c r="X414" i="5" s="1"/>
  <c r="W415" i="5"/>
  <c r="X415" i="5" s="1"/>
  <c r="Z415" i="5" s="1"/>
  <c r="Y415" i="5"/>
  <c r="W416" i="5"/>
  <c r="X416" i="5" s="1"/>
  <c r="Z416" i="5" s="1"/>
  <c r="W417" i="5"/>
  <c r="X417" i="5"/>
  <c r="W418" i="5"/>
  <c r="X418" i="5" s="1"/>
  <c r="W419" i="5"/>
  <c r="X419" i="5"/>
  <c r="W420" i="5"/>
  <c r="X420" i="5" s="1"/>
  <c r="Z420" i="5" s="1"/>
  <c r="W421" i="5"/>
  <c r="X421" i="5" s="1"/>
  <c r="W422" i="5"/>
  <c r="X422" i="5" s="1"/>
  <c r="W423" i="5"/>
  <c r="X423" i="5"/>
  <c r="W424" i="5"/>
  <c r="X424" i="5"/>
  <c r="Z424" i="5" s="1"/>
  <c r="W425" i="5"/>
  <c r="X425" i="5" s="1"/>
  <c r="W426" i="5"/>
  <c r="X426" i="5"/>
  <c r="W427" i="5"/>
  <c r="X427" i="5" s="1"/>
  <c r="W428" i="5"/>
  <c r="X428" i="5" s="1"/>
  <c r="Z428" i="5" s="1"/>
  <c r="W429" i="5"/>
  <c r="X429" i="5" s="1"/>
  <c r="W430" i="5"/>
  <c r="X430" i="5" s="1"/>
  <c r="W431" i="5"/>
  <c r="X431" i="5" s="1"/>
  <c r="Z431" i="5" s="1"/>
  <c r="Y431" i="5"/>
  <c r="W432" i="5"/>
  <c r="X432" i="5" s="1"/>
  <c r="Z432" i="5" s="1"/>
  <c r="W433" i="5"/>
  <c r="X433" i="5"/>
  <c r="W434" i="5"/>
  <c r="X434" i="5" s="1"/>
  <c r="W435" i="5"/>
  <c r="X435" i="5"/>
  <c r="W436" i="5"/>
  <c r="X436" i="5" s="1"/>
  <c r="Z436" i="5" s="1"/>
  <c r="W437" i="5"/>
  <c r="X437" i="5"/>
  <c r="W438" i="5"/>
  <c r="X438" i="5" s="1"/>
  <c r="W439" i="5"/>
  <c r="X439" i="5" s="1"/>
  <c r="W440" i="5"/>
  <c r="X440" i="5"/>
  <c r="Z440" i="5" s="1"/>
  <c r="W441" i="5"/>
  <c r="X441" i="5"/>
  <c r="W442" i="5"/>
  <c r="X442" i="5"/>
  <c r="W443" i="5"/>
  <c r="X443" i="5"/>
  <c r="W444" i="5"/>
  <c r="X444" i="5" s="1"/>
  <c r="Z444" i="5" s="1"/>
  <c r="W445" i="5"/>
  <c r="X445" i="5"/>
  <c r="W446" i="5"/>
  <c r="X446" i="5" s="1"/>
  <c r="W447" i="5"/>
  <c r="X447" i="5"/>
  <c r="Z447" i="5" s="1"/>
  <c r="Y447" i="5"/>
  <c r="W448" i="5"/>
  <c r="X448" i="5" s="1"/>
  <c r="Z448" i="5" s="1"/>
  <c r="W449" i="5"/>
  <c r="X449" i="5" s="1"/>
  <c r="W450" i="5"/>
  <c r="X450" i="5" s="1"/>
  <c r="W451" i="5"/>
  <c r="X451" i="5"/>
  <c r="W452" i="5"/>
  <c r="X452" i="5"/>
  <c r="Z452" i="5" s="1"/>
  <c r="W453" i="5"/>
  <c r="X453" i="5" s="1"/>
  <c r="W454" i="5"/>
  <c r="X454" i="5"/>
  <c r="W455" i="5"/>
  <c r="X455" i="5" s="1"/>
  <c r="W456" i="5"/>
  <c r="X456" i="5"/>
  <c r="Z456" i="5" s="1"/>
  <c r="W457" i="5"/>
  <c r="X457" i="5" s="1"/>
  <c r="W458" i="5"/>
  <c r="X458" i="5" s="1"/>
  <c r="W459" i="5"/>
  <c r="X459" i="5" s="1"/>
  <c r="W460" i="5"/>
  <c r="X460" i="5" s="1"/>
  <c r="W461" i="5"/>
  <c r="X461" i="5"/>
  <c r="W462" i="5"/>
  <c r="X462" i="5" s="1"/>
  <c r="W463" i="5"/>
  <c r="X463" i="5"/>
  <c r="W464" i="5"/>
  <c r="X464" i="5"/>
  <c r="W465" i="5"/>
  <c r="X465" i="5" s="1"/>
  <c r="W466" i="5"/>
  <c r="X466" i="5" s="1"/>
  <c r="W467" i="5"/>
  <c r="X467" i="5" s="1"/>
  <c r="W468" i="5"/>
  <c r="X468" i="5" s="1"/>
  <c r="W469" i="5"/>
  <c r="X469" i="5"/>
  <c r="W470" i="5"/>
  <c r="X470" i="5" s="1"/>
  <c r="W471" i="5"/>
  <c r="X471" i="5"/>
  <c r="W472" i="5"/>
  <c r="X472" i="5"/>
  <c r="W473" i="5"/>
  <c r="X473" i="5" s="1"/>
  <c r="W474" i="5"/>
  <c r="X474" i="5" s="1"/>
  <c r="W475" i="5"/>
  <c r="X475" i="5" s="1"/>
  <c r="W476" i="5"/>
  <c r="X476" i="5" s="1"/>
  <c r="W477" i="5"/>
  <c r="X477" i="5"/>
  <c r="W478" i="5"/>
  <c r="X478" i="5" s="1"/>
  <c r="W479" i="5"/>
  <c r="X479" i="5"/>
  <c r="W480" i="5"/>
  <c r="X480" i="5"/>
  <c r="W481" i="5"/>
  <c r="X481" i="5" s="1"/>
  <c r="W482" i="5"/>
  <c r="X482" i="5" s="1"/>
  <c r="W483" i="5"/>
  <c r="X483" i="5" s="1"/>
  <c r="W484" i="5"/>
  <c r="X484" i="5" s="1"/>
  <c r="W485" i="5"/>
  <c r="X485" i="5"/>
  <c r="W486" i="5"/>
  <c r="X486" i="5" s="1"/>
  <c r="W487" i="5"/>
  <c r="X487" i="5"/>
  <c r="W488" i="5"/>
  <c r="X488" i="5"/>
  <c r="W489" i="5"/>
  <c r="X489" i="5" s="1"/>
  <c r="W490" i="5"/>
  <c r="X490" i="5" s="1"/>
  <c r="W491" i="5"/>
  <c r="X491" i="5" s="1"/>
  <c r="W492" i="5"/>
  <c r="X492" i="5" s="1"/>
  <c r="W493" i="5"/>
  <c r="X493" i="5"/>
  <c r="W494" i="5"/>
  <c r="X494" i="5" s="1"/>
  <c r="W495" i="5"/>
  <c r="X495" i="5"/>
  <c r="W496" i="5"/>
  <c r="X496" i="5"/>
  <c r="W497" i="5"/>
  <c r="X497" i="5" s="1"/>
  <c r="W498" i="5"/>
  <c r="X498" i="5" s="1"/>
  <c r="W499" i="5"/>
  <c r="X499" i="5" s="1"/>
  <c r="W500" i="5"/>
  <c r="X500" i="5" s="1"/>
  <c r="W501" i="5"/>
  <c r="X501" i="5"/>
  <c r="W502" i="5"/>
  <c r="X502" i="5" s="1"/>
  <c r="W503" i="5"/>
  <c r="X503" i="5"/>
  <c r="W504" i="5"/>
  <c r="X504" i="5"/>
  <c r="W505" i="5"/>
  <c r="X505" i="5" s="1"/>
  <c r="W506" i="5"/>
  <c r="X506" i="5" s="1"/>
  <c r="W507" i="5"/>
  <c r="X507" i="5" s="1"/>
  <c r="W508" i="5"/>
  <c r="X508" i="5" s="1"/>
  <c r="W509" i="5"/>
  <c r="X509" i="5"/>
  <c r="W510" i="5"/>
  <c r="X510" i="5" s="1"/>
  <c r="W511" i="5"/>
  <c r="X511" i="5"/>
  <c r="W512" i="5"/>
  <c r="X512" i="5"/>
  <c r="W513" i="5"/>
  <c r="X513" i="5" s="1"/>
  <c r="W514" i="5"/>
  <c r="X514" i="5" s="1"/>
  <c r="W515" i="5"/>
  <c r="X515" i="5" s="1"/>
  <c r="W516" i="5"/>
  <c r="X516" i="5" s="1"/>
  <c r="W517" i="5"/>
  <c r="X517" i="5"/>
  <c r="W518" i="5"/>
  <c r="X518" i="5" s="1"/>
  <c r="W519" i="5"/>
  <c r="X519" i="5"/>
  <c r="W520" i="5"/>
  <c r="X520" i="5"/>
  <c r="W521" i="5"/>
  <c r="X521" i="5" s="1"/>
  <c r="W522" i="5"/>
  <c r="X522" i="5" s="1"/>
  <c r="W523" i="5"/>
  <c r="X523" i="5" s="1"/>
  <c r="W524" i="5"/>
  <c r="X524" i="5" s="1"/>
  <c r="W525" i="5"/>
  <c r="X525" i="5"/>
  <c r="W526" i="5"/>
  <c r="X526" i="5" s="1"/>
  <c r="W527" i="5"/>
  <c r="X527" i="5"/>
  <c r="W528" i="5"/>
  <c r="X528" i="5"/>
  <c r="W529" i="5"/>
  <c r="X529" i="5" s="1"/>
  <c r="W530" i="5"/>
  <c r="X530" i="5" s="1"/>
  <c r="W531" i="5"/>
  <c r="X531" i="5" s="1"/>
  <c r="W532" i="5"/>
  <c r="X532" i="5" s="1"/>
  <c r="W533" i="5"/>
  <c r="X533" i="5"/>
  <c r="W534" i="5"/>
  <c r="X534" i="5" s="1"/>
  <c r="W535" i="5"/>
  <c r="X535" i="5"/>
  <c r="W536" i="5"/>
  <c r="X536" i="5"/>
  <c r="W537" i="5"/>
  <c r="X537" i="5" s="1"/>
  <c r="W538" i="5"/>
  <c r="X538" i="5" s="1"/>
  <c r="W539" i="5"/>
  <c r="X539" i="5" s="1"/>
  <c r="W540" i="5"/>
  <c r="X540" i="5" s="1"/>
  <c r="W541" i="5"/>
  <c r="X541" i="5"/>
  <c r="W542" i="5"/>
  <c r="X542" i="5" s="1"/>
  <c r="W543" i="5"/>
  <c r="X543" i="5"/>
  <c r="W544" i="5"/>
  <c r="X544" i="5"/>
  <c r="W545" i="5"/>
  <c r="X545" i="5" s="1"/>
  <c r="W546" i="5"/>
  <c r="X546" i="5" s="1"/>
  <c r="W547" i="5"/>
  <c r="X547" i="5" s="1"/>
  <c r="W548" i="5"/>
  <c r="X548" i="5" s="1"/>
  <c r="W549" i="5"/>
  <c r="X549" i="5"/>
  <c r="W550" i="5"/>
  <c r="X550" i="5" s="1"/>
  <c r="W551" i="5"/>
  <c r="X551" i="5"/>
  <c r="W552" i="5"/>
  <c r="X552" i="5"/>
  <c r="W553" i="5"/>
  <c r="X553" i="5" s="1"/>
  <c r="W554" i="5"/>
  <c r="X554" i="5" s="1"/>
  <c r="W555" i="5"/>
  <c r="X555" i="5" s="1"/>
  <c r="W556" i="5"/>
  <c r="X556" i="5" s="1"/>
  <c r="W557" i="5"/>
  <c r="X557" i="5"/>
  <c r="W558" i="5"/>
  <c r="X558" i="5" s="1"/>
  <c r="W559" i="5"/>
  <c r="X559" i="5"/>
  <c r="W560" i="5"/>
  <c r="X560" i="5"/>
  <c r="W561" i="5"/>
  <c r="X561" i="5" s="1"/>
  <c r="W562" i="5"/>
  <c r="X562" i="5" s="1"/>
  <c r="W563" i="5"/>
  <c r="X563" i="5" s="1"/>
  <c r="W564" i="5"/>
  <c r="X564" i="5" s="1"/>
  <c r="W565" i="5"/>
  <c r="X565" i="5"/>
  <c r="Z565" i="5" s="1"/>
  <c r="Y565" i="5"/>
  <c r="W566" i="5"/>
  <c r="X566" i="5" s="1"/>
  <c r="W567" i="5"/>
  <c r="X567" i="5" s="1"/>
  <c r="W568" i="5"/>
  <c r="X568" i="5"/>
  <c r="W569" i="5"/>
  <c r="X569" i="5"/>
  <c r="W570" i="5"/>
  <c r="X570" i="5"/>
  <c r="W571" i="5"/>
  <c r="X571" i="5" s="1"/>
  <c r="Z571" i="5" s="1"/>
  <c r="Y571" i="5"/>
  <c r="W572" i="5"/>
  <c r="X572" i="5"/>
  <c r="W573" i="5"/>
  <c r="X573" i="5"/>
  <c r="W574" i="5"/>
  <c r="X574" i="5" s="1"/>
  <c r="W575" i="5"/>
  <c r="X575" i="5"/>
  <c r="W576" i="5"/>
  <c r="X576" i="5"/>
  <c r="W577" i="5"/>
  <c r="X577" i="5" s="1"/>
  <c r="W578" i="5"/>
  <c r="X578" i="5" s="1"/>
  <c r="W579" i="5"/>
  <c r="X579" i="5" s="1"/>
  <c r="W580" i="5"/>
  <c r="X580" i="5" s="1"/>
  <c r="W581" i="5"/>
  <c r="X581" i="5"/>
  <c r="Z581" i="5" s="1"/>
  <c r="Y581" i="5"/>
  <c r="W582" i="5"/>
  <c r="X582" i="5" s="1"/>
  <c r="W583" i="5"/>
  <c r="X583" i="5" s="1"/>
  <c r="Z583" i="5" s="1"/>
  <c r="Y583" i="5"/>
  <c r="W584" i="5"/>
  <c r="X584" i="5"/>
  <c r="W585" i="5"/>
  <c r="X585" i="5"/>
  <c r="W586" i="5"/>
  <c r="X586" i="5"/>
  <c r="W587" i="5"/>
  <c r="X587" i="5" s="1"/>
  <c r="Z587" i="5" s="1"/>
  <c r="Y587" i="5"/>
  <c r="W588" i="5"/>
  <c r="X588" i="5"/>
  <c r="W589" i="5"/>
  <c r="X589" i="5"/>
  <c r="W590" i="5"/>
  <c r="X590" i="5" s="1"/>
  <c r="W591" i="5"/>
  <c r="X591" i="5"/>
  <c r="W592" i="5"/>
  <c r="X592" i="5"/>
  <c r="W593" i="5"/>
  <c r="X593" i="5" s="1"/>
  <c r="W594" i="5"/>
  <c r="X594" i="5" s="1"/>
  <c r="W595" i="5"/>
  <c r="X595" i="5" s="1"/>
  <c r="W596" i="5"/>
  <c r="X596" i="5" s="1"/>
  <c r="W597" i="5"/>
  <c r="X597" i="5"/>
  <c r="Z597" i="5" s="1"/>
  <c r="Y597" i="5"/>
  <c r="W598" i="5"/>
  <c r="X598" i="5" s="1"/>
  <c r="W599" i="5"/>
  <c r="X599" i="5" s="1"/>
  <c r="W600" i="5"/>
  <c r="X600" i="5"/>
  <c r="W601" i="5"/>
  <c r="X601" i="5"/>
  <c r="W602" i="5"/>
  <c r="X602" i="5"/>
  <c r="W603" i="5"/>
  <c r="X603" i="5" s="1"/>
  <c r="Z603" i="5" s="1"/>
  <c r="Y603" i="5"/>
  <c r="W604" i="5"/>
  <c r="X604" i="5"/>
  <c r="W605" i="5"/>
  <c r="X605" i="5"/>
  <c r="W606" i="5"/>
  <c r="X606" i="5" s="1"/>
  <c r="W607" i="5"/>
  <c r="X607" i="5"/>
  <c r="W608" i="5"/>
  <c r="X608" i="5"/>
  <c r="W609" i="5"/>
  <c r="X609" i="5" s="1"/>
  <c r="W610" i="5"/>
  <c r="X610" i="5" s="1"/>
  <c r="W611" i="5"/>
  <c r="X611" i="5" s="1"/>
  <c r="W612" i="5"/>
  <c r="X612" i="5" s="1"/>
  <c r="W613" i="5"/>
  <c r="X613" i="5"/>
  <c r="Z613" i="5" s="1"/>
  <c r="Y613" i="5"/>
  <c r="W614" i="5"/>
  <c r="X614" i="5" s="1"/>
  <c r="W615" i="5"/>
  <c r="X615" i="5" s="1"/>
  <c r="Z615" i="5" s="1"/>
  <c r="Y615" i="5"/>
  <c r="W616" i="5"/>
  <c r="X616" i="5"/>
  <c r="W617" i="5"/>
  <c r="X617" i="5"/>
  <c r="W618" i="5"/>
  <c r="X618" i="5" s="1"/>
  <c r="W619" i="5"/>
  <c r="X619" i="5" s="1"/>
  <c r="W620" i="5"/>
  <c r="X620" i="5"/>
  <c r="W621" i="5"/>
  <c r="X621" i="5"/>
  <c r="W622" i="5"/>
  <c r="X622" i="5" s="1"/>
  <c r="W623" i="5"/>
  <c r="X623" i="5" s="1"/>
  <c r="Z623" i="5" s="1"/>
  <c r="Y623" i="5"/>
  <c r="W624" i="5"/>
  <c r="X624" i="5"/>
  <c r="W625" i="5"/>
  <c r="X625" i="5"/>
  <c r="W626" i="5"/>
  <c r="X626" i="5" s="1"/>
  <c r="W627" i="5"/>
  <c r="X627" i="5" s="1"/>
  <c r="W628" i="5"/>
  <c r="X628" i="5"/>
  <c r="W629" i="5"/>
  <c r="X629" i="5"/>
  <c r="W630" i="5"/>
  <c r="X630" i="5" s="1"/>
  <c r="W631" i="5"/>
  <c r="X631" i="5" s="1"/>
  <c r="Z631" i="5" s="1"/>
  <c r="Y631" i="5"/>
  <c r="W632" i="5"/>
  <c r="X632" i="5"/>
  <c r="W633" i="5"/>
  <c r="X633" i="5"/>
  <c r="W634" i="5"/>
  <c r="X634" i="5" s="1"/>
  <c r="W635" i="5"/>
  <c r="X635" i="5" s="1"/>
  <c r="W636" i="5"/>
  <c r="X636" i="5"/>
  <c r="W637" i="5"/>
  <c r="X637" i="5"/>
  <c r="W638" i="5"/>
  <c r="X638" i="5" s="1"/>
  <c r="W639" i="5"/>
  <c r="X639" i="5" s="1"/>
  <c r="Z639" i="5" s="1"/>
  <c r="Y639" i="5"/>
  <c r="W640" i="5"/>
  <c r="X640" i="5"/>
  <c r="W641" i="5"/>
  <c r="X641" i="5"/>
  <c r="W642" i="5"/>
  <c r="X642" i="5" s="1"/>
  <c r="W643" i="5"/>
  <c r="X643" i="5" s="1"/>
  <c r="W644" i="5"/>
  <c r="X644" i="5"/>
  <c r="W645" i="5"/>
  <c r="X645" i="5"/>
  <c r="W646" i="5"/>
  <c r="X646" i="5" s="1"/>
  <c r="W647" i="5"/>
  <c r="X647" i="5" s="1"/>
  <c r="Z647" i="5" s="1"/>
  <c r="Y647" i="5"/>
  <c r="W648" i="5"/>
  <c r="X648" i="5"/>
  <c r="W649" i="5"/>
  <c r="X649" i="5"/>
  <c r="W650" i="5"/>
  <c r="X650" i="5" s="1"/>
  <c r="W651" i="5"/>
  <c r="X651" i="5" s="1"/>
  <c r="W652" i="5"/>
  <c r="X652" i="5"/>
  <c r="W653" i="5"/>
  <c r="X653" i="5"/>
  <c r="W654" i="5"/>
  <c r="X654" i="5" s="1"/>
  <c r="W655" i="5"/>
  <c r="X655" i="5" s="1"/>
  <c r="Z655" i="5" s="1"/>
  <c r="Y655" i="5"/>
  <c r="W656" i="5"/>
  <c r="X656" i="5"/>
  <c r="W657" i="5"/>
  <c r="X657" i="5"/>
  <c r="W658" i="5"/>
  <c r="X658" i="5" s="1"/>
  <c r="W659" i="5"/>
  <c r="X659" i="5" s="1"/>
  <c r="W660" i="5"/>
  <c r="X660" i="5"/>
  <c r="W661" i="5"/>
  <c r="X661" i="5"/>
  <c r="W662" i="5"/>
  <c r="X662" i="5" s="1"/>
  <c r="W663" i="5"/>
  <c r="X663" i="5" s="1"/>
  <c r="Z663" i="5" s="1"/>
  <c r="Y663" i="5"/>
  <c r="W664" i="5"/>
  <c r="X664" i="5"/>
  <c r="W665" i="5"/>
  <c r="X665" i="5"/>
  <c r="W666" i="5"/>
  <c r="X666" i="5" s="1"/>
  <c r="W667" i="5"/>
  <c r="X667" i="5" s="1"/>
  <c r="W668" i="5"/>
  <c r="X668" i="5"/>
  <c r="W669" i="5"/>
  <c r="X669" i="5"/>
  <c r="W670" i="5"/>
  <c r="X670" i="5" s="1"/>
  <c r="W671" i="5"/>
  <c r="X671" i="5" s="1"/>
  <c r="Z671" i="5" s="1"/>
  <c r="Y671" i="5"/>
  <c r="W672" i="5"/>
  <c r="X672" i="5"/>
  <c r="W673" i="5"/>
  <c r="X673" i="5"/>
  <c r="W674" i="5"/>
  <c r="X674" i="5" s="1"/>
  <c r="W675" i="5"/>
  <c r="X675" i="5" s="1"/>
  <c r="W676" i="5"/>
  <c r="X676" i="5"/>
  <c r="W677" i="5"/>
  <c r="X677" i="5"/>
  <c r="W678" i="5"/>
  <c r="X678" i="5" s="1"/>
  <c r="W679" i="5"/>
  <c r="X679" i="5" s="1"/>
  <c r="Z679" i="5" s="1"/>
  <c r="Y679" i="5"/>
  <c r="W680" i="5"/>
  <c r="X680" i="5"/>
  <c r="W681" i="5"/>
  <c r="X681" i="5"/>
  <c r="W682" i="5"/>
  <c r="X682" i="5" s="1"/>
  <c r="W683" i="5"/>
  <c r="X683" i="5" s="1"/>
  <c r="W684" i="5"/>
  <c r="X684" i="5"/>
  <c r="W685" i="5"/>
  <c r="X685" i="5"/>
  <c r="W686" i="5"/>
  <c r="X686" i="5" s="1"/>
  <c r="W687" i="5"/>
  <c r="X687" i="5" s="1"/>
  <c r="Z687" i="5" s="1"/>
  <c r="Y687" i="5"/>
  <c r="W688" i="5"/>
  <c r="X688" i="5"/>
  <c r="W689" i="5"/>
  <c r="X689" i="5"/>
  <c r="W690" i="5"/>
  <c r="X690" i="5" s="1"/>
  <c r="W691" i="5"/>
  <c r="X691" i="5" s="1"/>
  <c r="W692" i="5"/>
  <c r="X692" i="5"/>
  <c r="W693" i="5"/>
  <c r="X693" i="5"/>
  <c r="W694" i="5"/>
  <c r="X694" i="5" s="1"/>
  <c r="W695" i="5"/>
  <c r="X695" i="5" s="1"/>
  <c r="Z695" i="5" s="1"/>
  <c r="Y695" i="5"/>
  <c r="W696" i="5"/>
  <c r="X696" i="5"/>
  <c r="W697" i="5"/>
  <c r="X697" i="5"/>
  <c r="W698" i="5"/>
  <c r="X698" i="5" s="1"/>
  <c r="W699" i="5"/>
  <c r="X699" i="5" s="1"/>
  <c r="W700" i="5"/>
  <c r="X700" i="5"/>
  <c r="W701" i="5"/>
  <c r="X701" i="5"/>
  <c r="W702" i="5"/>
  <c r="X702" i="5" s="1"/>
  <c r="W703" i="5"/>
  <c r="X703" i="5" s="1"/>
  <c r="Z703" i="5" s="1"/>
  <c r="Y703" i="5"/>
  <c r="W704" i="5"/>
  <c r="X704" i="5"/>
  <c r="W705" i="5"/>
  <c r="X705" i="5"/>
  <c r="W706" i="5"/>
  <c r="X706" i="5" s="1"/>
  <c r="W707" i="5"/>
  <c r="X707" i="5" s="1"/>
  <c r="W708" i="5"/>
  <c r="X708" i="5"/>
  <c r="W709" i="5"/>
  <c r="X709" i="5"/>
  <c r="W710" i="5"/>
  <c r="X710" i="5" s="1"/>
  <c r="W711" i="5"/>
  <c r="X711" i="5" s="1"/>
  <c r="Z711" i="5" s="1"/>
  <c r="Y711" i="5"/>
  <c r="W712" i="5"/>
  <c r="X712" i="5"/>
  <c r="W713" i="5"/>
  <c r="X713" i="5"/>
  <c r="W714" i="5"/>
  <c r="X714" i="5" s="1"/>
  <c r="W715" i="5"/>
  <c r="X715" i="5" s="1"/>
  <c r="W716" i="5"/>
  <c r="X716" i="5" s="1"/>
  <c r="W717" i="5"/>
  <c r="X717" i="5" s="1"/>
  <c r="W718" i="5"/>
  <c r="X718" i="5"/>
  <c r="W719" i="5"/>
  <c r="X719" i="5"/>
  <c r="W720" i="5"/>
  <c r="X720" i="5" s="1"/>
  <c r="W721" i="5"/>
  <c r="X721" i="5" s="1"/>
  <c r="Z721" i="5" s="1"/>
  <c r="Y721" i="5"/>
  <c r="W722" i="5"/>
  <c r="X722" i="5"/>
  <c r="W723" i="5"/>
  <c r="X723" i="5"/>
  <c r="W724" i="5"/>
  <c r="X724" i="5" s="1"/>
  <c r="W725" i="5"/>
  <c r="X725" i="5" s="1"/>
  <c r="W726" i="5"/>
  <c r="X726" i="5"/>
  <c r="W727" i="5"/>
  <c r="X727" i="5"/>
  <c r="W728" i="5"/>
  <c r="X728" i="5" s="1"/>
  <c r="W729" i="5"/>
  <c r="X729" i="5" s="1"/>
  <c r="Z729" i="5" s="1"/>
  <c r="Y729" i="5"/>
  <c r="W730" i="5"/>
  <c r="X730" i="5"/>
  <c r="W731" i="5"/>
  <c r="X731" i="5"/>
  <c r="W732" i="5"/>
  <c r="X732" i="5" s="1"/>
  <c r="W733" i="5"/>
  <c r="X733" i="5" s="1"/>
  <c r="W734" i="5"/>
  <c r="X734" i="5"/>
  <c r="W735" i="5"/>
  <c r="X735" i="5"/>
  <c r="W736" i="5"/>
  <c r="X736" i="5" s="1"/>
  <c r="W737" i="5"/>
  <c r="X737" i="5" s="1"/>
  <c r="Z737" i="5" s="1"/>
  <c r="Y737" i="5"/>
  <c r="W738" i="5"/>
  <c r="X738" i="5"/>
  <c r="W739" i="5"/>
  <c r="X739" i="5"/>
  <c r="W740" i="5"/>
  <c r="X740" i="5" s="1"/>
  <c r="W741" i="5"/>
  <c r="X741" i="5" s="1"/>
  <c r="W742" i="5"/>
  <c r="X742" i="5"/>
  <c r="W743" i="5"/>
  <c r="X743" i="5"/>
  <c r="W744" i="5"/>
  <c r="X744" i="5" s="1"/>
  <c r="W745" i="5"/>
  <c r="X745" i="5" s="1"/>
  <c r="Z745" i="5" s="1"/>
  <c r="Y745" i="5"/>
  <c r="W746" i="5"/>
  <c r="X746" i="5"/>
  <c r="W747" i="5"/>
  <c r="X747" i="5"/>
  <c r="W748" i="5"/>
  <c r="X748" i="5" s="1"/>
  <c r="Y748" i="5" s="1"/>
  <c r="Z748" i="5"/>
  <c r="W749" i="5"/>
  <c r="X749" i="5"/>
  <c r="W750" i="5"/>
  <c r="X750" i="5"/>
  <c r="W751" i="5"/>
  <c r="X751" i="5" s="1"/>
  <c r="W752" i="5"/>
  <c r="X752" i="5" s="1"/>
  <c r="W753" i="5"/>
  <c r="X753" i="5"/>
  <c r="W754" i="5"/>
  <c r="X754" i="5"/>
  <c r="W755" i="5"/>
  <c r="X755" i="5" s="1"/>
  <c r="W756" i="5"/>
  <c r="X756" i="5" s="1"/>
  <c r="Y756" i="5" s="1"/>
  <c r="Z756" i="5"/>
  <c r="W757" i="5"/>
  <c r="X757" i="5"/>
  <c r="W758" i="5"/>
  <c r="X758" i="5"/>
  <c r="W759" i="5"/>
  <c r="X759" i="5" s="1"/>
  <c r="W760" i="5"/>
  <c r="X760" i="5" s="1"/>
  <c r="W761" i="5"/>
  <c r="X761" i="5"/>
  <c r="W762" i="5"/>
  <c r="X762" i="5"/>
  <c r="W763" i="5"/>
  <c r="X763" i="5" s="1"/>
  <c r="W764" i="5"/>
  <c r="X764" i="5" s="1"/>
  <c r="Y764" i="5" s="1"/>
  <c r="Z764" i="5"/>
  <c r="W765" i="5"/>
  <c r="X765" i="5"/>
  <c r="W766" i="5"/>
  <c r="X766" i="5"/>
  <c r="W767" i="5"/>
  <c r="X767" i="5" s="1"/>
  <c r="W768" i="5"/>
  <c r="X768" i="5" s="1"/>
  <c r="W769" i="5"/>
  <c r="X769" i="5"/>
  <c r="W770" i="5"/>
  <c r="X770" i="5"/>
  <c r="W771" i="5"/>
  <c r="X771" i="5" s="1"/>
  <c r="W772" i="5"/>
  <c r="X772" i="5" s="1"/>
  <c r="Y772" i="5" s="1"/>
  <c r="Z772" i="5"/>
  <c r="W773" i="5"/>
  <c r="X773" i="5"/>
  <c r="W774" i="5"/>
  <c r="X774" i="5"/>
  <c r="W775" i="5"/>
  <c r="X775" i="5" s="1"/>
  <c r="W776" i="5"/>
  <c r="X776" i="5" s="1"/>
  <c r="W777" i="5"/>
  <c r="X777" i="5"/>
  <c r="W778" i="5"/>
  <c r="X778" i="5"/>
  <c r="W779" i="5"/>
  <c r="X779" i="5" s="1"/>
  <c r="W780" i="5"/>
  <c r="X780" i="5" s="1"/>
  <c r="Y780" i="5" s="1"/>
  <c r="Z780" i="5"/>
  <c r="W781" i="5"/>
  <c r="X781" i="5"/>
  <c r="W782" i="5"/>
  <c r="X782" i="5"/>
  <c r="W783" i="5"/>
  <c r="X783" i="5" s="1"/>
  <c r="W784" i="5"/>
  <c r="X784" i="5" s="1"/>
  <c r="W785" i="5"/>
  <c r="X785" i="5"/>
  <c r="W786" i="5"/>
  <c r="X786" i="5"/>
  <c r="W787" i="5"/>
  <c r="X787" i="5" s="1"/>
  <c r="W788" i="5"/>
  <c r="X788" i="5" s="1"/>
  <c r="Y788" i="5" s="1"/>
  <c r="Z788" i="5"/>
  <c r="W789" i="5"/>
  <c r="X789" i="5"/>
  <c r="W790" i="5"/>
  <c r="X790" i="5"/>
  <c r="W791" i="5"/>
  <c r="X791" i="5" s="1"/>
  <c r="W792" i="5"/>
  <c r="X792" i="5" s="1"/>
  <c r="W793" i="5"/>
  <c r="X793" i="5"/>
  <c r="W794" i="5"/>
  <c r="X794" i="5"/>
  <c r="W795" i="5"/>
  <c r="X795" i="5" s="1"/>
  <c r="W796" i="5"/>
  <c r="X796" i="5" s="1"/>
  <c r="Y796" i="5" s="1"/>
  <c r="Z796" i="5"/>
  <c r="W797" i="5"/>
  <c r="X797" i="5"/>
  <c r="W798" i="5"/>
  <c r="X798" i="5"/>
  <c r="W799" i="5"/>
  <c r="X799" i="5" s="1"/>
  <c r="W800" i="5"/>
  <c r="X800" i="5" s="1"/>
  <c r="W801" i="5"/>
  <c r="X801" i="5"/>
  <c r="W802" i="5"/>
  <c r="X802" i="5"/>
  <c r="W803" i="5"/>
  <c r="X803" i="5" s="1"/>
  <c r="W804" i="5"/>
  <c r="X804" i="5" s="1"/>
  <c r="Y804" i="5" s="1"/>
  <c r="Z804" i="5"/>
  <c r="W805" i="5"/>
  <c r="X805" i="5"/>
  <c r="W806" i="5"/>
  <c r="X806" i="5"/>
  <c r="W807" i="5"/>
  <c r="X807" i="5" s="1"/>
  <c r="W808" i="5"/>
  <c r="X808" i="5" s="1"/>
  <c r="W809" i="5"/>
  <c r="X809" i="5"/>
  <c r="W810" i="5"/>
  <c r="X810" i="5"/>
  <c r="W811" i="5"/>
  <c r="X811" i="5" s="1"/>
  <c r="W812" i="5"/>
  <c r="X812" i="5" s="1"/>
  <c r="Y812" i="5" s="1"/>
  <c r="Z812" i="5"/>
  <c r="W813" i="5"/>
  <c r="X813" i="5"/>
  <c r="W814" i="5"/>
  <c r="X814" i="5"/>
  <c r="W815" i="5"/>
  <c r="X815" i="5" s="1"/>
  <c r="W816" i="5"/>
  <c r="X816" i="5" s="1"/>
  <c r="W817" i="5"/>
  <c r="X817" i="5"/>
  <c r="W818" i="5"/>
  <c r="X818" i="5" s="1"/>
  <c r="W819" i="5"/>
  <c r="X819" i="5"/>
  <c r="W820" i="5"/>
  <c r="X820" i="5" s="1"/>
  <c r="W821" i="5"/>
  <c r="X821" i="5"/>
  <c r="W822" i="5"/>
  <c r="X822" i="5" s="1"/>
  <c r="W823" i="5"/>
  <c r="X823" i="5"/>
  <c r="W824" i="5"/>
  <c r="X824" i="5" s="1"/>
  <c r="W825" i="5"/>
  <c r="X825" i="5"/>
  <c r="W826" i="5"/>
  <c r="X826" i="5" s="1"/>
  <c r="W827" i="5"/>
  <c r="X827" i="5"/>
  <c r="W828" i="5"/>
  <c r="X828" i="5" s="1"/>
  <c r="W829" i="5"/>
  <c r="X829" i="5"/>
  <c r="W830" i="5"/>
  <c r="X830" i="5" s="1"/>
  <c r="W831" i="5"/>
  <c r="X831" i="5"/>
  <c r="W832" i="5"/>
  <c r="X832" i="5" s="1"/>
  <c r="W833" i="5"/>
  <c r="X833" i="5"/>
  <c r="W834" i="5"/>
  <c r="X834" i="5" s="1"/>
  <c r="W835" i="5"/>
  <c r="X835" i="5"/>
  <c r="W836" i="5"/>
  <c r="X836" i="5" s="1"/>
  <c r="W837" i="5"/>
  <c r="X837" i="5"/>
  <c r="W838" i="5"/>
  <c r="X838" i="5" s="1"/>
  <c r="W839" i="5"/>
  <c r="X839" i="5"/>
  <c r="W840" i="5"/>
  <c r="X840" i="5" s="1"/>
  <c r="W841" i="5"/>
  <c r="X841" i="5"/>
  <c r="W842" i="5"/>
  <c r="X842" i="5" s="1"/>
  <c r="W843" i="5"/>
  <c r="X843" i="5"/>
  <c r="W844" i="5"/>
  <c r="X844" i="5" s="1"/>
  <c r="W845" i="5"/>
  <c r="X845" i="5"/>
  <c r="W846" i="5"/>
  <c r="X846" i="5" s="1"/>
  <c r="W847" i="5"/>
  <c r="X847" i="5"/>
  <c r="W848" i="5"/>
  <c r="X848" i="5" s="1"/>
  <c r="W849" i="5"/>
  <c r="X849" i="5"/>
  <c r="W850" i="5"/>
  <c r="X850" i="5" s="1"/>
  <c r="W851" i="5"/>
  <c r="X851" i="5"/>
  <c r="W852" i="5"/>
  <c r="X852" i="5" s="1"/>
  <c r="W853" i="5"/>
  <c r="X853" i="5"/>
  <c r="W854" i="5"/>
  <c r="X854" i="5" s="1"/>
  <c r="W855" i="5"/>
  <c r="X855" i="5"/>
  <c r="W856" i="5"/>
  <c r="X856" i="5" s="1"/>
  <c r="W857" i="5"/>
  <c r="X857" i="5"/>
  <c r="W858" i="5"/>
  <c r="X858" i="5" s="1"/>
  <c r="W859" i="5"/>
  <c r="X859" i="5"/>
  <c r="W860" i="5"/>
  <c r="X860" i="5" s="1"/>
  <c r="W861" i="5"/>
  <c r="X861" i="5"/>
  <c r="W862" i="5"/>
  <c r="X862" i="5" s="1"/>
  <c r="W863" i="5"/>
  <c r="X863" i="5"/>
  <c r="W864" i="5"/>
  <c r="X864" i="5" s="1"/>
  <c r="W865" i="5"/>
  <c r="X865" i="5"/>
  <c r="W866" i="5"/>
  <c r="X866" i="5" s="1"/>
  <c r="W867" i="5"/>
  <c r="X867" i="5"/>
  <c r="W868" i="5"/>
  <c r="X868" i="5" s="1"/>
  <c r="W869" i="5"/>
  <c r="X869" i="5"/>
  <c r="W870" i="5"/>
  <c r="X870" i="5" s="1"/>
  <c r="W871" i="5"/>
  <c r="X871" i="5"/>
  <c r="W872" i="5"/>
  <c r="X872" i="5" s="1"/>
  <c r="W873" i="5"/>
  <c r="X873" i="5"/>
  <c r="W874" i="5"/>
  <c r="X874" i="5" s="1"/>
  <c r="W875" i="5"/>
  <c r="X875" i="5"/>
  <c r="W876" i="5"/>
  <c r="X876" i="5" s="1"/>
  <c r="W877" i="5"/>
  <c r="X877" i="5"/>
  <c r="W878" i="5"/>
  <c r="X878" i="5" s="1"/>
  <c r="W879" i="5"/>
  <c r="X879" i="5"/>
  <c r="W880" i="5"/>
  <c r="X880" i="5" s="1"/>
  <c r="W881" i="5"/>
  <c r="X881" i="5"/>
  <c r="W882" i="5"/>
  <c r="X882" i="5" s="1"/>
  <c r="W883" i="5"/>
  <c r="X883" i="5"/>
  <c r="W884" i="5"/>
  <c r="X884" i="5" s="1"/>
  <c r="W885" i="5"/>
  <c r="X885" i="5"/>
  <c r="W886" i="5"/>
  <c r="X886" i="5" s="1"/>
  <c r="W887" i="5"/>
  <c r="X887" i="5"/>
  <c r="W888" i="5"/>
  <c r="X888" i="5" s="1"/>
  <c r="W889" i="5"/>
  <c r="X889" i="5"/>
  <c r="W890" i="5"/>
  <c r="X890" i="5" s="1"/>
  <c r="W891" i="5"/>
  <c r="X891" i="5"/>
  <c r="W892" i="5"/>
  <c r="X892" i="5" s="1"/>
  <c r="W893" i="5"/>
  <c r="X893" i="5"/>
  <c r="W894" i="5"/>
  <c r="X894" i="5" s="1"/>
  <c r="W895" i="5"/>
  <c r="X895" i="5"/>
  <c r="W896" i="5"/>
  <c r="X896" i="5" s="1"/>
  <c r="W897" i="5"/>
  <c r="X897" i="5"/>
  <c r="W898" i="5"/>
  <c r="X898" i="5" s="1"/>
  <c r="Z898" i="5" s="1"/>
  <c r="W899" i="5"/>
  <c r="X899" i="5" s="1"/>
  <c r="Z899" i="5" s="1"/>
  <c r="Y899" i="5"/>
  <c r="W900" i="5"/>
  <c r="X900" i="5" s="1"/>
  <c r="Z900" i="5" s="1"/>
  <c r="W901" i="5"/>
  <c r="X901" i="5" s="1"/>
  <c r="W902" i="5"/>
  <c r="X902" i="5" s="1"/>
  <c r="Z902" i="5" s="1"/>
  <c r="W903" i="5"/>
  <c r="X903" i="5" s="1"/>
  <c r="Z903" i="5" s="1"/>
  <c r="Y903" i="5"/>
  <c r="W904" i="5"/>
  <c r="X904" i="5" s="1"/>
  <c r="Z904" i="5" s="1"/>
  <c r="W905" i="5"/>
  <c r="X905" i="5" s="1"/>
  <c r="W906" i="5"/>
  <c r="X906" i="5" s="1"/>
  <c r="Z906" i="5" s="1"/>
  <c r="W907" i="5"/>
  <c r="X907" i="5" s="1"/>
  <c r="Z907" i="5" s="1"/>
  <c r="Y907" i="5"/>
  <c r="W908" i="5"/>
  <c r="X908" i="5" s="1"/>
  <c r="Z908" i="5" s="1"/>
  <c r="W909" i="5"/>
  <c r="X909" i="5" s="1"/>
  <c r="W910" i="5"/>
  <c r="X910" i="5" s="1"/>
  <c r="Z910" i="5" s="1"/>
  <c r="W911" i="5"/>
  <c r="X911" i="5" s="1"/>
  <c r="Z911" i="5" s="1"/>
  <c r="Y911" i="5"/>
  <c r="W912" i="5"/>
  <c r="X912" i="5" s="1"/>
  <c r="Z912" i="5" s="1"/>
  <c r="W913" i="5"/>
  <c r="X913" i="5" s="1"/>
  <c r="W914" i="5"/>
  <c r="X914" i="5" s="1"/>
  <c r="Z914" i="5" s="1"/>
  <c r="W915" i="5"/>
  <c r="X915" i="5" s="1"/>
  <c r="Z915" i="5" s="1"/>
  <c r="Y915" i="5"/>
  <c r="W916" i="5"/>
  <c r="X916" i="5" s="1"/>
  <c r="Z916" i="5" s="1"/>
  <c r="W917" i="5"/>
  <c r="X917" i="5" s="1"/>
  <c r="W918" i="5"/>
  <c r="X918" i="5" s="1"/>
  <c r="Z918" i="5" s="1"/>
  <c r="W919" i="5"/>
  <c r="X919" i="5" s="1"/>
  <c r="Z919" i="5" s="1"/>
  <c r="Y919" i="5"/>
  <c r="W920" i="5"/>
  <c r="X920" i="5" s="1"/>
  <c r="Z920" i="5" s="1"/>
  <c r="W921" i="5"/>
  <c r="X921" i="5" s="1"/>
  <c r="W922" i="5"/>
  <c r="X922" i="5" s="1"/>
  <c r="Z922" i="5" s="1"/>
  <c r="W923" i="5"/>
  <c r="X923" i="5" s="1"/>
  <c r="Z923" i="5" s="1"/>
  <c r="Y923" i="5"/>
  <c r="W924" i="5"/>
  <c r="X924" i="5" s="1"/>
  <c r="Z924" i="5" s="1"/>
  <c r="W925" i="5"/>
  <c r="X925" i="5" s="1"/>
  <c r="W926" i="5"/>
  <c r="X926" i="5" s="1"/>
  <c r="Z926" i="5" s="1"/>
  <c r="W927" i="5"/>
  <c r="X927" i="5" s="1"/>
  <c r="Z927" i="5" s="1"/>
  <c r="Y927" i="5"/>
  <c r="W928" i="5"/>
  <c r="X928" i="5" s="1"/>
  <c r="Z928" i="5" s="1"/>
  <c r="W929" i="5"/>
  <c r="X929" i="5" s="1"/>
  <c r="W930" i="5"/>
  <c r="X930" i="5" s="1"/>
  <c r="Z930" i="5" s="1"/>
  <c r="W931" i="5"/>
  <c r="X931" i="5" s="1"/>
  <c r="Z931" i="5" s="1"/>
  <c r="Y931" i="5"/>
  <c r="W932" i="5"/>
  <c r="X932" i="5" s="1"/>
  <c r="Z932" i="5" s="1"/>
  <c r="W933" i="5"/>
  <c r="X933" i="5" s="1"/>
  <c r="W934" i="5"/>
  <c r="X934" i="5" s="1"/>
  <c r="Z934" i="5" s="1"/>
  <c r="W935" i="5"/>
  <c r="X935" i="5" s="1"/>
  <c r="Z935" i="5" s="1"/>
  <c r="Y935" i="5"/>
  <c r="W936" i="5"/>
  <c r="X936" i="5" s="1"/>
  <c r="Z936" i="5" s="1"/>
  <c r="W937" i="5"/>
  <c r="X937" i="5" s="1"/>
  <c r="W938" i="5"/>
  <c r="X938" i="5" s="1"/>
  <c r="Z938" i="5" s="1"/>
  <c r="W939" i="5"/>
  <c r="X939" i="5" s="1"/>
  <c r="Z939" i="5" s="1"/>
  <c r="Y939" i="5"/>
  <c r="W940" i="5"/>
  <c r="X940" i="5" s="1"/>
  <c r="Z940" i="5" s="1"/>
  <c r="W941" i="5"/>
  <c r="X941" i="5" s="1"/>
  <c r="W942" i="5"/>
  <c r="X942" i="5" s="1"/>
  <c r="Z942" i="5" s="1"/>
  <c r="W943" i="5"/>
  <c r="X943" i="5" s="1"/>
  <c r="Z943" i="5" s="1"/>
  <c r="Y943" i="5"/>
  <c r="W944" i="5"/>
  <c r="X944" i="5" s="1"/>
  <c r="Z944" i="5" s="1"/>
  <c r="W945" i="5"/>
  <c r="X945" i="5" s="1"/>
  <c r="W946" i="5"/>
  <c r="X946" i="5" s="1"/>
  <c r="Z946" i="5" s="1"/>
  <c r="W947" i="5"/>
  <c r="X947" i="5" s="1"/>
  <c r="Z947" i="5" s="1"/>
  <c r="Y947" i="5"/>
  <c r="W948" i="5"/>
  <c r="X948" i="5" s="1"/>
  <c r="Z948" i="5" s="1"/>
  <c r="W949" i="5"/>
  <c r="X949" i="5" s="1"/>
  <c r="W950" i="5"/>
  <c r="X950" i="5" s="1"/>
  <c r="Z950" i="5" s="1"/>
  <c r="W951" i="5"/>
  <c r="X951" i="5" s="1"/>
  <c r="Z951" i="5" s="1"/>
  <c r="Y951" i="5"/>
  <c r="W952" i="5"/>
  <c r="X952" i="5" s="1"/>
  <c r="Z952" i="5" s="1"/>
  <c r="W953" i="5"/>
  <c r="X953" i="5" s="1"/>
  <c r="W954" i="5"/>
  <c r="X954" i="5" s="1"/>
  <c r="Z954" i="5" s="1"/>
  <c r="W955" i="5"/>
  <c r="X955" i="5"/>
  <c r="W956" i="5"/>
  <c r="X956" i="5" s="1"/>
  <c r="Z956" i="5" s="1"/>
  <c r="Y956" i="5"/>
  <c r="W957" i="5"/>
  <c r="X957" i="5" s="1"/>
  <c r="W958" i="5"/>
  <c r="X958" i="5" s="1"/>
  <c r="Z958" i="5" s="1"/>
  <c r="W959" i="5"/>
  <c r="X959" i="5" s="1"/>
  <c r="Z959" i="5" s="1"/>
  <c r="Y959" i="5"/>
  <c r="W960" i="5"/>
  <c r="X960" i="5"/>
  <c r="W961" i="5"/>
  <c r="X961" i="5" s="1"/>
  <c r="W962" i="5"/>
  <c r="X962" i="5"/>
  <c r="Z962" i="5" s="1"/>
  <c r="W963" i="5"/>
  <c r="X963" i="5"/>
  <c r="W964" i="5"/>
  <c r="X964" i="5" s="1"/>
  <c r="W965" i="5"/>
  <c r="X965" i="5" s="1"/>
  <c r="W966" i="5"/>
  <c r="X966" i="5" s="1"/>
  <c r="Z966" i="5" s="1"/>
  <c r="W967" i="5"/>
  <c r="X967" i="5" s="1"/>
  <c r="W968" i="5"/>
  <c r="X968" i="5"/>
  <c r="W969" i="5"/>
  <c r="X969" i="5" s="1"/>
  <c r="W970" i="5"/>
  <c r="X970" i="5"/>
  <c r="Z970" i="5" s="1"/>
  <c r="W971" i="5"/>
  <c r="X971" i="5"/>
  <c r="W972" i="5"/>
  <c r="X972" i="5" s="1"/>
  <c r="Z972" i="5" s="1"/>
  <c r="Y972" i="5"/>
  <c r="W973" i="5"/>
  <c r="X973" i="5" s="1"/>
  <c r="W974" i="5"/>
  <c r="X974" i="5" s="1"/>
  <c r="Z974" i="5" s="1"/>
  <c r="W975" i="5"/>
  <c r="X975" i="5" s="1"/>
  <c r="Z975" i="5" s="1"/>
  <c r="Y975" i="5"/>
  <c r="W976" i="5"/>
  <c r="X976" i="5"/>
  <c r="W977" i="5"/>
  <c r="X977" i="5" s="1"/>
  <c r="W978" i="5"/>
  <c r="X978" i="5"/>
  <c r="Z978" i="5" s="1"/>
  <c r="W979" i="5"/>
  <c r="X979" i="5"/>
  <c r="W980" i="5"/>
  <c r="X980" i="5" s="1"/>
  <c r="W981" i="5"/>
  <c r="X981" i="5" s="1"/>
  <c r="W982" i="5"/>
  <c r="X982" i="5" s="1"/>
  <c r="Z982" i="5" s="1"/>
  <c r="W983" i="5"/>
  <c r="X983" i="5" s="1"/>
  <c r="W984" i="5"/>
  <c r="X984" i="5"/>
  <c r="W985" i="5"/>
  <c r="X985" i="5" s="1"/>
  <c r="W986" i="5"/>
  <c r="X986" i="5"/>
  <c r="Z986" i="5" s="1"/>
  <c r="W987" i="5"/>
  <c r="X987" i="5"/>
  <c r="W988" i="5"/>
  <c r="X988" i="5" s="1"/>
  <c r="Z988" i="5" s="1"/>
  <c r="Y988" i="5"/>
  <c r="W989" i="5"/>
  <c r="X989" i="5" s="1"/>
  <c r="W990" i="5"/>
  <c r="X990" i="5" s="1"/>
  <c r="Z990" i="5" s="1"/>
  <c r="W991" i="5"/>
  <c r="X991" i="5" s="1"/>
  <c r="Z991" i="5" s="1"/>
  <c r="Y991" i="5"/>
  <c r="W992" i="5"/>
  <c r="X992" i="5"/>
  <c r="W993" i="5"/>
  <c r="X993" i="5" s="1"/>
  <c r="W994" i="5"/>
  <c r="X994" i="5"/>
  <c r="Z994" i="5" s="1"/>
  <c r="W995" i="5"/>
  <c r="X995" i="5"/>
  <c r="W996" i="5"/>
  <c r="X996" i="5" s="1"/>
  <c r="W997" i="5"/>
  <c r="X997" i="5" s="1"/>
  <c r="W998" i="5"/>
  <c r="X998" i="5" s="1"/>
  <c r="Z998" i="5" s="1"/>
  <c r="W999" i="5"/>
  <c r="X999" i="5" s="1"/>
  <c r="W1000" i="5"/>
  <c r="X1000" i="5"/>
  <c r="W1001" i="5"/>
  <c r="X1001" i="5" s="1"/>
  <c r="W1002" i="5"/>
  <c r="X1002" i="5"/>
  <c r="Z1002" i="5" s="1"/>
  <c r="W1003" i="5"/>
  <c r="X1003" i="5"/>
  <c r="W1004" i="5"/>
  <c r="X1004" i="5" s="1"/>
  <c r="Z1004" i="5" s="1"/>
  <c r="Y1004" i="5"/>
  <c r="W1005" i="5"/>
  <c r="X1005" i="5" s="1"/>
  <c r="W1006" i="5"/>
  <c r="X1006" i="5" s="1"/>
  <c r="Z1006" i="5" s="1"/>
  <c r="W1007" i="5"/>
  <c r="X1007" i="5" s="1"/>
  <c r="Z1007" i="5" s="1"/>
  <c r="Y1007" i="5"/>
  <c r="W1008" i="5"/>
  <c r="X1008" i="5"/>
  <c r="W1009" i="5"/>
  <c r="X1009" i="5" s="1"/>
  <c r="W1010" i="5"/>
  <c r="X1010" i="5"/>
  <c r="Z1010" i="5" s="1"/>
  <c r="W1011" i="5"/>
  <c r="X1011" i="5"/>
  <c r="W1012" i="5"/>
  <c r="X1012" i="5" s="1"/>
  <c r="W1013" i="5"/>
  <c r="X1013" i="5" s="1"/>
  <c r="W1014" i="5"/>
  <c r="X1014" i="5" s="1"/>
  <c r="Z1014" i="5" s="1"/>
  <c r="W1015" i="5"/>
  <c r="X1015" i="5" s="1"/>
  <c r="W1016" i="5"/>
  <c r="X1016" i="5"/>
  <c r="W1017" i="5"/>
  <c r="X1017" i="5" s="1"/>
  <c r="W1018" i="5"/>
  <c r="X1018" i="5"/>
  <c r="Z1018" i="5" s="1"/>
  <c r="W1019" i="5"/>
  <c r="X1019" i="5"/>
  <c r="W1020" i="5"/>
  <c r="X1020" i="5" s="1"/>
  <c r="Z1020" i="5" s="1"/>
  <c r="Y1020" i="5"/>
  <c r="W1021" i="5"/>
  <c r="X1021" i="5" s="1"/>
  <c r="W1022" i="5"/>
  <c r="X1022" i="5" s="1"/>
  <c r="Z1022" i="5" s="1"/>
  <c r="W1023" i="5"/>
  <c r="X1023" i="5" s="1"/>
  <c r="Z1023" i="5" s="1"/>
  <c r="Y1023" i="5"/>
  <c r="W1024" i="5"/>
  <c r="X1024" i="5"/>
  <c r="W1025" i="5"/>
  <c r="X1025" i="5" s="1"/>
  <c r="W1026" i="5"/>
  <c r="X1026" i="5"/>
  <c r="Z1026" i="5" s="1"/>
  <c r="W1027" i="5"/>
  <c r="X1027" i="5"/>
  <c r="W1028" i="5"/>
  <c r="X1028" i="5" s="1"/>
  <c r="W1029" i="5"/>
  <c r="X1029" i="5" s="1"/>
  <c r="W1030" i="5"/>
  <c r="X1030" i="5" s="1"/>
  <c r="Z1030" i="5" s="1"/>
  <c r="W1031" i="5"/>
  <c r="X1031" i="5" s="1"/>
  <c r="W1032" i="5"/>
  <c r="X1032" i="5"/>
  <c r="W1033" i="5"/>
  <c r="X1033" i="5" s="1"/>
  <c r="W1034" i="5"/>
  <c r="X1034" i="5"/>
  <c r="Z1034" i="5" s="1"/>
  <c r="W1035" i="5"/>
  <c r="X1035" i="5"/>
  <c r="W1036" i="5"/>
  <c r="X1036" i="5" s="1"/>
  <c r="Z1036" i="5" s="1"/>
  <c r="Y1036" i="5"/>
  <c r="W1037" i="5"/>
  <c r="X1037" i="5" s="1"/>
  <c r="W1038" i="5"/>
  <c r="X1038" i="5" s="1"/>
  <c r="Z1038" i="5" s="1"/>
  <c r="W1039" i="5"/>
  <c r="X1039" i="5" s="1"/>
  <c r="Z1039" i="5" s="1"/>
  <c r="Y1039" i="5"/>
  <c r="W1040" i="5"/>
  <c r="X1040" i="5"/>
  <c r="W1041" i="5"/>
  <c r="X1041" i="5" s="1"/>
  <c r="W1042" i="5"/>
  <c r="X1042" i="5"/>
  <c r="Z1042" i="5" s="1"/>
  <c r="W1043" i="5"/>
  <c r="X1043" i="5"/>
  <c r="W1044" i="5"/>
  <c r="X1044" i="5" s="1"/>
  <c r="W1045" i="5"/>
  <c r="X1045" i="5" s="1"/>
  <c r="W1046" i="5"/>
  <c r="X1046" i="5" s="1"/>
  <c r="Z1046" i="5" s="1"/>
  <c r="W1047" i="5"/>
  <c r="X1047" i="5" s="1"/>
  <c r="W1048" i="5"/>
  <c r="X1048" i="5"/>
  <c r="W1049" i="5"/>
  <c r="X1049" i="5" s="1"/>
  <c r="W1050" i="5"/>
  <c r="X1050" i="5"/>
  <c r="Z1050" i="5" s="1"/>
  <c r="W1051" i="5"/>
  <c r="X1051" i="5"/>
  <c r="W1052" i="5"/>
  <c r="X1052" i="5" s="1"/>
  <c r="Z1052" i="5" s="1"/>
  <c r="Y1052" i="5"/>
  <c r="W1053" i="5"/>
  <c r="X1053" i="5" s="1"/>
  <c r="W1054" i="5"/>
  <c r="X1054" i="5" s="1"/>
  <c r="Z1054" i="5" s="1"/>
  <c r="W1055" i="5"/>
  <c r="X1055" i="5" s="1"/>
  <c r="Z1055" i="5" s="1"/>
  <c r="Y1055" i="5"/>
  <c r="W1056" i="5"/>
  <c r="X1056" i="5"/>
  <c r="W1057" i="5"/>
  <c r="X1057" i="5" s="1"/>
  <c r="W1058" i="5"/>
  <c r="X1058" i="5"/>
  <c r="Z1058" i="5" s="1"/>
  <c r="W1059" i="5"/>
  <c r="X1059" i="5"/>
  <c r="W1060" i="5"/>
  <c r="X1060" i="5" s="1"/>
  <c r="W1061" i="5"/>
  <c r="X1061" i="5" s="1"/>
  <c r="W1062" i="5"/>
  <c r="X1062" i="5" s="1"/>
  <c r="Z1062" i="5" s="1"/>
  <c r="W1063" i="5"/>
  <c r="X1063" i="5" s="1"/>
  <c r="W1064" i="5"/>
  <c r="X1064" i="5"/>
  <c r="W1065" i="5"/>
  <c r="X1065" i="5" s="1"/>
  <c r="W1066" i="5"/>
  <c r="X1066" i="5"/>
  <c r="Z1066" i="5" s="1"/>
  <c r="W1067" i="5"/>
  <c r="X1067" i="5"/>
  <c r="W1068" i="5"/>
  <c r="X1068" i="5" s="1"/>
  <c r="Z1068" i="5" s="1"/>
  <c r="Y1068" i="5"/>
  <c r="W1069" i="5"/>
  <c r="X1069" i="5" s="1"/>
  <c r="W1070" i="5"/>
  <c r="X1070" i="5" s="1"/>
  <c r="Z1070" i="5" s="1"/>
  <c r="W1071" i="5"/>
  <c r="X1071" i="5" s="1"/>
  <c r="Z1071" i="5" s="1"/>
  <c r="Y1071" i="5"/>
  <c r="W1072" i="5"/>
  <c r="X1072" i="5"/>
  <c r="W1073" i="5"/>
  <c r="X1073" i="5" s="1"/>
  <c r="W1074" i="5"/>
  <c r="X1074" i="5"/>
  <c r="Z1074" i="5" s="1"/>
  <c r="W1075" i="5"/>
  <c r="X1075" i="5"/>
  <c r="W1076" i="5"/>
  <c r="X1076" i="5" s="1"/>
  <c r="W1077" i="5"/>
  <c r="X1077" i="5" s="1"/>
  <c r="W1078" i="5"/>
  <c r="X1078" i="5" s="1"/>
  <c r="Z1078" i="5" s="1"/>
  <c r="W1079" i="5"/>
  <c r="X1079" i="5" s="1"/>
  <c r="W1080" i="5"/>
  <c r="X1080" i="5"/>
  <c r="W1081" i="5"/>
  <c r="X1081" i="5" s="1"/>
  <c r="W1082" i="5"/>
  <c r="X1082" i="5"/>
  <c r="Z1082" i="5" s="1"/>
  <c r="W1083" i="5"/>
  <c r="X1083" i="5"/>
  <c r="W1084" i="5"/>
  <c r="X1084" i="5" s="1"/>
  <c r="Z1084" i="5" s="1"/>
  <c r="Y1084" i="5"/>
  <c r="W1085" i="5"/>
  <c r="X1085" i="5" s="1"/>
  <c r="W1086" i="5"/>
  <c r="X1086" i="5" s="1"/>
  <c r="Z1086" i="5" s="1"/>
  <c r="W1087" i="5"/>
  <c r="X1087" i="5" s="1"/>
  <c r="Z1087" i="5" s="1"/>
  <c r="Y1087" i="5"/>
  <c r="W1088" i="5"/>
  <c r="X1088" i="5"/>
  <c r="W1089" i="5"/>
  <c r="X1089" i="5" s="1"/>
  <c r="W1090" i="5"/>
  <c r="X1090" i="5"/>
  <c r="Z1090" i="5" s="1"/>
  <c r="W1091" i="5"/>
  <c r="X1091" i="5"/>
  <c r="W1092" i="5"/>
  <c r="X1092" i="5" s="1"/>
  <c r="W1093" i="5"/>
  <c r="X1093" i="5" s="1"/>
  <c r="W1094" i="5"/>
  <c r="X1094" i="5" s="1"/>
  <c r="Z1094" i="5" s="1"/>
  <c r="W1095" i="5"/>
  <c r="X1095" i="5" s="1"/>
  <c r="W1096" i="5"/>
  <c r="X1096" i="5"/>
  <c r="W1097" i="5"/>
  <c r="X1097" i="5" s="1"/>
  <c r="W1098" i="5"/>
  <c r="X1098" i="5"/>
  <c r="Z1098" i="5" s="1"/>
  <c r="W1099" i="5"/>
  <c r="X1099" i="5"/>
  <c r="W1100" i="5"/>
  <c r="X1100" i="5" s="1"/>
  <c r="Z1100" i="5" s="1"/>
  <c r="Y1100" i="5"/>
  <c r="W1101" i="5"/>
  <c r="X1101" i="5" s="1"/>
  <c r="W1102" i="5"/>
  <c r="X1102" i="5" s="1"/>
  <c r="Z1102" i="5" s="1"/>
  <c r="W1103" i="5"/>
  <c r="X1103" i="5" s="1"/>
  <c r="Z1103" i="5" s="1"/>
  <c r="Y1103" i="5"/>
  <c r="W1104" i="5"/>
  <c r="X1104" i="5"/>
  <c r="W1105" i="5"/>
  <c r="X1105" i="5" s="1"/>
  <c r="W1106" i="5"/>
  <c r="X1106" i="5"/>
  <c r="Z1106" i="5" s="1"/>
  <c r="W1107" i="5"/>
  <c r="X1107" i="5"/>
  <c r="W1108" i="5"/>
  <c r="X1108" i="5" s="1"/>
  <c r="W1109" i="5"/>
  <c r="X1109" i="5" s="1"/>
  <c r="W1110" i="5"/>
  <c r="X1110" i="5" s="1"/>
  <c r="Z1110" i="5" s="1"/>
  <c r="W1111" i="5"/>
  <c r="X1111" i="5" s="1"/>
  <c r="W1112" i="5"/>
  <c r="X1112" i="5"/>
  <c r="W1113" i="5"/>
  <c r="X1113" i="5" s="1"/>
  <c r="W1114" i="5"/>
  <c r="X1114" i="5"/>
  <c r="Z1114" i="5" s="1"/>
  <c r="W1115" i="5"/>
  <c r="X1115" i="5"/>
  <c r="W1116" i="5"/>
  <c r="X1116" i="5" s="1"/>
  <c r="Z1116" i="5" s="1"/>
  <c r="Y1116" i="5"/>
  <c r="W1117" i="5"/>
  <c r="X1117" i="5" s="1"/>
  <c r="W1118" i="5"/>
  <c r="X1118" i="5" s="1"/>
  <c r="Z1118" i="5" s="1"/>
  <c r="W1119" i="5"/>
  <c r="X1119" i="5" s="1"/>
  <c r="Z1119" i="5" s="1"/>
  <c r="Y1119" i="5"/>
  <c r="W1120" i="5"/>
  <c r="X1120" i="5"/>
  <c r="W1121" i="5"/>
  <c r="X1121" i="5"/>
  <c r="Y1121" i="5" s="1"/>
  <c r="Z1121" i="5"/>
  <c r="W1122" i="5"/>
  <c r="X1122" i="5"/>
  <c r="W1123" i="5"/>
  <c r="X1123" i="5"/>
  <c r="Y1123" i="5" s="1"/>
  <c r="Z1123" i="5"/>
  <c r="W1124" i="5"/>
  <c r="X1124" i="5"/>
  <c r="W1125" i="5"/>
  <c r="X1125" i="5"/>
  <c r="Y1125" i="5" s="1"/>
  <c r="Z1125" i="5"/>
  <c r="W1126" i="5"/>
  <c r="X1126" i="5"/>
  <c r="W1127" i="5"/>
  <c r="X1127" i="5"/>
  <c r="Y1127" i="5" s="1"/>
  <c r="Z1127" i="5"/>
  <c r="W1128" i="5"/>
  <c r="X1128" i="5"/>
  <c r="W1129" i="5"/>
  <c r="X1129" i="5"/>
  <c r="Y1129" i="5" s="1"/>
  <c r="Z1129" i="5"/>
  <c r="W1130" i="5"/>
  <c r="X1130" i="5"/>
  <c r="W1131" i="5"/>
  <c r="X1131" i="5"/>
  <c r="Y1131" i="5" s="1"/>
  <c r="Z1131" i="5"/>
  <c r="W1132" i="5"/>
  <c r="X1132" i="5"/>
  <c r="W1133" i="5"/>
  <c r="X1133" i="5"/>
  <c r="Y1133" i="5" s="1"/>
  <c r="W1134" i="5"/>
  <c r="X1134" i="5"/>
  <c r="W1135" i="5"/>
  <c r="X1135" i="5"/>
  <c r="Y1135" i="5" s="1"/>
  <c r="Z1135" i="5"/>
  <c r="W1136" i="5"/>
  <c r="X1136" i="5"/>
  <c r="W1137" i="5"/>
  <c r="X1137" i="5"/>
  <c r="W1138" i="5"/>
  <c r="X1138" i="5"/>
  <c r="Z1138" i="5" s="1"/>
  <c r="W1139" i="5"/>
  <c r="X1139" i="5"/>
  <c r="Z1139" i="5" s="1"/>
  <c r="Y1139" i="5"/>
  <c r="W1140" i="5"/>
  <c r="X1140" i="5"/>
  <c r="Z1140" i="5" s="1"/>
  <c r="W1141" i="5"/>
  <c r="X1141" i="5"/>
  <c r="W1142" i="5"/>
  <c r="X1142" i="5"/>
  <c r="Z1142" i="5" s="1"/>
  <c r="W1143" i="5"/>
  <c r="X1143" i="5"/>
  <c r="Z1143" i="5" s="1"/>
  <c r="Y1143" i="5"/>
  <c r="W1144" i="5"/>
  <c r="X1144" i="5"/>
  <c r="Z1144" i="5" s="1"/>
  <c r="W1145" i="5"/>
  <c r="X1145" i="5"/>
  <c r="W1146" i="5"/>
  <c r="X1146" i="5"/>
  <c r="Z1146" i="5" s="1"/>
  <c r="W1147" i="5"/>
  <c r="X1147" i="5"/>
  <c r="Z1147" i="5" s="1"/>
  <c r="Y1147" i="5"/>
  <c r="W1148" i="5"/>
  <c r="X1148" i="5"/>
  <c r="Z1148" i="5" s="1"/>
  <c r="W1149" i="5"/>
  <c r="X1149" i="5"/>
  <c r="W1150" i="5"/>
  <c r="X1150" i="5"/>
  <c r="Z1150" i="5" s="1"/>
  <c r="W1151" i="5"/>
  <c r="X1151" i="5"/>
  <c r="Z1151" i="5" s="1"/>
  <c r="Y1151" i="5"/>
  <c r="W1152" i="5"/>
  <c r="X1152" i="5"/>
  <c r="Z1152" i="5" s="1"/>
  <c r="W1153" i="5"/>
  <c r="X1153" i="5"/>
  <c r="W1154" i="5"/>
  <c r="X1154" i="5"/>
  <c r="Z1154" i="5" s="1"/>
  <c r="W1155" i="5"/>
  <c r="X1155" i="5"/>
  <c r="Z1155" i="5" s="1"/>
  <c r="Y1155" i="5"/>
  <c r="W1156" i="5"/>
  <c r="X1156" i="5"/>
  <c r="Z1156" i="5" s="1"/>
  <c r="W1157" i="5"/>
  <c r="X1157" i="5"/>
  <c r="W1158" i="5"/>
  <c r="X1158" i="5"/>
  <c r="Z1158" i="5" s="1"/>
  <c r="W1159" i="5"/>
  <c r="X1159" i="5"/>
  <c r="Z1159" i="5" s="1"/>
  <c r="Y1159" i="5"/>
  <c r="W1160" i="5"/>
  <c r="X1160" i="5"/>
  <c r="Z1160" i="5" s="1"/>
  <c r="W1161" i="5"/>
  <c r="X1161" i="5"/>
  <c r="W1162" i="5"/>
  <c r="X1162" i="5"/>
  <c r="Z1162" i="5" s="1"/>
  <c r="W1163" i="5"/>
  <c r="X1163" i="5"/>
  <c r="Z1163" i="5" s="1"/>
  <c r="Y1163" i="5"/>
  <c r="W1164" i="5"/>
  <c r="X1164" i="5"/>
  <c r="Z1164" i="5" s="1"/>
  <c r="W1165" i="5"/>
  <c r="X1165" i="5"/>
  <c r="W1166" i="5"/>
  <c r="X1166" i="5"/>
  <c r="Z1166" i="5" s="1"/>
  <c r="W1167" i="5"/>
  <c r="X1167" i="5"/>
  <c r="Z1167" i="5" s="1"/>
  <c r="Y1167" i="5"/>
  <c r="W1168" i="5"/>
  <c r="X1168" i="5"/>
  <c r="Z1168" i="5" s="1"/>
  <c r="W1169" i="5"/>
  <c r="X1169" i="5"/>
  <c r="W1170" i="5"/>
  <c r="X1170" i="5"/>
  <c r="Z1170" i="5" s="1"/>
  <c r="W1171" i="5"/>
  <c r="X1171" i="5"/>
  <c r="Z1171" i="5" s="1"/>
  <c r="Y1171" i="5"/>
  <c r="W1172" i="5"/>
  <c r="X1172" i="5"/>
  <c r="Z1172" i="5" s="1"/>
  <c r="W1173" i="5"/>
  <c r="X1173" i="5"/>
  <c r="W1174" i="5"/>
  <c r="X1174" i="5"/>
  <c r="Z1174" i="5" s="1"/>
  <c r="W1175" i="5"/>
  <c r="X1175" i="5"/>
  <c r="Z1175" i="5" s="1"/>
  <c r="Y1175" i="5"/>
  <c r="W1176" i="5"/>
  <c r="X1176" i="5"/>
  <c r="Z1176" i="5" s="1"/>
  <c r="W1177" i="5"/>
  <c r="X1177" i="5"/>
  <c r="W1178" i="5"/>
  <c r="X1178" i="5"/>
  <c r="Z1178" i="5" s="1"/>
  <c r="W1179" i="5"/>
  <c r="X1179" i="5"/>
  <c r="Z1179" i="5" s="1"/>
  <c r="Y1179" i="5"/>
  <c r="W1180" i="5"/>
  <c r="X1180" i="5"/>
  <c r="Z1180" i="5" s="1"/>
  <c r="W1181" i="5"/>
  <c r="X1181" i="5"/>
  <c r="W1182" i="5"/>
  <c r="X1182" i="5"/>
  <c r="Z1182" i="5" s="1"/>
  <c r="W1183" i="5"/>
  <c r="X1183" i="5"/>
  <c r="Z1183" i="5" s="1"/>
  <c r="Y1183" i="5"/>
  <c r="W1184" i="5"/>
  <c r="X1184" i="5"/>
  <c r="Z1184" i="5" s="1"/>
  <c r="W1185" i="5"/>
  <c r="X1185" i="5"/>
  <c r="W1186" i="5"/>
  <c r="X1186" i="5"/>
  <c r="Z1186" i="5" s="1"/>
  <c r="W1187" i="5"/>
  <c r="X1187" i="5"/>
  <c r="Z1187" i="5" s="1"/>
  <c r="Y1187" i="5"/>
  <c r="W1188" i="5"/>
  <c r="X1188" i="5"/>
  <c r="Z1188" i="5" s="1"/>
  <c r="W1189" i="5"/>
  <c r="X1189" i="5"/>
  <c r="W1190" i="5"/>
  <c r="X1190" i="5"/>
  <c r="Z1190" i="5" s="1"/>
  <c r="W1191" i="5"/>
  <c r="X1191" i="5"/>
  <c r="Z1191" i="5" s="1"/>
  <c r="Y1191" i="5"/>
  <c r="W1192" i="5"/>
  <c r="X1192" i="5"/>
  <c r="Z1192" i="5" s="1"/>
  <c r="W1193" i="5"/>
  <c r="X1193" i="5"/>
  <c r="W1194" i="5"/>
  <c r="X1194" i="5"/>
  <c r="Z1194" i="5" s="1"/>
  <c r="W1195" i="5"/>
  <c r="X1195" i="5"/>
  <c r="Z1195" i="5" s="1"/>
  <c r="Y1195" i="5"/>
  <c r="W1196" i="5"/>
  <c r="X1196" i="5"/>
  <c r="Z1196" i="5" s="1"/>
  <c r="W1197" i="5"/>
  <c r="X1197" i="5"/>
  <c r="W1198" i="5"/>
  <c r="X1198" i="5"/>
  <c r="Z1198" i="5" s="1"/>
  <c r="W1199" i="5"/>
  <c r="X1199" i="5"/>
  <c r="Z1199" i="5" s="1"/>
  <c r="Y1199" i="5"/>
  <c r="W1200" i="5"/>
  <c r="X1200" i="5" s="1"/>
  <c r="W1201" i="5"/>
  <c r="X1201" i="5" s="1"/>
  <c r="W1202" i="5"/>
  <c r="X1202" i="5"/>
  <c r="Z1202" i="5" s="1"/>
  <c r="Y1202" i="5"/>
  <c r="W1203" i="5"/>
  <c r="X1203" i="5" s="1"/>
  <c r="Z1203" i="5" s="1"/>
  <c r="Y1203" i="5"/>
  <c r="W1204" i="5"/>
  <c r="X1204" i="5" s="1"/>
  <c r="W1205" i="5"/>
  <c r="X1205" i="5" s="1"/>
  <c r="W1206" i="5"/>
  <c r="X1206" i="5"/>
  <c r="Z1206" i="5" s="1"/>
  <c r="Y1206" i="5"/>
  <c r="W1207" i="5"/>
  <c r="X1207" i="5" s="1"/>
  <c r="Z1207" i="5" s="1"/>
  <c r="Y1207" i="5"/>
  <c r="W1208" i="5"/>
  <c r="X1208" i="5" s="1"/>
  <c r="W1209" i="5"/>
  <c r="X1209" i="5" s="1"/>
  <c r="W1210" i="5"/>
  <c r="X1210" i="5"/>
  <c r="Z1210" i="5" s="1"/>
  <c r="Y1210" i="5"/>
  <c r="W1211" i="5"/>
  <c r="X1211" i="5" s="1"/>
  <c r="Z1211" i="5" s="1"/>
  <c r="Y1211" i="5"/>
  <c r="W1212" i="5"/>
  <c r="X1212" i="5" s="1"/>
  <c r="W1213" i="5"/>
  <c r="X1213" i="5" s="1"/>
  <c r="W1214" i="5"/>
  <c r="X1214" i="5"/>
  <c r="Z1214" i="5" s="1"/>
  <c r="Y1214" i="5"/>
  <c r="W1215" i="5"/>
  <c r="X1215" i="5" s="1"/>
  <c r="Z1215" i="5" s="1"/>
  <c r="Y1215" i="5"/>
  <c r="W1216" i="5"/>
  <c r="X1216" i="5" s="1"/>
  <c r="W1217" i="5"/>
  <c r="X1217" i="5" s="1"/>
  <c r="W1218" i="5"/>
  <c r="X1218" i="5"/>
  <c r="Z1218" i="5" s="1"/>
  <c r="Y1218" i="5"/>
  <c r="W1219" i="5"/>
  <c r="X1219" i="5" s="1"/>
  <c r="Z1219" i="5" s="1"/>
  <c r="Y1219" i="5"/>
  <c r="W1220" i="5"/>
  <c r="X1220" i="5" s="1"/>
  <c r="W1221" i="5"/>
  <c r="X1221" i="5" s="1"/>
  <c r="W1222" i="5"/>
  <c r="X1222" i="5"/>
  <c r="Z1222" i="5" s="1"/>
  <c r="Y1222" i="5"/>
  <c r="W1223" i="5"/>
  <c r="X1223" i="5" s="1"/>
  <c r="Z1223" i="5" s="1"/>
  <c r="Y1223" i="5"/>
  <c r="W1224" i="5"/>
  <c r="X1224" i="5" s="1"/>
  <c r="W1225" i="5"/>
  <c r="X1225" i="5" s="1"/>
  <c r="W1226" i="5"/>
  <c r="X1226" i="5"/>
  <c r="Z1226" i="5" s="1"/>
  <c r="Y1226" i="5"/>
  <c r="W1227" i="5"/>
  <c r="X1227" i="5" s="1"/>
  <c r="Z1227" i="5" s="1"/>
  <c r="Y1227" i="5"/>
  <c r="W1228" i="5"/>
  <c r="X1228" i="5" s="1"/>
  <c r="W1229" i="5"/>
  <c r="X1229" i="5" s="1"/>
  <c r="W1230" i="5"/>
  <c r="X1230" i="5"/>
  <c r="Z1230" i="5" s="1"/>
  <c r="Y1230" i="5"/>
  <c r="W1231" i="5"/>
  <c r="X1231" i="5" s="1"/>
  <c r="Z1231" i="5" s="1"/>
  <c r="Y1231" i="5"/>
  <c r="W1232" i="5"/>
  <c r="X1232" i="5" s="1"/>
  <c r="W1233" i="5"/>
  <c r="X1233" i="5" s="1"/>
  <c r="W1234" i="5"/>
  <c r="X1234" i="5"/>
  <c r="Z1234" i="5" s="1"/>
  <c r="Y1234" i="5"/>
  <c r="W1235" i="5"/>
  <c r="X1235" i="5" s="1"/>
  <c r="Y1235" i="5"/>
  <c r="Z1235" i="5"/>
  <c r="W1236" i="5"/>
  <c r="X1236" i="5" s="1"/>
  <c r="Y1236" i="5" s="1"/>
  <c r="W1237" i="5"/>
  <c r="X1237" i="5" s="1"/>
  <c r="Z1237" i="5" s="1"/>
  <c r="Y1237" i="5"/>
  <c r="W1238" i="5"/>
  <c r="X1238" i="5" s="1"/>
  <c r="Y1238" i="5" s="1"/>
  <c r="Z1238" i="5"/>
  <c r="W1239" i="5"/>
  <c r="X1239" i="5" s="1"/>
  <c r="Y1239" i="5"/>
  <c r="Z1239" i="5"/>
  <c r="W1240" i="5"/>
  <c r="X1240" i="5" s="1"/>
  <c r="Y1240" i="5" s="1"/>
  <c r="W1241" i="5"/>
  <c r="X1241" i="5" s="1"/>
  <c r="Z1241" i="5" s="1"/>
  <c r="Y1241" i="5"/>
  <c r="W1242" i="5"/>
  <c r="X1242" i="5" s="1"/>
  <c r="Y1242" i="5" s="1"/>
  <c r="Z1242" i="5"/>
  <c r="W1243" i="5"/>
  <c r="X1243" i="5" s="1"/>
  <c r="Y1243" i="5"/>
  <c r="Z1243" i="5"/>
  <c r="W1244" i="5"/>
  <c r="X1244" i="5" s="1"/>
  <c r="Y1244" i="5" s="1"/>
  <c r="W1245" i="5"/>
  <c r="X1245" i="5" s="1"/>
  <c r="Z1245" i="5" s="1"/>
  <c r="Y1245" i="5"/>
  <c r="W1246" i="5"/>
  <c r="X1246" i="5" s="1"/>
  <c r="Y1246" i="5" s="1"/>
  <c r="Z1246" i="5"/>
  <c r="W1247" i="5"/>
  <c r="X1247" i="5" s="1"/>
  <c r="Y1247" i="5"/>
  <c r="Z1247" i="5"/>
  <c r="W1248" i="5"/>
  <c r="X1248" i="5" s="1"/>
  <c r="Y1248" i="5" s="1"/>
  <c r="W1249" i="5"/>
  <c r="X1249" i="5" s="1"/>
  <c r="Z1249" i="5" s="1"/>
  <c r="Y1249" i="5"/>
  <c r="W1250" i="5"/>
  <c r="X1250" i="5" s="1"/>
  <c r="Y1250" i="5" s="1"/>
  <c r="Z1250" i="5"/>
  <c r="W1251" i="5"/>
  <c r="X1251" i="5" s="1"/>
  <c r="Y1251" i="5"/>
  <c r="Z1251" i="5"/>
  <c r="W1252" i="5"/>
  <c r="X1252" i="5" s="1"/>
  <c r="Y1252" i="5" s="1"/>
  <c r="W1253" i="5"/>
  <c r="X1253" i="5" s="1"/>
  <c r="Z1253" i="5" s="1"/>
  <c r="Y1253" i="5"/>
  <c r="W1254" i="5"/>
  <c r="X1254" i="5" s="1"/>
  <c r="Y1254" i="5" s="1"/>
  <c r="Z1254" i="5"/>
  <c r="W1255" i="5"/>
  <c r="X1255" i="5" s="1"/>
  <c r="Y1255" i="5"/>
  <c r="Z1255" i="5"/>
  <c r="W1256" i="5"/>
  <c r="X1256" i="5" s="1"/>
  <c r="Y1256" i="5" s="1"/>
  <c r="W1257" i="5"/>
  <c r="X1257" i="5" s="1"/>
  <c r="Z1257" i="5" s="1"/>
  <c r="Y1257" i="5"/>
  <c r="W1258" i="5"/>
  <c r="X1258" i="5" s="1"/>
  <c r="Y1258" i="5" s="1"/>
  <c r="Z1258" i="5"/>
  <c r="W1259" i="5"/>
  <c r="X1259" i="5" s="1"/>
  <c r="Y1259" i="5"/>
  <c r="Z1259" i="5"/>
  <c r="W1260" i="5"/>
  <c r="X1260" i="5" s="1"/>
  <c r="Y1260" i="5" s="1"/>
  <c r="W1261" i="5"/>
  <c r="X1261" i="5" s="1"/>
  <c r="Z1261" i="5" s="1"/>
  <c r="Y1261" i="5"/>
  <c r="W1262" i="5"/>
  <c r="X1262" i="5" s="1"/>
  <c r="Y1262" i="5" s="1"/>
  <c r="Z1262" i="5"/>
  <c r="W1263" i="5"/>
  <c r="X1263" i="5" s="1"/>
  <c r="Y1263" i="5"/>
  <c r="Z1263" i="5"/>
  <c r="W1264" i="5"/>
  <c r="X1264" i="5" s="1"/>
  <c r="Y1264" i="5" s="1"/>
  <c r="W1265" i="5"/>
  <c r="X1265" i="5" s="1"/>
  <c r="Z1265" i="5" s="1"/>
  <c r="Y1265" i="5"/>
  <c r="W1266" i="5"/>
  <c r="X1266" i="5" s="1"/>
  <c r="Y1266" i="5" s="1"/>
  <c r="Z1266" i="5"/>
  <c r="W1267" i="5"/>
  <c r="X1267" i="5" s="1"/>
  <c r="Y1267" i="5"/>
  <c r="Z1267" i="5"/>
  <c r="W1268" i="5"/>
  <c r="X1268" i="5" s="1"/>
  <c r="Y1268" i="5" s="1"/>
  <c r="W1269" i="5"/>
  <c r="X1269" i="5" s="1"/>
  <c r="Z1269" i="5" s="1"/>
  <c r="Y1269" i="5"/>
  <c r="W1270" i="5"/>
  <c r="X1270" i="5" s="1"/>
  <c r="Y1270" i="5" s="1"/>
  <c r="Z1270" i="5"/>
  <c r="W1271" i="5"/>
  <c r="X1271" i="5" s="1"/>
  <c r="Y1271" i="5"/>
  <c r="Z1271" i="5"/>
  <c r="W1272" i="5"/>
  <c r="X1272" i="5" s="1"/>
  <c r="Y1272" i="5" s="1"/>
  <c r="W1273" i="5"/>
  <c r="X1273" i="5" s="1"/>
  <c r="Z1273" i="5" s="1"/>
  <c r="Y1273" i="5"/>
  <c r="W1274" i="5"/>
  <c r="X1274" i="5" s="1"/>
  <c r="Y1274" i="5" s="1"/>
  <c r="Z1274" i="5"/>
  <c r="W1275" i="5"/>
  <c r="X1275" i="5" s="1"/>
  <c r="Y1275" i="5"/>
  <c r="Z1275" i="5"/>
  <c r="W1276" i="5"/>
  <c r="X1276" i="5" s="1"/>
  <c r="Y1276" i="5" s="1"/>
  <c r="W1277" i="5"/>
  <c r="X1277" i="5" s="1"/>
  <c r="Z1277" i="5" s="1"/>
  <c r="Y1277" i="5"/>
  <c r="W1278" i="5"/>
  <c r="X1278" i="5" s="1"/>
  <c r="Y1278" i="5" s="1"/>
  <c r="Z1278" i="5"/>
  <c r="W1279" i="5"/>
  <c r="X1279" i="5" s="1"/>
  <c r="Y1279" i="5"/>
  <c r="Z1279" i="5"/>
  <c r="W1280" i="5"/>
  <c r="X1280" i="5" s="1"/>
  <c r="Y1280" i="5" s="1"/>
  <c r="W1281" i="5"/>
  <c r="X1281" i="5" s="1"/>
  <c r="Z1281" i="5" s="1"/>
  <c r="Y1281" i="5"/>
  <c r="W1282" i="5"/>
  <c r="X1282" i="5" s="1"/>
  <c r="Y1282" i="5" s="1"/>
  <c r="Z1282" i="5"/>
  <c r="W1283" i="5"/>
  <c r="X1283" i="5" s="1"/>
  <c r="Y1283" i="5"/>
  <c r="Z1283" i="5"/>
  <c r="W1284" i="5"/>
  <c r="X1284" i="5" s="1"/>
  <c r="Y1284" i="5" s="1"/>
  <c r="W1285" i="5"/>
  <c r="X1285" i="5" s="1"/>
  <c r="Z1285" i="5" s="1"/>
  <c r="Y1285" i="5"/>
  <c r="W1286" i="5"/>
  <c r="X1286" i="5" s="1"/>
  <c r="Y1286" i="5" s="1"/>
  <c r="Z1286" i="5"/>
  <c r="W1287" i="5"/>
  <c r="X1287" i="5" s="1"/>
  <c r="Y1287" i="5"/>
  <c r="Z1287" i="5"/>
  <c r="W1288" i="5"/>
  <c r="X1288" i="5" s="1"/>
  <c r="Y1288" i="5" s="1"/>
  <c r="W1289" i="5"/>
  <c r="X1289" i="5" s="1"/>
  <c r="Z1289" i="5" s="1"/>
  <c r="Y1289" i="5"/>
  <c r="W1290" i="5"/>
  <c r="X1290" i="5" s="1"/>
  <c r="Y1290" i="5" s="1"/>
  <c r="Z1290" i="5"/>
  <c r="W1291" i="5"/>
  <c r="X1291" i="5" s="1"/>
  <c r="Y1291" i="5"/>
  <c r="Z1291" i="5"/>
  <c r="W1292" i="5"/>
  <c r="X1292" i="5" s="1"/>
  <c r="Y1292" i="5" s="1"/>
  <c r="W1293" i="5"/>
  <c r="X1293" i="5" s="1"/>
  <c r="Z1293" i="5" s="1"/>
  <c r="Y1293" i="5"/>
  <c r="W1294" i="5"/>
  <c r="X1294" i="5" s="1"/>
  <c r="Y1294" i="5" s="1"/>
  <c r="Z1294" i="5"/>
  <c r="W1295" i="5"/>
  <c r="X1295" i="5" s="1"/>
  <c r="Y1295" i="5"/>
  <c r="Z1295" i="5"/>
  <c r="W1296" i="5"/>
  <c r="X1296" i="5" s="1"/>
  <c r="Y1296" i="5" s="1"/>
  <c r="W1297" i="5"/>
  <c r="X1297" i="5" s="1"/>
  <c r="Z1297" i="5" s="1"/>
  <c r="Y1297" i="5"/>
  <c r="W1298" i="5"/>
  <c r="X1298" i="5" s="1"/>
  <c r="Y1298" i="5" s="1"/>
  <c r="Z1298" i="5"/>
  <c r="W1299" i="5"/>
  <c r="X1299" i="5" s="1"/>
  <c r="Y1299" i="5"/>
  <c r="Z1299" i="5"/>
  <c r="W1300" i="5"/>
  <c r="X1300" i="5" s="1"/>
  <c r="Y1300" i="5" s="1"/>
  <c r="W1301" i="5"/>
  <c r="X1301" i="5" s="1"/>
  <c r="Z1301" i="5" s="1"/>
  <c r="Y1301" i="5"/>
  <c r="W1302" i="5"/>
  <c r="X1302" i="5" s="1"/>
  <c r="Y1302" i="5" s="1"/>
  <c r="Z1302" i="5"/>
  <c r="W1303" i="5"/>
  <c r="X1303" i="5" s="1"/>
  <c r="Y1303" i="5"/>
  <c r="Z1303" i="5"/>
  <c r="W1304" i="5"/>
  <c r="X1304" i="5" s="1"/>
  <c r="Y1304" i="5" s="1"/>
  <c r="W1305" i="5"/>
  <c r="X1305" i="5" s="1"/>
  <c r="Z1305" i="5" s="1"/>
  <c r="Y1305" i="5"/>
  <c r="W1306" i="5"/>
  <c r="X1306" i="5" s="1"/>
  <c r="Y1306" i="5" s="1"/>
  <c r="Z1306" i="5"/>
  <c r="W1307" i="5"/>
  <c r="X1307" i="5" s="1"/>
  <c r="Y1307" i="5"/>
  <c r="Z1307" i="5"/>
  <c r="W1308" i="5"/>
  <c r="X1308" i="5" s="1"/>
  <c r="Y1308" i="5" s="1"/>
  <c r="W1309" i="5"/>
  <c r="X1309" i="5" s="1"/>
  <c r="Z1309" i="5" s="1"/>
  <c r="Y1309" i="5"/>
  <c r="W1310" i="5"/>
  <c r="X1310" i="5" s="1"/>
  <c r="Y1310" i="5" s="1"/>
  <c r="Z1310" i="5"/>
  <c r="W1311" i="5"/>
  <c r="X1311" i="5" s="1"/>
  <c r="Y1311" i="5"/>
  <c r="Z1311" i="5"/>
  <c r="W1312" i="5"/>
  <c r="X1312" i="5" s="1"/>
  <c r="Y1312" i="5" s="1"/>
  <c r="W1313" i="5"/>
  <c r="X1313" i="5" s="1"/>
  <c r="Z1313" i="5" s="1"/>
  <c r="Y1313" i="5"/>
  <c r="W1314" i="5"/>
  <c r="X1314" i="5" s="1"/>
  <c r="Y1314" i="5" s="1"/>
  <c r="Z1314" i="5"/>
  <c r="W1315" i="5"/>
  <c r="X1315" i="5" s="1"/>
  <c r="Y1315" i="5"/>
  <c r="Z1315" i="5"/>
  <c r="W1316" i="5"/>
  <c r="X1316" i="5" s="1"/>
  <c r="Y1316" i="5" s="1"/>
  <c r="W1317" i="5"/>
  <c r="X1317" i="5" s="1"/>
  <c r="Z1317" i="5" s="1"/>
  <c r="Y1317" i="5"/>
  <c r="W1318" i="5"/>
  <c r="X1318" i="5" s="1"/>
  <c r="Y1318" i="5" s="1"/>
  <c r="Z1318" i="5"/>
  <c r="W1319" i="5"/>
  <c r="X1319" i="5" s="1"/>
  <c r="Y1319" i="5"/>
  <c r="Z1319" i="5"/>
  <c r="W1320" i="5"/>
  <c r="X1320" i="5" s="1"/>
  <c r="Y1320" i="5" s="1"/>
  <c r="W1321" i="5"/>
  <c r="X1321" i="5" s="1"/>
  <c r="Z1321" i="5" s="1"/>
  <c r="Y1321" i="5"/>
  <c r="W1322" i="5"/>
  <c r="X1322" i="5" s="1"/>
  <c r="Y1322" i="5" s="1"/>
  <c r="Z1322" i="5"/>
  <c r="W1323" i="5"/>
  <c r="X1323" i="5" s="1"/>
  <c r="Y1323" i="5"/>
  <c r="Z1323" i="5"/>
  <c r="W1324" i="5"/>
  <c r="X1324" i="5" s="1"/>
  <c r="Y1324" i="5" s="1"/>
  <c r="W1325" i="5"/>
  <c r="X1325" i="5" s="1"/>
  <c r="Z1325" i="5" s="1"/>
  <c r="Y1325" i="5"/>
  <c r="W1326" i="5"/>
  <c r="X1326" i="5" s="1"/>
  <c r="Y1326" i="5" s="1"/>
  <c r="Z1326" i="5"/>
  <c r="W1327" i="5"/>
  <c r="X1327" i="5" s="1"/>
  <c r="Y1327" i="5"/>
  <c r="Z1327" i="5"/>
  <c r="W1328" i="5"/>
  <c r="X1328" i="5" s="1"/>
  <c r="Y1328" i="5" s="1"/>
  <c r="W1329" i="5"/>
  <c r="X1329" i="5" s="1"/>
  <c r="Z1329" i="5" s="1"/>
  <c r="Y1329" i="5"/>
  <c r="W1330" i="5"/>
  <c r="X1330" i="5" s="1"/>
  <c r="Y1330" i="5" s="1"/>
  <c r="Z1330" i="5"/>
  <c r="W1331" i="5"/>
  <c r="X1331" i="5" s="1"/>
  <c r="Y1331" i="5"/>
  <c r="Z1331" i="5"/>
  <c r="W1332" i="5"/>
  <c r="X1332" i="5" s="1"/>
  <c r="Y1332" i="5" s="1"/>
  <c r="W1333" i="5"/>
  <c r="X1333" i="5" s="1"/>
  <c r="Z1333" i="5" s="1"/>
  <c r="Y1333" i="5"/>
  <c r="W1334" i="5"/>
  <c r="X1334" i="5" s="1"/>
  <c r="Y1334" i="5" s="1"/>
  <c r="Z1334" i="5"/>
  <c r="W1335" i="5"/>
  <c r="X1335" i="5" s="1"/>
  <c r="Y1335" i="5"/>
  <c r="Z1335" i="5"/>
  <c r="W1336" i="5"/>
  <c r="X1336" i="5" s="1"/>
  <c r="Y1336" i="5" s="1"/>
  <c r="W1337" i="5"/>
  <c r="X1337" i="5" s="1"/>
  <c r="Z1337" i="5" s="1"/>
  <c r="Y1337" i="5"/>
  <c r="W1338" i="5"/>
  <c r="X1338" i="5" s="1"/>
  <c r="Y1338" i="5" s="1"/>
  <c r="Z1338" i="5"/>
  <c r="W1339" i="5"/>
  <c r="X1339" i="5" s="1"/>
  <c r="Y1339" i="5"/>
  <c r="Z1339" i="5"/>
  <c r="W1340" i="5"/>
  <c r="X1340" i="5" s="1"/>
  <c r="Y1340" i="5" s="1"/>
  <c r="W1341" i="5"/>
  <c r="X1341" i="5" s="1"/>
  <c r="Z1341" i="5" s="1"/>
  <c r="Y1341" i="5"/>
  <c r="W1342" i="5"/>
  <c r="X1342" i="5" s="1"/>
  <c r="Y1342" i="5" s="1"/>
  <c r="Z1342" i="5"/>
  <c r="W1343" i="5"/>
  <c r="X1343" i="5" s="1"/>
  <c r="Y1343" i="5"/>
  <c r="Z1343" i="5"/>
  <c r="W1344" i="5"/>
  <c r="X1344" i="5" s="1"/>
  <c r="Y1344" i="5" s="1"/>
  <c r="W1345" i="5"/>
  <c r="X1345" i="5" s="1"/>
  <c r="Z1345" i="5" s="1"/>
  <c r="Y1345" i="5"/>
  <c r="W1346" i="5"/>
  <c r="X1346" i="5" s="1"/>
  <c r="Y1346" i="5" s="1"/>
  <c r="Z1346" i="5"/>
  <c r="W1347" i="5"/>
  <c r="X1347" i="5" s="1"/>
  <c r="Y1347" i="5"/>
  <c r="Z1347" i="5"/>
  <c r="W1348" i="5"/>
  <c r="X1348" i="5" s="1"/>
  <c r="Y1348" i="5" s="1"/>
  <c r="W1349" i="5"/>
  <c r="X1349" i="5" s="1"/>
  <c r="Z1349" i="5" s="1"/>
  <c r="Y1349" i="5"/>
  <c r="W1350" i="5"/>
  <c r="X1350" i="5" s="1"/>
  <c r="Y1350" i="5" s="1"/>
  <c r="Z1350" i="5"/>
  <c r="W1351" i="5"/>
  <c r="X1351" i="5" s="1"/>
  <c r="Y1351" i="5"/>
  <c r="Z1351" i="5"/>
  <c r="W1352" i="5"/>
  <c r="X1352" i="5" s="1"/>
  <c r="Y1352" i="5" s="1"/>
  <c r="W1353" i="5"/>
  <c r="X1353" i="5" s="1"/>
  <c r="Z1353" i="5" s="1"/>
  <c r="Y1353" i="5"/>
  <c r="W1354" i="5"/>
  <c r="X1354" i="5" s="1"/>
  <c r="Y1354" i="5" s="1"/>
  <c r="Z1354" i="5"/>
  <c r="W1355" i="5"/>
  <c r="X1355" i="5"/>
  <c r="Y1355" i="5" s="1"/>
  <c r="Z1355" i="5"/>
  <c r="W1356" i="5"/>
  <c r="X1356" i="5"/>
  <c r="Y1356" i="5" s="1"/>
  <c r="Z1356" i="5"/>
  <c r="W1357" i="5"/>
  <c r="X1357" i="5"/>
  <c r="Y1357" i="5" s="1"/>
  <c r="Z1357" i="5"/>
  <c r="W1358" i="5"/>
  <c r="X1358" i="5"/>
  <c r="Y1358" i="5" s="1"/>
  <c r="Z1358" i="5"/>
  <c r="W1359" i="5"/>
  <c r="X1359" i="5"/>
  <c r="Y1359" i="5" s="1"/>
  <c r="Z1359" i="5"/>
  <c r="W1360" i="5"/>
  <c r="X1360" i="5"/>
  <c r="Y1360" i="5" s="1"/>
  <c r="Z1360" i="5"/>
  <c r="W1361" i="5"/>
  <c r="X1361" i="5"/>
  <c r="Y1361" i="5" s="1"/>
  <c r="Z1361" i="5"/>
  <c r="W1362" i="5"/>
  <c r="X1362" i="5"/>
  <c r="Y1362" i="5" s="1"/>
  <c r="Z1362" i="5"/>
  <c r="W1363" i="5"/>
  <c r="X1363" i="5"/>
  <c r="Y1363" i="5" s="1"/>
  <c r="Z1363" i="5"/>
  <c r="W1364" i="5"/>
  <c r="X1364" i="5"/>
  <c r="Y1364" i="5" s="1"/>
  <c r="Z1364" i="5"/>
  <c r="W1365" i="5"/>
  <c r="X1365" i="5"/>
  <c r="Y1365" i="5" s="1"/>
  <c r="Z1365" i="5"/>
  <c r="W1366" i="5"/>
  <c r="X1366" i="5"/>
  <c r="Y1366" i="5" s="1"/>
  <c r="Z1366" i="5"/>
  <c r="W1367" i="5"/>
  <c r="X1367" i="5"/>
  <c r="Y1367" i="5" s="1"/>
  <c r="Z1367" i="5"/>
  <c r="W1368" i="5"/>
  <c r="X1368" i="5"/>
  <c r="Y1368" i="5" s="1"/>
  <c r="Z1368" i="5"/>
  <c r="W1369" i="5"/>
  <c r="X1369" i="5"/>
  <c r="Y1369" i="5" s="1"/>
  <c r="Z1369" i="5"/>
  <c r="W1370" i="5"/>
  <c r="X1370" i="5"/>
  <c r="Y1370" i="5" s="1"/>
  <c r="Z1370" i="5"/>
  <c r="W1371" i="5"/>
  <c r="X1371" i="5"/>
  <c r="Y1371" i="5" s="1"/>
  <c r="Z1371" i="5"/>
  <c r="W1372" i="5"/>
  <c r="X1372" i="5"/>
  <c r="Y1372" i="5" s="1"/>
  <c r="Z1372" i="5"/>
  <c r="W1373" i="5"/>
  <c r="X1373" i="5"/>
  <c r="Y1373" i="5" s="1"/>
  <c r="Z1373" i="5"/>
  <c r="W1374" i="5"/>
  <c r="X1374" i="5"/>
  <c r="Y1374" i="5" s="1"/>
  <c r="Z1374" i="5"/>
  <c r="W1375" i="5"/>
  <c r="X1375" i="5"/>
  <c r="Y1375" i="5" s="1"/>
  <c r="Z1375" i="5"/>
  <c r="W1376" i="5"/>
  <c r="X1376" i="5"/>
  <c r="Y1376" i="5" s="1"/>
  <c r="Z1376" i="5"/>
  <c r="W1377" i="5"/>
  <c r="X1377" i="5"/>
  <c r="Y1377" i="5" s="1"/>
  <c r="Z1377" i="5"/>
  <c r="W1378" i="5"/>
  <c r="X1378" i="5"/>
  <c r="Y1378" i="5" s="1"/>
  <c r="Z1378" i="5"/>
  <c r="W1379" i="5"/>
  <c r="X1379" i="5"/>
  <c r="Y1379" i="5" s="1"/>
  <c r="Z1379" i="5"/>
  <c r="W1380" i="5"/>
  <c r="X1380" i="5"/>
  <c r="Y1380" i="5" s="1"/>
  <c r="Z1380" i="5"/>
  <c r="W1381" i="5"/>
  <c r="X1381" i="5"/>
  <c r="Y1381" i="5" s="1"/>
  <c r="Z1381" i="5"/>
  <c r="W1382" i="5"/>
  <c r="X1382" i="5"/>
  <c r="Y1382" i="5" s="1"/>
  <c r="Z1382" i="5"/>
  <c r="W1383" i="5"/>
  <c r="X1383" i="5"/>
  <c r="Y1383" i="5" s="1"/>
  <c r="Z1383" i="5"/>
  <c r="W1384" i="5"/>
  <c r="X1384" i="5"/>
  <c r="Y1384" i="5" s="1"/>
  <c r="Z1384" i="5"/>
  <c r="W1385" i="5"/>
  <c r="X1385" i="5"/>
  <c r="Y1385" i="5" s="1"/>
  <c r="Z1385" i="5"/>
  <c r="W1386" i="5"/>
  <c r="X1386" i="5"/>
  <c r="Y1386" i="5" s="1"/>
  <c r="Z1386" i="5"/>
  <c r="W1387" i="5"/>
  <c r="X1387" i="5"/>
  <c r="Y1387" i="5" s="1"/>
  <c r="Z1387" i="5"/>
  <c r="W1388" i="5"/>
  <c r="X1388" i="5"/>
  <c r="Y1388" i="5" s="1"/>
  <c r="Z1388" i="5"/>
  <c r="W1389" i="5"/>
  <c r="X1389" i="5"/>
  <c r="Y1389" i="5" s="1"/>
  <c r="Z1389" i="5"/>
  <c r="W1390" i="5"/>
  <c r="X1390" i="5"/>
  <c r="Y1390" i="5" s="1"/>
  <c r="Z1390" i="5"/>
  <c r="W1391" i="5"/>
  <c r="X1391" i="5"/>
  <c r="Y1391" i="5" s="1"/>
  <c r="Z1391" i="5"/>
  <c r="W1392" i="5"/>
  <c r="X1392" i="5"/>
  <c r="Y1392" i="5" s="1"/>
  <c r="Z1392" i="5"/>
  <c r="W1393" i="5"/>
  <c r="X1393" i="5"/>
  <c r="Y1393" i="5" s="1"/>
  <c r="Z1393" i="5"/>
  <c r="W1394" i="5"/>
  <c r="X1394" i="5"/>
  <c r="Y1394" i="5" s="1"/>
  <c r="Z1394" i="5"/>
  <c r="W1395" i="5"/>
  <c r="X1395" i="5"/>
  <c r="Y1395" i="5" s="1"/>
  <c r="Z1395" i="5"/>
  <c r="W1396" i="5"/>
  <c r="X1396" i="5"/>
  <c r="Y1396" i="5" s="1"/>
  <c r="Z1396" i="5"/>
  <c r="W1397" i="5"/>
  <c r="X1397" i="5"/>
  <c r="Y1397" i="5" s="1"/>
  <c r="Z1397" i="5"/>
  <c r="W1398" i="5"/>
  <c r="X1398" i="5"/>
  <c r="Y1398" i="5" s="1"/>
  <c r="Z1398" i="5"/>
  <c r="W1399" i="5"/>
  <c r="X1399" i="5"/>
  <c r="Y1399" i="5" s="1"/>
  <c r="Z1399" i="5"/>
  <c r="W1400" i="5"/>
  <c r="X1400" i="5"/>
  <c r="Y1400" i="5" s="1"/>
  <c r="Z1400" i="5"/>
  <c r="W1401" i="5"/>
  <c r="X1401" i="5"/>
  <c r="Y1401" i="5" s="1"/>
  <c r="Z1401" i="5"/>
  <c r="W1402" i="5"/>
  <c r="X1402" i="5"/>
  <c r="Y1402" i="5" s="1"/>
  <c r="Z1402" i="5"/>
  <c r="W1403" i="5"/>
  <c r="X1403" i="5"/>
  <c r="Y1403" i="5" s="1"/>
  <c r="Z1403" i="5"/>
  <c r="W1404" i="5"/>
  <c r="X1404" i="5"/>
  <c r="Y1404" i="5" s="1"/>
  <c r="Z1404" i="5"/>
  <c r="W1405" i="5"/>
  <c r="X1405" i="5"/>
  <c r="Y1405" i="5" s="1"/>
  <c r="Z1405" i="5"/>
  <c r="W1406" i="5"/>
  <c r="X1406" i="5"/>
  <c r="Y1406" i="5" s="1"/>
  <c r="Z1406" i="5"/>
  <c r="W1407" i="5"/>
  <c r="X1407" i="5"/>
  <c r="Y1407" i="5" s="1"/>
  <c r="Z1407" i="5"/>
  <c r="W1408" i="5"/>
  <c r="X1408" i="5"/>
  <c r="Y1408" i="5" s="1"/>
  <c r="Z1408" i="5"/>
  <c r="W1409" i="5"/>
  <c r="X1409" i="5"/>
  <c r="Y1409" i="5" s="1"/>
  <c r="Z1409" i="5"/>
  <c r="W1410" i="5"/>
  <c r="X1410" i="5"/>
  <c r="Y1410" i="5" s="1"/>
  <c r="Z1410" i="5"/>
  <c r="W1411" i="5"/>
  <c r="X1411" i="5"/>
  <c r="Y1411" i="5" s="1"/>
  <c r="Z1411" i="5"/>
  <c r="W1412" i="5"/>
  <c r="X1412" i="5"/>
  <c r="Y1412" i="5" s="1"/>
  <c r="Z1412" i="5"/>
  <c r="W1413" i="5"/>
  <c r="X1413" i="5"/>
  <c r="Y1413" i="5" s="1"/>
  <c r="Z1413" i="5"/>
  <c r="W1414" i="5"/>
  <c r="X1414" i="5"/>
  <c r="Y1414" i="5" s="1"/>
  <c r="Z1414" i="5"/>
  <c r="W1415" i="5"/>
  <c r="X1415" i="5"/>
  <c r="Y1415" i="5" s="1"/>
  <c r="Z1415" i="5"/>
  <c r="W1416" i="5"/>
  <c r="X1416" i="5"/>
  <c r="Y1416" i="5" s="1"/>
  <c r="Z1416" i="5"/>
  <c r="W1417" i="5"/>
  <c r="X1417" i="5"/>
  <c r="Y1417" i="5" s="1"/>
  <c r="Z1417" i="5"/>
  <c r="W1418" i="5"/>
  <c r="X1418" i="5"/>
  <c r="Y1418" i="5" s="1"/>
  <c r="Z1418" i="5"/>
  <c r="W1419" i="5"/>
  <c r="X1419" i="5"/>
  <c r="Y1419" i="5" s="1"/>
  <c r="Z1419" i="5"/>
  <c r="W1420" i="5"/>
  <c r="X1420" i="5"/>
  <c r="Y1420" i="5" s="1"/>
  <c r="Z1420" i="5"/>
  <c r="W1421" i="5"/>
  <c r="X1421" i="5"/>
  <c r="Y1421" i="5" s="1"/>
  <c r="Z1421" i="5"/>
  <c r="W1422" i="5"/>
  <c r="X1422" i="5"/>
  <c r="Y1422" i="5" s="1"/>
  <c r="Z1422" i="5"/>
  <c r="W1423" i="5"/>
  <c r="X1423" i="5"/>
  <c r="Y1423" i="5" s="1"/>
  <c r="Z1423" i="5"/>
  <c r="W1424" i="5"/>
  <c r="X1424" i="5"/>
  <c r="Y1424" i="5" s="1"/>
  <c r="Z1424" i="5"/>
  <c r="W1425" i="5"/>
  <c r="X1425" i="5"/>
  <c r="Y1425" i="5" s="1"/>
  <c r="Z1425" i="5"/>
  <c r="W1426" i="5"/>
  <c r="X1426" i="5"/>
  <c r="Y1426" i="5" s="1"/>
  <c r="Z1426" i="5"/>
  <c r="W1427" i="5"/>
  <c r="X1427" i="5"/>
  <c r="Y1427" i="5" s="1"/>
  <c r="Z1427" i="5"/>
  <c r="W1428" i="5"/>
  <c r="X1428" i="5"/>
  <c r="Y1428" i="5" s="1"/>
  <c r="Z1428" i="5"/>
  <c r="W1429" i="5"/>
  <c r="X1429" i="5"/>
  <c r="Y1429" i="5" s="1"/>
  <c r="Z1429" i="5"/>
  <c r="W1430" i="5"/>
  <c r="X1430" i="5"/>
  <c r="Y1430" i="5" s="1"/>
  <c r="Z1430" i="5"/>
  <c r="W1431" i="5"/>
  <c r="X1431" i="5"/>
  <c r="Y1431" i="5" s="1"/>
  <c r="Z1431" i="5"/>
  <c r="W1432" i="5"/>
  <c r="X1432" i="5"/>
  <c r="Y1432" i="5" s="1"/>
  <c r="Z1432" i="5"/>
  <c r="W1433" i="5"/>
  <c r="X1433" i="5"/>
  <c r="Y1433" i="5" s="1"/>
  <c r="Z1433" i="5"/>
  <c r="W1434" i="5"/>
  <c r="X1434" i="5"/>
  <c r="Y1434" i="5" s="1"/>
  <c r="Z1434" i="5"/>
  <c r="W1435" i="5"/>
  <c r="X1435" i="5"/>
  <c r="Y1435" i="5" s="1"/>
  <c r="Z1435" i="5"/>
  <c r="W1436" i="5"/>
  <c r="X1436" i="5"/>
  <c r="Y1436" i="5" s="1"/>
  <c r="Z1436" i="5"/>
  <c r="W1437" i="5"/>
  <c r="X1437" i="5"/>
  <c r="Y1437" i="5" s="1"/>
  <c r="Z1437" i="5"/>
  <c r="W1438" i="5"/>
  <c r="X1438" i="5"/>
  <c r="Y1438" i="5" s="1"/>
  <c r="Z1438" i="5"/>
  <c r="W1439" i="5"/>
  <c r="X1439" i="5"/>
  <c r="Y1439" i="5" s="1"/>
  <c r="Z1439" i="5"/>
  <c r="W1440" i="5"/>
  <c r="X1440" i="5"/>
  <c r="Y1440" i="5" s="1"/>
  <c r="Z1440" i="5"/>
  <c r="W1441" i="5"/>
  <c r="X1441" i="5"/>
  <c r="Y1441" i="5" s="1"/>
  <c r="Z1441" i="5"/>
  <c r="W1442" i="5"/>
  <c r="X1442" i="5"/>
  <c r="Y1442" i="5" s="1"/>
  <c r="Z1442" i="5"/>
  <c r="W1443" i="5"/>
  <c r="X1443" i="5"/>
  <c r="Y1443" i="5" s="1"/>
  <c r="Z1443" i="5"/>
  <c r="W1444" i="5"/>
  <c r="X1444" i="5"/>
  <c r="Y1444" i="5" s="1"/>
  <c r="Z1444" i="5"/>
  <c r="W1445" i="5"/>
  <c r="X1445" i="5"/>
  <c r="Y1445" i="5" s="1"/>
  <c r="Z1445" i="5"/>
  <c r="W1446" i="5"/>
  <c r="X1446" i="5"/>
  <c r="Y1446" i="5" s="1"/>
  <c r="Z1446" i="5"/>
  <c r="W1447" i="5"/>
  <c r="X1447" i="5"/>
  <c r="Y1447" i="5" s="1"/>
  <c r="Z1447" i="5"/>
  <c r="W1448" i="5"/>
  <c r="X1448" i="5"/>
  <c r="Y1448" i="5" s="1"/>
  <c r="Z1448" i="5"/>
  <c r="W1449" i="5"/>
  <c r="X1449" i="5"/>
  <c r="Y1449" i="5" s="1"/>
  <c r="Z1449" i="5"/>
  <c r="W1450" i="5"/>
  <c r="X1450" i="5"/>
  <c r="Y1450" i="5" s="1"/>
  <c r="Z1450" i="5"/>
  <c r="W1451" i="5"/>
  <c r="X1451" i="5"/>
  <c r="Y1451" i="5" s="1"/>
  <c r="Z1451" i="5"/>
  <c r="W1452" i="5"/>
  <c r="X1452" i="5"/>
  <c r="Y1452" i="5" s="1"/>
  <c r="Z1452" i="5"/>
  <c r="W1453" i="5"/>
  <c r="X1453" i="5"/>
  <c r="Y1453" i="5" s="1"/>
  <c r="Z1453" i="5"/>
  <c r="W1454" i="5"/>
  <c r="X1454" i="5"/>
  <c r="Y1454" i="5" s="1"/>
  <c r="Z1454" i="5"/>
  <c r="W1455" i="5"/>
  <c r="X1455" i="5"/>
  <c r="Y1455" i="5" s="1"/>
  <c r="Z1455" i="5"/>
  <c r="W1456" i="5"/>
  <c r="X1456" i="5"/>
  <c r="Y1456" i="5" s="1"/>
  <c r="Z1456" i="5"/>
  <c r="W1457" i="5"/>
  <c r="X1457" i="5"/>
  <c r="Y1457" i="5" s="1"/>
  <c r="Z1457" i="5"/>
  <c r="W1458" i="5"/>
  <c r="X1458" i="5"/>
  <c r="Y1458" i="5" s="1"/>
  <c r="Z1458" i="5"/>
  <c r="W1459" i="5"/>
  <c r="X1459" i="5"/>
  <c r="Y1459" i="5" s="1"/>
  <c r="Z1459" i="5"/>
  <c r="W1460" i="5"/>
  <c r="X1460" i="5"/>
  <c r="Y1460" i="5" s="1"/>
  <c r="Z1460" i="5"/>
  <c r="W1461" i="5"/>
  <c r="X1461" i="5"/>
  <c r="Y1461" i="5" s="1"/>
  <c r="Z1461" i="5"/>
  <c r="W1462" i="5"/>
  <c r="X1462" i="5"/>
  <c r="Y1462" i="5" s="1"/>
  <c r="Z1462" i="5"/>
  <c r="W1463" i="5"/>
  <c r="X1463" i="5"/>
  <c r="Y1463" i="5" s="1"/>
  <c r="Z1463" i="5"/>
  <c r="W1464" i="5"/>
  <c r="X1464" i="5"/>
  <c r="Y1464" i="5" s="1"/>
  <c r="Z1464" i="5"/>
  <c r="W1465" i="5"/>
  <c r="X1465" i="5"/>
  <c r="Y1465" i="5" s="1"/>
  <c r="Z1465" i="5"/>
  <c r="W1466" i="5"/>
  <c r="X1466" i="5"/>
  <c r="Y1466" i="5" s="1"/>
  <c r="Z1466" i="5"/>
  <c r="W1467" i="5"/>
  <c r="X1467" i="5"/>
  <c r="Y1467" i="5" s="1"/>
  <c r="Z1467" i="5"/>
  <c r="W1468" i="5"/>
  <c r="X1468" i="5"/>
  <c r="Y1468" i="5" s="1"/>
  <c r="Z1468" i="5"/>
  <c r="W1469" i="5"/>
  <c r="X1469" i="5"/>
  <c r="Y1469" i="5" s="1"/>
  <c r="Z1469" i="5"/>
  <c r="W1470" i="5"/>
  <c r="X1470" i="5"/>
  <c r="Y1470" i="5" s="1"/>
  <c r="Z1470" i="5"/>
  <c r="W1471" i="5"/>
  <c r="X1471" i="5"/>
  <c r="Y1471" i="5" s="1"/>
  <c r="Z1471" i="5"/>
  <c r="W1472" i="5"/>
  <c r="X1472" i="5"/>
  <c r="Y1472" i="5" s="1"/>
  <c r="Z1472" i="5"/>
  <c r="W1473" i="5"/>
  <c r="X1473" i="5"/>
  <c r="Y1473" i="5" s="1"/>
  <c r="Z1473" i="5"/>
  <c r="W1474" i="5"/>
  <c r="X1474" i="5"/>
  <c r="Y1474" i="5" s="1"/>
  <c r="Z1474" i="5"/>
  <c r="W1475" i="5"/>
  <c r="X1475" i="5"/>
  <c r="Y1475" i="5" s="1"/>
  <c r="Z1475" i="5"/>
  <c r="W1476" i="5"/>
  <c r="X1476" i="5"/>
  <c r="Y1476" i="5" s="1"/>
  <c r="Z1476" i="5"/>
  <c r="W1477" i="5"/>
  <c r="X1477" i="5"/>
  <c r="Y1477" i="5" s="1"/>
  <c r="Z1477" i="5"/>
  <c r="W1478" i="5"/>
  <c r="X1478" i="5"/>
  <c r="Y1478" i="5" s="1"/>
  <c r="Z1478" i="5"/>
  <c r="W1479" i="5"/>
  <c r="X1479" i="5"/>
  <c r="Y1479" i="5" s="1"/>
  <c r="Z1479" i="5"/>
  <c r="W1480" i="5"/>
  <c r="X1480" i="5"/>
  <c r="Y1480" i="5" s="1"/>
  <c r="Z1480" i="5"/>
  <c r="W1481" i="5"/>
  <c r="X1481" i="5"/>
  <c r="Y1481" i="5" s="1"/>
  <c r="Z1481" i="5"/>
  <c r="W1482" i="5"/>
  <c r="X1482" i="5"/>
  <c r="Y1482" i="5" s="1"/>
  <c r="Z1482" i="5"/>
  <c r="W1483" i="5"/>
  <c r="X1483" i="5"/>
  <c r="Y1483" i="5" s="1"/>
  <c r="Z1483" i="5"/>
  <c r="W1484" i="5"/>
  <c r="X1484" i="5"/>
  <c r="Y1484" i="5" s="1"/>
  <c r="Z1484" i="5"/>
  <c r="W1485" i="5"/>
  <c r="X1485" i="5"/>
  <c r="Y1485" i="5" s="1"/>
  <c r="Z1485" i="5"/>
  <c r="W1486" i="5"/>
  <c r="X1486" i="5"/>
  <c r="Y1486" i="5" s="1"/>
  <c r="Z1486" i="5"/>
  <c r="W1487" i="5"/>
  <c r="X1487" i="5"/>
  <c r="Y1487" i="5" s="1"/>
  <c r="Z1487" i="5"/>
  <c r="W1488" i="5"/>
  <c r="X1488" i="5"/>
  <c r="Y1488" i="5" s="1"/>
  <c r="Z1488" i="5"/>
  <c r="W1489" i="5"/>
  <c r="X1489" i="5"/>
  <c r="Y1489" i="5" s="1"/>
  <c r="Z1489" i="5"/>
  <c r="W1490" i="5"/>
  <c r="X1490" i="5"/>
  <c r="Y1490" i="5" s="1"/>
  <c r="Z1490" i="5"/>
  <c r="W1491" i="5"/>
  <c r="X1491" i="5"/>
  <c r="Y1491" i="5" s="1"/>
  <c r="Z1491" i="5"/>
  <c r="W1492" i="5"/>
  <c r="X1492" i="5"/>
  <c r="Y1492" i="5" s="1"/>
  <c r="Z1492" i="5"/>
  <c r="W1493" i="5"/>
  <c r="X1493" i="5"/>
  <c r="Y1493" i="5" s="1"/>
  <c r="Z1493" i="5"/>
  <c r="W1494" i="5"/>
  <c r="X1494" i="5"/>
  <c r="Y1494" i="5" s="1"/>
  <c r="Z1494" i="5"/>
  <c r="W1495" i="5"/>
  <c r="X1495" i="5"/>
  <c r="Y1495" i="5" s="1"/>
  <c r="Z1495" i="5"/>
  <c r="W1496" i="5"/>
  <c r="X1496" i="5"/>
  <c r="Y1496" i="5" s="1"/>
  <c r="Z1496" i="5"/>
  <c r="W1497" i="5"/>
  <c r="X1497" i="5"/>
  <c r="Y1497" i="5" s="1"/>
  <c r="Z1497" i="5"/>
  <c r="W1498" i="5"/>
  <c r="X1498" i="5"/>
  <c r="Y1498" i="5" s="1"/>
  <c r="Z1498" i="5"/>
  <c r="W1499" i="5"/>
  <c r="X1499" i="5"/>
  <c r="Y1499" i="5" s="1"/>
  <c r="Z1499" i="5"/>
  <c r="W1500" i="5"/>
  <c r="X1500" i="5"/>
  <c r="Y1500" i="5" s="1"/>
  <c r="Z1500" i="5"/>
  <c r="W1501" i="5"/>
  <c r="X1501" i="5"/>
  <c r="Y1501" i="5" s="1"/>
  <c r="Z1501" i="5"/>
  <c r="W1502" i="5"/>
  <c r="X1502" i="5"/>
  <c r="Y1502" i="5" s="1"/>
  <c r="Z1502" i="5"/>
  <c r="W1503" i="5"/>
  <c r="X1503" i="5"/>
  <c r="Y1503" i="5" s="1"/>
  <c r="Z1503" i="5"/>
  <c r="W1504" i="5"/>
  <c r="X1504" i="5"/>
  <c r="Y1504" i="5" s="1"/>
  <c r="Z1504" i="5"/>
  <c r="W1505" i="5"/>
  <c r="X1505" i="5"/>
  <c r="Y1505" i="5" s="1"/>
  <c r="Z1505" i="5"/>
  <c r="W1506" i="5"/>
  <c r="X1506" i="5"/>
  <c r="Y1506" i="5" s="1"/>
  <c r="Z1506" i="5"/>
  <c r="W1507" i="5"/>
  <c r="X1507" i="5"/>
  <c r="Y1507" i="5" s="1"/>
  <c r="Z1507" i="5"/>
  <c r="W1508" i="5"/>
  <c r="X1508" i="5"/>
  <c r="Y1508" i="5" s="1"/>
  <c r="Z1508" i="5"/>
  <c r="W1509" i="5"/>
  <c r="X1509" i="5"/>
  <c r="Y1509" i="5" s="1"/>
  <c r="Z1509" i="5"/>
  <c r="W1510" i="5"/>
  <c r="X1510" i="5"/>
  <c r="Y1510" i="5" s="1"/>
  <c r="Z1510" i="5"/>
  <c r="W1511" i="5"/>
  <c r="X1511" i="5"/>
  <c r="Y1511" i="5" s="1"/>
  <c r="Z1511" i="5"/>
  <c r="W1512" i="5"/>
  <c r="X1512" i="5"/>
  <c r="Y1512" i="5" s="1"/>
  <c r="Z1512" i="5"/>
  <c r="W1513" i="5"/>
  <c r="X1513" i="5"/>
  <c r="Y1513" i="5" s="1"/>
  <c r="Z1513" i="5"/>
  <c r="W1514" i="5"/>
  <c r="X1514" i="5"/>
  <c r="Y1514" i="5" s="1"/>
  <c r="Z1514" i="5"/>
  <c r="W1515" i="5"/>
  <c r="X1515" i="5"/>
  <c r="Y1515" i="5" s="1"/>
  <c r="Z1515" i="5"/>
  <c r="W1516" i="5"/>
  <c r="X1516" i="5"/>
  <c r="Y1516" i="5" s="1"/>
  <c r="Z1516" i="5"/>
  <c r="W1517" i="5"/>
  <c r="X1517" i="5"/>
  <c r="Y1517" i="5" s="1"/>
  <c r="Z1517" i="5"/>
  <c r="W1518" i="5"/>
  <c r="X1518" i="5"/>
  <c r="Y1518" i="5" s="1"/>
  <c r="Z1518" i="5"/>
  <c r="W1519" i="5"/>
  <c r="X1519" i="5"/>
  <c r="Y1519" i="5" s="1"/>
  <c r="Z1519" i="5"/>
  <c r="W1520" i="5"/>
  <c r="X1520" i="5"/>
  <c r="Y1520" i="5" s="1"/>
  <c r="Z1520" i="5"/>
  <c r="W1521" i="5"/>
  <c r="X1521" i="5"/>
  <c r="Y1521" i="5" s="1"/>
  <c r="Z1521" i="5"/>
  <c r="W1522" i="5"/>
  <c r="X1522" i="5"/>
  <c r="Y1522" i="5" s="1"/>
  <c r="Z1522" i="5"/>
  <c r="W1523" i="5"/>
  <c r="X1523" i="5"/>
  <c r="Y1523" i="5" s="1"/>
  <c r="Z1523" i="5"/>
  <c r="W1524" i="5"/>
  <c r="X1524" i="5"/>
  <c r="Y1524" i="5" s="1"/>
  <c r="Z1524" i="5"/>
  <c r="W1525" i="5"/>
  <c r="X1525" i="5"/>
  <c r="Y1525" i="5" s="1"/>
  <c r="Z1525" i="5"/>
  <c r="W1526" i="5"/>
  <c r="X1526" i="5"/>
  <c r="Y1526" i="5" s="1"/>
  <c r="Z1526" i="5"/>
  <c r="W1527" i="5"/>
  <c r="X1527" i="5"/>
  <c r="Y1527" i="5" s="1"/>
  <c r="Z1527" i="5"/>
  <c r="W1528" i="5"/>
  <c r="X1528" i="5"/>
  <c r="Y1528" i="5" s="1"/>
  <c r="Z1528" i="5"/>
  <c r="W1529" i="5"/>
  <c r="X1529" i="5"/>
  <c r="Y1529" i="5" s="1"/>
  <c r="Z1529" i="5"/>
  <c r="W1530" i="5"/>
  <c r="X1530" i="5"/>
  <c r="Y1530" i="5" s="1"/>
  <c r="Z1530" i="5"/>
  <c r="W1531" i="5"/>
  <c r="X1531" i="5"/>
  <c r="Y1531" i="5" s="1"/>
  <c r="Z1531" i="5"/>
  <c r="W1532" i="5"/>
  <c r="X1532" i="5"/>
  <c r="Y1532" i="5" s="1"/>
  <c r="Z1532" i="5"/>
  <c r="W1533" i="5"/>
  <c r="X1533" i="5"/>
  <c r="Y1533" i="5" s="1"/>
  <c r="Z1533" i="5"/>
  <c r="W1534" i="5"/>
  <c r="X1534" i="5"/>
  <c r="Y1534" i="5" s="1"/>
  <c r="Z1534" i="5"/>
  <c r="W1535" i="5"/>
  <c r="X1535" i="5"/>
  <c r="Y1535" i="5" s="1"/>
  <c r="Z1535" i="5"/>
  <c r="W1536" i="5"/>
  <c r="X1536" i="5"/>
  <c r="Y1536" i="5" s="1"/>
  <c r="Z1536" i="5"/>
  <c r="W1537" i="5"/>
  <c r="X1537" i="5"/>
  <c r="Y1537" i="5" s="1"/>
  <c r="Z1537" i="5"/>
  <c r="W1538" i="5"/>
  <c r="X1538" i="5"/>
  <c r="Y1538" i="5" s="1"/>
  <c r="Z1538" i="5"/>
  <c r="W1539" i="5"/>
  <c r="X1539" i="5"/>
  <c r="Y1539" i="5" s="1"/>
  <c r="Z1539" i="5"/>
  <c r="W1540" i="5"/>
  <c r="X1540" i="5"/>
  <c r="Y1540" i="5" s="1"/>
  <c r="Z1540" i="5"/>
  <c r="W1541" i="5"/>
  <c r="X1541" i="5"/>
  <c r="Y1541" i="5" s="1"/>
  <c r="Z1541" i="5"/>
  <c r="W1542" i="5"/>
  <c r="X1542" i="5"/>
  <c r="Y1542" i="5" s="1"/>
  <c r="Z1542" i="5"/>
  <c r="W1543" i="5"/>
  <c r="X1543" i="5"/>
  <c r="Y1543" i="5" s="1"/>
  <c r="Z1543" i="5"/>
  <c r="W1544" i="5"/>
  <c r="X1544" i="5"/>
  <c r="Y1544" i="5" s="1"/>
  <c r="Z1544" i="5"/>
  <c r="W1545" i="5"/>
  <c r="X1545" i="5"/>
  <c r="Y1545" i="5" s="1"/>
  <c r="Z1545" i="5"/>
  <c r="W1546" i="5"/>
  <c r="X1546" i="5"/>
  <c r="Y1546" i="5" s="1"/>
  <c r="Z1546" i="5"/>
  <c r="W1547" i="5"/>
  <c r="X1547" i="5"/>
  <c r="Y1547" i="5" s="1"/>
  <c r="Z1547" i="5"/>
  <c r="W1548" i="5"/>
  <c r="X1548" i="5"/>
  <c r="Y1548" i="5" s="1"/>
  <c r="Z1548" i="5"/>
  <c r="W1549" i="5"/>
  <c r="X1549" i="5"/>
  <c r="Y1549" i="5" s="1"/>
  <c r="Z1549" i="5"/>
  <c r="W1550" i="5"/>
  <c r="X1550" i="5"/>
  <c r="Y1550" i="5" s="1"/>
  <c r="Z1550" i="5"/>
  <c r="W1551" i="5"/>
  <c r="X1551" i="5"/>
  <c r="Y1551" i="5" s="1"/>
  <c r="Z1551" i="5"/>
  <c r="W1552" i="5"/>
  <c r="X1552" i="5"/>
  <c r="Y1552" i="5" s="1"/>
  <c r="Z1552" i="5"/>
  <c r="W1553" i="5"/>
  <c r="X1553" i="5"/>
  <c r="Y1553" i="5" s="1"/>
  <c r="Z1553" i="5"/>
  <c r="W1554" i="5"/>
  <c r="X1554" i="5"/>
  <c r="Y1554" i="5" s="1"/>
  <c r="Z1554" i="5"/>
  <c r="W1555" i="5"/>
  <c r="X1555" i="5"/>
  <c r="Y1555" i="5" s="1"/>
  <c r="Z1555" i="5"/>
  <c r="W1556" i="5"/>
  <c r="X1556" i="5"/>
  <c r="Y1556" i="5" s="1"/>
  <c r="Z1556" i="5"/>
  <c r="W1557" i="5"/>
  <c r="X1557" i="5"/>
  <c r="Y1557" i="5" s="1"/>
  <c r="Z1557" i="5"/>
  <c r="W1558" i="5"/>
  <c r="X1558" i="5"/>
  <c r="Y1558" i="5" s="1"/>
  <c r="Z1558" i="5"/>
  <c r="W1559" i="5"/>
  <c r="X1559" i="5"/>
  <c r="Y1559" i="5" s="1"/>
  <c r="Z1559" i="5"/>
  <c r="W1560" i="5"/>
  <c r="X1560" i="5"/>
  <c r="Y1560" i="5" s="1"/>
  <c r="Z1560" i="5"/>
  <c r="W1561" i="5"/>
  <c r="X1561" i="5"/>
  <c r="Y1561" i="5" s="1"/>
  <c r="Z1561" i="5"/>
  <c r="W1562" i="5"/>
  <c r="X1562" i="5"/>
  <c r="Y1562" i="5" s="1"/>
  <c r="Z1562" i="5"/>
  <c r="W1563" i="5"/>
  <c r="X1563" i="5"/>
  <c r="Y1563" i="5" s="1"/>
  <c r="Z1563" i="5"/>
  <c r="W1564" i="5"/>
  <c r="X1564" i="5"/>
  <c r="Y1564" i="5" s="1"/>
  <c r="Z1564" i="5"/>
  <c r="W1565" i="5"/>
  <c r="X1565" i="5"/>
  <c r="Y1565" i="5" s="1"/>
  <c r="Z1565" i="5"/>
  <c r="W1566" i="5"/>
  <c r="X1566" i="5"/>
  <c r="Y1566" i="5" s="1"/>
  <c r="Z1566" i="5"/>
  <c r="W1567" i="5"/>
  <c r="X1567" i="5"/>
  <c r="Y1567" i="5" s="1"/>
  <c r="Z1567" i="5"/>
  <c r="W1568" i="5"/>
  <c r="X1568" i="5"/>
  <c r="Y1568" i="5" s="1"/>
  <c r="Z1568" i="5"/>
  <c r="W1569" i="5"/>
  <c r="X1569" i="5"/>
  <c r="Y1569" i="5" s="1"/>
  <c r="Z1569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1364" i="5"/>
  <c r="U1365" i="5"/>
  <c r="U1366" i="5"/>
  <c r="U1367" i="5"/>
  <c r="U1368" i="5"/>
  <c r="U1369" i="5"/>
  <c r="U1370" i="5"/>
  <c r="U1371" i="5"/>
  <c r="U1372" i="5"/>
  <c r="U1373" i="5"/>
  <c r="U1374" i="5"/>
  <c r="U1375" i="5"/>
  <c r="U1376" i="5"/>
  <c r="U1377" i="5"/>
  <c r="U1378" i="5"/>
  <c r="U1379" i="5"/>
  <c r="U1380" i="5"/>
  <c r="U1381" i="5"/>
  <c r="U1382" i="5"/>
  <c r="U1383" i="5"/>
  <c r="U1384" i="5"/>
  <c r="U1385" i="5"/>
  <c r="U1386" i="5"/>
  <c r="U1387" i="5"/>
  <c r="U1388" i="5"/>
  <c r="U1389" i="5"/>
  <c r="U1390" i="5"/>
  <c r="U1391" i="5"/>
  <c r="U1392" i="5"/>
  <c r="U1393" i="5"/>
  <c r="U1394" i="5"/>
  <c r="U1395" i="5"/>
  <c r="U1396" i="5"/>
  <c r="U1397" i="5"/>
  <c r="U1398" i="5"/>
  <c r="U1399" i="5"/>
  <c r="U1400" i="5"/>
  <c r="U1401" i="5"/>
  <c r="U1402" i="5"/>
  <c r="U1403" i="5"/>
  <c r="U1404" i="5"/>
  <c r="U1405" i="5"/>
  <c r="U1406" i="5"/>
  <c r="U1407" i="5"/>
  <c r="U1408" i="5"/>
  <c r="U1409" i="5"/>
  <c r="U1410" i="5"/>
  <c r="U1411" i="5"/>
  <c r="U1412" i="5"/>
  <c r="U1413" i="5"/>
  <c r="U1414" i="5"/>
  <c r="U1415" i="5"/>
  <c r="U1416" i="5"/>
  <c r="U1417" i="5"/>
  <c r="U1418" i="5"/>
  <c r="U1419" i="5"/>
  <c r="U1420" i="5"/>
  <c r="U1421" i="5"/>
  <c r="U1422" i="5"/>
  <c r="U1423" i="5"/>
  <c r="U1424" i="5"/>
  <c r="U1425" i="5"/>
  <c r="U1426" i="5"/>
  <c r="U1427" i="5"/>
  <c r="U1428" i="5"/>
  <c r="U1429" i="5"/>
  <c r="U1430" i="5"/>
  <c r="U1431" i="5"/>
  <c r="U1432" i="5"/>
  <c r="U1433" i="5"/>
  <c r="U1434" i="5"/>
  <c r="U1435" i="5"/>
  <c r="U1436" i="5"/>
  <c r="U1437" i="5"/>
  <c r="U1438" i="5"/>
  <c r="U1439" i="5"/>
  <c r="U1440" i="5"/>
  <c r="U1441" i="5"/>
  <c r="U1442" i="5"/>
  <c r="U1443" i="5"/>
  <c r="U1444" i="5"/>
  <c r="U1445" i="5"/>
  <c r="U1446" i="5"/>
  <c r="U1447" i="5"/>
  <c r="U1448" i="5"/>
  <c r="U1449" i="5"/>
  <c r="U1450" i="5"/>
  <c r="U1451" i="5"/>
  <c r="U1452" i="5"/>
  <c r="U1453" i="5"/>
  <c r="U1454" i="5"/>
  <c r="U1455" i="5"/>
  <c r="U1456" i="5"/>
  <c r="U1457" i="5"/>
  <c r="U1458" i="5"/>
  <c r="U1459" i="5"/>
  <c r="U1460" i="5"/>
  <c r="U1461" i="5"/>
  <c r="U1462" i="5"/>
  <c r="U1463" i="5"/>
  <c r="U1464" i="5"/>
  <c r="U1465" i="5"/>
  <c r="U1466" i="5"/>
  <c r="U1467" i="5"/>
  <c r="U1468" i="5"/>
  <c r="U1469" i="5"/>
  <c r="U1470" i="5"/>
  <c r="U1471" i="5"/>
  <c r="U1472" i="5"/>
  <c r="U1473" i="5"/>
  <c r="U1474" i="5"/>
  <c r="U1475" i="5"/>
  <c r="U1476" i="5"/>
  <c r="U1477" i="5"/>
  <c r="U1478" i="5"/>
  <c r="U1479" i="5"/>
  <c r="U1480" i="5"/>
  <c r="U1481" i="5"/>
  <c r="U1482" i="5"/>
  <c r="U1483" i="5"/>
  <c r="U1484" i="5"/>
  <c r="U1485" i="5"/>
  <c r="U1486" i="5"/>
  <c r="U1487" i="5"/>
  <c r="U1488" i="5"/>
  <c r="U1489" i="5"/>
  <c r="U1490" i="5"/>
  <c r="U1491" i="5"/>
  <c r="U1492" i="5"/>
  <c r="U1493" i="5"/>
  <c r="U1494" i="5"/>
  <c r="U1495" i="5"/>
  <c r="U1496" i="5"/>
  <c r="U1497" i="5"/>
  <c r="U1498" i="5"/>
  <c r="U1499" i="5"/>
  <c r="U1500" i="5"/>
  <c r="U1501" i="5"/>
  <c r="U1502" i="5"/>
  <c r="U1503" i="5"/>
  <c r="U1504" i="5"/>
  <c r="U1505" i="5"/>
  <c r="U1506" i="5"/>
  <c r="U1507" i="5"/>
  <c r="U1508" i="5"/>
  <c r="U1509" i="5"/>
  <c r="U1510" i="5"/>
  <c r="U1511" i="5"/>
  <c r="U1512" i="5"/>
  <c r="U1513" i="5"/>
  <c r="U1514" i="5"/>
  <c r="U1515" i="5"/>
  <c r="U1516" i="5"/>
  <c r="U1517" i="5"/>
  <c r="U1518" i="5"/>
  <c r="U1519" i="5"/>
  <c r="U1520" i="5"/>
  <c r="U1521" i="5"/>
  <c r="U1522" i="5"/>
  <c r="U1523" i="5"/>
  <c r="U1524" i="5"/>
  <c r="U1525" i="5"/>
  <c r="U1526" i="5"/>
  <c r="U1527" i="5"/>
  <c r="U1528" i="5"/>
  <c r="U1529" i="5"/>
  <c r="U1530" i="5"/>
  <c r="U1531" i="5"/>
  <c r="U1532" i="5"/>
  <c r="U1533" i="5"/>
  <c r="U1534" i="5"/>
  <c r="U1535" i="5"/>
  <c r="U1536" i="5"/>
  <c r="U1537" i="5"/>
  <c r="U1538" i="5"/>
  <c r="U1539" i="5"/>
  <c r="U1540" i="5"/>
  <c r="U1541" i="5"/>
  <c r="U1542" i="5"/>
  <c r="U1543" i="5"/>
  <c r="U1544" i="5"/>
  <c r="U1545" i="5"/>
  <c r="U1546" i="5"/>
  <c r="U1547" i="5"/>
  <c r="U1548" i="5"/>
  <c r="U1549" i="5"/>
  <c r="U1550" i="5"/>
  <c r="U1551" i="5"/>
  <c r="U1552" i="5"/>
  <c r="U1553" i="5"/>
  <c r="U1554" i="5"/>
  <c r="U1555" i="5"/>
  <c r="U1556" i="5"/>
  <c r="U1557" i="5"/>
  <c r="U1558" i="5"/>
  <c r="U1559" i="5"/>
  <c r="U1560" i="5"/>
  <c r="U1561" i="5"/>
  <c r="U1562" i="5"/>
  <c r="U1563" i="5"/>
  <c r="U1564" i="5"/>
  <c r="U1565" i="5"/>
  <c r="U1566" i="5"/>
  <c r="U1567" i="5"/>
  <c r="U1568" i="5"/>
  <c r="U1569" i="5"/>
  <c r="W2" i="5"/>
  <c r="X2" i="5" s="1"/>
  <c r="U2" i="5"/>
  <c r="Z1233" i="5" l="1"/>
  <c r="Y1233" i="5"/>
  <c r="Z1217" i="5"/>
  <c r="Y1217" i="5"/>
  <c r="Z1201" i="5"/>
  <c r="Y1201" i="5"/>
  <c r="Z1221" i="5"/>
  <c r="Y1221" i="5"/>
  <c r="Z1205" i="5"/>
  <c r="Y1205" i="5"/>
  <c r="Z1225" i="5"/>
  <c r="Y1225" i="5"/>
  <c r="Z1209" i="5"/>
  <c r="Y1209" i="5"/>
  <c r="Z1229" i="5"/>
  <c r="Y1229" i="5"/>
  <c r="Z1213" i="5"/>
  <c r="Y1213" i="5"/>
  <c r="Z1197" i="5"/>
  <c r="Y1197" i="5"/>
  <c r="Z1189" i="5"/>
  <c r="Y1189" i="5"/>
  <c r="Z1181" i="5"/>
  <c r="Y1181" i="5"/>
  <c r="Z1173" i="5"/>
  <c r="Y1173" i="5"/>
  <c r="Z1165" i="5"/>
  <c r="Y1165" i="5"/>
  <c r="Z1157" i="5"/>
  <c r="Y1157" i="5"/>
  <c r="Z1149" i="5"/>
  <c r="Y1149" i="5"/>
  <c r="Z1141" i="5"/>
  <c r="Y1141" i="5"/>
  <c r="Y1126" i="5"/>
  <c r="Z1126" i="5"/>
  <c r="Z892" i="5"/>
  <c r="Y892" i="5"/>
  <c r="Z884" i="5"/>
  <c r="Y884" i="5"/>
  <c r="Z876" i="5"/>
  <c r="Y876" i="5"/>
  <c r="Z868" i="5"/>
  <c r="Y868" i="5"/>
  <c r="Z860" i="5"/>
  <c r="Y860" i="5"/>
  <c r="Z852" i="5"/>
  <c r="Y852" i="5"/>
  <c r="Z844" i="5"/>
  <c r="Y844" i="5"/>
  <c r="Z836" i="5"/>
  <c r="Y836" i="5"/>
  <c r="Z828" i="5"/>
  <c r="Y828" i="5"/>
  <c r="Z820" i="5"/>
  <c r="Y820" i="5"/>
  <c r="Y814" i="5"/>
  <c r="Z814" i="5"/>
  <c r="Y800" i="5"/>
  <c r="Z800" i="5"/>
  <c r="Y782" i="5"/>
  <c r="Z782" i="5"/>
  <c r="Y768" i="5"/>
  <c r="Z768" i="5"/>
  <c r="Y750" i="5"/>
  <c r="Z750" i="5"/>
  <c r="Z731" i="5"/>
  <c r="Y731" i="5"/>
  <c r="Z717" i="5"/>
  <c r="Y717" i="5"/>
  <c r="Z713" i="5"/>
  <c r="Y713" i="5"/>
  <c r="Z699" i="5"/>
  <c r="Y699" i="5"/>
  <c r="Z681" i="5"/>
  <c r="Y681" i="5"/>
  <c r="Z667" i="5"/>
  <c r="Y667" i="5"/>
  <c r="Z649" i="5"/>
  <c r="Y649" i="5"/>
  <c r="Z635" i="5"/>
  <c r="Y635" i="5"/>
  <c r="Z617" i="5"/>
  <c r="Y617" i="5"/>
  <c r="Z607" i="5"/>
  <c r="Y607" i="5"/>
  <c r="Z567" i="5"/>
  <c r="Y567" i="5"/>
  <c r="Z547" i="5"/>
  <c r="Y547" i="5"/>
  <c r="Z541" i="5"/>
  <c r="Y541" i="5"/>
  <c r="Z535" i="5"/>
  <c r="Y535" i="5"/>
  <c r="Z515" i="5"/>
  <c r="Y515" i="5"/>
  <c r="Z509" i="5"/>
  <c r="Y509" i="5"/>
  <c r="Z503" i="5"/>
  <c r="Y503" i="5"/>
  <c r="Z483" i="5"/>
  <c r="Y483" i="5"/>
  <c r="Z477" i="5"/>
  <c r="Y477" i="5"/>
  <c r="Z471" i="5"/>
  <c r="Y471" i="5"/>
  <c r="Z451" i="5"/>
  <c r="Y451" i="5"/>
  <c r="Z439" i="5"/>
  <c r="Y439" i="5"/>
  <c r="Z427" i="5"/>
  <c r="Y427" i="5"/>
  <c r="Z343" i="5"/>
  <c r="Y343" i="5"/>
  <c r="Z339" i="5"/>
  <c r="Y339" i="5"/>
  <c r="Y295" i="5"/>
  <c r="Z295" i="5"/>
  <c r="Y284" i="5"/>
  <c r="Z284" i="5"/>
  <c r="Y187" i="5"/>
  <c r="Z187" i="5"/>
  <c r="Y114" i="5"/>
  <c r="Z114" i="5"/>
  <c r="Y63" i="5"/>
  <c r="Z63" i="5"/>
  <c r="Y55" i="5"/>
  <c r="Z55" i="5"/>
  <c r="Z1232" i="5"/>
  <c r="Y1232" i="5"/>
  <c r="Z1228" i="5"/>
  <c r="Y1228" i="5"/>
  <c r="Z1224" i="5"/>
  <c r="Y1224" i="5"/>
  <c r="Z1220" i="5"/>
  <c r="Y1220" i="5"/>
  <c r="Z1216" i="5"/>
  <c r="Y1216" i="5"/>
  <c r="Z1212" i="5"/>
  <c r="Y1212" i="5"/>
  <c r="Z1208" i="5"/>
  <c r="Y1208" i="5"/>
  <c r="Z1204" i="5"/>
  <c r="Y1204" i="5"/>
  <c r="Z1200" i="5"/>
  <c r="Y1200" i="5"/>
  <c r="Y1198" i="5"/>
  <c r="Y1190" i="5"/>
  <c r="Y1182" i="5"/>
  <c r="Y1174" i="5"/>
  <c r="Y1166" i="5"/>
  <c r="Y1158" i="5"/>
  <c r="Y1150" i="5"/>
  <c r="Y1142" i="5"/>
  <c r="Y1134" i="5"/>
  <c r="Z1134" i="5"/>
  <c r="Y1132" i="5"/>
  <c r="Z1132" i="5"/>
  <c r="Y1124" i="5"/>
  <c r="Z1124" i="5"/>
  <c r="Z1108" i="5"/>
  <c r="Y1108" i="5"/>
  <c r="Z1092" i="5"/>
  <c r="Y1092" i="5"/>
  <c r="Z1076" i="5"/>
  <c r="Y1076" i="5"/>
  <c r="Z1060" i="5"/>
  <c r="Y1060" i="5"/>
  <c r="Z1044" i="5"/>
  <c r="Y1044" i="5"/>
  <c r="Z1028" i="5"/>
  <c r="Y1028" i="5"/>
  <c r="Z1012" i="5"/>
  <c r="Y1012" i="5"/>
  <c r="Z996" i="5"/>
  <c r="Y996" i="5"/>
  <c r="Z980" i="5"/>
  <c r="Y980" i="5"/>
  <c r="Z964" i="5"/>
  <c r="Y964" i="5"/>
  <c r="Z941" i="5"/>
  <c r="Y941" i="5"/>
  <c r="Z925" i="5"/>
  <c r="Y925" i="5"/>
  <c r="Z909" i="5"/>
  <c r="Y909" i="5"/>
  <c r="Z894" i="5"/>
  <c r="Y894" i="5"/>
  <c r="Z886" i="5"/>
  <c r="Y886" i="5"/>
  <c r="Z878" i="5"/>
  <c r="Y878" i="5"/>
  <c r="Z870" i="5"/>
  <c r="Y870" i="5"/>
  <c r="Z862" i="5"/>
  <c r="Y862" i="5"/>
  <c r="Z854" i="5"/>
  <c r="Y854" i="5"/>
  <c r="Z846" i="5"/>
  <c r="Y846" i="5"/>
  <c r="Z838" i="5"/>
  <c r="Y838" i="5"/>
  <c r="Z830" i="5"/>
  <c r="Y830" i="5"/>
  <c r="Z822" i="5"/>
  <c r="Y822" i="5"/>
  <c r="Y806" i="5"/>
  <c r="Z806" i="5"/>
  <c r="Y792" i="5"/>
  <c r="Z792" i="5"/>
  <c r="Y774" i="5"/>
  <c r="Z774" i="5"/>
  <c r="Y760" i="5"/>
  <c r="Z760" i="5"/>
  <c r="Z741" i="5"/>
  <c r="Y741" i="5"/>
  <c r="Z723" i="5"/>
  <c r="Y723" i="5"/>
  <c r="Z1352" i="5"/>
  <c r="Z1348" i="5"/>
  <c r="Z1344" i="5"/>
  <c r="Z1340" i="5"/>
  <c r="Z1336" i="5"/>
  <c r="Z1332" i="5"/>
  <c r="Z1328" i="5"/>
  <c r="Z1324" i="5"/>
  <c r="Z1320" i="5"/>
  <c r="Z1316" i="5"/>
  <c r="Z1312" i="5"/>
  <c r="Z1308" i="5"/>
  <c r="Z1304" i="5"/>
  <c r="Z1300" i="5"/>
  <c r="Z1296" i="5"/>
  <c r="Z1292" i="5"/>
  <c r="Z1288" i="5"/>
  <c r="Z1284" i="5"/>
  <c r="Z1280" i="5"/>
  <c r="Z1276" i="5"/>
  <c r="Z1272" i="5"/>
  <c r="Z1268" i="5"/>
  <c r="Z1264" i="5"/>
  <c r="Z1260" i="5"/>
  <c r="Z1256" i="5"/>
  <c r="Z1252" i="5"/>
  <c r="Z1248" i="5"/>
  <c r="Z1244" i="5"/>
  <c r="Z1240" i="5"/>
  <c r="Z1236" i="5"/>
  <c r="Z1193" i="5"/>
  <c r="Y1193" i="5"/>
  <c r="Z1185" i="5"/>
  <c r="Y1185" i="5"/>
  <c r="Z1177" i="5"/>
  <c r="Y1177" i="5"/>
  <c r="Z1169" i="5"/>
  <c r="Y1169" i="5"/>
  <c r="Z1161" i="5"/>
  <c r="Y1161" i="5"/>
  <c r="Z1153" i="5"/>
  <c r="Y1153" i="5"/>
  <c r="Z1145" i="5"/>
  <c r="Y1145" i="5"/>
  <c r="Z1137" i="5"/>
  <c r="Y1137" i="5"/>
  <c r="Y1194" i="5"/>
  <c r="Y1186" i="5"/>
  <c r="Y1178" i="5"/>
  <c r="Y1170" i="5"/>
  <c r="Y1162" i="5"/>
  <c r="Y1154" i="5"/>
  <c r="Y1146" i="5"/>
  <c r="Y1138" i="5"/>
  <c r="Y1196" i="5"/>
  <c r="Y1192" i="5"/>
  <c r="Y1188" i="5"/>
  <c r="Y1184" i="5"/>
  <c r="Y1180" i="5"/>
  <c r="Y1176" i="5"/>
  <c r="Y1172" i="5"/>
  <c r="Y1168" i="5"/>
  <c r="Y1164" i="5"/>
  <c r="Y1160" i="5"/>
  <c r="Y1156" i="5"/>
  <c r="Y1152" i="5"/>
  <c r="Y1148" i="5"/>
  <c r="Y1144" i="5"/>
  <c r="Y1140" i="5"/>
  <c r="Y1136" i="5"/>
  <c r="Z1136" i="5"/>
  <c r="Z1133" i="5"/>
  <c r="Y1130" i="5"/>
  <c r="Z1130" i="5"/>
  <c r="Y1122" i="5"/>
  <c r="Z1122" i="5"/>
  <c r="Z1111" i="5"/>
  <c r="Y1111" i="5"/>
  <c r="Z1095" i="5"/>
  <c r="Y1095" i="5"/>
  <c r="Z1079" i="5"/>
  <c r="Y1079" i="5"/>
  <c r="Z1063" i="5"/>
  <c r="Y1063" i="5"/>
  <c r="Z1047" i="5"/>
  <c r="Y1047" i="5"/>
  <c r="Z1031" i="5"/>
  <c r="Y1031" i="5"/>
  <c r="Z1015" i="5"/>
  <c r="Y1015" i="5"/>
  <c r="Z999" i="5"/>
  <c r="Y999" i="5"/>
  <c r="Z983" i="5"/>
  <c r="Y983" i="5"/>
  <c r="Z967" i="5"/>
  <c r="Y967" i="5"/>
  <c r="Z896" i="5"/>
  <c r="Y896" i="5"/>
  <c r="Z888" i="5"/>
  <c r="Y888" i="5"/>
  <c r="Z880" i="5"/>
  <c r="Y880" i="5"/>
  <c r="Z872" i="5"/>
  <c r="Y872" i="5"/>
  <c r="Z864" i="5"/>
  <c r="Y864" i="5"/>
  <c r="Z856" i="5"/>
  <c r="Y856" i="5"/>
  <c r="Z848" i="5"/>
  <c r="Y848" i="5"/>
  <c r="Z840" i="5"/>
  <c r="Y840" i="5"/>
  <c r="Z832" i="5"/>
  <c r="Y832" i="5"/>
  <c r="Z824" i="5"/>
  <c r="Y824" i="5"/>
  <c r="Z816" i="5"/>
  <c r="Y816" i="5"/>
  <c r="Y798" i="5"/>
  <c r="Z798" i="5"/>
  <c r="Y784" i="5"/>
  <c r="Z784" i="5"/>
  <c r="Y766" i="5"/>
  <c r="Z766" i="5"/>
  <c r="Y752" i="5"/>
  <c r="Z752" i="5"/>
  <c r="Z747" i="5"/>
  <c r="Y747" i="5"/>
  <c r="Z733" i="5"/>
  <c r="Y733" i="5"/>
  <c r="Z715" i="5"/>
  <c r="Y715" i="5"/>
  <c r="Z697" i="5"/>
  <c r="Y697" i="5"/>
  <c r="Z683" i="5"/>
  <c r="Y683" i="5"/>
  <c r="Z665" i="5"/>
  <c r="Y665" i="5"/>
  <c r="Z651" i="5"/>
  <c r="Y651" i="5"/>
  <c r="Z633" i="5"/>
  <c r="Y633" i="5"/>
  <c r="Z619" i="5"/>
  <c r="Y619" i="5"/>
  <c r="Z563" i="5"/>
  <c r="Y563" i="5"/>
  <c r="Z557" i="5"/>
  <c r="Y557" i="5"/>
  <c r="Z551" i="5"/>
  <c r="Y551" i="5"/>
  <c r="Z531" i="5"/>
  <c r="Y531" i="5"/>
  <c r="Z525" i="5"/>
  <c r="Y525" i="5"/>
  <c r="Z519" i="5"/>
  <c r="Y519" i="5"/>
  <c r="Z499" i="5"/>
  <c r="Y499" i="5"/>
  <c r="Z493" i="5"/>
  <c r="Y493" i="5"/>
  <c r="Z487" i="5"/>
  <c r="Y487" i="5"/>
  <c r="Z467" i="5"/>
  <c r="Y467" i="5"/>
  <c r="Z461" i="5"/>
  <c r="Y461" i="5"/>
  <c r="Z455" i="5"/>
  <c r="Y455" i="5"/>
  <c r="Z423" i="5"/>
  <c r="Y423" i="5"/>
  <c r="Z375" i="5"/>
  <c r="Y375" i="5"/>
  <c r="Y155" i="5"/>
  <c r="Z155" i="5"/>
  <c r="Y42" i="5"/>
  <c r="Z42" i="5"/>
  <c r="Y1128" i="5"/>
  <c r="Z1128" i="5"/>
  <c r="Y1120" i="5"/>
  <c r="Z1120" i="5"/>
  <c r="Z1115" i="5"/>
  <c r="Y1115" i="5"/>
  <c r="Z1104" i="5"/>
  <c r="Y1104" i="5"/>
  <c r="Z1099" i="5"/>
  <c r="Y1099" i="5"/>
  <c r="Z1088" i="5"/>
  <c r="Y1088" i="5"/>
  <c r="Z1083" i="5"/>
  <c r="Y1083" i="5"/>
  <c r="Z1072" i="5"/>
  <c r="Y1072" i="5"/>
  <c r="Z1067" i="5"/>
  <c r="Y1067" i="5"/>
  <c r="Z1056" i="5"/>
  <c r="Y1056" i="5"/>
  <c r="Z1051" i="5"/>
  <c r="Y1051" i="5"/>
  <c r="Z1040" i="5"/>
  <c r="Y1040" i="5"/>
  <c r="Z1035" i="5"/>
  <c r="Y1035" i="5"/>
  <c r="Z1024" i="5"/>
  <c r="Y1024" i="5"/>
  <c r="Z1019" i="5"/>
  <c r="Y1019" i="5"/>
  <c r="Z1008" i="5"/>
  <c r="Y1008" i="5"/>
  <c r="Z1003" i="5"/>
  <c r="Y1003" i="5"/>
  <c r="Z992" i="5"/>
  <c r="Y992" i="5"/>
  <c r="Z987" i="5"/>
  <c r="Y987" i="5"/>
  <c r="Z976" i="5"/>
  <c r="Y976" i="5"/>
  <c r="Z971" i="5"/>
  <c r="Y971" i="5"/>
  <c r="Z960" i="5"/>
  <c r="Y960" i="5"/>
  <c r="Z955" i="5"/>
  <c r="Y955" i="5"/>
  <c r="Z949" i="5"/>
  <c r="Y949" i="5"/>
  <c r="Z933" i="5"/>
  <c r="Y933" i="5"/>
  <c r="Z917" i="5"/>
  <c r="Y917" i="5"/>
  <c r="Z901" i="5"/>
  <c r="Y901" i="5"/>
  <c r="Z890" i="5"/>
  <c r="Y890" i="5"/>
  <c r="Z882" i="5"/>
  <c r="Y882" i="5"/>
  <c r="Z874" i="5"/>
  <c r="Y874" i="5"/>
  <c r="Z866" i="5"/>
  <c r="Y866" i="5"/>
  <c r="Z858" i="5"/>
  <c r="Y858" i="5"/>
  <c r="Z850" i="5"/>
  <c r="Y850" i="5"/>
  <c r="Z842" i="5"/>
  <c r="Y842" i="5"/>
  <c r="Z834" i="5"/>
  <c r="Y834" i="5"/>
  <c r="Z826" i="5"/>
  <c r="Y826" i="5"/>
  <c r="Z818" i="5"/>
  <c r="Y818" i="5"/>
  <c r="Y808" i="5"/>
  <c r="Z808" i="5"/>
  <c r="Y790" i="5"/>
  <c r="Z790" i="5"/>
  <c r="Y776" i="5"/>
  <c r="Z776" i="5"/>
  <c r="Y758" i="5"/>
  <c r="Z758" i="5"/>
  <c r="Z739" i="5"/>
  <c r="Y739" i="5"/>
  <c r="Z725" i="5"/>
  <c r="Y725" i="5"/>
  <c r="Z1096" i="5"/>
  <c r="Y1096" i="5"/>
  <c r="Z1091" i="5"/>
  <c r="Y1091" i="5"/>
  <c r="Z1064" i="5"/>
  <c r="Y1064" i="5"/>
  <c r="Z1059" i="5"/>
  <c r="Y1059" i="5"/>
  <c r="Z1032" i="5"/>
  <c r="Y1032" i="5"/>
  <c r="Z1027" i="5"/>
  <c r="Y1027" i="5"/>
  <c r="Z1000" i="5"/>
  <c r="Y1000" i="5"/>
  <c r="Z995" i="5"/>
  <c r="Y995" i="5"/>
  <c r="Z968" i="5"/>
  <c r="Y968" i="5"/>
  <c r="Z963" i="5"/>
  <c r="Y963" i="5"/>
  <c r="Z953" i="5"/>
  <c r="Y953" i="5"/>
  <c r="Z937" i="5"/>
  <c r="Y937" i="5"/>
  <c r="Z921" i="5"/>
  <c r="Y921" i="5"/>
  <c r="Z905" i="5"/>
  <c r="Y905" i="5"/>
  <c r="Y802" i="5"/>
  <c r="Z802" i="5"/>
  <c r="Y786" i="5"/>
  <c r="Z786" i="5"/>
  <c r="Y770" i="5"/>
  <c r="Z770" i="5"/>
  <c r="Y754" i="5"/>
  <c r="Z754" i="5"/>
  <c r="Z743" i="5"/>
  <c r="Y743" i="5"/>
  <c r="Z727" i="5"/>
  <c r="Y727" i="5"/>
  <c r="Z705" i="5"/>
  <c r="Y705" i="5"/>
  <c r="Z691" i="5"/>
  <c r="Y691" i="5"/>
  <c r="Z673" i="5"/>
  <c r="Y673" i="5"/>
  <c r="Z659" i="5"/>
  <c r="Y659" i="5"/>
  <c r="Z641" i="5"/>
  <c r="Y641" i="5"/>
  <c r="Z627" i="5"/>
  <c r="Y627" i="5"/>
  <c r="Z595" i="5"/>
  <c r="Y595" i="5"/>
  <c r="Z589" i="5"/>
  <c r="Y589" i="5"/>
  <c r="Z585" i="5"/>
  <c r="Y585" i="5"/>
  <c r="Z575" i="5"/>
  <c r="Y575" i="5"/>
  <c r="Z1112" i="5"/>
  <c r="Y1112" i="5"/>
  <c r="Z1107" i="5"/>
  <c r="Y1107" i="5"/>
  <c r="Z1080" i="5"/>
  <c r="Y1080" i="5"/>
  <c r="Z1075" i="5"/>
  <c r="Y1075" i="5"/>
  <c r="Z1048" i="5"/>
  <c r="Y1048" i="5"/>
  <c r="Z1043" i="5"/>
  <c r="Y1043" i="5"/>
  <c r="Z1016" i="5"/>
  <c r="Y1016" i="5"/>
  <c r="Z1011" i="5"/>
  <c r="Y1011" i="5"/>
  <c r="Z984" i="5"/>
  <c r="Y984" i="5"/>
  <c r="Z979" i="5"/>
  <c r="Y979" i="5"/>
  <c r="Z945" i="5"/>
  <c r="Y945" i="5"/>
  <c r="Z929" i="5"/>
  <c r="Y929" i="5"/>
  <c r="Z913" i="5"/>
  <c r="Y913" i="5"/>
  <c r="Z897" i="5"/>
  <c r="Y897" i="5"/>
  <c r="Z895" i="5"/>
  <c r="Y895" i="5"/>
  <c r="Z893" i="5"/>
  <c r="Y893" i="5"/>
  <c r="Z891" i="5"/>
  <c r="Y891" i="5"/>
  <c r="Z889" i="5"/>
  <c r="Y889" i="5"/>
  <c r="Z887" i="5"/>
  <c r="Y887" i="5"/>
  <c r="Z885" i="5"/>
  <c r="Y885" i="5"/>
  <c r="Z883" i="5"/>
  <c r="Y883" i="5"/>
  <c r="Z881" i="5"/>
  <c r="Y881" i="5"/>
  <c r="Z879" i="5"/>
  <c r="Y879" i="5"/>
  <c r="Z877" i="5"/>
  <c r="Y877" i="5"/>
  <c r="Z875" i="5"/>
  <c r="Y875" i="5"/>
  <c r="Z873" i="5"/>
  <c r="Y873" i="5"/>
  <c r="Z871" i="5"/>
  <c r="Y871" i="5"/>
  <c r="Z869" i="5"/>
  <c r="Y869" i="5"/>
  <c r="Z867" i="5"/>
  <c r="Y867" i="5"/>
  <c r="Z865" i="5"/>
  <c r="Y865" i="5"/>
  <c r="Z863" i="5"/>
  <c r="Y863" i="5"/>
  <c r="Z861" i="5"/>
  <c r="Y861" i="5"/>
  <c r="Z859" i="5"/>
  <c r="Y859" i="5"/>
  <c r="Z857" i="5"/>
  <c r="Y857" i="5"/>
  <c r="Z855" i="5"/>
  <c r="Y855" i="5"/>
  <c r="Z853" i="5"/>
  <c r="Y853" i="5"/>
  <c r="Z851" i="5"/>
  <c r="Y851" i="5"/>
  <c r="Z849" i="5"/>
  <c r="Y849" i="5"/>
  <c r="Z847" i="5"/>
  <c r="Y847" i="5"/>
  <c r="Z845" i="5"/>
  <c r="Y845" i="5"/>
  <c r="Z843" i="5"/>
  <c r="Y843" i="5"/>
  <c r="Z841" i="5"/>
  <c r="Y841" i="5"/>
  <c r="Z839" i="5"/>
  <c r="Y839" i="5"/>
  <c r="Z837" i="5"/>
  <c r="Y837" i="5"/>
  <c r="Z835" i="5"/>
  <c r="Y835" i="5"/>
  <c r="Z833" i="5"/>
  <c r="Y833" i="5"/>
  <c r="Z831" i="5"/>
  <c r="Y831" i="5"/>
  <c r="Z829" i="5"/>
  <c r="Y829" i="5"/>
  <c r="Z827" i="5"/>
  <c r="Y827" i="5"/>
  <c r="Z825" i="5"/>
  <c r="Y825" i="5"/>
  <c r="Z823" i="5"/>
  <c r="Y823" i="5"/>
  <c r="Z821" i="5"/>
  <c r="Y821" i="5"/>
  <c r="Z819" i="5"/>
  <c r="Y819" i="5"/>
  <c r="Z817" i="5"/>
  <c r="Y817" i="5"/>
  <c r="Y810" i="5"/>
  <c r="Z810" i="5"/>
  <c r="Y794" i="5"/>
  <c r="Z794" i="5"/>
  <c r="Y778" i="5"/>
  <c r="Z778" i="5"/>
  <c r="Y762" i="5"/>
  <c r="Z762" i="5"/>
  <c r="Z735" i="5"/>
  <c r="Y735" i="5"/>
  <c r="Z719" i="5"/>
  <c r="Y719" i="5"/>
  <c r="Z707" i="5"/>
  <c r="Y707" i="5"/>
  <c r="Z689" i="5"/>
  <c r="Y689" i="5"/>
  <c r="Z675" i="5"/>
  <c r="Y675" i="5"/>
  <c r="Z657" i="5"/>
  <c r="Y657" i="5"/>
  <c r="Z643" i="5"/>
  <c r="Y643" i="5"/>
  <c r="Z625" i="5"/>
  <c r="Y625" i="5"/>
  <c r="Z599" i="5"/>
  <c r="Y599" i="5"/>
  <c r="Z593" i="5"/>
  <c r="Y593" i="5"/>
  <c r="Z709" i="5"/>
  <c r="Y709" i="5"/>
  <c r="Z693" i="5"/>
  <c r="Y693" i="5"/>
  <c r="Z677" i="5"/>
  <c r="Y677" i="5"/>
  <c r="Z661" i="5"/>
  <c r="Y661" i="5"/>
  <c r="Z645" i="5"/>
  <c r="Y645" i="5"/>
  <c r="Z629" i="5"/>
  <c r="Y629" i="5"/>
  <c r="Z611" i="5"/>
  <c r="Y611" i="5"/>
  <c r="Z605" i="5"/>
  <c r="Y605" i="5"/>
  <c r="Z601" i="5"/>
  <c r="Y601" i="5"/>
  <c r="Z591" i="5"/>
  <c r="Y591" i="5"/>
  <c r="Z577" i="5"/>
  <c r="Y577" i="5"/>
  <c r="Z555" i="5"/>
  <c r="Y555" i="5"/>
  <c r="Z549" i="5"/>
  <c r="Y549" i="5"/>
  <c r="Z543" i="5"/>
  <c r="Y543" i="5"/>
  <c r="Z523" i="5"/>
  <c r="Y523" i="5"/>
  <c r="Z517" i="5"/>
  <c r="Y517" i="5"/>
  <c r="Z511" i="5"/>
  <c r="Y511" i="5"/>
  <c r="Z491" i="5"/>
  <c r="Y491" i="5"/>
  <c r="Z485" i="5"/>
  <c r="Y485" i="5"/>
  <c r="Z479" i="5"/>
  <c r="Y479" i="5"/>
  <c r="Z459" i="5"/>
  <c r="Y459" i="5"/>
  <c r="Z435" i="5"/>
  <c r="Y435" i="5"/>
  <c r="Z407" i="5"/>
  <c r="Y407" i="5"/>
  <c r="Z701" i="5"/>
  <c r="Y701" i="5"/>
  <c r="Z685" i="5"/>
  <c r="Y685" i="5"/>
  <c r="Z669" i="5"/>
  <c r="Y669" i="5"/>
  <c r="Z653" i="5"/>
  <c r="Y653" i="5"/>
  <c r="Z637" i="5"/>
  <c r="Y637" i="5"/>
  <c r="Z621" i="5"/>
  <c r="Y621" i="5"/>
  <c r="Z609" i="5"/>
  <c r="Y609" i="5"/>
  <c r="Z579" i="5"/>
  <c r="Y579" i="5"/>
  <c r="Z573" i="5"/>
  <c r="Y573" i="5"/>
  <c r="Z569" i="5"/>
  <c r="Y569" i="5"/>
  <c r="Z559" i="5"/>
  <c r="Y559" i="5"/>
  <c r="Z539" i="5"/>
  <c r="Y539" i="5"/>
  <c r="Z533" i="5"/>
  <c r="Y533" i="5"/>
  <c r="Z527" i="5"/>
  <c r="Y527" i="5"/>
  <c r="Z507" i="5"/>
  <c r="Y507" i="5"/>
  <c r="Z501" i="5"/>
  <c r="Y501" i="5"/>
  <c r="Z495" i="5"/>
  <c r="Y495" i="5"/>
  <c r="Z475" i="5"/>
  <c r="Y475" i="5"/>
  <c r="Z469" i="5"/>
  <c r="Y469" i="5"/>
  <c r="Z463" i="5"/>
  <c r="Y463" i="5"/>
  <c r="Z419" i="5"/>
  <c r="Y419" i="5"/>
  <c r="Z411" i="5"/>
  <c r="Y411" i="5"/>
  <c r="Z371" i="5"/>
  <c r="Y371" i="5"/>
  <c r="Z561" i="5"/>
  <c r="Y561" i="5"/>
  <c r="Z545" i="5"/>
  <c r="Y545" i="5"/>
  <c r="Z529" i="5"/>
  <c r="Y529" i="5"/>
  <c r="Z513" i="5"/>
  <c r="Y513" i="5"/>
  <c r="Z497" i="5"/>
  <c r="Y497" i="5"/>
  <c r="Z481" i="5"/>
  <c r="Y481" i="5"/>
  <c r="Z465" i="5"/>
  <c r="Y465" i="5"/>
  <c r="Z443" i="5"/>
  <c r="Y443" i="5"/>
  <c r="Z399" i="5"/>
  <c r="Y399" i="5"/>
  <c r="Z391" i="5"/>
  <c r="Y391" i="5"/>
  <c r="Z319" i="5"/>
  <c r="Y319" i="5"/>
  <c r="Y303" i="5"/>
  <c r="Z303" i="5"/>
  <c r="Y205" i="5"/>
  <c r="Z205" i="5"/>
  <c r="Y195" i="5"/>
  <c r="Z195" i="5"/>
  <c r="Y186" i="5"/>
  <c r="Z186" i="5"/>
  <c r="Y150" i="5"/>
  <c r="Z150" i="5"/>
  <c r="Y146" i="5"/>
  <c r="Z146" i="5"/>
  <c r="Y131" i="5"/>
  <c r="Z131" i="5"/>
  <c r="Y106" i="5"/>
  <c r="Z106" i="5"/>
  <c r="Y79" i="5"/>
  <c r="Z79" i="5"/>
  <c r="Y71" i="5"/>
  <c r="Z71" i="5"/>
  <c r="Y15" i="5"/>
  <c r="Z15" i="5"/>
  <c r="Y7" i="5"/>
  <c r="Z7" i="5"/>
  <c r="Z553" i="5"/>
  <c r="Y553" i="5"/>
  <c r="Z537" i="5"/>
  <c r="Y537" i="5"/>
  <c r="Z521" i="5"/>
  <c r="Y521" i="5"/>
  <c r="Z505" i="5"/>
  <c r="Y505" i="5"/>
  <c r="Z489" i="5"/>
  <c r="Y489" i="5"/>
  <c r="Z473" i="5"/>
  <c r="Y473" i="5"/>
  <c r="Z395" i="5"/>
  <c r="Y395" i="5"/>
  <c r="Z379" i="5"/>
  <c r="Y379" i="5"/>
  <c r="Z351" i="5"/>
  <c r="Y351" i="5"/>
  <c r="Z347" i="5"/>
  <c r="Y347" i="5"/>
  <c r="Y182" i="5"/>
  <c r="Z182" i="5"/>
  <c r="Y178" i="5"/>
  <c r="Z178" i="5"/>
  <c r="Y163" i="5"/>
  <c r="Z163" i="5"/>
  <c r="Y154" i="5"/>
  <c r="Z154" i="5"/>
  <c r="Y50" i="5"/>
  <c r="Z50" i="5"/>
  <c r="Y403" i="5"/>
  <c r="Y383" i="5"/>
  <c r="Z363" i="5"/>
  <c r="Y363" i="5"/>
  <c r="Y359" i="5"/>
  <c r="Z331" i="5"/>
  <c r="Y331" i="5"/>
  <c r="Y327" i="5"/>
  <c r="Y282" i="5"/>
  <c r="Z282" i="5"/>
  <c r="Y194" i="5"/>
  <c r="Z194" i="5"/>
  <c r="Z174" i="5"/>
  <c r="Y171" i="5"/>
  <c r="Z171" i="5"/>
  <c r="Y162" i="5"/>
  <c r="Z162" i="5"/>
  <c r="Z142" i="5"/>
  <c r="Y139" i="5"/>
  <c r="Z139" i="5"/>
  <c r="Y130" i="5"/>
  <c r="Z130" i="5"/>
  <c r="Y98" i="5"/>
  <c r="Z98" i="5"/>
  <c r="Y87" i="5"/>
  <c r="Z87" i="5"/>
  <c r="Z34" i="5"/>
  <c r="Y31" i="5"/>
  <c r="Z31" i="5"/>
  <c r="Z26" i="5"/>
  <c r="Y23" i="5"/>
  <c r="Z23" i="5"/>
  <c r="Z355" i="5"/>
  <c r="Y355" i="5"/>
  <c r="Z323" i="5"/>
  <c r="Y323" i="5"/>
  <c r="Y263" i="5"/>
  <c r="Z263" i="5"/>
  <c r="Y239" i="5"/>
  <c r="Z239" i="5"/>
  <c r="Y179" i="5"/>
  <c r="Z179" i="5"/>
  <c r="Y170" i="5"/>
  <c r="Z170" i="5"/>
  <c r="Y147" i="5"/>
  <c r="Z147" i="5"/>
  <c r="Y138" i="5"/>
  <c r="Z138" i="5"/>
  <c r="Y122" i="5"/>
  <c r="Z122" i="5"/>
  <c r="Y90" i="5"/>
  <c r="Z90" i="5"/>
  <c r="Y47" i="5"/>
  <c r="Z47" i="5"/>
  <c r="Y39" i="5"/>
  <c r="Z39" i="5"/>
  <c r="Z1105" i="5"/>
  <c r="Y1105" i="5"/>
  <c r="Z1089" i="5"/>
  <c r="Y1089" i="5"/>
  <c r="Z1073" i="5"/>
  <c r="Y1073" i="5"/>
  <c r="Z1057" i="5"/>
  <c r="Y1057" i="5"/>
  <c r="Z1041" i="5"/>
  <c r="Y1041" i="5"/>
  <c r="Z1025" i="5"/>
  <c r="Y1025" i="5"/>
  <c r="Z1009" i="5"/>
  <c r="Y1009" i="5"/>
  <c r="Z993" i="5"/>
  <c r="Y993" i="5"/>
  <c r="Z977" i="5"/>
  <c r="Y977" i="5"/>
  <c r="Z961" i="5"/>
  <c r="Y961" i="5"/>
  <c r="Z1117" i="5"/>
  <c r="Y1117" i="5"/>
  <c r="Z1101" i="5"/>
  <c r="Y1101" i="5"/>
  <c r="Z1085" i="5"/>
  <c r="Y1085" i="5"/>
  <c r="Z1069" i="5"/>
  <c r="Y1069" i="5"/>
  <c r="Z1053" i="5"/>
  <c r="Y1053" i="5"/>
  <c r="Z1037" i="5"/>
  <c r="Y1037" i="5"/>
  <c r="Z1021" i="5"/>
  <c r="Y1021" i="5"/>
  <c r="Z1005" i="5"/>
  <c r="Y1005" i="5"/>
  <c r="Z989" i="5"/>
  <c r="Y989" i="5"/>
  <c r="Z973" i="5"/>
  <c r="Y973" i="5"/>
  <c r="Z957" i="5"/>
  <c r="Y957" i="5"/>
  <c r="Z1113" i="5"/>
  <c r="Y1113" i="5"/>
  <c r="Z1097" i="5"/>
  <c r="Y1097" i="5"/>
  <c r="Z1081" i="5"/>
  <c r="Y1081" i="5"/>
  <c r="Z1065" i="5"/>
  <c r="Y1065" i="5"/>
  <c r="Z1049" i="5"/>
  <c r="Y1049" i="5"/>
  <c r="Z1033" i="5"/>
  <c r="Y1033" i="5"/>
  <c r="Z1017" i="5"/>
  <c r="Y1017" i="5"/>
  <c r="Z1001" i="5"/>
  <c r="Y1001" i="5"/>
  <c r="Z985" i="5"/>
  <c r="Y985" i="5"/>
  <c r="Z969" i="5"/>
  <c r="Y969" i="5"/>
  <c r="Z1109" i="5"/>
  <c r="Y1109" i="5"/>
  <c r="Z1093" i="5"/>
  <c r="Y1093" i="5"/>
  <c r="Z1077" i="5"/>
  <c r="Y1077" i="5"/>
  <c r="Z1061" i="5"/>
  <c r="Y1061" i="5"/>
  <c r="Z1045" i="5"/>
  <c r="Y1045" i="5"/>
  <c r="Z1029" i="5"/>
  <c r="Y1029" i="5"/>
  <c r="Z1013" i="5"/>
  <c r="Y1013" i="5"/>
  <c r="Z997" i="5"/>
  <c r="Y997" i="5"/>
  <c r="Z981" i="5"/>
  <c r="Y981" i="5"/>
  <c r="Z965" i="5"/>
  <c r="Y965" i="5"/>
  <c r="Y813" i="5"/>
  <c r="Z813" i="5"/>
  <c r="Y805" i="5"/>
  <c r="Z805" i="5"/>
  <c r="Y797" i="5"/>
  <c r="Z797" i="5"/>
  <c r="Y781" i="5"/>
  <c r="Z781" i="5"/>
  <c r="Y757" i="5"/>
  <c r="Z757" i="5"/>
  <c r="Y749" i="5"/>
  <c r="Z749" i="5"/>
  <c r="Z730" i="5"/>
  <c r="Y730" i="5"/>
  <c r="Z722" i="5"/>
  <c r="Y722" i="5"/>
  <c r="Z714" i="5"/>
  <c r="Y714" i="5"/>
  <c r="Z690" i="5"/>
  <c r="Y690" i="5"/>
  <c r="Z674" i="5"/>
  <c r="Y674" i="5"/>
  <c r="Z658" i="5"/>
  <c r="Y658" i="5"/>
  <c r="Z650" i="5"/>
  <c r="Y650" i="5"/>
  <c r="Z634" i="5"/>
  <c r="Y634" i="5"/>
  <c r="Z610" i="5"/>
  <c r="Y610" i="5"/>
  <c r="Z602" i="5"/>
  <c r="Y602" i="5"/>
  <c r="Z594" i="5"/>
  <c r="Y594" i="5"/>
  <c r="Z570" i="5"/>
  <c r="Y570" i="5"/>
  <c r="Z546" i="5"/>
  <c r="Y546" i="5"/>
  <c r="Z522" i="5"/>
  <c r="Y522" i="5"/>
  <c r="Z514" i="5"/>
  <c r="Y514" i="5"/>
  <c r="Z506" i="5"/>
  <c r="Y506" i="5"/>
  <c r="Z498" i="5"/>
  <c r="Y498" i="5"/>
  <c r="Z482" i="5"/>
  <c r="Y482" i="5"/>
  <c r="Z466" i="5"/>
  <c r="Y466" i="5"/>
  <c r="Z449" i="5"/>
  <c r="Y449" i="5"/>
  <c r="Z442" i="5"/>
  <c r="Y442" i="5"/>
  <c r="Z426" i="5"/>
  <c r="Y426" i="5"/>
  <c r="Z401" i="5"/>
  <c r="Y401" i="5"/>
  <c r="Z394" i="5"/>
  <c r="Y394" i="5"/>
  <c r="Z369" i="5"/>
  <c r="Y369" i="5"/>
  <c r="Z362" i="5"/>
  <c r="Y362" i="5"/>
  <c r="Z337" i="5"/>
  <c r="Y337" i="5"/>
  <c r="Z330" i="5"/>
  <c r="Y330" i="5"/>
  <c r="Y314" i="5"/>
  <c r="Z314" i="5"/>
  <c r="Y276" i="5"/>
  <c r="Z276" i="5"/>
  <c r="Y249" i="5"/>
  <c r="Z249" i="5"/>
  <c r="Y238" i="5"/>
  <c r="Z238" i="5"/>
  <c r="Y230" i="5"/>
  <c r="Z230" i="5"/>
  <c r="Y227" i="5"/>
  <c r="Z227" i="5"/>
  <c r="Y219" i="5"/>
  <c r="Z219" i="5"/>
  <c r="Y200" i="5"/>
  <c r="Z200" i="5"/>
  <c r="Y193" i="5"/>
  <c r="Z193" i="5"/>
  <c r="Y161" i="5"/>
  <c r="Z161" i="5"/>
  <c r="Y145" i="5"/>
  <c r="Z145" i="5"/>
  <c r="Y128" i="5"/>
  <c r="Z128" i="5"/>
  <c r="Y809" i="5"/>
  <c r="Z809" i="5"/>
  <c r="Y801" i="5"/>
  <c r="Z801" i="5"/>
  <c r="Y793" i="5"/>
  <c r="Z793" i="5"/>
  <c r="Y785" i="5"/>
  <c r="Z785" i="5"/>
  <c r="Y777" i="5"/>
  <c r="Z777" i="5"/>
  <c r="Y769" i="5"/>
  <c r="Z769" i="5"/>
  <c r="Y761" i="5"/>
  <c r="Z761" i="5"/>
  <c r="Y753" i="5"/>
  <c r="Z753" i="5"/>
  <c r="Z742" i="5"/>
  <c r="Y742" i="5"/>
  <c r="Z734" i="5"/>
  <c r="Y734" i="5"/>
  <c r="Z726" i="5"/>
  <c r="Y726" i="5"/>
  <c r="Z718" i="5"/>
  <c r="Y718" i="5"/>
  <c r="Z710" i="5"/>
  <c r="Y710" i="5"/>
  <c r="Z702" i="5"/>
  <c r="Y702" i="5"/>
  <c r="Z694" i="5"/>
  <c r="Y694" i="5"/>
  <c r="Z686" i="5"/>
  <c r="Y686" i="5"/>
  <c r="Z678" i="5"/>
  <c r="Y678" i="5"/>
  <c r="Z670" i="5"/>
  <c r="Y670" i="5"/>
  <c r="Z662" i="5"/>
  <c r="Y662" i="5"/>
  <c r="Z654" i="5"/>
  <c r="Y654" i="5"/>
  <c r="Z646" i="5"/>
  <c r="Y646" i="5"/>
  <c r="Z638" i="5"/>
  <c r="Y638" i="5"/>
  <c r="Z630" i="5"/>
  <c r="Y630" i="5"/>
  <c r="Z622" i="5"/>
  <c r="Y622" i="5"/>
  <c r="Z614" i="5"/>
  <c r="Y614" i="5"/>
  <c r="Z606" i="5"/>
  <c r="Y606" i="5"/>
  <c r="Z598" i="5"/>
  <c r="Y598" i="5"/>
  <c r="Z590" i="5"/>
  <c r="Y590" i="5"/>
  <c r="Z582" i="5"/>
  <c r="Y582" i="5"/>
  <c r="Z574" i="5"/>
  <c r="Y574" i="5"/>
  <c r="Z566" i="5"/>
  <c r="Y566" i="5"/>
  <c r="Z558" i="5"/>
  <c r="Y558" i="5"/>
  <c r="Z550" i="5"/>
  <c r="Y550" i="5"/>
  <c r="Z542" i="5"/>
  <c r="Y542" i="5"/>
  <c r="Z534" i="5"/>
  <c r="Y534" i="5"/>
  <c r="Z526" i="5"/>
  <c r="Y526" i="5"/>
  <c r="Z518" i="5"/>
  <c r="Y518" i="5"/>
  <c r="Z510" i="5"/>
  <c r="Y510" i="5"/>
  <c r="Z502" i="5"/>
  <c r="Y502" i="5"/>
  <c r="Z494" i="5"/>
  <c r="Y494" i="5"/>
  <c r="Z486" i="5"/>
  <c r="Y486" i="5"/>
  <c r="Z478" i="5"/>
  <c r="Y478" i="5"/>
  <c r="Z470" i="5"/>
  <c r="Y470" i="5"/>
  <c r="Z462" i="5"/>
  <c r="Y462" i="5"/>
  <c r="Z457" i="5"/>
  <c r="Y457" i="5"/>
  <c r="Z450" i="5"/>
  <c r="Y450" i="5"/>
  <c r="Z441" i="5"/>
  <c r="Y441" i="5"/>
  <c r="Z434" i="5"/>
  <c r="Y434" i="5"/>
  <c r="Z425" i="5"/>
  <c r="Y425" i="5"/>
  <c r="Z418" i="5"/>
  <c r="Y418" i="5"/>
  <c r="Z409" i="5"/>
  <c r="Y409" i="5"/>
  <c r="Z402" i="5"/>
  <c r="Y402" i="5"/>
  <c r="Z393" i="5"/>
  <c r="Y393" i="5"/>
  <c r="Z386" i="5"/>
  <c r="Y386" i="5"/>
  <c r="Z377" i="5"/>
  <c r="Y377" i="5"/>
  <c r="Z370" i="5"/>
  <c r="Y370" i="5"/>
  <c r="Z361" i="5"/>
  <c r="Y361" i="5"/>
  <c r="Z354" i="5"/>
  <c r="Y354" i="5"/>
  <c r="Z345" i="5"/>
  <c r="Y345" i="5"/>
  <c r="Z338" i="5"/>
  <c r="Y338" i="5"/>
  <c r="Z329" i="5"/>
  <c r="Y329" i="5"/>
  <c r="Z322" i="5"/>
  <c r="Y322" i="5"/>
  <c r="Y313" i="5"/>
  <c r="Z313" i="5"/>
  <c r="Y310" i="5"/>
  <c r="Z310" i="5"/>
  <c r="Y302" i="5"/>
  <c r="Z302" i="5"/>
  <c r="Y255" i="5"/>
  <c r="Z255" i="5"/>
  <c r="Y242" i="5"/>
  <c r="Z242" i="5"/>
  <c r="Y789" i="5"/>
  <c r="Z789" i="5"/>
  <c r="Y773" i="5"/>
  <c r="Z773" i="5"/>
  <c r="Y765" i="5"/>
  <c r="Z765" i="5"/>
  <c r="Z746" i="5"/>
  <c r="Y746" i="5"/>
  <c r="Z738" i="5"/>
  <c r="Y738" i="5"/>
  <c r="Z706" i="5"/>
  <c r="Y706" i="5"/>
  <c r="Z698" i="5"/>
  <c r="Y698" i="5"/>
  <c r="Z682" i="5"/>
  <c r="Y682" i="5"/>
  <c r="Z666" i="5"/>
  <c r="Y666" i="5"/>
  <c r="Z642" i="5"/>
  <c r="Y642" i="5"/>
  <c r="Z626" i="5"/>
  <c r="Y626" i="5"/>
  <c r="Z618" i="5"/>
  <c r="Y618" i="5"/>
  <c r="Z586" i="5"/>
  <c r="Y586" i="5"/>
  <c r="Z578" i="5"/>
  <c r="Y578" i="5"/>
  <c r="Z562" i="5"/>
  <c r="Y562" i="5"/>
  <c r="Z554" i="5"/>
  <c r="Y554" i="5"/>
  <c r="Z538" i="5"/>
  <c r="Y538" i="5"/>
  <c r="Z530" i="5"/>
  <c r="Y530" i="5"/>
  <c r="Z490" i="5"/>
  <c r="Y490" i="5"/>
  <c r="Z474" i="5"/>
  <c r="Y474" i="5"/>
  <c r="Z458" i="5"/>
  <c r="Y458" i="5"/>
  <c r="Z433" i="5"/>
  <c r="Y433" i="5"/>
  <c r="Z417" i="5"/>
  <c r="Y417" i="5"/>
  <c r="Z410" i="5"/>
  <c r="Y410" i="5"/>
  <c r="Z385" i="5"/>
  <c r="Y385" i="5"/>
  <c r="Z378" i="5"/>
  <c r="Y378" i="5"/>
  <c r="Z353" i="5"/>
  <c r="Y353" i="5"/>
  <c r="Z346" i="5"/>
  <c r="Y346" i="5"/>
  <c r="Z321" i="5"/>
  <c r="Y321" i="5"/>
  <c r="Y306" i="5"/>
  <c r="Z306" i="5"/>
  <c r="Y298" i="5"/>
  <c r="Z298" i="5"/>
  <c r="Y293" i="5"/>
  <c r="Z293" i="5"/>
  <c r="Y257" i="5"/>
  <c r="Z257" i="5"/>
  <c r="Y254" i="5"/>
  <c r="Z254" i="5"/>
  <c r="Y246" i="5"/>
  <c r="Z246" i="5"/>
  <c r="Y235" i="5"/>
  <c r="Z235" i="5"/>
  <c r="Y222" i="5"/>
  <c r="Z222" i="5"/>
  <c r="Y214" i="5"/>
  <c r="Z214" i="5"/>
  <c r="Y211" i="5"/>
  <c r="Z211" i="5"/>
  <c r="Y177" i="5"/>
  <c r="Z177" i="5"/>
  <c r="Y112" i="5"/>
  <c r="Z112" i="5"/>
  <c r="Y96" i="5"/>
  <c r="Z96" i="5"/>
  <c r="Z85" i="5"/>
  <c r="Y85" i="5"/>
  <c r="Y80" i="5"/>
  <c r="Z80" i="5"/>
  <c r="Z69" i="5"/>
  <c r="Y69" i="5"/>
  <c r="Y64" i="5"/>
  <c r="Z64" i="5"/>
  <c r="Z53" i="5"/>
  <c r="Y53" i="5"/>
  <c r="Y48" i="5"/>
  <c r="Z48" i="5"/>
  <c r="Z37" i="5"/>
  <c r="Y37" i="5"/>
  <c r="Y32" i="5"/>
  <c r="Z32" i="5"/>
  <c r="Z21" i="5"/>
  <c r="Y21" i="5"/>
  <c r="Y16" i="5"/>
  <c r="Z16" i="5"/>
  <c r="Z5" i="5"/>
  <c r="Y5" i="5"/>
  <c r="Y811" i="5"/>
  <c r="Z811" i="5"/>
  <c r="Y803" i="5"/>
  <c r="Z803" i="5"/>
  <c r="Y795" i="5"/>
  <c r="Z795" i="5"/>
  <c r="Y787" i="5"/>
  <c r="Z787" i="5"/>
  <c r="Y779" i="5"/>
  <c r="Z779" i="5"/>
  <c r="Y771" i="5"/>
  <c r="Z771" i="5"/>
  <c r="Y763" i="5"/>
  <c r="Z763" i="5"/>
  <c r="Y755" i="5"/>
  <c r="Z755" i="5"/>
  <c r="Y1118" i="5"/>
  <c r="Y1114" i="5"/>
  <c r="Y1110" i="5"/>
  <c r="Y1106" i="5"/>
  <c r="Y1102" i="5"/>
  <c r="Y1098" i="5"/>
  <c r="Y1094" i="5"/>
  <c r="Y1090" i="5"/>
  <c r="Y1086" i="5"/>
  <c r="Y1082" i="5"/>
  <c r="Y1078" i="5"/>
  <c r="Y1074" i="5"/>
  <c r="Y1070" i="5"/>
  <c r="Y1066" i="5"/>
  <c r="Y1062" i="5"/>
  <c r="Y1058" i="5"/>
  <c r="Y1054" i="5"/>
  <c r="Y1050" i="5"/>
  <c r="Y1046" i="5"/>
  <c r="Y1042" i="5"/>
  <c r="Y1038" i="5"/>
  <c r="Y1034" i="5"/>
  <c r="Y1030" i="5"/>
  <c r="Y1026" i="5"/>
  <c r="Y1022" i="5"/>
  <c r="Y1018" i="5"/>
  <c r="Y1014" i="5"/>
  <c r="Y1010" i="5"/>
  <c r="Y1006" i="5"/>
  <c r="Y1002" i="5"/>
  <c r="Y998" i="5"/>
  <c r="Y994" i="5"/>
  <c r="Y990" i="5"/>
  <c r="Y986" i="5"/>
  <c r="Y982" i="5"/>
  <c r="Y978" i="5"/>
  <c r="Y974" i="5"/>
  <c r="Y970" i="5"/>
  <c r="Y966" i="5"/>
  <c r="Y962" i="5"/>
  <c r="Y958" i="5"/>
  <c r="Y954" i="5"/>
  <c r="Y952" i="5"/>
  <c r="Y950" i="5"/>
  <c r="Y948" i="5"/>
  <c r="Y946" i="5"/>
  <c r="Y944" i="5"/>
  <c r="Y942" i="5"/>
  <c r="Y940" i="5"/>
  <c r="Y938" i="5"/>
  <c r="Y936" i="5"/>
  <c r="Y934" i="5"/>
  <c r="Y932" i="5"/>
  <c r="Y930" i="5"/>
  <c r="Y928" i="5"/>
  <c r="Y926" i="5"/>
  <c r="Y924" i="5"/>
  <c r="Y922" i="5"/>
  <c r="Y920" i="5"/>
  <c r="Y918" i="5"/>
  <c r="Y916" i="5"/>
  <c r="Y914" i="5"/>
  <c r="Y912" i="5"/>
  <c r="Y910" i="5"/>
  <c r="Y908" i="5"/>
  <c r="Y906" i="5"/>
  <c r="Y904" i="5"/>
  <c r="Y902" i="5"/>
  <c r="Y900" i="5"/>
  <c r="Y898" i="5"/>
  <c r="Y815" i="5"/>
  <c r="Z815" i="5"/>
  <c r="Y807" i="5"/>
  <c r="Z807" i="5"/>
  <c r="Y799" i="5"/>
  <c r="Z799" i="5"/>
  <c r="Y791" i="5"/>
  <c r="Z791" i="5"/>
  <c r="Y783" i="5"/>
  <c r="Z783" i="5"/>
  <c r="Y775" i="5"/>
  <c r="Z775" i="5"/>
  <c r="Y767" i="5"/>
  <c r="Z767" i="5"/>
  <c r="Y759" i="5"/>
  <c r="Z759" i="5"/>
  <c r="Y751" i="5"/>
  <c r="Z751" i="5"/>
  <c r="Z744" i="5"/>
  <c r="Y744" i="5"/>
  <c r="Z736" i="5"/>
  <c r="Y736" i="5"/>
  <c r="Z728" i="5"/>
  <c r="Y728" i="5"/>
  <c r="Z720" i="5"/>
  <c r="Y720" i="5"/>
  <c r="Z712" i="5"/>
  <c r="Y712" i="5"/>
  <c r="Z704" i="5"/>
  <c r="Y704" i="5"/>
  <c r="Z696" i="5"/>
  <c r="Y696" i="5"/>
  <c r="Z688" i="5"/>
  <c r="Y688" i="5"/>
  <c r="Z680" i="5"/>
  <c r="Y680" i="5"/>
  <c r="Z672" i="5"/>
  <c r="Y672" i="5"/>
  <c r="Z664" i="5"/>
  <c r="Y664" i="5"/>
  <c r="Z656" i="5"/>
  <c r="Y656" i="5"/>
  <c r="Z648" i="5"/>
  <c r="Y648" i="5"/>
  <c r="Z640" i="5"/>
  <c r="Y640" i="5"/>
  <c r="Z632" i="5"/>
  <c r="Y632" i="5"/>
  <c r="Z624" i="5"/>
  <c r="Y624" i="5"/>
  <c r="Z616" i="5"/>
  <c r="Y616" i="5"/>
  <c r="Z608" i="5"/>
  <c r="Y608" i="5"/>
  <c r="Z600" i="5"/>
  <c r="Y600" i="5"/>
  <c r="Z592" i="5"/>
  <c r="Y592" i="5"/>
  <c r="Z584" i="5"/>
  <c r="Y584" i="5"/>
  <c r="Z576" i="5"/>
  <c r="Y576" i="5"/>
  <c r="Z568" i="5"/>
  <c r="Y568" i="5"/>
  <c r="Z560" i="5"/>
  <c r="Y560" i="5"/>
  <c r="Z552" i="5"/>
  <c r="Y552" i="5"/>
  <c r="Z544" i="5"/>
  <c r="Y544" i="5"/>
  <c r="Z536" i="5"/>
  <c r="Y536" i="5"/>
  <c r="Z528" i="5"/>
  <c r="Y528" i="5"/>
  <c r="Z520" i="5"/>
  <c r="Y520" i="5"/>
  <c r="Z512" i="5"/>
  <c r="Y512" i="5"/>
  <c r="Z504" i="5"/>
  <c r="Y504" i="5"/>
  <c r="Z496" i="5"/>
  <c r="Y496" i="5"/>
  <c r="Z488" i="5"/>
  <c r="Y488" i="5"/>
  <c r="Z480" i="5"/>
  <c r="Y480" i="5"/>
  <c r="Z472" i="5"/>
  <c r="Y472" i="5"/>
  <c r="Z464" i="5"/>
  <c r="Y464" i="5"/>
  <c r="Z454" i="5"/>
  <c r="Y454" i="5"/>
  <c r="Z445" i="5"/>
  <c r="Y445" i="5"/>
  <c r="Z438" i="5"/>
  <c r="Y438" i="5"/>
  <c r="Z429" i="5"/>
  <c r="Y429" i="5"/>
  <c r="Z422" i="5"/>
  <c r="Y422" i="5"/>
  <c r="Z413" i="5"/>
  <c r="Y413" i="5"/>
  <c r="Z406" i="5"/>
  <c r="Y406" i="5"/>
  <c r="Z397" i="5"/>
  <c r="Y397" i="5"/>
  <c r="Z390" i="5"/>
  <c r="Y390" i="5"/>
  <c r="Z381" i="5"/>
  <c r="Y381" i="5"/>
  <c r="Z374" i="5"/>
  <c r="Y374" i="5"/>
  <c r="Z365" i="5"/>
  <c r="Y365" i="5"/>
  <c r="Z358" i="5"/>
  <c r="Y358" i="5"/>
  <c r="Z349" i="5"/>
  <c r="Y349" i="5"/>
  <c r="Z342" i="5"/>
  <c r="Y342" i="5"/>
  <c r="Z333" i="5"/>
  <c r="Y333" i="5"/>
  <c r="Z326" i="5"/>
  <c r="Y326" i="5"/>
  <c r="Y317" i="5"/>
  <c r="Z317" i="5"/>
  <c r="Y308" i="5"/>
  <c r="Z308" i="5"/>
  <c r="Y289" i="5"/>
  <c r="Z289" i="5"/>
  <c r="Y286" i="5"/>
  <c r="Z286" i="5"/>
  <c r="Y281" i="5"/>
  <c r="Z281" i="5"/>
  <c r="Y278" i="5"/>
  <c r="Z278" i="5"/>
  <c r="Y270" i="5"/>
  <c r="Z270" i="5"/>
  <c r="Z740" i="5"/>
  <c r="Y740" i="5"/>
  <c r="Z732" i="5"/>
  <c r="Y732" i="5"/>
  <c r="Z724" i="5"/>
  <c r="Y724" i="5"/>
  <c r="Z716" i="5"/>
  <c r="Y716" i="5"/>
  <c r="Z708" i="5"/>
  <c r="Y708" i="5"/>
  <c r="Z700" i="5"/>
  <c r="Y700" i="5"/>
  <c r="Z692" i="5"/>
  <c r="Y692" i="5"/>
  <c r="Z684" i="5"/>
  <c r="Y684" i="5"/>
  <c r="Z676" i="5"/>
  <c r="Y676" i="5"/>
  <c r="Z668" i="5"/>
  <c r="Y668" i="5"/>
  <c r="Z660" i="5"/>
  <c r="Y660" i="5"/>
  <c r="Z652" i="5"/>
  <c r="Y652" i="5"/>
  <c r="Z644" i="5"/>
  <c r="Y644" i="5"/>
  <c r="Z636" i="5"/>
  <c r="Y636" i="5"/>
  <c r="Z628" i="5"/>
  <c r="Y628" i="5"/>
  <c r="Z620" i="5"/>
  <c r="Y620" i="5"/>
  <c r="Z612" i="5"/>
  <c r="Y612" i="5"/>
  <c r="Z604" i="5"/>
  <c r="Y604" i="5"/>
  <c r="Z596" i="5"/>
  <c r="Y596" i="5"/>
  <c r="Z588" i="5"/>
  <c r="Y588" i="5"/>
  <c r="Z580" i="5"/>
  <c r="Y580" i="5"/>
  <c r="Z572" i="5"/>
  <c r="Y572" i="5"/>
  <c r="Z564" i="5"/>
  <c r="Y564" i="5"/>
  <c r="Z556" i="5"/>
  <c r="Y556" i="5"/>
  <c r="Z548" i="5"/>
  <c r="Y548" i="5"/>
  <c r="Z540" i="5"/>
  <c r="Y540" i="5"/>
  <c r="Z532" i="5"/>
  <c r="Y532" i="5"/>
  <c r="Z524" i="5"/>
  <c r="Y524" i="5"/>
  <c r="Z516" i="5"/>
  <c r="Y516" i="5"/>
  <c r="Z508" i="5"/>
  <c r="Y508" i="5"/>
  <c r="Z500" i="5"/>
  <c r="Y500" i="5"/>
  <c r="Z492" i="5"/>
  <c r="Y492" i="5"/>
  <c r="Z484" i="5"/>
  <c r="Y484" i="5"/>
  <c r="Z476" i="5"/>
  <c r="Y476" i="5"/>
  <c r="Z468" i="5"/>
  <c r="Y468" i="5"/>
  <c r="Z460" i="5"/>
  <c r="Y460" i="5"/>
  <c r="Z453" i="5"/>
  <c r="Y453" i="5"/>
  <c r="Z446" i="5"/>
  <c r="Y446" i="5"/>
  <c r="Z437" i="5"/>
  <c r="Y437" i="5"/>
  <c r="Z430" i="5"/>
  <c r="Y430" i="5"/>
  <c r="Z421" i="5"/>
  <c r="Y421" i="5"/>
  <c r="Z414" i="5"/>
  <c r="Y414" i="5"/>
  <c r="Z405" i="5"/>
  <c r="Y405" i="5"/>
  <c r="Z398" i="5"/>
  <c r="Y398" i="5"/>
  <c r="Z389" i="5"/>
  <c r="Y389" i="5"/>
  <c r="Z382" i="5"/>
  <c r="Y382" i="5"/>
  <c r="Z373" i="5"/>
  <c r="Y373" i="5"/>
  <c r="Z366" i="5"/>
  <c r="Y366" i="5"/>
  <c r="Z357" i="5"/>
  <c r="Y357" i="5"/>
  <c r="Z350" i="5"/>
  <c r="Y350" i="5"/>
  <c r="Z341" i="5"/>
  <c r="Y341" i="5"/>
  <c r="Z334" i="5"/>
  <c r="Y334" i="5"/>
  <c r="Z325" i="5"/>
  <c r="Y325" i="5"/>
  <c r="Z318" i="5"/>
  <c r="Y318" i="5"/>
  <c r="Y287" i="5"/>
  <c r="Z287" i="5"/>
  <c r="Y274" i="5"/>
  <c r="Z274" i="5"/>
  <c r="Y266" i="5"/>
  <c r="Z266" i="5"/>
  <c r="Y261" i="5"/>
  <c r="Z261" i="5"/>
  <c r="Y244" i="5"/>
  <c r="Z244" i="5"/>
  <c r="Y316" i="5"/>
  <c r="Z316" i="5"/>
  <c r="Y294" i="5"/>
  <c r="Z294" i="5"/>
  <c r="Y285" i="5"/>
  <c r="Z285" i="5"/>
  <c r="Y273" i="5"/>
  <c r="Z273" i="5"/>
  <c r="Y268" i="5"/>
  <c r="Z268" i="5"/>
  <c r="Y265" i="5"/>
  <c r="Z265" i="5"/>
  <c r="Y237" i="5"/>
  <c r="Z237" i="5"/>
  <c r="Y232" i="5"/>
  <c r="Z232" i="5"/>
  <c r="Y229" i="5"/>
  <c r="Z229" i="5"/>
  <c r="Y224" i="5"/>
  <c r="Z224" i="5"/>
  <c r="Y221" i="5"/>
  <c r="Z221" i="5"/>
  <c r="Y216" i="5"/>
  <c r="Z216" i="5"/>
  <c r="Y213" i="5"/>
  <c r="Z213" i="5"/>
  <c r="Y208" i="5"/>
  <c r="Z208" i="5"/>
  <c r="Y202" i="5"/>
  <c r="Z202" i="5"/>
  <c r="Y199" i="5"/>
  <c r="Z199" i="5"/>
  <c r="Y181" i="5"/>
  <c r="Z181" i="5"/>
  <c r="Y165" i="5"/>
  <c r="Z165" i="5"/>
  <c r="Y149" i="5"/>
  <c r="Z149" i="5"/>
  <c r="Y133" i="5"/>
  <c r="Z133" i="5"/>
  <c r="Y124" i="5"/>
  <c r="Z124" i="5"/>
  <c r="Y108" i="5"/>
  <c r="Z108" i="5"/>
  <c r="Y92" i="5"/>
  <c r="Z92" i="5"/>
  <c r="Y305" i="5"/>
  <c r="Z305" i="5"/>
  <c r="Y300" i="5"/>
  <c r="Z300" i="5"/>
  <c r="Y297" i="5"/>
  <c r="Z297" i="5"/>
  <c r="Y262" i="5"/>
  <c r="Z262" i="5"/>
  <c r="Y253" i="5"/>
  <c r="Z253" i="5"/>
  <c r="Y241" i="5"/>
  <c r="Z241" i="5"/>
  <c r="Y456" i="5"/>
  <c r="Y452" i="5"/>
  <c r="Y448" i="5"/>
  <c r="Y444" i="5"/>
  <c r="Y440" i="5"/>
  <c r="Y436" i="5"/>
  <c r="Y432" i="5"/>
  <c r="Y428" i="5"/>
  <c r="Y424" i="5"/>
  <c r="Y420" i="5"/>
  <c r="Y416" i="5"/>
  <c r="Y412" i="5"/>
  <c r="Y408" i="5"/>
  <c r="Y404" i="5"/>
  <c r="Y400" i="5"/>
  <c r="Y396" i="5"/>
  <c r="Y392" i="5"/>
  <c r="Y388" i="5"/>
  <c r="Y384" i="5"/>
  <c r="Y380" i="5"/>
  <c r="Y376" i="5"/>
  <c r="Y372" i="5"/>
  <c r="Y368" i="5"/>
  <c r="Y364" i="5"/>
  <c r="Y360" i="5"/>
  <c r="Y356" i="5"/>
  <c r="Y352" i="5"/>
  <c r="Y348" i="5"/>
  <c r="Y344" i="5"/>
  <c r="Y340" i="5"/>
  <c r="Y336" i="5"/>
  <c r="Y332" i="5"/>
  <c r="Y328" i="5"/>
  <c r="Y324" i="5"/>
  <c r="Y320" i="5"/>
  <c r="Z315" i="5"/>
  <c r="Z311" i="5"/>
  <c r="Y301" i="5"/>
  <c r="Z301" i="5"/>
  <c r="Z292" i="5"/>
  <c r="Z290" i="5"/>
  <c r="Z279" i="5"/>
  <c r="Y269" i="5"/>
  <c r="Z269" i="5"/>
  <c r="Z260" i="5"/>
  <c r="Z258" i="5"/>
  <c r="Z247" i="5"/>
  <c r="Y234" i="5"/>
  <c r="Z234" i="5"/>
  <c r="Y231" i="5"/>
  <c r="Z231" i="5"/>
  <c r="Y226" i="5"/>
  <c r="Z226" i="5"/>
  <c r="Y223" i="5"/>
  <c r="Z223" i="5"/>
  <c r="Y218" i="5"/>
  <c r="Z218" i="5"/>
  <c r="Y215" i="5"/>
  <c r="Z215" i="5"/>
  <c r="Y210" i="5"/>
  <c r="Z210" i="5"/>
  <c r="Y207" i="5"/>
  <c r="Z207" i="5"/>
  <c r="Y309" i="5"/>
  <c r="Z309" i="5"/>
  <c r="Y277" i="5"/>
  <c r="Z277" i="5"/>
  <c r="Y245" i="5"/>
  <c r="Z245" i="5"/>
  <c r="Y236" i="5"/>
  <c r="Z236" i="5"/>
  <c r="Y233" i="5"/>
  <c r="Z233" i="5"/>
  <c r="Y228" i="5"/>
  <c r="Z228" i="5"/>
  <c r="Y225" i="5"/>
  <c r="Z225" i="5"/>
  <c r="Y220" i="5"/>
  <c r="Z220" i="5"/>
  <c r="Y217" i="5"/>
  <c r="Z217" i="5"/>
  <c r="Y212" i="5"/>
  <c r="Z212" i="5"/>
  <c r="Y209" i="5"/>
  <c r="Z209" i="5"/>
  <c r="Z312" i="5"/>
  <c r="Z307" i="5"/>
  <c r="Z304" i="5"/>
  <c r="Z299" i="5"/>
  <c r="Z296" i="5"/>
  <c r="Z291" i="5"/>
  <c r="Z288" i="5"/>
  <c r="Z283" i="5"/>
  <c r="Z280" i="5"/>
  <c r="Z275" i="5"/>
  <c r="Z272" i="5"/>
  <c r="Z267" i="5"/>
  <c r="Z264" i="5"/>
  <c r="Z259" i="5"/>
  <c r="Z256" i="5"/>
  <c r="Z251" i="5"/>
  <c r="Z248" i="5"/>
  <c r="Z243" i="5"/>
  <c r="Z240" i="5"/>
  <c r="Y206" i="5"/>
  <c r="Z206" i="5"/>
  <c r="Y204" i="5"/>
  <c r="Z204" i="5"/>
  <c r="Z201" i="5"/>
  <c r="Y198" i="5"/>
  <c r="Z198" i="5"/>
  <c r="Y185" i="5"/>
  <c r="Z185" i="5"/>
  <c r="Y169" i="5"/>
  <c r="Z169" i="5"/>
  <c r="Y153" i="5"/>
  <c r="Z153" i="5"/>
  <c r="Y137" i="5"/>
  <c r="Z137" i="5"/>
  <c r="Y120" i="5"/>
  <c r="Z120" i="5"/>
  <c r="Y104" i="5"/>
  <c r="Z104" i="5"/>
  <c r="Y88" i="5"/>
  <c r="Z88" i="5"/>
  <c r="Z77" i="5"/>
  <c r="Y77" i="5"/>
  <c r="Y72" i="5"/>
  <c r="Z72" i="5"/>
  <c r="Z61" i="5"/>
  <c r="Y61" i="5"/>
  <c r="Y56" i="5"/>
  <c r="Z56" i="5"/>
  <c r="Z45" i="5"/>
  <c r="Y45" i="5"/>
  <c r="Y40" i="5"/>
  <c r="Z40" i="5"/>
  <c r="Z29" i="5"/>
  <c r="Y29" i="5"/>
  <c r="Y24" i="5"/>
  <c r="Z24" i="5"/>
  <c r="Z13" i="5"/>
  <c r="Y13" i="5"/>
  <c r="Y8" i="5"/>
  <c r="Z8" i="5"/>
  <c r="Y203" i="5"/>
  <c r="Z203" i="5"/>
  <c r="Y189" i="5"/>
  <c r="Z189" i="5"/>
  <c r="Y173" i="5"/>
  <c r="Z173" i="5"/>
  <c r="Y157" i="5"/>
  <c r="Z157" i="5"/>
  <c r="Y141" i="5"/>
  <c r="Z141" i="5"/>
  <c r="Y116" i="5"/>
  <c r="Z116" i="5"/>
  <c r="Y100" i="5"/>
  <c r="Z100" i="5"/>
  <c r="Y84" i="5"/>
  <c r="Z84" i="5"/>
  <c r="Z73" i="5"/>
  <c r="Y73" i="5"/>
  <c r="Y68" i="5"/>
  <c r="Z68" i="5"/>
  <c r="Z57" i="5"/>
  <c r="Y57" i="5"/>
  <c r="Y52" i="5"/>
  <c r="Z52" i="5"/>
  <c r="Z41" i="5"/>
  <c r="Y41" i="5"/>
  <c r="Y36" i="5"/>
  <c r="Z36" i="5"/>
  <c r="Z25" i="5"/>
  <c r="Y25" i="5"/>
  <c r="Y20" i="5"/>
  <c r="Z20" i="5"/>
  <c r="Z9" i="5"/>
  <c r="Y9" i="5"/>
  <c r="Y4" i="5"/>
  <c r="Z4" i="5"/>
  <c r="Y196" i="5"/>
  <c r="Z196" i="5"/>
  <c r="Y192" i="5"/>
  <c r="Z192" i="5"/>
  <c r="Y188" i="5"/>
  <c r="Z188" i="5"/>
  <c r="Y184" i="5"/>
  <c r="Z184" i="5"/>
  <c r="Y180" i="5"/>
  <c r="Z180" i="5"/>
  <c r="Y176" i="5"/>
  <c r="Z176" i="5"/>
  <c r="Y172" i="5"/>
  <c r="Z172" i="5"/>
  <c r="Y168" i="5"/>
  <c r="Z168" i="5"/>
  <c r="Y164" i="5"/>
  <c r="Z164" i="5"/>
  <c r="Y160" i="5"/>
  <c r="Z160" i="5"/>
  <c r="Y156" i="5"/>
  <c r="Z156" i="5"/>
  <c r="Y152" i="5"/>
  <c r="Z152" i="5"/>
  <c r="Y148" i="5"/>
  <c r="Z148" i="5"/>
  <c r="Y144" i="5"/>
  <c r="Z144" i="5"/>
  <c r="Y140" i="5"/>
  <c r="Z140" i="5"/>
  <c r="Y136" i="5"/>
  <c r="Z136" i="5"/>
  <c r="Y132" i="5"/>
  <c r="Z132" i="5"/>
  <c r="Z81" i="5"/>
  <c r="Y81" i="5"/>
  <c r="Y76" i="5"/>
  <c r="Z76" i="5"/>
  <c r="Z65" i="5"/>
  <c r="Y65" i="5"/>
  <c r="Y60" i="5"/>
  <c r="Z60" i="5"/>
  <c r="Z49" i="5"/>
  <c r="Y49" i="5"/>
  <c r="Y44" i="5"/>
  <c r="Z44" i="5"/>
  <c r="Z33" i="5"/>
  <c r="Y33" i="5"/>
  <c r="Y28" i="5"/>
  <c r="Z28" i="5"/>
  <c r="Z17" i="5"/>
  <c r="Y17" i="5"/>
  <c r="Y12" i="5"/>
  <c r="Z12" i="5"/>
  <c r="Z129" i="5"/>
  <c r="Z127" i="5"/>
  <c r="Z125" i="5"/>
  <c r="Z123" i="5"/>
  <c r="Z121" i="5"/>
  <c r="Z119" i="5"/>
  <c r="Z117" i="5"/>
  <c r="Z115" i="5"/>
  <c r="Z113" i="5"/>
  <c r="Z111" i="5"/>
  <c r="Z109" i="5"/>
  <c r="Z107" i="5"/>
  <c r="Z105" i="5"/>
  <c r="Z103" i="5"/>
  <c r="Z101" i="5"/>
  <c r="Z99" i="5"/>
  <c r="Z97" i="5"/>
  <c r="Z95" i="5"/>
  <c r="Z93" i="5"/>
  <c r="Z91" i="5"/>
  <c r="Z89" i="5"/>
  <c r="Z2" i="5"/>
  <c r="Y2" i="5"/>
  <c r="B23" i="19" l="1"/>
  <c r="B1" i="15"/>
</calcChain>
</file>

<file path=xl/sharedStrings.xml><?xml version="1.0" encoding="utf-8"?>
<sst xmlns="http://schemas.openxmlformats.org/spreadsheetml/2006/main" count="18966" uniqueCount="2253">
  <si>
    <t>广东</t>
  </si>
  <si>
    <t>河南</t>
  </si>
  <si>
    <t>黑龙江</t>
  </si>
  <si>
    <t>湖北</t>
  </si>
  <si>
    <t>江苏</t>
  </si>
  <si>
    <t>辽宁</t>
  </si>
  <si>
    <t>山东</t>
  </si>
  <si>
    <t>四川</t>
  </si>
  <si>
    <t>浙江</t>
  </si>
  <si>
    <t>北京</t>
  </si>
  <si>
    <t>上海</t>
  </si>
  <si>
    <t>天津</t>
  </si>
  <si>
    <t>重庆</t>
  </si>
  <si>
    <t>河南省人民医院</t>
  </si>
  <si>
    <t>重庆医科大学附属第一医院</t>
  </si>
  <si>
    <t>重庆医科大学附属第二医院</t>
  </si>
  <si>
    <t>Segment</t>
  </si>
  <si>
    <t>DE Split Penetration</t>
    <phoneticPr fontId="2" type="noConversion"/>
  </si>
  <si>
    <t>CD Split Penetration</t>
    <phoneticPr fontId="2" type="noConversion"/>
  </si>
  <si>
    <t>AB Split Penetration</t>
    <phoneticPr fontId="2" type="noConversion"/>
  </si>
  <si>
    <t>AVERAGE+STDEV</t>
    <phoneticPr fontId="1" type="noConversion"/>
  </si>
  <si>
    <t>Segment Criteria</t>
    <phoneticPr fontId="1" type="noConversion"/>
  </si>
  <si>
    <t>Product Share</t>
    <phoneticPr fontId="1" type="noConversion"/>
  </si>
  <si>
    <t>医院名称</t>
  </si>
  <si>
    <t>省份</t>
  </si>
  <si>
    <t>卫生部北京医院</t>
  </si>
  <si>
    <t>山东省立医院</t>
  </si>
  <si>
    <t>四川大学华西医院</t>
  </si>
  <si>
    <t>华中科技大学同济医学院附属协和医院</t>
  </si>
  <si>
    <t>华中科技大学同济医学院附属同济医院</t>
  </si>
  <si>
    <t>上海市静安区中心医院</t>
  </si>
  <si>
    <t>宁波市第一医院</t>
  </si>
  <si>
    <t>郑州大学第一附属医院</t>
  </si>
  <si>
    <t>北京积水潭医院</t>
  </si>
  <si>
    <t>济南军区总医院</t>
  </si>
  <si>
    <t>杭州</t>
  </si>
  <si>
    <t>成都</t>
  </si>
  <si>
    <t>苏州</t>
  </si>
  <si>
    <t>广州</t>
  </si>
  <si>
    <t>温州</t>
  </si>
  <si>
    <t>郑州</t>
  </si>
  <si>
    <t>南京</t>
  </si>
  <si>
    <t>武汉</t>
  </si>
  <si>
    <t>济南</t>
  </si>
  <si>
    <t>沈阳</t>
  </si>
  <si>
    <t>哈尔滨</t>
  </si>
  <si>
    <t>宁波</t>
  </si>
  <si>
    <t>绍兴</t>
  </si>
  <si>
    <t>行标签</t>
  </si>
  <si>
    <t>总计</t>
  </si>
  <si>
    <t>GR</t>
    <phoneticPr fontId="1" type="noConversion"/>
  </si>
  <si>
    <t>14 ECI金额</t>
    <phoneticPr fontId="1" type="noConversion"/>
  </si>
  <si>
    <t>医院代码</t>
    <phoneticPr fontId="1" type="noConversion"/>
  </si>
  <si>
    <t>城市</t>
    <phoneticPr fontId="1" type="noConversion"/>
  </si>
  <si>
    <t>大区</t>
    <phoneticPr fontId="1" type="noConversion"/>
  </si>
  <si>
    <t>大区代码</t>
    <phoneticPr fontId="1" type="noConversion"/>
  </si>
  <si>
    <t>地区代码</t>
    <phoneticPr fontId="1" type="noConversion"/>
  </si>
  <si>
    <t>地区</t>
    <phoneticPr fontId="1" type="noConversion"/>
  </si>
  <si>
    <t>2014 Segment</t>
    <phoneticPr fontId="1" type="noConversion"/>
  </si>
  <si>
    <r>
      <t>MAT</t>
    </r>
    <r>
      <rPr>
        <sz val="10"/>
        <rFont val="宋体"/>
        <family val="3"/>
        <charset val="134"/>
      </rPr>
      <t>市场规模</t>
    </r>
    <phoneticPr fontId="1" type="noConversion"/>
  </si>
  <si>
    <t>X3Y4</t>
  </si>
  <si>
    <t>X4Y4</t>
  </si>
  <si>
    <t>X3Y3</t>
  </si>
  <si>
    <t>北京医科大学附属第一医院</t>
  </si>
  <si>
    <t>中国医学科学院北京市协和医院</t>
  </si>
  <si>
    <t>北京市丰台医院</t>
  </si>
  <si>
    <t>中国人民解放军总医院（三零一医院）</t>
  </si>
  <si>
    <t>X4Y3</t>
  </si>
  <si>
    <t>北京中日友好医院</t>
  </si>
  <si>
    <t>哈尔滨医科大学第一附属医院</t>
  </si>
  <si>
    <t>苏州大学附属第一医院苏州市第一人民医院</t>
  </si>
  <si>
    <t>上海第二医科大学附属仁济医院</t>
  </si>
  <si>
    <t>复旦大学医学院附属中山医院</t>
  </si>
  <si>
    <t>上海第二医科大学附属新华医院</t>
  </si>
  <si>
    <t>复旦大学医学院附属华山医院</t>
  </si>
  <si>
    <t>上海第二军医大学附属长征医院</t>
  </si>
  <si>
    <t>上海市第二军医大学附属长海医院</t>
  </si>
  <si>
    <t>第三军医大学第三附属医院重庆市大坪医院</t>
  </si>
  <si>
    <t>杭州浙江大学医学院附属第二医院浙江省第二医院</t>
  </si>
  <si>
    <t>杭州浙江省建工医院</t>
  </si>
  <si>
    <r>
      <t>MAT</t>
    </r>
    <r>
      <rPr>
        <sz val="10"/>
        <color theme="1"/>
        <rFont val="宋体"/>
        <family val="3"/>
        <charset val="134"/>
      </rPr>
      <t>销量</t>
    </r>
    <phoneticPr fontId="1" type="noConversion"/>
  </si>
  <si>
    <t>医院数量</t>
  </si>
  <si>
    <t>平均市场规模</t>
  </si>
  <si>
    <t>总市场规模</t>
  </si>
  <si>
    <t xml:space="preserve">模型增长率 </t>
  </si>
  <si>
    <t xml:space="preserve"> 调整增长率 </t>
  </si>
  <si>
    <t xml:space="preserve"> 调整结果 </t>
  </si>
  <si>
    <t>总量差异：</t>
    <phoneticPr fontId="1" type="noConversion"/>
  </si>
  <si>
    <t>Group Segment</t>
    <phoneticPr fontId="1" type="noConversion"/>
  </si>
  <si>
    <t>Segment</t>
    <phoneticPr fontId="1" type="noConversion"/>
  </si>
  <si>
    <t>GR</t>
    <phoneticPr fontId="1" type="noConversion"/>
  </si>
  <si>
    <t>输入分组信息</t>
    <phoneticPr fontId="1" type="noConversion"/>
  </si>
  <si>
    <t>Marketing Size</t>
  </si>
  <si>
    <t>Marketing Size(AVG)</t>
  </si>
  <si>
    <t>MS Contributi%</t>
  </si>
  <si>
    <t>Hosp#</t>
  </si>
  <si>
    <t xml:space="preserve"> 差异 </t>
  </si>
  <si>
    <t>小区编码</t>
    <phoneticPr fontId="1" type="noConversion"/>
  </si>
  <si>
    <r>
      <rPr>
        <sz val="10"/>
        <color theme="1"/>
        <rFont val="宋体"/>
        <family val="3"/>
        <charset val="134"/>
      </rPr>
      <t>是否</t>
    </r>
    <r>
      <rPr>
        <sz val="10"/>
        <color theme="1"/>
        <rFont val="Arial"/>
        <family val="2"/>
      </rPr>
      <t>EIA</t>
    </r>
    <r>
      <rPr>
        <sz val="10"/>
        <color theme="1"/>
        <rFont val="宋体"/>
        <family val="3"/>
        <charset val="134"/>
      </rPr>
      <t>样本医院</t>
    </r>
    <phoneticPr fontId="1" type="noConversion"/>
  </si>
  <si>
    <t>医院级别</t>
  </si>
  <si>
    <t>病床数</t>
  </si>
  <si>
    <t>门诊数</t>
  </si>
  <si>
    <t>贡献率</t>
  </si>
  <si>
    <t>是</t>
  </si>
  <si>
    <t>三级</t>
  </si>
  <si>
    <t>否</t>
  </si>
  <si>
    <t>二级</t>
  </si>
  <si>
    <t>一级</t>
  </si>
  <si>
    <t>北京康复中心（北京博爱医院）</t>
  </si>
  <si>
    <t>解放军海军总医院</t>
  </si>
  <si>
    <t>中国人民武装警察部队总医院</t>
  </si>
  <si>
    <t>南京军区总医院</t>
  </si>
  <si>
    <t>南京市第一医院</t>
  </si>
  <si>
    <t>南京明基医院</t>
  </si>
  <si>
    <t>苏州大学附属第二医院苏州市第六人民医院</t>
  </si>
  <si>
    <t>广州军区广州总医院</t>
  </si>
  <si>
    <t>第三军医大学第二附属医院重庆新桥医院</t>
  </si>
  <si>
    <r>
      <t>*</t>
    </r>
    <r>
      <rPr>
        <b/>
        <sz val="10"/>
        <color rgb="FFFF0000"/>
        <rFont val="宋体"/>
        <family val="3"/>
        <charset val="134"/>
      </rPr>
      <t>注意</t>
    </r>
    <phoneticPr fontId="1" type="noConversion"/>
  </si>
  <si>
    <r>
      <t>划分好</t>
    </r>
    <r>
      <rPr>
        <b/>
        <sz val="10"/>
        <color rgb="FFFF0000"/>
        <rFont val="Arial"/>
        <family val="2"/>
      </rPr>
      <t>Segment</t>
    </r>
    <r>
      <rPr>
        <b/>
        <sz val="10"/>
        <color rgb="FFFF0000"/>
        <rFont val="宋体"/>
        <family val="3"/>
        <charset val="134"/>
      </rPr>
      <t>后，请手动调节各</t>
    </r>
    <r>
      <rPr>
        <b/>
        <sz val="10"/>
        <color rgb="FFFF0000"/>
        <rFont val="Arial"/>
        <family val="2"/>
      </rPr>
      <t>Segment</t>
    </r>
    <r>
      <rPr>
        <b/>
        <sz val="10"/>
        <color rgb="FFFF0000"/>
        <rFont val="宋体"/>
        <family val="3"/>
        <charset val="134"/>
      </rPr>
      <t>的示意颜色块</t>
    </r>
    <phoneticPr fontId="1" type="noConversion"/>
  </si>
  <si>
    <t>ECI Target</t>
  </si>
  <si>
    <t>ECI Contri%</t>
  </si>
  <si>
    <t>Eisai 13总销量</t>
  </si>
  <si>
    <t>等级</t>
    <phoneticPr fontId="1" type="noConversion"/>
  </si>
  <si>
    <t>北京中医药大学附属东直门医院</t>
  </si>
  <si>
    <t>首都医科大学附属北京友谊医院</t>
  </si>
  <si>
    <t>河北</t>
  </si>
  <si>
    <t>河北省人民医院</t>
  </si>
  <si>
    <t>石家庄</t>
  </si>
  <si>
    <t>中国人民解放军白求恩国际和平医院</t>
  </si>
  <si>
    <t>北京大学附属第三医院</t>
  </si>
  <si>
    <t>北京医科大学附属第二医院（人民医院）</t>
  </si>
  <si>
    <t>首都医科大学附属复兴医院</t>
  </si>
  <si>
    <t>中国人民解放军第三零六医院</t>
  </si>
  <si>
    <t>天津市人民医院</t>
  </si>
  <si>
    <t>天津医科大学总医院</t>
  </si>
  <si>
    <t>哈尔滨医科大学第二附属医院</t>
  </si>
  <si>
    <t>吉林大学第二医院</t>
  </si>
  <si>
    <t>吉林</t>
  </si>
  <si>
    <t>长春</t>
  </si>
  <si>
    <t>吉林大学第三医院吉林大学中日联谊医院</t>
  </si>
  <si>
    <t>吉林大学第一医院</t>
  </si>
  <si>
    <t>大连</t>
  </si>
  <si>
    <t>新乡</t>
  </si>
  <si>
    <t>郑州市中心医院</t>
  </si>
  <si>
    <t>山东大学齐鲁医院</t>
  </si>
  <si>
    <t>临沂市人民医院</t>
  </si>
  <si>
    <t>临沂</t>
  </si>
  <si>
    <t>青岛大学医学院附属医院</t>
  </si>
  <si>
    <t>青岛</t>
  </si>
  <si>
    <t>青岛市立医院</t>
  </si>
  <si>
    <t>青岛市中心医院</t>
  </si>
  <si>
    <t>泰安</t>
  </si>
  <si>
    <t>山西</t>
  </si>
  <si>
    <t>太原</t>
  </si>
  <si>
    <t>东营</t>
  </si>
  <si>
    <t>上海华东医院</t>
  </si>
  <si>
    <t>上海市第六人民医院</t>
  </si>
  <si>
    <t>上海市浦东新区东方医院</t>
  </si>
  <si>
    <t>上海第二医科大学附属第九人民医院</t>
  </si>
  <si>
    <t>上海二医大附属瑞金医院卢湾分院原卢湾区中心医院</t>
  </si>
  <si>
    <t>上海市第一人民医院</t>
  </si>
  <si>
    <t>上海市闵行区中心医院</t>
  </si>
  <si>
    <t>同济大学附属同济医院</t>
  </si>
  <si>
    <t>安徽医科大学第一附属医院</t>
  </si>
  <si>
    <t>安徽</t>
  </si>
  <si>
    <t>合肥</t>
  </si>
  <si>
    <t>常熟</t>
  </si>
  <si>
    <t>常州市第二人民医院</t>
  </si>
  <si>
    <t>常州</t>
  </si>
  <si>
    <t>江苏省人民医院</t>
  </si>
  <si>
    <t>南京大学医学院附属鼓楼医院南京市鼓楼医院</t>
  </si>
  <si>
    <t>昆山</t>
  </si>
  <si>
    <t>南京医科大学附属苏州医学院苏州市第四人民医院</t>
  </si>
  <si>
    <t>苏州九龙医院有限公司</t>
  </si>
  <si>
    <t>苏州市第二人民医院</t>
  </si>
  <si>
    <t>江阴市人民医院东南大学医学院附属江阴医院</t>
  </si>
  <si>
    <t>江阴</t>
  </si>
  <si>
    <t>无锡</t>
  </si>
  <si>
    <t>徐州市第三人民医院</t>
  </si>
  <si>
    <t>徐州</t>
  </si>
  <si>
    <t>徐州市第四人民医院</t>
  </si>
  <si>
    <t>杭州市第一人民医院</t>
  </si>
  <si>
    <t>杭州市中医院浙江中医学院附属第二医院</t>
  </si>
  <si>
    <t>杭州浙江大学医学院附属第一医院（浙江省第一医院）</t>
  </si>
  <si>
    <t>杭州浙江大学医学院附属邵逸夫医院</t>
  </si>
  <si>
    <t>嘉兴</t>
  </si>
  <si>
    <t>金华东阳市人民医院</t>
  </si>
  <si>
    <t>金华</t>
  </si>
  <si>
    <t>绍兴市第二人民医院</t>
  </si>
  <si>
    <t>台州</t>
  </si>
  <si>
    <t>温州瑞安市人民医院温州医学院附属第三医院</t>
  </si>
  <si>
    <t>温州医学院附属第一医院</t>
  </si>
  <si>
    <t>湖州</t>
  </si>
  <si>
    <t>佛山市第二人民医院</t>
  </si>
  <si>
    <t>佛山</t>
  </si>
  <si>
    <t>佛山市第一人民医院</t>
  </si>
  <si>
    <t>佛山市南海区人民医院</t>
  </si>
  <si>
    <t>佛山市顺德区第一人民医院</t>
  </si>
  <si>
    <t>佛山市中医院</t>
  </si>
  <si>
    <t>广州市第一人民医院</t>
  </si>
  <si>
    <t>广州中医药大学附属第一医院</t>
  </si>
  <si>
    <t>中山大学附属第二医院中山医科大学孙逸仙纪念医院</t>
  </si>
  <si>
    <t>中山大学附属第三医院</t>
  </si>
  <si>
    <t>江门</t>
  </si>
  <si>
    <t>清远市人民医院</t>
  </si>
  <si>
    <t>清远</t>
  </si>
  <si>
    <t>珠海</t>
  </si>
  <si>
    <t>江西</t>
  </si>
  <si>
    <t>南昌</t>
  </si>
  <si>
    <t>东莞</t>
  </si>
  <si>
    <t>东莞市东华医院东莞市红十字会医院</t>
  </si>
  <si>
    <t>东莞市人民医院</t>
  </si>
  <si>
    <t>广东省人民医院</t>
  </si>
  <si>
    <t>广州医学院第三附属医院</t>
  </si>
  <si>
    <t>广州医学院第一附属医院</t>
  </si>
  <si>
    <t>暨南大学医学院第一附属医院广州华侨医院</t>
  </si>
  <si>
    <t>中山大学附第一医院黄埔院区中山医科大学黄埔医院</t>
  </si>
  <si>
    <t>中山大学附属第一医院</t>
  </si>
  <si>
    <t>惠州</t>
  </si>
  <si>
    <t>汕头</t>
  </si>
  <si>
    <t>北京大学深圳医院</t>
  </si>
  <si>
    <t>深圳</t>
  </si>
  <si>
    <t>深圳市第二人民医院深圳市红十字会医院</t>
  </si>
  <si>
    <t>深圳市人民医院</t>
  </si>
  <si>
    <t>海南</t>
  </si>
  <si>
    <t>海口</t>
  </si>
  <si>
    <t>海南省人民医院</t>
  </si>
  <si>
    <t>惠州市中大惠亚医院</t>
  </si>
  <si>
    <t>中国人民解放军成都军区总医院</t>
  </si>
  <si>
    <t>武汉大学人民医院湖北省人民医院</t>
  </si>
  <si>
    <t>武汉大学中南医院</t>
  </si>
  <si>
    <t>中南大学湘雅二医院</t>
  </si>
  <si>
    <t>湖南</t>
  </si>
  <si>
    <t>长沙</t>
  </si>
  <si>
    <t>北京市海淀医院</t>
  </si>
  <si>
    <t>中国人民解放军空军总医院</t>
  </si>
  <si>
    <t>中国人民解放军三一六医院</t>
  </si>
  <si>
    <t>北京王府中西医结合医院</t>
  </si>
  <si>
    <t>大庆</t>
  </si>
  <si>
    <t>哈尔滨市第一医院</t>
  </si>
  <si>
    <t>哈尔滨医科大学第四附属医院</t>
  </si>
  <si>
    <t>牡丹江市第二人民医院</t>
  </si>
  <si>
    <t>牡丹江</t>
  </si>
  <si>
    <t>长春市中心医院</t>
  </si>
  <si>
    <t>吉林大学第四医院</t>
  </si>
  <si>
    <t>延边大学医学院附属医院</t>
  </si>
  <si>
    <t>延吉</t>
  </si>
  <si>
    <t>延吉市医院</t>
  </si>
  <si>
    <t>吉林大学第一医院分院</t>
  </si>
  <si>
    <t>延边州第二人民医院</t>
  </si>
  <si>
    <t>赣州</t>
  </si>
  <si>
    <t>江西省人民医院</t>
  </si>
  <si>
    <t>江西医学院第二附属医院</t>
  </si>
  <si>
    <t>南昌市第二医院南昌市中西医结合医院</t>
  </si>
  <si>
    <t>南昌市第一医院</t>
  </si>
  <si>
    <t>上饶市人民医院</t>
  </si>
  <si>
    <t>上饶</t>
  </si>
  <si>
    <t>广东药学院第一附属医院（广州铁路集团中心医院）</t>
  </si>
  <si>
    <t>广州中医药大学附属祈福医院</t>
  </si>
  <si>
    <t>三亚</t>
  </si>
  <si>
    <t>中国人民解放军总医院海南分院</t>
  </si>
  <si>
    <t>江门市人民医院</t>
  </si>
  <si>
    <t>佛山干部疗养院</t>
  </si>
  <si>
    <t>东莞市人民医院普济分院</t>
  </si>
  <si>
    <t>惠州协和医院</t>
  </si>
  <si>
    <t>深圳市罗湖区人民医院</t>
  </si>
  <si>
    <t>深圳市南山区人民医院</t>
  </si>
  <si>
    <t>十堰</t>
  </si>
  <si>
    <t>湖北省十堰市人民医院</t>
  </si>
  <si>
    <t>湖北省十堰市太和医院</t>
  </si>
  <si>
    <t>广州军区武汉总医院(武汉华中医院)</t>
  </si>
  <si>
    <t>长沙市中心医院</t>
  </si>
  <si>
    <t>中南大学湘雅医院</t>
  </si>
  <si>
    <t>安阳</t>
  </si>
  <si>
    <t>濮阳市安阳地区医院</t>
  </si>
  <si>
    <t>濮阳</t>
  </si>
  <si>
    <t>濮阳市人民医院</t>
  </si>
  <si>
    <t>中原油田总医院</t>
  </si>
  <si>
    <t>河南科技大学第一附属医院</t>
  </si>
  <si>
    <t>洛阳</t>
  </si>
  <si>
    <t>平顶山</t>
  </si>
  <si>
    <t>商丘</t>
  </si>
  <si>
    <t>郑州大学第二附属医院</t>
  </si>
  <si>
    <t>开封</t>
  </si>
  <si>
    <t>宜昌市第一医院</t>
  </si>
  <si>
    <t>宜昌</t>
  </si>
  <si>
    <t>东南大学附属中大医院（原南京铁道医学院附属医院）</t>
  </si>
  <si>
    <t>江苏省省级机关医院</t>
  </si>
  <si>
    <t>江苏省中医药研究所</t>
  </si>
  <si>
    <t>南京市红十字医院</t>
  </si>
  <si>
    <t>南京市市级机关医院</t>
  </si>
  <si>
    <t>常州市第一人民医院苏州大学医学院附属三院</t>
  </si>
  <si>
    <t>武进市人民医院</t>
  </si>
  <si>
    <t>扬州</t>
  </si>
  <si>
    <t>扬州市第一人民医院东南大学院附属扬州医院</t>
  </si>
  <si>
    <t>扬州市苏北人民医院扬州市红十字中心医院</t>
  </si>
  <si>
    <t>淮安第一人民医院</t>
  </si>
  <si>
    <t>淮安</t>
  </si>
  <si>
    <t>徐州医学院第二附属医院徐州矿务局总医院</t>
  </si>
  <si>
    <t>徐州医学院附属医院徐州市第二人民医院</t>
  </si>
  <si>
    <t>盐城</t>
  </si>
  <si>
    <t>盐城市第三人民医院</t>
  </si>
  <si>
    <t>盐城市第一人民医院</t>
  </si>
  <si>
    <t>连云港第一人民医院</t>
  </si>
  <si>
    <t>连云港</t>
  </si>
  <si>
    <t>无锡市第二人民医院</t>
  </si>
  <si>
    <t>无锡市第三人民医院南通医学院第三附属医院</t>
  </si>
  <si>
    <t>宜兴</t>
  </si>
  <si>
    <t>宜兴市人民医院</t>
  </si>
  <si>
    <t>安庆</t>
  </si>
  <si>
    <t>安徽省立医院</t>
  </si>
  <si>
    <t>铜陵</t>
  </si>
  <si>
    <t>安徽医科大学第二附属医院</t>
  </si>
  <si>
    <t>吴江</t>
  </si>
  <si>
    <t>张家港</t>
  </si>
  <si>
    <t>吴江市第三人民医院</t>
  </si>
  <si>
    <t>苏州明基医院</t>
  </si>
  <si>
    <t>山东省立医院西院</t>
  </si>
  <si>
    <t>新汶矿业集团莱芜中心医院</t>
  </si>
  <si>
    <t>解放军四零一医院海军四零一医院</t>
  </si>
  <si>
    <t>青岛港口医院</t>
  </si>
  <si>
    <t>菏泽</t>
  </si>
  <si>
    <t>济宁</t>
  </si>
  <si>
    <t>济宁市第一人民医院</t>
  </si>
  <si>
    <t>济宁医学院附属医院</t>
  </si>
  <si>
    <t>滕州市中心人民医院</t>
  </si>
  <si>
    <t>滕州</t>
  </si>
  <si>
    <t>枣庄</t>
  </si>
  <si>
    <t>枣庄市立医院</t>
  </si>
  <si>
    <t>滨州</t>
  </si>
  <si>
    <t>胜利油田管理局中心医院</t>
  </si>
  <si>
    <t>潍坊市人民医院</t>
  </si>
  <si>
    <t>潍坊</t>
  </si>
  <si>
    <t>淄博</t>
  </si>
  <si>
    <t>威海</t>
  </si>
  <si>
    <t>威海市立医院</t>
  </si>
  <si>
    <t>上海市第十人民医院（原上海同济大学附属铁路医院）</t>
  </si>
  <si>
    <t>天津市第一中心医院</t>
  </si>
  <si>
    <t>内蒙古</t>
  </si>
  <si>
    <t>内蒙古医学院第一附属医院</t>
  </si>
  <si>
    <t>呼和浩特</t>
  </si>
  <si>
    <t>山西医科大学附属第二医院山西红十字会医院</t>
  </si>
  <si>
    <t>山西医科大学附属第一医院</t>
  </si>
  <si>
    <t>阳泉</t>
  </si>
  <si>
    <t>承德</t>
  </si>
  <si>
    <t>唐山</t>
  </si>
  <si>
    <t>唐山市人民医院唐山市肿瘤医院</t>
  </si>
  <si>
    <t>河北医科大学第二医院</t>
  </si>
  <si>
    <t>河北医科大学第三医院</t>
  </si>
  <si>
    <t>河北医科大学中医学院附属医院（石家庄市中医院）</t>
  </si>
  <si>
    <t>天津市武警医学院附属医院</t>
  </si>
  <si>
    <t>陕西</t>
  </si>
  <si>
    <t>西安</t>
  </si>
  <si>
    <t>解放军第四军医大学附属唐都医院</t>
  </si>
  <si>
    <t>解放军第四军医大学附属西京医院</t>
  </si>
  <si>
    <t>陕西省人民医院</t>
  </si>
  <si>
    <t>西安交通大学第二医院</t>
  </si>
  <si>
    <t>西安交通大学第一医院</t>
  </si>
  <si>
    <t>西安市中心医院</t>
  </si>
  <si>
    <t>新疆</t>
  </si>
  <si>
    <t>石河子大学医学院第一附属医院</t>
  </si>
  <si>
    <t>乌鲁木齐</t>
  </si>
  <si>
    <t>新疆生产建设兵团总医院</t>
  </si>
  <si>
    <t>新疆医科大学第五附属铁路局中心医院</t>
  </si>
  <si>
    <t>新疆医科大学第一附属医院</t>
  </si>
  <si>
    <t>新疆维吾尔自治区人民医院</t>
  </si>
  <si>
    <t>中国人民解放军兰州军区乌鲁木齐总医院</t>
  </si>
  <si>
    <t>甘肃省人民医院</t>
  </si>
  <si>
    <t>甘肃</t>
  </si>
  <si>
    <t>兰州</t>
  </si>
  <si>
    <t>兰州医学院第一附属医院</t>
  </si>
  <si>
    <t>青海</t>
  </si>
  <si>
    <t>西宁</t>
  </si>
  <si>
    <t>西南一区</t>
  </si>
  <si>
    <t>四川大学华西医院上锦南府分院</t>
  </si>
  <si>
    <t>西南二区</t>
  </si>
  <si>
    <t>西南三区</t>
  </si>
  <si>
    <t>广西</t>
  </si>
  <si>
    <t>南宁</t>
  </si>
  <si>
    <t>云南</t>
  </si>
  <si>
    <t>昆明</t>
  </si>
  <si>
    <t>云南省第一人民医院</t>
  </si>
  <si>
    <t>杭州浙江医院</t>
  </si>
  <si>
    <t>湖州市中心医院（湖州市第二人民医院）</t>
  </si>
  <si>
    <t>湖州交通医院</t>
  </si>
  <si>
    <t>杭州中国人民武警部队浙江省总队杭州医院</t>
  </si>
  <si>
    <t>杭州市滨江医院</t>
  </si>
  <si>
    <t>杭州浙江大学校医院</t>
  </si>
  <si>
    <t>杭州爱德医院</t>
  </si>
  <si>
    <t>宁波慈溪协和医院</t>
  </si>
  <si>
    <t>宁波明州医院</t>
  </si>
  <si>
    <t>宁波市李惠利医院</t>
  </si>
  <si>
    <t>嘉兴市第一人民医院</t>
  </si>
  <si>
    <t>绍兴市中医医院</t>
  </si>
  <si>
    <t>浙江新安国际医院</t>
  </si>
  <si>
    <t>台州人民医院路桥院区</t>
  </si>
  <si>
    <t>衢州</t>
  </si>
  <si>
    <t>丽水</t>
  </si>
  <si>
    <t>丽水市人民医院</t>
  </si>
  <si>
    <t>丽水市中心医院温州医学院附属第五医院</t>
  </si>
  <si>
    <t>温州市中西医结合医院</t>
  </si>
  <si>
    <t>2014 GroupSegment</t>
    <phoneticPr fontId="1" type="noConversion"/>
  </si>
  <si>
    <t>根据BU需调整GR</t>
    <phoneticPr fontId="1" type="noConversion"/>
  </si>
  <si>
    <t>调整后GR2</t>
    <phoneticPr fontId="1" type="noConversion"/>
  </si>
  <si>
    <t>调整结果</t>
    <phoneticPr fontId="1" type="noConversion"/>
  </si>
  <si>
    <t>差异</t>
    <phoneticPr fontId="1" type="noConversion"/>
  </si>
  <si>
    <t>牡丹江医学院红旗医院</t>
  </si>
  <si>
    <t>南昌铁路中心医院</t>
  </si>
  <si>
    <t>合肥市第一人民医院</t>
  </si>
  <si>
    <t>上海中医药大学附属岳阳中西医结合医院</t>
  </si>
  <si>
    <t>X3Y2</t>
  </si>
  <si>
    <t>X4Y2</t>
  </si>
  <si>
    <t>安庆市第一人民医院</t>
  </si>
  <si>
    <t>东莞康华医院有限公司</t>
  </si>
  <si>
    <t>惠州市人民医院</t>
  </si>
  <si>
    <t xml:space="preserve"> 14 模型指标</t>
  </si>
  <si>
    <t>中国人民解放军第三零五医院</t>
  </si>
  <si>
    <t>中国人民解放军第三零四医院</t>
  </si>
  <si>
    <t>北京中医药大学东方医院（北京中医药大学附属第二医</t>
  </si>
  <si>
    <t>中国人民解放军第三零九医院</t>
  </si>
  <si>
    <t>首都医科大学附属北京红十字朝阳医院</t>
  </si>
  <si>
    <t>大连医科大学附属第一医院</t>
  </si>
  <si>
    <t>辽宁省金秋医院</t>
  </si>
  <si>
    <t>大庆市第五医院</t>
  </si>
  <si>
    <t>赣南医学院附属医院</t>
  </si>
  <si>
    <t>萍乡市人民医院</t>
  </si>
  <si>
    <t>萍乡</t>
  </si>
  <si>
    <t>广海大区</t>
  </si>
  <si>
    <t>广海一区</t>
  </si>
  <si>
    <t>广海二区</t>
  </si>
  <si>
    <t>广东第二中医院</t>
  </si>
  <si>
    <t>广州市第十二人民医院</t>
  </si>
  <si>
    <t>中国人民解放军第四五八医院（空军广州中心医院）</t>
  </si>
  <si>
    <t>南方医科大学附属华瑞医院（原广州邮电医院）</t>
  </si>
  <si>
    <t>广海三区</t>
  </si>
  <si>
    <t>广海四区</t>
  </si>
  <si>
    <t>佛山市禅城区中心医院（原禅城区石湾人民医院)</t>
  </si>
  <si>
    <t>佛山市南海区平洲医院</t>
  </si>
  <si>
    <t>佛山市三水区人民医院</t>
  </si>
  <si>
    <t>佛山市顺德区中西医结合医院</t>
  </si>
  <si>
    <t>韶关市第一人民医院</t>
  </si>
  <si>
    <t>韶关</t>
  </si>
  <si>
    <t>肇庆</t>
  </si>
  <si>
    <t>肇庆市第一人民医院</t>
  </si>
  <si>
    <t>肇庆市中医院</t>
  </si>
  <si>
    <t>佛山市顺德区大良医院</t>
  </si>
  <si>
    <t>韶关市粤北人民医院</t>
  </si>
  <si>
    <t>惠州中心医院</t>
  </si>
  <si>
    <t>深圳市中医院</t>
  </si>
  <si>
    <t>深圳特区华侨城医院</t>
  </si>
  <si>
    <t>潮南民生医院</t>
  </si>
  <si>
    <t>潮南</t>
  </si>
  <si>
    <t>华中一区</t>
  </si>
  <si>
    <t>武汉钢铁（集团）公司职工总医院</t>
  </si>
  <si>
    <t>武汉市第四医院华中科技大学同济医学院附属普爱医</t>
  </si>
  <si>
    <t>武汉市汉阳铁路中心医院</t>
  </si>
  <si>
    <t>武汉市中心医院(武汉市第二医院)</t>
  </si>
  <si>
    <t>中国人民解放军第一六一中心医院</t>
  </si>
  <si>
    <t>华中二区</t>
  </si>
  <si>
    <t>长沙市第一医院</t>
  </si>
  <si>
    <t>湖南省马王堆疗养院</t>
  </si>
  <si>
    <t>湖南中医学院附属第一医院</t>
  </si>
  <si>
    <t>衡阳</t>
  </si>
  <si>
    <t>湖南省旺旺医院</t>
  </si>
  <si>
    <t>南华大学附属第二医院（原衡阳医学院第二附属医院）</t>
  </si>
  <si>
    <t>南华大学附属第一医院（原衡阳医学院第一附属医院）</t>
  </si>
  <si>
    <t>河南省职工医院</t>
  </si>
  <si>
    <t>郑州市第一人民医院</t>
  </si>
  <si>
    <t>河南省直第三人民医院</t>
  </si>
  <si>
    <t>南京脑科医院南京医科大学附属脑科医院</t>
  </si>
  <si>
    <t>南京医科大学第二附属医院南京医科大学附属儿童医</t>
  </si>
  <si>
    <t>靖江市人民医院</t>
  </si>
  <si>
    <t>靖江</t>
  </si>
  <si>
    <t>镇江</t>
  </si>
  <si>
    <t>宿迁</t>
  </si>
  <si>
    <t>南通</t>
  </si>
  <si>
    <t>南通市老年康复医院</t>
  </si>
  <si>
    <t>南通医学院附属第一人民医院</t>
  </si>
  <si>
    <t>张家港澳洋医院有限公司</t>
  </si>
  <si>
    <t>聊城</t>
  </si>
  <si>
    <t>日照</t>
  </si>
  <si>
    <t>日照市人民医院</t>
  </si>
  <si>
    <t>山东大学齐鲁医院青岛院区</t>
  </si>
  <si>
    <t>菏泽市立医院</t>
  </si>
  <si>
    <t>兖州</t>
  </si>
  <si>
    <t>兖州市矿务局总医院</t>
  </si>
  <si>
    <t>潍坊市中医院</t>
  </si>
  <si>
    <t>潍坊医学院附属医院</t>
  </si>
  <si>
    <t>淄博市中心医院</t>
  </si>
  <si>
    <t>莱州市第一人民医院</t>
  </si>
  <si>
    <t>莱州</t>
  </si>
  <si>
    <t>龙口</t>
  </si>
  <si>
    <t>上海市第五人民医院</t>
  </si>
  <si>
    <t>上海市皮肤病性病防治中心</t>
  </si>
  <si>
    <t>复旦大学医学院附属金山医院</t>
  </si>
  <si>
    <t>青浦区中心医院</t>
  </si>
  <si>
    <t>天津市铁路中心医院天津市第四中心医院</t>
  </si>
  <si>
    <t>天津医科大学第二附属医院</t>
  </si>
  <si>
    <t>天津市宁河县医院</t>
  </si>
  <si>
    <t>天津市塘沽医院天津市第五中心医院</t>
  </si>
  <si>
    <t>天津市中西医结合医院天津市南开医院</t>
  </si>
  <si>
    <t>南开区三潭医院</t>
  </si>
  <si>
    <t>长征医院</t>
  </si>
  <si>
    <t>长治</t>
  </si>
  <si>
    <t>阳泉市第一人民医院</t>
  </si>
  <si>
    <t>阳泉市第三人民医院</t>
  </si>
  <si>
    <t>承德市中心医院承德医学院第二附属医院</t>
  </si>
  <si>
    <t>秦皇岛</t>
  </si>
  <si>
    <t>秦皇岛市第一医院</t>
  </si>
  <si>
    <t>河北医科大附属唐山工人医院</t>
  </si>
  <si>
    <t>河北联合大学附属医院</t>
  </si>
  <si>
    <t>秦皇岛市军工医院原脑血管医院</t>
  </si>
  <si>
    <t>保定</t>
  </si>
  <si>
    <t>保定市第一中心医院</t>
  </si>
  <si>
    <t>沧州</t>
  </si>
  <si>
    <t>邯郸</t>
  </si>
  <si>
    <t>石家庄市第二医院（原石家庄地区人民医院）</t>
  </si>
  <si>
    <t>西北大区</t>
  </si>
  <si>
    <t>西北一区</t>
  </si>
  <si>
    <t>宝鸡</t>
  </si>
  <si>
    <t>中国人民解放军第三医院</t>
  </si>
  <si>
    <t>解放军三二三医院</t>
  </si>
  <si>
    <t>西北二区</t>
  </si>
  <si>
    <t>石河子人民医院</t>
  </si>
  <si>
    <t>新疆解放军474医院</t>
  </si>
  <si>
    <t>新疆自治区中医医院</t>
  </si>
  <si>
    <t>伊犁哈萨克自治州</t>
  </si>
  <si>
    <t>新疆库尔勒巴州人民医院</t>
  </si>
  <si>
    <t>库尔勒</t>
  </si>
  <si>
    <t>库尔勒市人民医院</t>
  </si>
  <si>
    <t>新疆老年病医院</t>
  </si>
  <si>
    <t>西北三区</t>
  </si>
  <si>
    <t>新疆医科大学第二附属医院</t>
  </si>
  <si>
    <t>伊犁哈萨克自治州新华医院</t>
  </si>
  <si>
    <t>喀什</t>
  </si>
  <si>
    <t>喀什地区第二人民医院</t>
  </si>
  <si>
    <t>喀什地区第一人民医院</t>
  </si>
  <si>
    <t>和田地区人民医院</t>
  </si>
  <si>
    <t>和田</t>
  </si>
  <si>
    <t>宁夏</t>
  </si>
  <si>
    <t>银川</t>
  </si>
  <si>
    <t>宁夏医学院附属医院</t>
  </si>
  <si>
    <t>银川市第一人民医院</t>
  </si>
  <si>
    <t>青海红十字医院青海监狱管理局中心医院</t>
  </si>
  <si>
    <t>西南大区</t>
  </si>
  <si>
    <t>成都军区机关医院</t>
  </si>
  <si>
    <t>四川省人民医院</t>
  </si>
  <si>
    <t>重庆市第三军医大学第一附属医院重庆西南医院</t>
  </si>
  <si>
    <t>广西区江滨医院</t>
  </si>
  <si>
    <t>广西中医学院附属瑞康医院</t>
  </si>
  <si>
    <t>广西中国人民解放军三零三医院</t>
  </si>
  <si>
    <t>杭州临安市人民医院</t>
  </si>
  <si>
    <t>杭州临安市中医医院</t>
  </si>
  <si>
    <t>杭州市第二人民医院</t>
  </si>
  <si>
    <t>杭州和睦医院（拱墅区和睦街道社区卫生服务中心）</t>
  </si>
  <si>
    <t>杭州建德市第一人民医院</t>
  </si>
  <si>
    <t>杭州市红十字会医院浙江省中西医结合医院</t>
  </si>
  <si>
    <t>杭州建德市新安江电力医院</t>
  </si>
  <si>
    <t>杭州建德市第二人民医院</t>
  </si>
  <si>
    <t>杭州师范学院医学院附属余杭医院</t>
  </si>
  <si>
    <t>宁波市宁波大学医学院附属医院宁波市第三医院</t>
  </si>
  <si>
    <t>宁波市镇海炼化总厂职工医院</t>
  </si>
  <si>
    <t>宁波市镇海区龙赛医院</t>
  </si>
  <si>
    <t>舟山</t>
  </si>
  <si>
    <t>舟山市普陀区人民医院</t>
  </si>
  <si>
    <t>嘉兴市第二人民医院</t>
  </si>
  <si>
    <t>嘉兴市省武警总队医院</t>
  </si>
  <si>
    <t>绍兴市人民医院</t>
  </si>
  <si>
    <t>绍兴县中心医院</t>
  </si>
  <si>
    <t>温州第一一八医院</t>
  </si>
  <si>
    <t>台州市第一医院</t>
  </si>
  <si>
    <t>台州玉环县人民医院</t>
  </si>
  <si>
    <t>金华市中心医院</t>
  </si>
  <si>
    <t>金华市中医院（浙江中医学院附属第三医院）</t>
  </si>
  <si>
    <t>金华永康市第一人民医院</t>
  </si>
  <si>
    <t>衢州市中医院</t>
  </si>
  <si>
    <t>义乌中心医院</t>
  </si>
  <si>
    <t>义乌</t>
  </si>
  <si>
    <t>金华市文荣医院</t>
  </si>
  <si>
    <t>丽水青田县人民医院</t>
  </si>
  <si>
    <t>温州苍南县人民医院</t>
  </si>
  <si>
    <t>温州医学院附属第二医院温州医学院附属育英儿童医院</t>
  </si>
  <si>
    <t xml:space="preserve"> 产品</t>
    <phoneticPr fontId="1" type="noConversion"/>
  </si>
  <si>
    <t>调整后月盒数</t>
    <phoneticPr fontId="1" type="noConversion"/>
  </si>
  <si>
    <t>南京同仁医院</t>
  </si>
  <si>
    <t>成都四五二空军医院</t>
  </si>
  <si>
    <t>富阳富春江曜阳老年医院</t>
  </si>
  <si>
    <t>富阳</t>
  </si>
  <si>
    <t>煤炭部总医院</t>
  </si>
  <si>
    <t>首都医科大学附属北京同仁医院</t>
  </si>
  <si>
    <t>中国中医研究院北京广安门医院</t>
  </si>
  <si>
    <t>中国人民解放军第三零七医院军事医学院附属医院</t>
  </si>
  <si>
    <t>北京华信医院（清华大学第一附属医院）酒仙桥医院</t>
  </si>
  <si>
    <t>北京首都医科大学附属宣武医院</t>
  </si>
  <si>
    <t>首都医科大学附属北京安贞医院</t>
  </si>
  <si>
    <t>首都医科大学附属北京天坛医院</t>
  </si>
  <si>
    <t>北京大学首钢医院</t>
  </si>
  <si>
    <t>解放军北京军区总医院</t>
  </si>
  <si>
    <t>北京市垂杨柳医院</t>
  </si>
  <si>
    <t>电力总医院（北京电力医院）</t>
  </si>
  <si>
    <t>首都医科大学附属北京中医医院</t>
  </si>
  <si>
    <t>通州区潞河医院</t>
  </si>
  <si>
    <t>中国航天科技集团公司总医院（七一一医院）</t>
  </si>
  <si>
    <t>北京地坛医院（北京市第一传染病医院）</t>
  </si>
  <si>
    <t>中国医科大学第一附属医院</t>
  </si>
  <si>
    <t>中国医科大学附属第二医院原中国医科大学附属盛京医院</t>
  </si>
  <si>
    <t>大庆油田医院</t>
  </si>
  <si>
    <t>黑龙江省人民医院</t>
  </si>
  <si>
    <t>黑龙江省中医药大学附属第一医院</t>
  </si>
  <si>
    <t>哈尔滨工业大学医院</t>
  </si>
  <si>
    <t>长春中医学院附属医院</t>
  </si>
  <si>
    <t>通化市人民医院</t>
  </si>
  <si>
    <t>通化</t>
  </si>
  <si>
    <t>四平市第一人民医院</t>
  </si>
  <si>
    <t>四平</t>
  </si>
  <si>
    <t>吉林市船营二医院</t>
  </si>
  <si>
    <t>赣州市立医院</t>
  </si>
  <si>
    <t>赣州市人民医院（赣州地区人民医院）</t>
  </si>
  <si>
    <t>江西中医学院附属医院（江西省中医院）</t>
  </si>
  <si>
    <t>南昌市第三医院</t>
  </si>
  <si>
    <t>宜春市人民医院</t>
  </si>
  <si>
    <t>宜春</t>
  </si>
  <si>
    <t>中国人民解放军第九四医院</t>
  </si>
  <si>
    <t>萍乡市中医院</t>
  </si>
  <si>
    <t>湘雅萍矿合作医院</t>
  </si>
  <si>
    <t>九江医学专科学校附属医院（东院）</t>
  </si>
  <si>
    <t>九江</t>
  </si>
  <si>
    <t>九江市第一人民医院</t>
  </si>
  <si>
    <t>新余市人民医院</t>
  </si>
  <si>
    <t>新余</t>
  </si>
  <si>
    <t>惠阳人民医院</t>
  </si>
  <si>
    <t>深圳市福田人民医院广东医学院附属福田医院</t>
  </si>
  <si>
    <t>深圳市龙岗中心医院</t>
  </si>
  <si>
    <t>汕头大学医学院附属第一医院</t>
  </si>
  <si>
    <t>汕头市第二人民医院</t>
  </si>
  <si>
    <t>湖北省黄石市中心医院</t>
  </si>
  <si>
    <t>黄石</t>
  </si>
  <si>
    <t>武汉市第五医院</t>
  </si>
  <si>
    <t>武汉市汉口铁路医院(武汉铁路分局汉口医院)</t>
  </si>
  <si>
    <t>武汉市普仁医院(武汉市青山区第一冶金建筑公司职工医院)</t>
  </si>
  <si>
    <t>武警湖北总队医院</t>
  </si>
  <si>
    <t>常德</t>
  </si>
  <si>
    <t>湖南省脑科医院</t>
  </si>
  <si>
    <t>湖南省人民医院</t>
  </si>
  <si>
    <t>岳阳</t>
  </si>
  <si>
    <t>衡阳市中心医院</t>
  </si>
  <si>
    <t>邵阳</t>
  </si>
  <si>
    <t>洛阳市第三人民医院原洛阳铁路医院</t>
  </si>
  <si>
    <t>平顶山市第一人民医院</t>
  </si>
  <si>
    <t>商丘市第一人民医院</t>
  </si>
  <si>
    <t>河南省中医学院第一附属医院</t>
  </si>
  <si>
    <t>郑州人民医院</t>
  </si>
  <si>
    <t>开封市第一人民医院</t>
  </si>
  <si>
    <t>湖北省新华医院</t>
  </si>
  <si>
    <t>武汉大学同仁医院武汉市第三医院</t>
  </si>
  <si>
    <t>武汉科技大学附属医院</t>
  </si>
  <si>
    <t>武汉市第六医院(江汉大学附属医院)</t>
  </si>
  <si>
    <t>武汉市中西医医院结合医院（武汉市第一医院）</t>
  </si>
  <si>
    <t>宜昌市中心医院</t>
  </si>
  <si>
    <t>湖北长江航运总医院</t>
  </si>
  <si>
    <t>南京市江宁区人民医院</t>
  </si>
  <si>
    <t>南京市中医院</t>
  </si>
  <si>
    <t>中国人民解放军第八十一医院</t>
  </si>
  <si>
    <t>江苏省中医院南京中医药大学附属医院</t>
  </si>
  <si>
    <t>南京解放军第四五四医院</t>
  </si>
  <si>
    <t>南京浦口区中心医院</t>
  </si>
  <si>
    <t>昆山市第二人民医院</t>
  </si>
  <si>
    <t>昆山市第一人民医院江苏大学附属昆山医院</t>
  </si>
  <si>
    <t>昆山市中医院</t>
  </si>
  <si>
    <t>苏州市第七人民医院</t>
  </si>
  <si>
    <t>苏州市第三人民医院</t>
  </si>
  <si>
    <t>苏州市中医院</t>
  </si>
  <si>
    <t>太仓市第一人民医院</t>
  </si>
  <si>
    <t>太仓市中医院</t>
  </si>
  <si>
    <t>常州市第一零二医院</t>
  </si>
  <si>
    <t>常州市中医院</t>
  </si>
  <si>
    <t>句容市人民医院</t>
  </si>
  <si>
    <t>句容</t>
  </si>
  <si>
    <t>泰兴市人民医院</t>
  </si>
  <si>
    <t>泰兴</t>
  </si>
  <si>
    <t>扬州五台山医院</t>
  </si>
  <si>
    <t>镇江市第一人民医院镇江医学院附属人民医院</t>
  </si>
  <si>
    <t>淮安市第二人民医院</t>
  </si>
  <si>
    <t>宿迁市人民医院</t>
  </si>
  <si>
    <t>徐州市中医院</t>
  </si>
  <si>
    <t>盐城市第四人民医院</t>
  </si>
  <si>
    <t>邳州</t>
  </si>
  <si>
    <t>连云港市第二人民医院</t>
  </si>
  <si>
    <t>南通医学院第二附属医院南通市第一人民医院</t>
  </si>
  <si>
    <t>安徽中医学院第一附属医院</t>
  </si>
  <si>
    <t>淮南市朝阳医院</t>
  </si>
  <si>
    <t>淮南</t>
  </si>
  <si>
    <t>铜陵市人民医院</t>
  </si>
  <si>
    <t>皖南医学院弋矶山医院</t>
  </si>
  <si>
    <t>芜湖</t>
  </si>
  <si>
    <t>安徽省立医院南区</t>
  </si>
  <si>
    <t>合肥市滨湖医院</t>
  </si>
  <si>
    <t>常熟市第二人民医院</t>
  </si>
  <si>
    <t>常熟市第五人民医院</t>
  </si>
  <si>
    <t>常熟市中医院</t>
  </si>
  <si>
    <t>吴江市第一人民医院</t>
  </si>
  <si>
    <t>无锡江原医院</t>
  </si>
  <si>
    <t>无锡市第一人民医院</t>
  </si>
  <si>
    <t>无锡市中医院</t>
  </si>
  <si>
    <t>张家港市第一人民医院（市红十字医院）</t>
  </si>
  <si>
    <t>张家港市中医院</t>
  </si>
  <si>
    <t>泰安市中心医院</t>
  </si>
  <si>
    <t>青岛市城阳区人民医院</t>
  </si>
  <si>
    <t>日照市中医医院</t>
  </si>
  <si>
    <t>青岛市市南区人民医院</t>
  </si>
  <si>
    <t>济宁市第二人民医院</t>
  </si>
  <si>
    <t>桓台县人民医院</t>
  </si>
  <si>
    <t>潍坊市坊子区人民医院</t>
  </si>
  <si>
    <t>淄博市市级机关医院</t>
  </si>
  <si>
    <t>龙口市人民医院</t>
  </si>
  <si>
    <t>上海亲清老年护理院</t>
  </si>
  <si>
    <t>上海市徐汇区中心医院</t>
  </si>
  <si>
    <t>长宁区中心医院长宁区红十字医院</t>
  </si>
  <si>
    <t>天津市第三医院</t>
  </si>
  <si>
    <t>天津市第三中心医院</t>
  </si>
  <si>
    <t>天津汉沽医院</t>
  </si>
  <si>
    <t>中国人民解放军第二五四医院</t>
  </si>
  <si>
    <t>中国人民解放军空军天津医院解放军四六四医院</t>
  </si>
  <si>
    <t>天津市第一中心医院（东）天津职业病防治中心</t>
  </si>
  <si>
    <t>天津市经济技术开发区医院天津开发区泰达医院</t>
  </si>
  <si>
    <t>天津中医学院第二附属医院</t>
  </si>
  <si>
    <t>北方重工集团公司医院</t>
  </si>
  <si>
    <t>包头</t>
  </si>
  <si>
    <t>鄂尔多斯中心医院（原伊盟医院）</t>
  </si>
  <si>
    <t>鄂尔多斯</t>
  </si>
  <si>
    <t>内蒙古自治区医院</t>
  </si>
  <si>
    <t>山西武警总队医院</t>
  </si>
  <si>
    <t>太原市人民医院</t>
  </si>
  <si>
    <t>山西医科大学附属第三医院</t>
  </si>
  <si>
    <t>太原市太航医院</t>
  </si>
  <si>
    <t>承德市医学院附属医院</t>
  </si>
  <si>
    <t>廊坊市人民医院</t>
  </si>
  <si>
    <t>廊坊</t>
  </si>
  <si>
    <t>秦皇岛港务局港口医院</t>
  </si>
  <si>
    <t>秦皇岛市海港医院</t>
  </si>
  <si>
    <t>中国石油天然气总公司中心医院</t>
  </si>
  <si>
    <t>邯郸市第一医院</t>
  </si>
  <si>
    <t>河北省中医院</t>
  </si>
  <si>
    <t>河北医科大学第一医院河北医科大学第一临床医学院</t>
  </si>
  <si>
    <t>河北以岭医药研究所附属医院</t>
  </si>
  <si>
    <t>石家庄市第一医院（原市人民医院）</t>
  </si>
  <si>
    <t>铁路医院（住院西）</t>
  </si>
  <si>
    <t>天津中医学院第一附属医院</t>
  </si>
  <si>
    <t>天津市民政局老年病医院</t>
  </si>
  <si>
    <t>高新医院</t>
  </si>
  <si>
    <t>空军西安医院</t>
  </si>
  <si>
    <t>昌吉州人民医院</t>
  </si>
  <si>
    <t>昌吉</t>
  </si>
  <si>
    <t>独山子石化总厂职工医院</t>
  </si>
  <si>
    <t>克拉玛依</t>
  </si>
  <si>
    <t>乌鲁木齐明圆石油医院</t>
  </si>
  <si>
    <t>中国人民武装警察部队新疆总队医院</t>
  </si>
  <si>
    <t>乌鲁木齐市中医院二部</t>
  </si>
  <si>
    <t>昌吉州中医医院</t>
  </si>
  <si>
    <t>中国石油乌鲁木齐石油化工总厂</t>
  </si>
  <si>
    <t>克拉玛依市人民医院</t>
  </si>
  <si>
    <t>乌鲁木齐市友谊医院</t>
  </si>
  <si>
    <t>自治区建工医院</t>
  </si>
  <si>
    <t>新疆兵团农四师医院</t>
  </si>
  <si>
    <t>新疆石油管理局职工总医院克拉玛依市中心医院</t>
  </si>
  <si>
    <t>伊犁哈萨克自治州友谊医院</t>
  </si>
  <si>
    <t>兰州军区兰州总医院</t>
  </si>
  <si>
    <t>兰州医学院第二附属医院</t>
  </si>
  <si>
    <t>天水</t>
  </si>
  <si>
    <t>酒泉市第一人民医院原名酒泉地区人民医院</t>
  </si>
  <si>
    <t>酒泉</t>
  </si>
  <si>
    <t>青海省人民医院</t>
  </si>
  <si>
    <t>甘肃省中医学院附属医院</t>
  </si>
  <si>
    <t>成都市第三人民医院</t>
  </si>
  <si>
    <t>重庆市第三人民医院</t>
  </si>
  <si>
    <t>重庆市第四人民医院重庆市急救医疗中心</t>
  </si>
  <si>
    <t>广西民族医院南宁地区人民医院</t>
  </si>
  <si>
    <t>广西区人民医院</t>
  </si>
  <si>
    <t>广西医科大学附属第一医院</t>
  </si>
  <si>
    <t>广西中医学院第一附属医院广西区中医院</t>
  </si>
  <si>
    <t>南宁市第二人民医院广西医科大学第三附属医院</t>
  </si>
  <si>
    <t>南宁市第一人民医院</t>
  </si>
  <si>
    <t>昆明市延安医院</t>
  </si>
  <si>
    <t>昆明医学院第二附属医院</t>
  </si>
  <si>
    <t>昆明医学院第一附属医院</t>
  </si>
  <si>
    <t>云南省第二人民医院云南省红十字会医院</t>
  </si>
  <si>
    <t>云南省中医院</t>
  </si>
  <si>
    <t>杭州中国人民解放军一一七医院</t>
  </si>
  <si>
    <t>湖州市第一人民医院</t>
  </si>
  <si>
    <t>湖州康复医院</t>
  </si>
  <si>
    <t>杭州西溪医院</t>
  </si>
  <si>
    <t>杭州富阳市人民医院</t>
  </si>
  <si>
    <t>杭州市江干区人民医院</t>
  </si>
  <si>
    <t>杭州桐庐县第一人民医院</t>
  </si>
  <si>
    <t>杭州浙江省第二中医院（省立同德医院）</t>
  </si>
  <si>
    <t>杭州浙江省中医院浙江中医学院附属医院浙江省东方医院</t>
  </si>
  <si>
    <t>杭州钢铁厂职工医院</t>
  </si>
  <si>
    <t>杭州市望江山疗养院</t>
  </si>
  <si>
    <t>杭州浙江中医学院中医门诊部</t>
  </si>
  <si>
    <t>浙江绿城医院投资有限公司</t>
  </si>
  <si>
    <t>宁波慈溪市第三人民医院</t>
  </si>
  <si>
    <t>宁波宁海县人民医院</t>
  </si>
  <si>
    <t>宁波市北仑区宗瑞医院</t>
  </si>
  <si>
    <t>宁波市第六医院</t>
  </si>
  <si>
    <t>宁波市江北区人民医院</t>
  </si>
  <si>
    <t>宁波市颐康医院</t>
  </si>
  <si>
    <t>宁波市中医院（浙江中医学院宁波附属医院）</t>
  </si>
  <si>
    <t>宁波余姚市人民医院阳明医院</t>
  </si>
  <si>
    <t>舟山岱山县第一人民医院</t>
  </si>
  <si>
    <t>舟山岱山县中医院</t>
  </si>
  <si>
    <t>宁波宁海县城关医院</t>
  </si>
  <si>
    <t>嘉兴海宁市人民医院</t>
  </si>
  <si>
    <t>嘉兴市浙江荣军医院</t>
  </si>
  <si>
    <t>嘉兴市中医院</t>
  </si>
  <si>
    <t>绍兴上虞市人民医院</t>
  </si>
  <si>
    <t>绍兴嵊州市人民医院</t>
  </si>
  <si>
    <t>绍兴市第六人民医院绍兴市传染病医院</t>
  </si>
  <si>
    <t>绍兴市文理学院医学院附属医院</t>
  </si>
  <si>
    <t>绍兴新昌县人民医院</t>
  </si>
  <si>
    <t>绍兴新昌县中医院</t>
  </si>
  <si>
    <t>绍兴诸暨市人民医院</t>
  </si>
  <si>
    <t>绍兴诸暨市中医院</t>
  </si>
  <si>
    <t>温州乐清市人民医院</t>
  </si>
  <si>
    <t>温州市第二人民医院</t>
  </si>
  <si>
    <t>温州市中医院</t>
  </si>
  <si>
    <t>温州文成县人民医院</t>
  </si>
  <si>
    <t>温州永嘉人民医院</t>
  </si>
  <si>
    <t>台州第二人民医院</t>
  </si>
  <si>
    <t>台州人民医院</t>
  </si>
  <si>
    <t>台州市立医院（原：椒江人民医院）</t>
  </si>
  <si>
    <t>台州市中心医院</t>
  </si>
  <si>
    <t>台州天台县人民医院</t>
  </si>
  <si>
    <t>台州温岭市中医院</t>
  </si>
  <si>
    <t>台州玉环县第二人民医院</t>
  </si>
  <si>
    <t>台州临海市中医院</t>
  </si>
  <si>
    <t>台州黄岩区中医院</t>
  </si>
  <si>
    <t>金华市第五人民医院（原金华铁路医院）</t>
  </si>
  <si>
    <t>金华市人民医院</t>
  </si>
  <si>
    <t>金华义乌复元私立医院</t>
  </si>
  <si>
    <t>衢州常山县人民医院</t>
  </si>
  <si>
    <t>衢州江山市人民医院</t>
  </si>
  <si>
    <t>衢州市衢江区人民医院</t>
  </si>
  <si>
    <t>衢州市人民医院</t>
  </si>
  <si>
    <t>衢州市柯城区人民医院</t>
  </si>
  <si>
    <t>丽水市中医院</t>
  </si>
  <si>
    <t>平阳第一人民医院</t>
  </si>
  <si>
    <t>平阳</t>
  </si>
  <si>
    <t>温州苍南第二人民医院</t>
  </si>
  <si>
    <t>温州市龙湾区人民医院</t>
  </si>
  <si>
    <t xml:space="preserve"> Share</t>
  </si>
  <si>
    <t xml:space="preserve"> 调整后月盒数</t>
  </si>
  <si>
    <t>CNGH0000</t>
  </si>
  <si>
    <t>CNGH0100</t>
  </si>
  <si>
    <t>CNGH0101</t>
  </si>
  <si>
    <t>港务局疗养院广州颐康老年病医院</t>
  </si>
  <si>
    <t>CNGH0103</t>
  </si>
  <si>
    <t>CNGH0106</t>
  </si>
  <si>
    <t>广州市第六人民医院</t>
  </si>
  <si>
    <t>CNGH0105</t>
  </si>
  <si>
    <t>CNGH0102</t>
  </si>
  <si>
    <t>广州市海珠区第二人民医院</t>
  </si>
  <si>
    <t>广州市海珠区第一人民医院</t>
  </si>
  <si>
    <t>广州市红十字会医院暨南大学医学院第四医院</t>
  </si>
  <si>
    <t>广州市花都区人民医院</t>
  </si>
  <si>
    <t>广州市精神病医院广州市脑科医院</t>
  </si>
  <si>
    <t>广州市三九脑科医院</t>
  </si>
  <si>
    <t>CNGH0104</t>
  </si>
  <si>
    <t>广州市新海医院（海员医院）</t>
  </si>
  <si>
    <t>广州医学院第二附属医院</t>
  </si>
  <si>
    <t>广州造船厂医院</t>
  </si>
  <si>
    <t>广州中医药大学附属第二医院广东中医院</t>
  </si>
  <si>
    <t>广东人民医院平洲分院广东康复医院</t>
  </si>
  <si>
    <t>广州市海军四二一医院</t>
  </si>
  <si>
    <t>暨南大学医学院第一附属医院广州华侨医院东埔分院</t>
  </si>
  <si>
    <t>广东省工伤康复中心</t>
  </si>
  <si>
    <t>石牌干休所</t>
  </si>
  <si>
    <t>广东中医院大学城分院</t>
  </si>
  <si>
    <t>广州消化病医院广州友好医院</t>
  </si>
  <si>
    <t>广州市慈善医院</t>
  </si>
  <si>
    <t>广东省人民医院惠福西分院(门诊部)</t>
  </si>
  <si>
    <t>广东省中医院下塘门诊</t>
  </si>
  <si>
    <t>广东省中医院二沙岛分院</t>
  </si>
  <si>
    <t>广东省人民医院合群门诊部</t>
  </si>
  <si>
    <t>广州医学院第四附属医院</t>
  </si>
  <si>
    <t>CNGH0200</t>
  </si>
  <si>
    <t>CNGH0202</t>
  </si>
  <si>
    <t>东莞市长安医院</t>
  </si>
  <si>
    <t>CNGH0201</t>
  </si>
  <si>
    <t>东莞市常平医院</t>
  </si>
  <si>
    <t>东莞市横沥人民医院</t>
  </si>
  <si>
    <t>东莞市厚街医院</t>
  </si>
  <si>
    <t>CNGH0207</t>
  </si>
  <si>
    <t>东莞市虎门镇人民医院</t>
  </si>
  <si>
    <t>东莞市石龙博爱医院</t>
  </si>
  <si>
    <t>东莞市石龙人民医院</t>
  </si>
  <si>
    <t>东莞市石排医院</t>
  </si>
  <si>
    <t>东莞市塘厦医院</t>
  </si>
  <si>
    <t>东莞市中医院</t>
  </si>
  <si>
    <t>太平医院</t>
  </si>
  <si>
    <t>CNGH0203</t>
  </si>
  <si>
    <t>CNGH0206</t>
  </si>
  <si>
    <t>广州老人医院</t>
  </si>
  <si>
    <t>CNGH0205</t>
  </si>
  <si>
    <t>广州市东山区人民医院</t>
  </si>
  <si>
    <t>CNGH0204</t>
  </si>
  <si>
    <t>广州市番禺区大岗人民医院</t>
  </si>
  <si>
    <t>广州市番禺区疗养院</t>
  </si>
  <si>
    <t>广州市番禺区人民医院</t>
  </si>
  <si>
    <t>广州市番禺区中医院</t>
  </si>
  <si>
    <t>广州市越秀区中医院</t>
  </si>
  <si>
    <t>南方医科大学附属珠江医院</t>
  </si>
  <si>
    <t>肇庆市第二人民医院</t>
  </si>
  <si>
    <t>南方医科大学附属南方医院广州南方医院</t>
  </si>
  <si>
    <t>东莞新涌医院</t>
  </si>
  <si>
    <t>东莞市寮步医院</t>
  </si>
  <si>
    <t>广州市增城市人民医院</t>
  </si>
  <si>
    <t>东莞光华泌尿医院（华中科技大学同济医学院附属东莞医院）</t>
  </si>
  <si>
    <t>天河区五山街华农社区卫生服务中心（原广州市华南农业大学医院）</t>
  </si>
  <si>
    <t>广州军区机关门诊部原广州军区直属第二门诊部</t>
  </si>
  <si>
    <t>军区政治部农林干休所</t>
  </si>
  <si>
    <t>梅花园干休所</t>
  </si>
  <si>
    <t>东莞台心医院</t>
  </si>
  <si>
    <t>广州港湾医院</t>
  </si>
  <si>
    <t>广州市黄埔区中医医院</t>
  </si>
  <si>
    <t>广州市燕岭医院</t>
  </si>
  <si>
    <t>清远南城医院</t>
  </si>
  <si>
    <t>广州军区司令部干休所</t>
  </si>
  <si>
    <t>中国人民武装警察部队广东省总队医院</t>
  </si>
  <si>
    <t>CNGH0300</t>
  </si>
  <si>
    <t>CNGH0305</t>
  </si>
  <si>
    <t>CNGH0306</t>
  </si>
  <si>
    <t>佛山市第三人民医院</t>
  </si>
  <si>
    <t>CNGH0304</t>
  </si>
  <si>
    <t>佛山市南海区盐步医院</t>
  </si>
  <si>
    <t>CNGH0303</t>
  </si>
  <si>
    <t>佛山市顺德区北窖医院</t>
  </si>
  <si>
    <t>佛山市顺德区伍仲佩纪念医院</t>
  </si>
  <si>
    <t>佛山市同济医院</t>
  </si>
  <si>
    <t>佛山市永安医院</t>
  </si>
  <si>
    <t>CNGH0302</t>
  </si>
  <si>
    <t>江门市五邑中医院</t>
  </si>
  <si>
    <t>江门市新会区人民医院</t>
  </si>
  <si>
    <t>江门市新会区中医院</t>
  </si>
  <si>
    <t>江门市中心医院</t>
  </si>
  <si>
    <t>开平市中心医院</t>
  </si>
  <si>
    <t>开平</t>
  </si>
  <si>
    <t>CNGH0301</t>
  </si>
  <si>
    <t>中山市人民医院</t>
  </si>
  <si>
    <t>中山</t>
  </si>
  <si>
    <t>中山市中医院</t>
  </si>
  <si>
    <t>中山大学附属第五医院珠海市医疗中心</t>
  </si>
  <si>
    <t>珠海市人民医院暨南大学医学院附属第三医院</t>
  </si>
  <si>
    <t>佛山市禅城区中心医院苏李秀英医院</t>
  </si>
  <si>
    <t>顺德祁康医院</t>
  </si>
  <si>
    <t>广东同江医院</t>
  </si>
  <si>
    <t>佛山市社会福利院</t>
  </si>
  <si>
    <t>佛山市南海区社会福利中心康复医院</t>
  </si>
  <si>
    <t>江门市残联康复医院</t>
  </si>
  <si>
    <t>佛山市顺德区容奇镇医院</t>
  </si>
  <si>
    <t>佛山市妇幼保健院</t>
  </si>
  <si>
    <t>佛山市人民政府机关门诊部</t>
  </si>
  <si>
    <t>南海区大沥实验小学医务室</t>
  </si>
  <si>
    <t>CNGH0400</t>
  </si>
  <si>
    <t>CNGH0404</t>
  </si>
  <si>
    <t>潮州市潮州医院</t>
  </si>
  <si>
    <t>潮州</t>
  </si>
  <si>
    <t>潮州市中心医院</t>
  </si>
  <si>
    <t>CNGH0403</t>
  </si>
  <si>
    <t>河源市人民医院</t>
  </si>
  <si>
    <t>河源</t>
  </si>
  <si>
    <t>惠东人民医院</t>
  </si>
  <si>
    <t>惠东</t>
  </si>
  <si>
    <t>惠州市中医院</t>
  </si>
  <si>
    <t>龙门县人民医院</t>
  </si>
  <si>
    <t>CNGH0405</t>
  </si>
  <si>
    <t>揭阳市人民医院</t>
  </si>
  <si>
    <t>揭阳</t>
  </si>
  <si>
    <t>普宁市人民医院</t>
  </si>
  <si>
    <t>普宁</t>
  </si>
  <si>
    <t>CNGH0406</t>
  </si>
  <si>
    <t>梅县人民医院</t>
  </si>
  <si>
    <t>梅县</t>
  </si>
  <si>
    <t>梅州市黄塘医院</t>
  </si>
  <si>
    <t>梅州</t>
  </si>
  <si>
    <t>汕头大学精神卫生中心</t>
  </si>
  <si>
    <t>汕头大学医学院附属第二医院</t>
  </si>
  <si>
    <t>汕头市澄海区人民医院</t>
  </si>
  <si>
    <t>汕头市中心医院</t>
  </si>
  <si>
    <t>汕尾市红十字医院汕尾市人民医院</t>
  </si>
  <si>
    <t>汕尾</t>
  </si>
  <si>
    <t>CNGH0401</t>
  </si>
  <si>
    <t>CNGH0402</t>
  </si>
  <si>
    <t>龙岗人民医院</t>
  </si>
  <si>
    <t>深圳宝安人民医院</t>
  </si>
  <si>
    <t>深圳市保健委员会办公室</t>
  </si>
  <si>
    <t>深圳市康宁医院</t>
  </si>
  <si>
    <t>CNGH0407</t>
  </si>
  <si>
    <t>广东医学院附属第一医院</t>
  </si>
  <si>
    <t>湛江</t>
  </si>
  <si>
    <t>深圳市福田区中医院</t>
  </si>
  <si>
    <t>深圳市西丽医院</t>
  </si>
  <si>
    <t>惠州市惠阳区第二人民医院（惠州市第四人民医院）</t>
  </si>
  <si>
    <t>海南省干部疗养院</t>
  </si>
  <si>
    <t>海南省农垦总局医院海南省工人医院</t>
  </si>
  <si>
    <t>海南医学院附属医院</t>
  </si>
  <si>
    <t>揭阳市中医院</t>
  </si>
  <si>
    <t>惠州市第一人民医院</t>
  </si>
  <si>
    <t>潮安县庵埠华侨医院</t>
  </si>
  <si>
    <t>梅州市第三人民医院</t>
  </si>
  <si>
    <t>深圳市滨海医院</t>
  </si>
  <si>
    <t>揭阳市东山区第一人民医院</t>
  </si>
  <si>
    <t>兴宁市人民医院</t>
  </si>
  <si>
    <t>兴宁</t>
  </si>
  <si>
    <t>潮州市湘桥区人民医院</t>
  </si>
  <si>
    <t>普宁市华侨医院</t>
  </si>
  <si>
    <t>博罗县人民医院</t>
  </si>
  <si>
    <t>揭阳市红十字慈云医院</t>
  </si>
  <si>
    <t>潮阳耀辉医院</t>
  </si>
  <si>
    <t>潮阳</t>
  </si>
  <si>
    <t>深圳市人民医院龙华分院</t>
  </si>
  <si>
    <t>惠东县中医医院</t>
  </si>
  <si>
    <t>罗湖区委医务室</t>
  </si>
  <si>
    <t>CNBY0000</t>
  </si>
  <si>
    <t>华北一区</t>
  </si>
  <si>
    <t>CNBY0100</t>
  </si>
  <si>
    <t>北一一区</t>
  </si>
  <si>
    <t>CNBY0103</t>
  </si>
  <si>
    <t>CNBY0106</t>
  </si>
  <si>
    <t>北京大学精神病研究所（北京大学第六医院）</t>
  </si>
  <si>
    <t>北京大学医院</t>
  </si>
  <si>
    <t>CNBY0101</t>
  </si>
  <si>
    <t>北京京煤集团总医院</t>
  </si>
  <si>
    <t>CNBY0108</t>
  </si>
  <si>
    <t>北京市隆福医院</t>
  </si>
  <si>
    <t>北京市海淀区中关村社区卫生服务中心</t>
  </si>
  <si>
    <t>CNBY0102</t>
  </si>
  <si>
    <t>CNBY0105</t>
  </si>
  <si>
    <t>国防大学第一门诊部</t>
  </si>
  <si>
    <t>CNBY0107</t>
  </si>
  <si>
    <t>国防大学二门（肿瘤科）</t>
  </si>
  <si>
    <t>清华大学校医院</t>
  </si>
  <si>
    <t>首都医科大学北京安定医院</t>
  </si>
  <si>
    <t>CNBY0104</t>
  </si>
  <si>
    <t>通信兵门诊部</t>
  </si>
  <si>
    <t>中国人民解放军总参北极寺干休所</t>
  </si>
  <si>
    <t>中国中医研究院望京医院北京市针灸骨伤学院附属医</t>
  </si>
  <si>
    <t>总参北京第一干休所门诊部</t>
  </si>
  <si>
    <t>总参兵种部第六干休所</t>
  </si>
  <si>
    <t>总参军训和兵种部北京第七干休所门诊部</t>
  </si>
  <si>
    <t>总参军训和兵种部北京第三干休所门诊部</t>
  </si>
  <si>
    <t>总参塔院干休所门诊部</t>
  </si>
  <si>
    <t>总后北京老干部服务管理局门诊部</t>
  </si>
  <si>
    <t>总后丰台离职干部休养所卫生所</t>
  </si>
  <si>
    <t>北京市回龙观医院</t>
  </si>
  <si>
    <t>北京市社会福利医院</t>
  </si>
  <si>
    <t>总装备北京第二干休所</t>
  </si>
  <si>
    <t>总参61号门诊部</t>
  </si>
  <si>
    <t>总后丰台南路干休所</t>
  </si>
  <si>
    <t>总后军事医学科学院北京干休所（太平路）</t>
  </si>
  <si>
    <t>总参六一六二三部队</t>
  </si>
  <si>
    <t>总参三部北京第一干休所</t>
  </si>
  <si>
    <t>总参通信部第一干休所医务室</t>
  </si>
  <si>
    <t>北京老年医院北京胸科医院</t>
  </si>
  <si>
    <t>空军北京曙光离职干部休养所</t>
  </si>
  <si>
    <t>中国人民解放军总装备部后勤部亚运村门诊部</t>
  </si>
  <si>
    <t>北京市老年病医院北京市第一社会福利院</t>
  </si>
  <si>
    <t>中国人民解放军总装备部后勤部苇子坑门诊部</t>
  </si>
  <si>
    <t>总政直工部卫生处</t>
  </si>
  <si>
    <t>总后勤指挥学院门诊部</t>
  </si>
  <si>
    <t>空军西郊离职干部休养所卫生所</t>
  </si>
  <si>
    <t>总装备部北京第十三干休所卫生所</t>
  </si>
  <si>
    <t>总参三部北京二干卫生所</t>
  </si>
  <si>
    <t>总参三部北京蒲黄榆干休所卫生所</t>
  </si>
  <si>
    <t>总参军训和兵种部第八干休所</t>
  </si>
  <si>
    <t>北京市丰台区长辛店社区卫生服务中心</t>
  </si>
  <si>
    <t>总装北京第一离职干部休养所</t>
  </si>
  <si>
    <t>北京市昌平区中西医结合医院</t>
  </si>
  <si>
    <t>CNBY0200</t>
  </si>
  <si>
    <t>北一二区</t>
  </si>
  <si>
    <t>CNBY0203</t>
  </si>
  <si>
    <t>北京朝阳医院京西院区原中国铁道建筑总医院</t>
  </si>
  <si>
    <t>CNBY0202</t>
  </si>
  <si>
    <t>CNBY0207</t>
  </si>
  <si>
    <t>CNBY0205</t>
  </si>
  <si>
    <t>航天工业总公司中心医院七二一医院</t>
  </si>
  <si>
    <t>CNBY0204</t>
  </si>
  <si>
    <t>CNBY0206</t>
  </si>
  <si>
    <t>铁道部北京铁路总医院</t>
  </si>
  <si>
    <t>CNBY0201</t>
  </si>
  <si>
    <t>北京军区政治部第四干休所</t>
  </si>
  <si>
    <t>北京军区联勤部二所</t>
  </si>
  <si>
    <t>北京军区司令部第一干休所</t>
  </si>
  <si>
    <t>中国人民解放军北京军区司令部第四离职干休所</t>
  </si>
  <si>
    <t>中国人民解放军北京军区司令部门诊部</t>
  </si>
  <si>
    <t>北京军区装备部干休所</t>
  </si>
  <si>
    <t>CNBY0300</t>
  </si>
  <si>
    <t>北一三区</t>
  </si>
  <si>
    <t>CNBY0304</t>
  </si>
  <si>
    <t>CNBY0306</t>
  </si>
  <si>
    <t>CNBY0305</t>
  </si>
  <si>
    <t>CNBY0302</t>
  </si>
  <si>
    <t>北京天坛普华医院</t>
  </si>
  <si>
    <t>CNBY0307</t>
  </si>
  <si>
    <t>海军万寿路干休所</t>
  </si>
  <si>
    <t>CNBY0301</t>
  </si>
  <si>
    <t>CNBY0303</t>
  </si>
  <si>
    <t>中国民用航空总医院民航总医院</t>
  </si>
  <si>
    <t>中国人民解放军第二炮兵总医院（中国人民解放军二六二医院）</t>
  </si>
  <si>
    <t>中国中医研究院西苑医院</t>
  </si>
  <si>
    <t>总参管理保障部北极寺休干处第九干休所卫生所</t>
  </si>
  <si>
    <t>北京市宣武中医医院</t>
  </si>
  <si>
    <t>海军阜城路干休所卫生所</t>
  </si>
  <si>
    <t>中国航空工业中心医院中国航空航天部三六一医院</t>
  </si>
  <si>
    <t>中国人民解放军海军北京香山离职干部休养所</t>
  </si>
  <si>
    <t>中国人民解放军第二炮兵礼士路门诊部</t>
  </si>
  <si>
    <t>海军丰台离职干部休养所</t>
  </si>
  <si>
    <t>海军机关门诊部</t>
  </si>
  <si>
    <t>第二炮兵北京清河干休所卫生所</t>
  </si>
  <si>
    <t>二炮永定路干休所</t>
  </si>
  <si>
    <t>海军北京复兴路离职干部休养所</t>
  </si>
  <si>
    <t>CNBY0400</t>
  </si>
  <si>
    <t>北一四区</t>
  </si>
  <si>
    <t>CNBY0407</t>
  </si>
  <si>
    <t>CNBY0408</t>
  </si>
  <si>
    <t>沧州市中心医院</t>
  </si>
  <si>
    <t>CNBY0402</t>
  </si>
  <si>
    <t>CNBY0403</t>
  </si>
  <si>
    <t>CNBY0406</t>
  </si>
  <si>
    <t>电子工业部五十四所职工医院</t>
  </si>
  <si>
    <t>河北省老年病医院</t>
  </si>
  <si>
    <t>中国人民解放军二六零医院</t>
  </si>
  <si>
    <t>华北制药厂职工医院（石家庄市偏瘫医院）</t>
  </si>
  <si>
    <t>天津大学医院</t>
  </si>
  <si>
    <t>天津电力医院</t>
  </si>
  <si>
    <t>天津环湖医院天津脑系科中心医院神经外科研究所</t>
  </si>
  <si>
    <t>CNBY0404</t>
  </si>
  <si>
    <t>天津市第二医院</t>
  </si>
  <si>
    <t>CNBY0401</t>
  </si>
  <si>
    <t>CNBY0405</t>
  </si>
  <si>
    <t>天津市天和医院</t>
  </si>
  <si>
    <t>中国海洋石油总公司渤海石油公司职工医院</t>
  </si>
  <si>
    <t>静海县医院</t>
  </si>
  <si>
    <t>南开区王顶堤医院</t>
  </si>
  <si>
    <t>天津市直机关门诊部</t>
  </si>
  <si>
    <t>河北医科大学第二医院东院</t>
  </si>
  <si>
    <t>河西区骨科医院</t>
  </si>
  <si>
    <t>天津市安定医院</t>
  </si>
  <si>
    <t>天津市东丽区东丽医院</t>
  </si>
  <si>
    <t>天津市和平区中医医院</t>
  </si>
  <si>
    <t>南开大学医院</t>
  </si>
  <si>
    <t>河北省迁安市燕山医院</t>
  </si>
  <si>
    <t>沧州市人民医院</t>
  </si>
  <si>
    <t>中国人民解放军总后勤部天津第二离职干部休养所</t>
  </si>
  <si>
    <t>天津警备区第二干休所</t>
  </si>
  <si>
    <t>CNDE0000</t>
  </si>
  <si>
    <t>华东二区</t>
  </si>
  <si>
    <t>CNDE0100</t>
  </si>
  <si>
    <t>东二一区</t>
  </si>
  <si>
    <t>CNDE0107</t>
  </si>
  <si>
    <t>CNDE0108</t>
  </si>
  <si>
    <t>杭州市第四人民医院杭州市肿瘤医院</t>
  </si>
  <si>
    <t>CNDE0104</t>
  </si>
  <si>
    <t>CNDE0103</t>
  </si>
  <si>
    <t>杭州市拱墅区中医院</t>
  </si>
  <si>
    <t>CNDE0102</t>
  </si>
  <si>
    <t>杭州市下城区中西医结合医院</t>
  </si>
  <si>
    <t>杭州市萧山区爱心社区卫生服务中心</t>
  </si>
  <si>
    <t>CNDE0105</t>
  </si>
  <si>
    <t>杭州市萧山区第三人民医院</t>
  </si>
  <si>
    <t>杭州市萧山区第一人民医院</t>
  </si>
  <si>
    <t>杭州市萧山区妇幼保健院</t>
  </si>
  <si>
    <t>杭州市余杭区第三人民医院</t>
  </si>
  <si>
    <t>杭州市余杭区老干部活动中心医务室</t>
  </si>
  <si>
    <t>杭州天目山医院</t>
  </si>
  <si>
    <t>杭州万事利医院</t>
  </si>
  <si>
    <t>杭州浙江省青春医院浙江省监狱总医院</t>
  </si>
  <si>
    <t>杭州浙江省人民医院浙江省立医院</t>
  </si>
  <si>
    <t>杭州市萧山区泰和医院</t>
  </si>
  <si>
    <t>杭州市五云山疗养院</t>
  </si>
  <si>
    <t>杭州市萧山区华东医院有限责任公司</t>
  </si>
  <si>
    <t>杭州淳安县千岛湖镇城区医院</t>
  </si>
  <si>
    <t>杭州市余杭区临平口腔专科医院</t>
  </si>
  <si>
    <t>杭州市邵逸夫医院下沙分院</t>
  </si>
  <si>
    <t>杭州市下城区数科医疗门诊部</t>
  </si>
  <si>
    <t>杭州市萧山区钱江医院</t>
  </si>
  <si>
    <t>杭州市萧山区梅西卫生院</t>
  </si>
  <si>
    <t>浙商银行股份有限公司医务室</t>
  </si>
  <si>
    <t>杭州家庭医生健康产业有限公司天诚路门诊部</t>
  </si>
  <si>
    <t>杭州文苑西医内科门诊部</t>
  </si>
  <si>
    <t>杭州萧山杭发医院</t>
  </si>
  <si>
    <t>杭州市上城区紫阳街道社区卫生服务中心医院</t>
  </si>
  <si>
    <t>杭州仁易堂中医康复医院</t>
  </si>
  <si>
    <t>建德康复医院</t>
  </si>
  <si>
    <t>建德</t>
  </si>
  <si>
    <t>杭州余杭绿城蓝庭护理院</t>
  </si>
  <si>
    <t>CNDE0200</t>
  </si>
  <si>
    <t>东二二区</t>
  </si>
  <si>
    <t>CNDE0204</t>
  </si>
  <si>
    <t>CNDE0207</t>
  </si>
  <si>
    <t>杭州市第七人民医院</t>
  </si>
  <si>
    <t>CNDE0206</t>
  </si>
  <si>
    <t>杭州市第三人民医院</t>
  </si>
  <si>
    <t>CNDE0210</t>
  </si>
  <si>
    <t>CNDE0209</t>
  </si>
  <si>
    <t>CNDE0208</t>
  </si>
  <si>
    <t>四季青医院</t>
  </si>
  <si>
    <t>杭州七一三二零部队干休所门诊部</t>
  </si>
  <si>
    <t>杭州一二八医院南京军区陆军杭州疗养院</t>
  </si>
  <si>
    <t>杭州浙江省军区第四干休所</t>
  </si>
  <si>
    <t>杭州浙江省农业科学院卫生所</t>
  </si>
  <si>
    <t>杭州中河门诊部</t>
  </si>
  <si>
    <t>杭州建德市第四人民医院</t>
  </si>
  <si>
    <t>杭州市拱墅区大关东二苑社区卫生服务站</t>
  </si>
  <si>
    <t>下城区天水武林街道社区卫生服务中心</t>
  </si>
  <si>
    <t>杭州市拱墅区大关上塘地段社区卫生服务中心医院</t>
  </si>
  <si>
    <t>杭州萧山快康医院</t>
  </si>
  <si>
    <t>杭州余杭临平华辰中医针灸推拿门诊部</t>
  </si>
  <si>
    <t>杭州市上城区南星街道社区卫生服务中心</t>
  </si>
  <si>
    <t>杭州市上城区清波、望江街道社区卫生服务中心</t>
  </si>
  <si>
    <t>杭州市上城区湖滨街道社区卫生服务中心</t>
  </si>
  <si>
    <t>杭州慈养老年医院有限公司</t>
  </si>
  <si>
    <t>CNDE0300</t>
  </si>
  <si>
    <t>东二三区</t>
  </si>
  <si>
    <t>CNDE0308</t>
  </si>
  <si>
    <t>CNDE0307</t>
  </si>
  <si>
    <t>金华兰溪市人民医院</t>
  </si>
  <si>
    <t>金华磐安县人民医院</t>
  </si>
  <si>
    <t>金华浦江县人民医院</t>
  </si>
  <si>
    <t>金华市第二医院</t>
  </si>
  <si>
    <t>金华市广福肿瘤医院</t>
  </si>
  <si>
    <t>金华武义县第一人民医院</t>
  </si>
  <si>
    <t>CNDE0301</t>
  </si>
  <si>
    <t>宁波慈溪市红十字医院</t>
  </si>
  <si>
    <t>宁波慈溪市人民医院</t>
  </si>
  <si>
    <t>CNDE0303</t>
  </si>
  <si>
    <t>CNDE0302</t>
  </si>
  <si>
    <t>宁波市第二医院（原宁波华美医院）</t>
  </si>
  <si>
    <t>宁波市海曙区西门医院</t>
  </si>
  <si>
    <t>CNDE0304</t>
  </si>
  <si>
    <t>宁波市级机关卫生院</t>
  </si>
  <si>
    <t>宁波市康宁医院</t>
  </si>
  <si>
    <t>宁波市中国人民解放军第一一三医院</t>
  </si>
  <si>
    <t>宁波象山红十字台胞医院</t>
  </si>
  <si>
    <t>宁波象山县第一人民医院</t>
  </si>
  <si>
    <t>舟山精神病医院</t>
  </si>
  <si>
    <t>舟山市人民医院</t>
  </si>
  <si>
    <t>宁波慈溪峙山医院</t>
  </si>
  <si>
    <t>永康市第三人民医院</t>
  </si>
  <si>
    <t>永康</t>
  </si>
  <si>
    <t>东阳精神病院</t>
  </si>
  <si>
    <t>东阳</t>
  </si>
  <si>
    <t>东阳市中医院</t>
  </si>
  <si>
    <t>金华浦江县第二人民医院</t>
  </si>
  <si>
    <t>金华义乌市中医院</t>
  </si>
  <si>
    <t>义乌市精神卫生服务中心</t>
  </si>
  <si>
    <t>宁波海曙新城中医会馆</t>
  </si>
  <si>
    <t>宁波市江北康养医院</t>
  </si>
  <si>
    <t>宁波奉化爱伊美医院</t>
  </si>
  <si>
    <t>义乌市东方医院</t>
  </si>
  <si>
    <t>宁波市精神病院</t>
  </si>
  <si>
    <t>东阳广福医院</t>
  </si>
  <si>
    <t>CNDE0400</t>
  </si>
  <si>
    <t>东二四区</t>
  </si>
  <si>
    <t>CNDE0407</t>
  </si>
  <si>
    <t>丽水缙云县人民医院</t>
  </si>
  <si>
    <t>丽水市第二人民医院</t>
  </si>
  <si>
    <t>龙泉人民医院</t>
  </si>
  <si>
    <t>龙泉</t>
  </si>
  <si>
    <t>CNDE0408</t>
  </si>
  <si>
    <t>衢州龙游县人民医院</t>
  </si>
  <si>
    <t>衢州市第三医院</t>
  </si>
  <si>
    <t>衢州市衢化集团公司职工医院</t>
  </si>
  <si>
    <t>CNDE0406</t>
  </si>
  <si>
    <t>CNDE0405</t>
  </si>
  <si>
    <t>台州临海市第二人民医院</t>
  </si>
  <si>
    <t>台州三门县人民医院</t>
  </si>
  <si>
    <t>台州温岭人民医院</t>
  </si>
  <si>
    <t>台州温岭市第三人民医院</t>
  </si>
  <si>
    <t>台州仙居县第二人民医院</t>
  </si>
  <si>
    <t>台州玉环县中医院</t>
  </si>
  <si>
    <t>CNDE0404</t>
  </si>
  <si>
    <t>CNDE0401</t>
  </si>
  <si>
    <t>CNDE0403</t>
  </si>
  <si>
    <t>温州乐清市第二人民医院</t>
  </si>
  <si>
    <t>温州乐清市第三人民医院</t>
  </si>
  <si>
    <t>温州乐清市中医院</t>
  </si>
  <si>
    <t>温州平阳第二人民医院</t>
  </si>
  <si>
    <t>温州瑞安市中医院</t>
  </si>
  <si>
    <t>CNDE0402</t>
  </si>
  <si>
    <t>温州市第三人民医院</t>
  </si>
  <si>
    <t>温州市康宁精神康复医院温州市康宁医院</t>
  </si>
  <si>
    <t>温州泰顺县人民医院</t>
  </si>
  <si>
    <t>温州瑞安市第五人民医院瑞安市精神病院</t>
  </si>
  <si>
    <t>温州平阳县中医院</t>
  </si>
  <si>
    <t>温州市永嘉中医院</t>
  </si>
  <si>
    <t>温州市鹿城区人民医院</t>
  </si>
  <si>
    <t>温州瓯海县第三人民医院</t>
  </si>
  <si>
    <t>温州洞头县人民医院</t>
  </si>
  <si>
    <t>台州天台县中医院</t>
  </si>
  <si>
    <t>台州市路桥区中医院</t>
  </si>
  <si>
    <t>台州仙居县第一人民医院</t>
  </si>
  <si>
    <t>台州路桥第二人民医院</t>
  </si>
  <si>
    <t>温州瑞安市红十字医院瑞安市人民医院分院</t>
  </si>
  <si>
    <t>衢州开化县人民医院</t>
  </si>
  <si>
    <t>衢州江山市中医院</t>
  </si>
  <si>
    <t>云和人民医院</t>
  </si>
  <si>
    <t>瑞安市塘下人民医院</t>
  </si>
  <si>
    <t>瑞安</t>
  </si>
  <si>
    <t>温州平阳县长庚医院原平阳县红十字会医院</t>
  </si>
  <si>
    <t>温州苍南矾矿医院</t>
  </si>
  <si>
    <t>温州友好医院</t>
  </si>
  <si>
    <t>温州瑞安市第二人民医院瑞安市仙降医院</t>
  </si>
  <si>
    <t>缙云县中医院</t>
  </si>
  <si>
    <t>仙居县精神病医院</t>
  </si>
  <si>
    <t>天台县妇幼保健院</t>
  </si>
  <si>
    <t>温岭</t>
  </si>
  <si>
    <t>瑞安市老干部医疗保健所</t>
  </si>
  <si>
    <t>温州市老干部医务室</t>
  </si>
  <si>
    <t>苍南县龙港老干部医疗服务室</t>
  </si>
  <si>
    <t>温州市第七人民医院</t>
  </si>
  <si>
    <t>衢州康复医院</t>
  </si>
  <si>
    <t>CNDE0500</t>
  </si>
  <si>
    <t>东二五区</t>
  </si>
  <si>
    <t>CNDE0501</t>
  </si>
  <si>
    <t>湖州长兴县人民医院</t>
  </si>
  <si>
    <t>湖州市第三人民医院</t>
  </si>
  <si>
    <t>湖州市九八医院</t>
  </si>
  <si>
    <t>湖州市南浔人民医院</t>
  </si>
  <si>
    <t>湖州中医院</t>
  </si>
  <si>
    <t>CNDE0505</t>
  </si>
  <si>
    <t>CNDE0504</t>
  </si>
  <si>
    <t>嘉兴嘉善县第一人民医院</t>
  </si>
  <si>
    <t>嘉兴平湖市第一人民医院</t>
  </si>
  <si>
    <t>嘉兴桐乡市第一人民医院</t>
  </si>
  <si>
    <t>嘉兴桐乡市乌镇康慈医院</t>
  </si>
  <si>
    <t>CNDE0503</t>
  </si>
  <si>
    <t>绍兴上虞市中医院</t>
  </si>
  <si>
    <t>CNDE0502</t>
  </si>
  <si>
    <t>绍兴嵊州市中医院</t>
  </si>
  <si>
    <t>绍兴市七医院</t>
  </si>
  <si>
    <t>绍兴市咸亨医院</t>
  </si>
  <si>
    <t>湖州长兴县中医院</t>
  </si>
  <si>
    <t>绍兴上虞市第二人民医院</t>
  </si>
  <si>
    <t>嘉兴市职工联合门诊部</t>
  </si>
  <si>
    <t>嘉兴市民丰职工医院</t>
  </si>
  <si>
    <t>绍兴诸暨市第三人民医院</t>
  </si>
  <si>
    <t>湖州德清县人民医院</t>
  </si>
  <si>
    <t>绍兴县中医院</t>
  </si>
  <si>
    <t>嘉善县康慈医院</t>
  </si>
  <si>
    <t>嘉兴海宁市第四人民医院海宁市精神病院</t>
  </si>
  <si>
    <t>嘉兴平湖市中医院</t>
  </si>
  <si>
    <t>嘉善市嘉辰外科医院</t>
  </si>
  <si>
    <t>嵊州市康复护理医院</t>
  </si>
  <si>
    <t>嵊州</t>
  </si>
  <si>
    <t>嘉兴市卫生系统退管会门诊部嘉兴专家门诊部</t>
  </si>
  <si>
    <t>桐乡市康复医院</t>
  </si>
  <si>
    <t>CNDS0000</t>
  </si>
  <si>
    <t>华东三区</t>
  </si>
  <si>
    <t>CNDS0100</t>
  </si>
  <si>
    <t>东三一区</t>
  </si>
  <si>
    <t>CNDS0106</t>
  </si>
  <si>
    <t>淮安市淮阴医院</t>
  </si>
  <si>
    <t>CNDS0107</t>
  </si>
  <si>
    <t>CNDS0104</t>
  </si>
  <si>
    <t>高淳县人民医院</t>
  </si>
  <si>
    <t>CNDS0103</t>
  </si>
  <si>
    <t>江苏省第二中医院南京中医药大学第二附属医院</t>
  </si>
  <si>
    <t>CNDS0105</t>
  </si>
  <si>
    <t>江苏紫金集团有限公司医院（南京紫金医院）</t>
  </si>
  <si>
    <t>溧水县人民医院</t>
  </si>
  <si>
    <t>南京江北人民医院</t>
  </si>
  <si>
    <t>CNDS0102</t>
  </si>
  <si>
    <t>南京军区空军司令部门诊部</t>
  </si>
  <si>
    <t>南京康爱医院</t>
  </si>
  <si>
    <t>CNDS0101</t>
  </si>
  <si>
    <t>南京市白下区中医院</t>
  </si>
  <si>
    <t>南京市白下医院</t>
  </si>
  <si>
    <t>南京市中西医结合医院南京市钟山医院</t>
  </si>
  <si>
    <t>南京政治学院干休所卫生所</t>
  </si>
  <si>
    <t>玄武区医院</t>
  </si>
  <si>
    <t>中国人民解放军海军四一四医院</t>
  </si>
  <si>
    <t>徐州市第一人民医院徐州市红十字医院</t>
  </si>
  <si>
    <t>扬州市级机关门诊部</t>
  </si>
  <si>
    <t>扬州市友好医院</t>
  </si>
  <si>
    <t>扬州市中医院</t>
  </si>
  <si>
    <t>镇江市第四人民医院</t>
  </si>
  <si>
    <t>邳州市人民医院</t>
  </si>
  <si>
    <t>高邮市人民医院</t>
  </si>
  <si>
    <t>高邮</t>
  </si>
  <si>
    <t>高邮市中医院</t>
  </si>
  <si>
    <t>钟山干部疗养院</t>
  </si>
  <si>
    <t>南京市秦淮医院</t>
  </si>
  <si>
    <t>上海梅山医院（九四二四）</t>
  </si>
  <si>
    <t>镇江医学院附属医院镇江江滨医院江苏大学附属医院</t>
  </si>
  <si>
    <t>六合县人民医院</t>
  </si>
  <si>
    <t>南京东瑞医院</t>
  </si>
  <si>
    <t>南京市白下区蓝旗街卫生院</t>
  </si>
  <si>
    <t>电子工业部第十四所医院</t>
  </si>
  <si>
    <t>南京晨光机器厂职工医院晨光集团晨光医院</t>
  </si>
  <si>
    <t>南京市石门坎医院</t>
  </si>
  <si>
    <t>南京大学医院</t>
  </si>
  <si>
    <t>南京市玄武区天山路社区卫生服务站</t>
  </si>
  <si>
    <t>镇江市市级机关医院</t>
  </si>
  <si>
    <t>南京市雨花台区宁南社区卫生服务部</t>
  </si>
  <si>
    <t>南京市浦口医院</t>
  </si>
  <si>
    <t>南京市江宁区东山街道社区卫生服务中心</t>
  </si>
  <si>
    <t>中国人民解放军总参谋部南京干休所</t>
  </si>
  <si>
    <t>江苏省军区南京第一离职干部休养所</t>
  </si>
  <si>
    <t>扬州东方医院</t>
  </si>
  <si>
    <t>镇江市中医院</t>
  </si>
  <si>
    <t>陆军指挥学院第一干休所医务室</t>
  </si>
  <si>
    <t>南京玄武半山园诊所海军干休所</t>
  </si>
  <si>
    <t>第二军医大学南京建宁路干休所</t>
  </si>
  <si>
    <t>CNDS0200</t>
  </si>
  <si>
    <t>东三二区</t>
  </si>
  <si>
    <t>CNDS0206</t>
  </si>
  <si>
    <t>常熟市第三人民医院</t>
  </si>
  <si>
    <t>常熟市第一人民医院</t>
  </si>
  <si>
    <t>CNDS0208</t>
  </si>
  <si>
    <t>CNDS0207</t>
  </si>
  <si>
    <t>姜堰市人民医院</t>
  </si>
  <si>
    <t>姜堰</t>
  </si>
  <si>
    <t>金坛市人民医院</t>
  </si>
  <si>
    <t>金坛</t>
  </si>
  <si>
    <t>CNDS0204</t>
  </si>
  <si>
    <t>武进市中医院</t>
  </si>
  <si>
    <t>CNDS0205</t>
  </si>
  <si>
    <t>南通瑞慈医院</t>
  </si>
  <si>
    <t>南通市传染病防治院南通市第三人民医院</t>
  </si>
  <si>
    <t>CNDS0201</t>
  </si>
  <si>
    <t>CNDS0202</t>
  </si>
  <si>
    <t>苏州市沧浪区人民医院</t>
  </si>
  <si>
    <t>CNDS0203</t>
  </si>
  <si>
    <t>苏州市广济医院</t>
  </si>
  <si>
    <t>苏州市金闾区人民医院</t>
  </si>
  <si>
    <t>苏州一零零医院</t>
  </si>
  <si>
    <t>吴中区第一人民医院</t>
  </si>
  <si>
    <t>泰州市人民医院</t>
  </si>
  <si>
    <t>泰州</t>
  </si>
  <si>
    <t>无锡市第七人民医院无锡市精神卫生中心</t>
  </si>
  <si>
    <t>无锡市第四人民医院苏州大学附属第四医院</t>
  </si>
  <si>
    <t>无锡一零一医院（无锡市太湖医院）</t>
  </si>
  <si>
    <t>金坛市中医院</t>
  </si>
  <si>
    <t>溧阳市中医院</t>
  </si>
  <si>
    <t>溧阳</t>
  </si>
  <si>
    <t>昆山市第三人民医院</t>
  </si>
  <si>
    <t>苏州市老年病医院</t>
  </si>
  <si>
    <t>泰州市中医院</t>
  </si>
  <si>
    <t>泰州市第四人民医院</t>
  </si>
  <si>
    <t>宜兴市中医院</t>
  </si>
  <si>
    <t>苏州爱心护理院</t>
  </si>
  <si>
    <t>无锡市惠山区阳山人民医院</t>
  </si>
  <si>
    <t>苏州市高新区中西医结合医院</t>
  </si>
  <si>
    <t>常州市新北区三井街道府成社区卫生服务站</t>
  </si>
  <si>
    <t>南通市市级机关门诊部</t>
  </si>
  <si>
    <t>无锡市方便门诊部无锡公费医疗方便门诊</t>
  </si>
  <si>
    <t>江苏省荣军医院</t>
  </si>
  <si>
    <t>宜兴市第二人民医院</t>
  </si>
  <si>
    <t>靖江市中医院</t>
  </si>
  <si>
    <t>太仓市第三人民医院</t>
  </si>
  <si>
    <t>太仓</t>
  </si>
  <si>
    <t>昆山市周市卫生院</t>
  </si>
  <si>
    <t>常熟市社会福利院卫生所</t>
  </si>
  <si>
    <t>苏州广慈肿瘤医院</t>
  </si>
  <si>
    <t>连云港市中医院</t>
  </si>
  <si>
    <t>昆山宗仁卿纪念医院</t>
  </si>
  <si>
    <t>崇川区观音山镇社区卫生服务中心</t>
  </si>
  <si>
    <t>苏州市吴中区康佳乐护理院</t>
  </si>
  <si>
    <t>CNDS0300</t>
  </si>
  <si>
    <t>东三三区</t>
  </si>
  <si>
    <t>CNDS0305</t>
  </si>
  <si>
    <t>安庆市立医院</t>
  </si>
  <si>
    <t>CNDS0304</t>
  </si>
  <si>
    <t>池州人民医院</t>
  </si>
  <si>
    <t>池州</t>
  </si>
  <si>
    <t>CNDS0302</t>
  </si>
  <si>
    <t>六安地区中医院</t>
  </si>
  <si>
    <t>六安</t>
  </si>
  <si>
    <t>六安市人民医院</t>
  </si>
  <si>
    <t>CNDS0303</t>
  </si>
  <si>
    <t>蚌埠市第三人民医院</t>
  </si>
  <si>
    <t>蚌埠</t>
  </si>
  <si>
    <t>蚌埠医学院附属医院</t>
  </si>
  <si>
    <t>亳州市人民医院</t>
  </si>
  <si>
    <t>阜阳市人民医院（原阜阳地区医院）</t>
  </si>
  <si>
    <t>阜阳</t>
  </si>
  <si>
    <t>安徽省中国科学技术大学校医院</t>
  </si>
  <si>
    <t>CNDS0301</t>
  </si>
  <si>
    <t>安徽中医学院第二附属医院第二附属针灸医院</t>
  </si>
  <si>
    <t>安徽中医学院神经病学研究所附属医院</t>
  </si>
  <si>
    <t>合肥市第二人民医院</t>
  </si>
  <si>
    <t>合肥市第四人民医院</t>
  </si>
  <si>
    <t>淮南市第一人民医院</t>
  </si>
  <si>
    <t>省委机关医院</t>
  </si>
  <si>
    <t>桐城市人民医院</t>
  </si>
  <si>
    <t>中国人民解放军第一零五医院</t>
  </si>
  <si>
    <t>马鞍山市人民医院</t>
  </si>
  <si>
    <t>马鞍山</t>
  </si>
  <si>
    <t>马鞍山中心医院（原马鞍山钢铁公司医院）</t>
  </si>
  <si>
    <t>芜湖市中医院</t>
  </si>
  <si>
    <t>宣城人民医院</t>
  </si>
  <si>
    <t>宣城</t>
  </si>
  <si>
    <t>芜湖市第二人民医院</t>
  </si>
  <si>
    <t>黄山市人民医院</t>
  </si>
  <si>
    <t>黄山</t>
  </si>
  <si>
    <t>铜陵有色金属公司职工总医院</t>
  </si>
  <si>
    <t>巢湖市第一人民医院</t>
  </si>
  <si>
    <t>巢湖</t>
  </si>
  <si>
    <t>滁州市第二人民医院</t>
  </si>
  <si>
    <t>滁州</t>
  </si>
  <si>
    <t>合肥工业大学校医院</t>
  </si>
  <si>
    <t>安徽政府机关医院</t>
  </si>
  <si>
    <t>宣城市地区医院（皖南医学院第二附属医院）</t>
  </si>
  <si>
    <t>芜湖市第四人民医院（精神病院）</t>
  </si>
  <si>
    <t>安徽省人大常委会机关医院</t>
  </si>
  <si>
    <t>宿州市立医院</t>
  </si>
  <si>
    <t>宿州</t>
  </si>
  <si>
    <t>中铁四局集团第一医院</t>
  </si>
  <si>
    <t>蚌埠医学院第二附医院</t>
  </si>
  <si>
    <t>合肥光明老年病医院</t>
  </si>
  <si>
    <t>安徽医科大学第四附属医院</t>
  </si>
  <si>
    <t>滁州市中西医结合医院</t>
  </si>
  <si>
    <t>安徽省第二人民医院</t>
  </si>
  <si>
    <t>CNDY0000</t>
  </si>
  <si>
    <t>华东一区</t>
  </si>
  <si>
    <t>CNDY0100</t>
  </si>
  <si>
    <t>东一一区</t>
  </si>
  <si>
    <t>CNDY0101</t>
  </si>
  <si>
    <t>CNDY0103</t>
  </si>
  <si>
    <t>上海第二医科大学附属宝钢医院</t>
  </si>
  <si>
    <t>CNDY0104</t>
  </si>
  <si>
    <t>上海第二医科大学附属瑞金医院</t>
  </si>
  <si>
    <t>CNDY0106</t>
  </si>
  <si>
    <t>上海市宝山区中心医院</t>
  </si>
  <si>
    <t>上海市杨浦区市东医院</t>
  </si>
  <si>
    <t>上海市杨浦区中心医院</t>
  </si>
  <si>
    <t>CNDY0105</t>
  </si>
  <si>
    <t>上海邮电医院</t>
  </si>
  <si>
    <t>杨浦区老年医院</t>
  </si>
  <si>
    <t>中国人民解放军第四一一医院</t>
  </si>
  <si>
    <t>上海航道医院</t>
  </si>
  <si>
    <t>CNDY0102</t>
  </si>
  <si>
    <t>上海市静安区老年医院</t>
  </si>
  <si>
    <t>上海长宁区同仁医院</t>
  </si>
  <si>
    <t>上海静安区精神卫生中心</t>
  </si>
  <si>
    <t>上海市第三福利院</t>
  </si>
  <si>
    <t>东体育会路干休所</t>
  </si>
  <si>
    <t>上海市黄浦区第二红十字老年护理院</t>
  </si>
  <si>
    <t>上海市杨浦区沪东老年护理院</t>
  </si>
  <si>
    <t>上海保障基地医院</t>
  </si>
  <si>
    <t>上海夕阳老年护理院</t>
  </si>
  <si>
    <t>上海德济医院</t>
  </si>
  <si>
    <t>CNDY0200</t>
  </si>
  <si>
    <t>东一二区</t>
  </si>
  <si>
    <t>CNDY0205</t>
  </si>
  <si>
    <t>奉贤区中心医院</t>
  </si>
  <si>
    <t>CNDY0202</t>
  </si>
  <si>
    <t>CNDY0203</t>
  </si>
  <si>
    <t>CNDY0204</t>
  </si>
  <si>
    <t>虹口区精神卫生中心</t>
  </si>
  <si>
    <t>金山区中心医院</t>
  </si>
  <si>
    <t>CNDY0201</t>
  </si>
  <si>
    <t>南汇县周浦医院</t>
  </si>
  <si>
    <t>人民解放军第四五五医院</t>
  </si>
  <si>
    <t>CNDY0206</t>
  </si>
  <si>
    <t>上海博爱医院</t>
  </si>
  <si>
    <t>上海浦东新区人民医院</t>
  </si>
  <si>
    <t>上海市第八人民医院</t>
  </si>
  <si>
    <t>上海市第二人民医院</t>
  </si>
  <si>
    <t>上海市黄浦区中心医院</t>
  </si>
  <si>
    <t>CNDY0207</t>
  </si>
  <si>
    <t>上海市精神卫生中心</t>
  </si>
  <si>
    <t>上海市浦东新区公利医院</t>
  </si>
  <si>
    <t>上海市浦东新区浦南医院</t>
  </si>
  <si>
    <t>上海市浦东新区精神卫生中心</t>
  </si>
  <si>
    <t>上海市第七人民医院</t>
  </si>
  <si>
    <t>东海老年护理院</t>
  </si>
  <si>
    <t>上海市精神卫生中心分院</t>
  </si>
  <si>
    <t>上海市闵行区精神卫生中心</t>
  </si>
  <si>
    <t>浦东新区民办御康医院</t>
  </si>
  <si>
    <t>上海市闵行区民办军民护理院</t>
  </si>
  <si>
    <t>上海市金山区众仁老年护理院</t>
  </si>
  <si>
    <t>上海盈康护理院</t>
  </si>
  <si>
    <t>上海市浦东新区老年医院</t>
  </si>
  <si>
    <t>CNDY0300</t>
  </si>
  <si>
    <t>东一三区</t>
  </si>
  <si>
    <t>CNDY0304</t>
  </si>
  <si>
    <t>CNDY0307</t>
  </si>
  <si>
    <t>崇明县堡镇人民医院</t>
  </si>
  <si>
    <t>崇明县中心医院</t>
  </si>
  <si>
    <t>CNDY0306</t>
  </si>
  <si>
    <t>复旦大学附属华山医院永和分院</t>
  </si>
  <si>
    <t>CNDY0303</t>
  </si>
  <si>
    <t>嘉定区中心医院</t>
  </si>
  <si>
    <t>普陀区中心医院</t>
  </si>
  <si>
    <t>CNDY0305</t>
  </si>
  <si>
    <t>上海建工医院</t>
  </si>
  <si>
    <t>CNDY0302</t>
  </si>
  <si>
    <t>上海市第一人民医院分院（原上海市第四人民医院）</t>
  </si>
  <si>
    <t>上海市普陀区人民医院（原：上海纺织第一医院）</t>
  </si>
  <si>
    <t>CNDY0301</t>
  </si>
  <si>
    <t>上海中冶职工医院</t>
  </si>
  <si>
    <t>上海中医药大学附属龙华医院</t>
  </si>
  <si>
    <t>上海中医药大学附属曙光医院</t>
  </si>
  <si>
    <t>一钢医院</t>
  </si>
  <si>
    <t>上海市普陀区精神卫生中心</t>
  </si>
  <si>
    <t>长宁区精神卫生中心</t>
  </si>
  <si>
    <t>上海康平医院</t>
  </si>
  <si>
    <t>上海徐汇区精神卫生中心</t>
  </si>
  <si>
    <t>上海阳光康复中心</t>
  </si>
  <si>
    <t>宝山区精神卫生中心</t>
  </si>
  <si>
    <t>上海蓝十字脑科医院</t>
  </si>
  <si>
    <t>CNZE0000</t>
  </si>
  <si>
    <t>CNZE0100</t>
  </si>
  <si>
    <t>中二一区</t>
  </si>
  <si>
    <t>CNZE0104</t>
  </si>
  <si>
    <t>安阳市人民医院</t>
  </si>
  <si>
    <t>CNZE0103</t>
  </si>
  <si>
    <t>CNZE0101</t>
  </si>
  <si>
    <t>新乡市第一人民医院</t>
  </si>
  <si>
    <t>新乡医学院第二附属医院（河南精神病医院）</t>
  </si>
  <si>
    <t>CNZE0102</t>
  </si>
  <si>
    <t>洛阳市中心医院</t>
  </si>
  <si>
    <t>平顶山平煤集团总医院</t>
  </si>
  <si>
    <t>商丘市中心医院</t>
  </si>
  <si>
    <t>河南省老干部疗养院</t>
  </si>
  <si>
    <t>河南直属机关第二门诊部</t>
  </si>
  <si>
    <t>黄河水利委员会黄河中心医院</t>
  </si>
  <si>
    <t>武警河南总队医院</t>
  </si>
  <si>
    <t>新郑市第一人民医院</t>
  </si>
  <si>
    <t>新郑</t>
  </si>
  <si>
    <t>郑州大学第五附属医院原名郑州铁路中心医院</t>
  </si>
  <si>
    <t>郑州市金水区人民医院</t>
  </si>
  <si>
    <t>郑州市直机关医院</t>
  </si>
  <si>
    <t>郑州市中医院</t>
  </si>
  <si>
    <t>河南大学淮河医院</t>
  </si>
  <si>
    <t>河南大学东京医院</t>
  </si>
  <si>
    <t>信阳市中心医院</t>
  </si>
  <si>
    <t>信阳</t>
  </si>
  <si>
    <t>郑州市第七人民医院</t>
  </si>
  <si>
    <t>南乐县人民医院</t>
  </si>
  <si>
    <t>CNZE0200</t>
  </si>
  <si>
    <t>中二二区</t>
  </si>
  <si>
    <t>CNZE0207</t>
  </si>
  <si>
    <t>德州市人民医院</t>
  </si>
  <si>
    <t>德州</t>
  </si>
  <si>
    <t>CNZE0202</t>
  </si>
  <si>
    <t>济南钢铁集团总公司职工医院</t>
  </si>
  <si>
    <t>CNZE0204</t>
  </si>
  <si>
    <t>济南市第二人民医院济南市眼科医院</t>
  </si>
  <si>
    <t>CNZE0201</t>
  </si>
  <si>
    <t>济南市第四人民医院泰安医学院第二附属医院</t>
  </si>
  <si>
    <t>济南市中心医院济南市红十字医院</t>
  </si>
  <si>
    <t>CNZE0203</t>
  </si>
  <si>
    <t>山东大学第二医院</t>
  </si>
  <si>
    <t>山东省交通医院</t>
  </si>
  <si>
    <t>山东省千佛山医院</t>
  </si>
  <si>
    <t>山东中医学院附属医院（山东省中医院）</t>
  </si>
  <si>
    <t>中医药大学二附院</t>
  </si>
  <si>
    <t>CNZE0205</t>
  </si>
  <si>
    <t>济宁市市直机关医院</t>
  </si>
  <si>
    <t>曲阜市人民医院</t>
  </si>
  <si>
    <t>曲阜</t>
  </si>
  <si>
    <t>枣庄市中医院</t>
  </si>
  <si>
    <t>茌平县人民医院</t>
  </si>
  <si>
    <t>聊城市人民医院（原聊城地区人民医院）</t>
  </si>
  <si>
    <t>泰山疗养院</t>
  </si>
  <si>
    <t>新泰市人民医院</t>
  </si>
  <si>
    <t>新泰</t>
  </si>
  <si>
    <t>中国人民解放军第八十八医院</t>
  </si>
  <si>
    <t>山东省残疾人康复中心</t>
  </si>
  <si>
    <t>山东省精神卫生中心</t>
  </si>
  <si>
    <t>泰山医学院附属医院</t>
  </si>
  <si>
    <t>济南市第三人民医院</t>
  </si>
  <si>
    <t>济南市中医医院</t>
  </si>
  <si>
    <t>山东省警官总医院</t>
  </si>
  <si>
    <t>济南市市中区人民医院</t>
  </si>
  <si>
    <t>济南市市委机关门诊部</t>
  </si>
  <si>
    <t>济南第二机床职工医院</t>
  </si>
  <si>
    <t>章丘市人民医院</t>
  </si>
  <si>
    <t>章丘</t>
  </si>
  <si>
    <t>平阴县中医院</t>
  </si>
  <si>
    <t>济南医院</t>
  </si>
  <si>
    <t>济南市历下区人民医院分院</t>
  </si>
  <si>
    <t>鱼台县人民医院</t>
  </si>
  <si>
    <t>博兴县医疗保险事业处门诊部</t>
  </si>
  <si>
    <t>乐陵市人民医院</t>
  </si>
  <si>
    <t>乐陵</t>
  </si>
  <si>
    <t>聊城市第四人民医院聊城市精神卫生中心</t>
  </si>
  <si>
    <t>聊城市脑科医院</t>
  </si>
  <si>
    <t>聊城市人民医院分院</t>
  </si>
  <si>
    <t>东昌府区人民医院</t>
  </si>
  <si>
    <t>菏泽市第三人民医院</t>
  </si>
  <si>
    <t>济南市106医院</t>
  </si>
  <si>
    <t>聊城市第三人民医院</t>
  </si>
  <si>
    <t>济南市市中区四里村办事处机床一厂社区卫生服务站</t>
  </si>
  <si>
    <t>济南军区第四五六医院</t>
  </si>
  <si>
    <t>兖矿鲁南化肥厂职工医院</t>
  </si>
  <si>
    <t>CNZE0300</t>
  </si>
  <si>
    <t>中二三区</t>
  </si>
  <si>
    <t>CNZE0302</t>
  </si>
  <si>
    <t>CNZE0301</t>
  </si>
  <si>
    <t>青岛第七人民医院（青岛精神病医院）</t>
  </si>
  <si>
    <t>青岛市第八人民医院</t>
  </si>
  <si>
    <t>青岛市海慈医院</t>
  </si>
  <si>
    <t>CNZE0306</t>
  </si>
  <si>
    <t>乳山市人民医院</t>
  </si>
  <si>
    <t>乳山</t>
  </si>
  <si>
    <t>文登市中心医院</t>
  </si>
  <si>
    <t>文登</t>
  </si>
  <si>
    <t>CNZE0307</t>
  </si>
  <si>
    <t>烟台市烟台山医院</t>
  </si>
  <si>
    <t>烟台</t>
  </si>
  <si>
    <t>烟台市中医院烟台市中西医结合医院</t>
  </si>
  <si>
    <t>烟台毓璜顶医院</t>
  </si>
  <si>
    <t>烟台海港医院</t>
  </si>
  <si>
    <t>青岛市四方区人民医院</t>
  </si>
  <si>
    <t>海军青岛镇江路干休所</t>
  </si>
  <si>
    <t>海军土山干休所</t>
  </si>
  <si>
    <t>海军江西路干休所</t>
  </si>
  <si>
    <t>海军辛家庄干休所</t>
  </si>
  <si>
    <t>威海卫人民医院</t>
  </si>
  <si>
    <t>中国人民解放军第一零七医院</t>
  </si>
  <si>
    <t>烟台经济技术开发区医院</t>
  </si>
  <si>
    <t>栖霞市人民医院</t>
  </si>
  <si>
    <t>龙口市医疗保险管理中心门诊部</t>
  </si>
  <si>
    <t>烟台市市直机关医院</t>
  </si>
  <si>
    <t>青岛市市北区医院</t>
  </si>
  <si>
    <t>文登市立医院</t>
  </si>
  <si>
    <t>青岛大学医学院附属心血管病医院</t>
  </si>
  <si>
    <t>CNZE0400</t>
  </si>
  <si>
    <t>中二四区</t>
  </si>
  <si>
    <t>CNZE0407</t>
  </si>
  <si>
    <t>滨州市人民医院</t>
  </si>
  <si>
    <t>滨州医学院附属医院</t>
  </si>
  <si>
    <t>东营市鸿港医院</t>
  </si>
  <si>
    <t>东营市人民医院</t>
  </si>
  <si>
    <t>广饶县人民医院</t>
  </si>
  <si>
    <t>胜利石油管理局胜利医院</t>
  </si>
  <si>
    <t>CNZE0405</t>
  </si>
  <si>
    <t>临沂市罗庄矿务局中心医院</t>
  </si>
  <si>
    <t>临沂市市直机关医院</t>
  </si>
  <si>
    <t>临沂市沂水中心医院</t>
  </si>
  <si>
    <t>CNZE0404</t>
  </si>
  <si>
    <t>昌邑市人民医院</t>
  </si>
  <si>
    <t>昌邑</t>
  </si>
  <si>
    <t>寿光市人民医院</t>
  </si>
  <si>
    <t>寿光</t>
  </si>
  <si>
    <t>潍坊市益都中心医院潍坊医学院第三附属医院</t>
  </si>
  <si>
    <t>中国人民解放军第八十九医院</t>
  </si>
  <si>
    <t>CNZE0406</t>
  </si>
  <si>
    <t>齐鲁石油化工公司中心医院</t>
  </si>
  <si>
    <t>山东铝业公司医院</t>
  </si>
  <si>
    <t>中国人民解放军第一四八医院</t>
  </si>
  <si>
    <t>淄博市第一人民医院</t>
  </si>
  <si>
    <t>淄博市临淄区人民医院</t>
  </si>
  <si>
    <t>淄博市张店区人民医院</t>
  </si>
  <si>
    <t>青州市人民医院</t>
  </si>
  <si>
    <t>青州</t>
  </si>
  <si>
    <t>临沂市兰山区第一人民医院</t>
  </si>
  <si>
    <t>淄博市中医院</t>
  </si>
  <si>
    <t>沂南县人民医院</t>
  </si>
  <si>
    <t>莒南县人民医院</t>
  </si>
  <si>
    <t>滨州市滨城区市直机关医院</t>
  </si>
  <si>
    <t>滨州市医疗保险事业处特殊疾病门诊</t>
  </si>
  <si>
    <t>昌乐县人民医院</t>
  </si>
  <si>
    <t>潍坊市第二人民医院</t>
  </si>
  <si>
    <t>胜利石油管理局胜北医院</t>
  </si>
  <si>
    <t>潍坊市寒亭区人民医院</t>
  </si>
  <si>
    <t>CNZE0500</t>
  </si>
  <si>
    <t>中二五区</t>
  </si>
  <si>
    <t>CNZE0503</t>
  </si>
  <si>
    <t>大庆龙南医院</t>
  </si>
  <si>
    <t>CNZE0502</t>
  </si>
  <si>
    <t>哈尔滨市第三医院二四二医院</t>
  </si>
  <si>
    <t>CNZE0501</t>
  </si>
  <si>
    <t>黑龙江省中医药大学附属二院</t>
  </si>
  <si>
    <t>齐齐哈尔市第一医院</t>
  </si>
  <si>
    <t>齐齐哈尔</t>
  </si>
  <si>
    <t>哈尔滨市第二医院</t>
  </si>
  <si>
    <t>CNZE0506</t>
  </si>
  <si>
    <t>CNZE0504</t>
  </si>
  <si>
    <t>CNZE0505</t>
  </si>
  <si>
    <t>四平市中心医院</t>
  </si>
  <si>
    <t>中国人民解放军长春第二零八医院</t>
  </si>
  <si>
    <t>通化市中心医院</t>
  </si>
  <si>
    <t>CNZE0507</t>
  </si>
  <si>
    <t>大连市中心医院</t>
  </si>
  <si>
    <t>大连大学附属中山医院</t>
  </si>
  <si>
    <t>锦州市中心医院</t>
  </si>
  <si>
    <t>锦州</t>
  </si>
  <si>
    <t>CNZE0508</t>
  </si>
  <si>
    <t>沈阳市第四人民医院</t>
  </si>
  <si>
    <t>中国人民解放军第二零二医院</t>
  </si>
  <si>
    <t>中国人民解放军陆军总院</t>
  </si>
  <si>
    <t>齐齐哈尔医学院附属第二医院</t>
  </si>
  <si>
    <t>牡丹江市第一医院</t>
  </si>
  <si>
    <t>牡丹江市铁路中心医院</t>
  </si>
  <si>
    <t>吉林省电力医院</t>
  </si>
  <si>
    <t>四平市宏成脑病医院</t>
  </si>
  <si>
    <t>大连市北海医院原中国人民解放军第二一零医院</t>
  </si>
  <si>
    <t>辽宁日报传媒集团有限公司</t>
  </si>
  <si>
    <t>黑龙江省康复医院黑龙江省第五医院</t>
  </si>
  <si>
    <t>沈阳建筑工程学院医院</t>
  </si>
  <si>
    <t>铁法矿务局（煤业集团）总医院</t>
  </si>
  <si>
    <t>铁岭</t>
  </si>
  <si>
    <t>CNZY0000</t>
  </si>
  <si>
    <t>CNZY0100</t>
  </si>
  <si>
    <t>中一一区</t>
  </si>
  <si>
    <t>CNZY0103</t>
  </si>
  <si>
    <t>长沙市第三医院</t>
  </si>
  <si>
    <t>CNZY0101</t>
  </si>
  <si>
    <t>长沙市第四医院长沙市中西医结合医院</t>
  </si>
  <si>
    <t>CNZY0102</t>
  </si>
  <si>
    <t>常德市第一人民医院</t>
  </si>
  <si>
    <t>湖南财贸医院</t>
  </si>
  <si>
    <t>湖南省地质矿产勘察开发局职工医院</t>
  </si>
  <si>
    <t>湘潭市第一人民医院</t>
  </si>
  <si>
    <t>湘潭</t>
  </si>
  <si>
    <t>湘潭市中心医院</t>
  </si>
  <si>
    <t>岳阳市第二人民医院</t>
  </si>
  <si>
    <t>中南大学湘雅三医院</t>
  </si>
  <si>
    <t>株州市第一人民医院</t>
  </si>
  <si>
    <t>株州</t>
  </si>
  <si>
    <t>郴州市第一人民医院</t>
  </si>
  <si>
    <t>郴州</t>
  </si>
  <si>
    <t>郴州市三医院</t>
  </si>
  <si>
    <t>中国人民武警部队湖南总队医院</t>
  </si>
  <si>
    <t>邵阳市中心医院</t>
  </si>
  <si>
    <t>衡阳市第一人民医院</t>
  </si>
  <si>
    <t>CNZY0105</t>
  </si>
  <si>
    <t>抚州市人民医院</t>
  </si>
  <si>
    <t>抚州</t>
  </si>
  <si>
    <t>CNZY0106</t>
  </si>
  <si>
    <t>丰城市人民医院</t>
  </si>
  <si>
    <t>丰城</t>
  </si>
  <si>
    <t>高安市人民医院</t>
  </si>
  <si>
    <t>高安</t>
  </si>
  <si>
    <t>江西省肿瘤医院</t>
  </si>
  <si>
    <t>江西医学院第一附属医院</t>
  </si>
  <si>
    <t>CNZY0104</t>
  </si>
  <si>
    <t>南昌县人民医院</t>
  </si>
  <si>
    <t>新建县人民医院</t>
  </si>
  <si>
    <t>萍乡市第二人民医院</t>
  </si>
  <si>
    <t>湖南省委机关医院</t>
  </si>
  <si>
    <t>赣州虔能医疗诊所</t>
  </si>
  <si>
    <t>中国人民解放军第一六三医院</t>
  </si>
  <si>
    <t>长沙市惠民医院</t>
  </si>
  <si>
    <t>CNZY0200</t>
  </si>
  <si>
    <t>中一二区</t>
  </si>
  <si>
    <t>CNZY0203</t>
  </si>
  <si>
    <t>CNZY0204</t>
  </si>
  <si>
    <t>CNZY0202</t>
  </si>
  <si>
    <t>湖北省直机关门诊部(湖北省直属机关医院)</t>
  </si>
  <si>
    <t>华中科技大学同济医学院附属梨园医院</t>
  </si>
  <si>
    <t>CNZY0201</t>
  </si>
  <si>
    <t>武汉市精神病医院武汉市精神卫生中心</t>
  </si>
  <si>
    <t>仙桃市第一人民医院</t>
  </si>
  <si>
    <t>仙桃</t>
  </si>
  <si>
    <t>武汉市青山区一医院</t>
  </si>
  <si>
    <t>武汉市第十一医院</t>
  </si>
  <si>
    <t>武汉中山医院</t>
  </si>
  <si>
    <t>湖北省地质矿产局职工医院</t>
  </si>
  <si>
    <t>武汉市黄陂区人民医院</t>
  </si>
  <si>
    <t>湖北航天医院</t>
  </si>
  <si>
    <t>长江水利委员会长江医院江岸区花桥街第二社区卫生服务中心</t>
  </si>
  <si>
    <t>中国建筑第三工程局武汉中心医院</t>
  </si>
  <si>
    <t>中南电力设计院医务室</t>
  </si>
  <si>
    <t>CNZY0300</t>
  </si>
  <si>
    <t>中一三区</t>
  </si>
  <si>
    <t>CNZY0303</t>
  </si>
  <si>
    <t>长乐市医院</t>
  </si>
  <si>
    <t>福建</t>
  </si>
  <si>
    <t>长乐</t>
  </si>
  <si>
    <t>CNZY0304</t>
  </si>
  <si>
    <t>福建省级机关医院</t>
  </si>
  <si>
    <t>福州</t>
  </si>
  <si>
    <t>CNZY0301</t>
  </si>
  <si>
    <t>福建省老年医院</t>
  </si>
  <si>
    <t>福建省立医院</t>
  </si>
  <si>
    <t>福建省中医学院附属人民医院福建省人民医院</t>
  </si>
  <si>
    <t>CNZY0302</t>
  </si>
  <si>
    <t>福建省中医学院附属省第二人民医院</t>
  </si>
  <si>
    <t>福建医科大学附属第一医院</t>
  </si>
  <si>
    <t>福建医科大学附属协和医院</t>
  </si>
  <si>
    <t>福清市医院</t>
  </si>
  <si>
    <t>福清</t>
  </si>
  <si>
    <t>福州市第二医院福州市中西医结合医院</t>
  </si>
  <si>
    <t>福州市第六医院</t>
  </si>
  <si>
    <t>福州市第七医院</t>
  </si>
  <si>
    <t>福州市第一医院福州市红十字医院</t>
  </si>
  <si>
    <t>福州市神经精神病防治院</t>
  </si>
  <si>
    <t>福州市中医院</t>
  </si>
  <si>
    <t>福州铁路中心医院福州市第八医院</t>
  </si>
  <si>
    <t>建瓯市立医院</t>
  </si>
  <si>
    <t>建瓯</t>
  </si>
  <si>
    <t>南京军区福州总医院</t>
  </si>
  <si>
    <t>南平市第一医院</t>
  </si>
  <si>
    <t>南平</t>
  </si>
  <si>
    <t>莆田市第一医院</t>
  </si>
  <si>
    <t>莆田</t>
  </si>
  <si>
    <t>莆田学院附属医院莆田市第二医院</t>
  </si>
  <si>
    <t>三明市第一医院</t>
  </si>
  <si>
    <t>武警福建总队医院</t>
  </si>
  <si>
    <t>中国人民解放军四七六医院（原福州空军医院）</t>
  </si>
  <si>
    <t>福鼎市医院</t>
  </si>
  <si>
    <t>福鼎</t>
  </si>
  <si>
    <t>闽东医院</t>
  </si>
  <si>
    <t>宁德</t>
  </si>
  <si>
    <t>宁德市医院</t>
  </si>
  <si>
    <t>CNZY0308</t>
  </si>
  <si>
    <t>福建医科大学附属第二医院</t>
  </si>
  <si>
    <t>泉州</t>
  </si>
  <si>
    <t>泉州惠安县医院</t>
  </si>
  <si>
    <t>泉州晋江市医院</t>
  </si>
  <si>
    <t>石狮市医院</t>
  </si>
  <si>
    <t>石狮</t>
  </si>
  <si>
    <t>泉州市安海医院</t>
  </si>
  <si>
    <t>泉州市第三医院</t>
  </si>
  <si>
    <t>泉州市第一医院</t>
  </si>
  <si>
    <t>泉州市人民医院</t>
  </si>
  <si>
    <t>泉州市中医院</t>
  </si>
  <si>
    <t>CNZY0306</t>
  </si>
  <si>
    <t>厦门大学医院</t>
  </si>
  <si>
    <t>厦门</t>
  </si>
  <si>
    <t>CNZY0305</t>
  </si>
  <si>
    <t>厦门市家庭医疗保健所</t>
  </si>
  <si>
    <t>厦门市第三医院</t>
  </si>
  <si>
    <t>厦门市第一医院</t>
  </si>
  <si>
    <t>CNZY0307</t>
  </si>
  <si>
    <t>厦门市思明区人民医院</t>
  </si>
  <si>
    <t>厦门大学附属中山医院（厦门中山医院）</t>
  </si>
  <si>
    <t>厦门市中医院</t>
  </si>
  <si>
    <t>中国人民解放军第一七四医院</t>
  </si>
  <si>
    <t>龙海市第一医院</t>
  </si>
  <si>
    <t>龙海</t>
  </si>
  <si>
    <t>龙岩市第二医院</t>
  </si>
  <si>
    <t>龙岩</t>
  </si>
  <si>
    <t>龙岩市第一医院</t>
  </si>
  <si>
    <t>漳州市芗城区医院</t>
  </si>
  <si>
    <t>漳州</t>
  </si>
  <si>
    <t>漳州市医院</t>
  </si>
  <si>
    <t>漳州市中医院</t>
  </si>
  <si>
    <t>福州经济技术开发区医院（市第五医院）</t>
  </si>
  <si>
    <t>厦门市第一医院杏林分院</t>
  </si>
  <si>
    <t>厦门市第一医院鼓浪屿社区医疗服务中心(鼓浪屿分院)</t>
  </si>
  <si>
    <t>厦门市中医院江头分部</t>
  </si>
  <si>
    <t>厦门市第二医院海沧分院厦门海仓医院</t>
  </si>
  <si>
    <t>厦门市第二医院(集美院区)</t>
  </si>
  <si>
    <t>中国人民解放军第一八零医院</t>
  </si>
  <si>
    <t>南安市海都医院</t>
  </si>
  <si>
    <t>南安</t>
  </si>
  <si>
    <t>厦门莲花医院（金尚院区）</t>
  </si>
  <si>
    <t>福建中医药大学附属第二人民医院屏山分院</t>
  </si>
  <si>
    <t>厦门莲花医院（莲河院区）</t>
  </si>
  <si>
    <t>漳州市正兴医院</t>
  </si>
  <si>
    <t>金鸡山工人温泉疗养院</t>
  </si>
  <si>
    <t>漳州云霄县医院</t>
  </si>
  <si>
    <t>仙游县医院</t>
  </si>
  <si>
    <t>宁德市中医院</t>
  </si>
  <si>
    <t>宁德人民医院</t>
  </si>
  <si>
    <t>厦门市仙岳医院</t>
  </si>
  <si>
    <t>厦门莲花医院</t>
  </si>
  <si>
    <t>厦门市松柏医院</t>
  </si>
  <si>
    <t>福建龙钢企业集团公司职工医院</t>
  </si>
  <si>
    <t>厦门前埔医院</t>
  </si>
  <si>
    <t>七三一一一部队厦门第二干休所医务室</t>
  </si>
  <si>
    <t>福建中医学院附属第二人民医院二化分院</t>
  </si>
  <si>
    <t>福建省师范大学医院</t>
  </si>
  <si>
    <t>厦门长庚医院有限公司</t>
  </si>
  <si>
    <t>泉州东南医院</t>
  </si>
  <si>
    <t>厦门市爱心护理院</t>
  </si>
  <si>
    <t>漳浦县中医院</t>
  </si>
  <si>
    <t>宁德市福安精神病医院</t>
  </si>
  <si>
    <t>福安</t>
  </si>
  <si>
    <t>CNXB0000</t>
  </si>
  <si>
    <t>CNXB0100</t>
  </si>
  <si>
    <t>CNXB0104</t>
  </si>
  <si>
    <t>宝鸡市人民医院（宝鸡市急救中心）</t>
  </si>
  <si>
    <t>宝鸡中心医院</t>
  </si>
  <si>
    <t>CNXB0105</t>
  </si>
  <si>
    <t>汉中市3201医院</t>
  </si>
  <si>
    <t>汉中</t>
  </si>
  <si>
    <t>汉中市人民医院</t>
  </si>
  <si>
    <t>汉中市中心医院</t>
  </si>
  <si>
    <t>兵器工业五二一医院</t>
  </si>
  <si>
    <t>CNXB0103</t>
  </si>
  <si>
    <t>解放军第四军医大学附属口腔医院</t>
  </si>
  <si>
    <t>CNXB0102</t>
  </si>
  <si>
    <t>西安电力中心医院</t>
  </si>
  <si>
    <t>西安市第一医院</t>
  </si>
  <si>
    <t>延安大学附属医院</t>
  </si>
  <si>
    <t>延安</t>
  </si>
  <si>
    <t>安康市中医医院</t>
  </si>
  <si>
    <t>安康</t>
  </si>
  <si>
    <t>安康市中心医院</t>
  </si>
  <si>
    <t>咸阳市中心医院</t>
  </si>
  <si>
    <t>咸阳</t>
  </si>
  <si>
    <t>西安交通大学校医院</t>
  </si>
  <si>
    <t>西安市中医院</t>
  </si>
  <si>
    <t>西安航天总医院</t>
  </si>
  <si>
    <t>西安建筑科技大学医院</t>
  </si>
  <si>
    <t>延安市人民医院</t>
  </si>
  <si>
    <t>陕西第二人民医院</t>
  </si>
  <si>
    <t>西安长庆医院(兴隆园医院</t>
  </si>
  <si>
    <t>户县中医医院</t>
  </si>
  <si>
    <t>西安科技大学医院</t>
  </si>
  <si>
    <t>CNXB0200</t>
  </si>
  <si>
    <t>CNXB0202</t>
  </si>
  <si>
    <t>CNXB0204</t>
  </si>
  <si>
    <t>兰州化学工业公司职工医院兰州医学院附属天浩医院</t>
  </si>
  <si>
    <t>兰州炼油化工总厂职工医院</t>
  </si>
  <si>
    <t>天水市第一人民医院</t>
  </si>
  <si>
    <t>中国人民解放军第一医院三爱堂医院</t>
  </si>
  <si>
    <t>甘肃省中医院</t>
  </si>
  <si>
    <t>金川有色金属公司职工医院</t>
  </si>
  <si>
    <t>金昌</t>
  </si>
  <si>
    <t>CNXB0201</t>
  </si>
  <si>
    <t>宁夏回族自治区人民医院</t>
  </si>
  <si>
    <t>CNXB0203</t>
  </si>
  <si>
    <t>青海省医学院附属医院</t>
  </si>
  <si>
    <t>解放军第五医院</t>
  </si>
  <si>
    <t>陆军总院安宁分院</t>
  </si>
  <si>
    <t>银川市中医院</t>
  </si>
  <si>
    <t>西宁市第一人民医院</t>
  </si>
  <si>
    <t>青海省第五人民医院</t>
  </si>
  <si>
    <t>西宁市第二人民医院</t>
  </si>
  <si>
    <t>宁夏医科大学总医院附属心脑血管病医院</t>
  </si>
  <si>
    <t>宁夏中医研究院</t>
  </si>
  <si>
    <t>CNXB0300</t>
  </si>
  <si>
    <t>CNXB0304</t>
  </si>
  <si>
    <t>包头市中心医院（原包头市第二医院）</t>
  </si>
  <si>
    <t>内蒙古科技大学第一附属医院（包头医学院一附属医院）</t>
  </si>
  <si>
    <t>CNXB0301</t>
  </si>
  <si>
    <t>长治市人民医院</t>
  </si>
  <si>
    <t>长治医学院附属和平医院</t>
  </si>
  <si>
    <t>CNXB0305</t>
  </si>
  <si>
    <t>山西省人民医院</t>
  </si>
  <si>
    <t>太原市第二人民医院</t>
  </si>
  <si>
    <t>太原钢铁(集团)有限公司总医院原太原市太钢卫生处</t>
  </si>
  <si>
    <t>太原市中心医院</t>
  </si>
  <si>
    <t>中国人民解放军第二六四医院</t>
  </si>
  <si>
    <t>山西省中医研究院附属医院（原山西省中医药研究所）</t>
  </si>
  <si>
    <t>山西晋城无烟煤矿业集团有限公司总医院</t>
  </si>
  <si>
    <t>晋城</t>
  </si>
  <si>
    <t>山西大医院（山西医学科学院）</t>
  </si>
  <si>
    <t>阳泉煤业集团总医院</t>
  </si>
  <si>
    <t>太原市精神病医院</t>
  </si>
  <si>
    <t>内蒙古包钢医院</t>
  </si>
  <si>
    <t>CNXN0000</t>
  </si>
  <si>
    <t>CNXN0100</t>
  </si>
  <si>
    <t>CNXN0104</t>
  </si>
  <si>
    <t>成都市第二人民医院成都市红十字医院</t>
  </si>
  <si>
    <t>CNXN0102</t>
  </si>
  <si>
    <t>CNXN0105</t>
  </si>
  <si>
    <t>成都市第五人民医院</t>
  </si>
  <si>
    <t>CNXN0103</t>
  </si>
  <si>
    <t>成都市第一人民医院成都市中西医结合医院</t>
  </si>
  <si>
    <t>CNXN0101</t>
  </si>
  <si>
    <t>成都市龙泉驿区第一人民医院</t>
  </si>
  <si>
    <t>核工业416医院</t>
  </si>
  <si>
    <t>四川大学华西医院第四附属医院</t>
  </si>
  <si>
    <t>四川第四人民医院</t>
  </si>
  <si>
    <t>四川省第五人民医院</t>
  </si>
  <si>
    <t>四川省医学科学院附属医院</t>
  </si>
  <si>
    <t>四川省中医院成都中医药大学附属医院</t>
  </si>
  <si>
    <t>中国航空工业成都三六三医院</t>
  </si>
  <si>
    <t>CNXN0106</t>
  </si>
  <si>
    <t>泸州医学院附属医院</t>
  </si>
  <si>
    <t>泸州</t>
  </si>
  <si>
    <t>隆昌县人民医院</t>
  </si>
  <si>
    <t>内江</t>
  </si>
  <si>
    <t>内江市第一人民医院</t>
  </si>
  <si>
    <t>川北医学院附属医院</t>
  </si>
  <si>
    <t>南充</t>
  </si>
  <si>
    <t>宜宾市第二人民医院</t>
  </si>
  <si>
    <t>宜宾</t>
  </si>
  <si>
    <t>德阳市人民医院</t>
  </si>
  <si>
    <t>德阳</t>
  </si>
  <si>
    <t>成都市第六人民医院</t>
  </si>
  <si>
    <t>攀枝花市中心医院</t>
  </si>
  <si>
    <t>攀枝花</t>
  </si>
  <si>
    <t>成都慢性病医院</t>
  </si>
  <si>
    <t>四川大学华西医院西藏成办分院</t>
  </si>
  <si>
    <t>成都金沙医院（成都妇女儿童医院）</t>
  </si>
  <si>
    <t>成都市第四人民医院</t>
  </si>
  <si>
    <t>资阳市第一人民医院</t>
  </si>
  <si>
    <t>资阳</t>
  </si>
  <si>
    <t>四川石油管理局成都医院</t>
  </si>
  <si>
    <t>四川人民医院（草堂医院）</t>
  </si>
  <si>
    <t>双流县第二人民医院</t>
  </si>
  <si>
    <t>眉山市第二人民医院</t>
  </si>
  <si>
    <t>眉山</t>
  </si>
  <si>
    <t>西南交通大学医院</t>
  </si>
  <si>
    <t>新津县人民医院</t>
  </si>
  <si>
    <t>凉山州第一人民医院</t>
  </si>
  <si>
    <t>西昌</t>
  </si>
  <si>
    <t>泸州医学院附属中医院</t>
  </si>
  <si>
    <t>眉山市中医院</t>
  </si>
  <si>
    <t>九0三医院</t>
  </si>
  <si>
    <t>绵阳</t>
  </si>
  <si>
    <t>四川省八一康复中心</t>
  </si>
  <si>
    <t>CNXN0200</t>
  </si>
  <si>
    <t>CNXN0204</t>
  </si>
  <si>
    <t>成都军区昆明总医院</t>
  </si>
  <si>
    <t>玉溪市人民医院</t>
  </si>
  <si>
    <t>玉溪</t>
  </si>
  <si>
    <t>大理州人民医院</t>
  </si>
  <si>
    <t>大理</t>
  </si>
  <si>
    <t>大理医学院附属医院</t>
  </si>
  <si>
    <t>CNXN0202</t>
  </si>
  <si>
    <t>CNXN0201</t>
  </si>
  <si>
    <t>重庆三峡中心医院</t>
  </si>
  <si>
    <t>CNXN0203</t>
  </si>
  <si>
    <t>重庆市第八人民医院重庆市机关直属医院</t>
  </si>
  <si>
    <t>重庆市第二人民医院</t>
  </si>
  <si>
    <t>重庆市精神卫生中心</t>
  </si>
  <si>
    <t>重庆市中山医院外科医院</t>
  </si>
  <si>
    <t>云阳县人民医院</t>
  </si>
  <si>
    <t>重庆永川区人民医院</t>
  </si>
  <si>
    <t>中国人民解放军第三二四医院</t>
  </si>
  <si>
    <t>重庆市第五人民医院</t>
  </si>
  <si>
    <t>祥云县人民医院</t>
  </si>
  <si>
    <t>垫江县中医院</t>
  </si>
  <si>
    <t>重庆卷烟厂职工医院</t>
  </si>
  <si>
    <t>铜梁县中医院</t>
  </si>
  <si>
    <t>重庆西郊医院</t>
  </si>
  <si>
    <t>重庆市西南大学医院</t>
  </si>
  <si>
    <t>重钢总医院</t>
  </si>
  <si>
    <t>重庆市梁平县人民医院</t>
  </si>
  <si>
    <t>重庆市中医研究院(本部)</t>
  </si>
  <si>
    <t>CNXN0300</t>
  </si>
  <si>
    <t>CNXN0303</t>
  </si>
  <si>
    <t>CNXN0302</t>
  </si>
  <si>
    <t>贵港市人民医院</t>
  </si>
  <si>
    <t>贵港</t>
  </si>
  <si>
    <t>南宁市中医院</t>
  </si>
  <si>
    <t>CNXN0301</t>
  </si>
  <si>
    <t>贵阳中医学院第二附属医院</t>
  </si>
  <si>
    <t>贵州</t>
  </si>
  <si>
    <t>贵阳</t>
  </si>
  <si>
    <t>CNXN0304</t>
  </si>
  <si>
    <t>贵阳中医学院第一附属医院</t>
  </si>
  <si>
    <t>贵州黔西南州人民医院</t>
  </si>
  <si>
    <t>贵州省人民医院</t>
  </si>
  <si>
    <t>贵阳医学院附属医院</t>
  </si>
  <si>
    <t>遵义市第一人民医院</t>
  </si>
  <si>
    <t>遵义</t>
  </si>
  <si>
    <t>遵义医学院附属医院</t>
  </si>
  <si>
    <t>贵阳市第一人民医院</t>
  </si>
  <si>
    <t>贵阳医学院附属白云分院</t>
  </si>
  <si>
    <t>贵阳市第二人民医院</t>
  </si>
  <si>
    <t>南宁市第三人民医院南宁市心血管专科医院</t>
  </si>
  <si>
    <t>贵州省黔南州人民医院</t>
  </si>
  <si>
    <t>解放军第四十四医院</t>
  </si>
  <si>
    <t>贵州第二人民医院</t>
  </si>
  <si>
    <t>贵阳医学院附属乌当医院</t>
  </si>
  <si>
    <t>CNXJ0000</t>
  </si>
  <si>
    <t>新疆特区</t>
  </si>
  <si>
    <t>CNXJ0100</t>
  </si>
  <si>
    <t>CNXJ0101</t>
  </si>
  <si>
    <t>CNXJ0104</t>
  </si>
  <si>
    <t>CNXJ0102</t>
  </si>
  <si>
    <t>CNXJ0105</t>
  </si>
  <si>
    <t>乌鲁木齐市第四人民医院</t>
  </si>
  <si>
    <t>新疆心脑血管病医院</t>
  </si>
  <si>
    <t>CNXJ0103</t>
  </si>
  <si>
    <t>伊犁州奎屯医院</t>
  </si>
  <si>
    <t>煤矿总医院</t>
  </si>
  <si>
    <t>新疆民航局医院</t>
  </si>
  <si>
    <t>新疆八一钢铁公司医院</t>
  </si>
  <si>
    <t>新疆生产建设兵团机关门诊部</t>
  </si>
  <si>
    <t>库尔勒塔指石油医院</t>
  </si>
  <si>
    <t>伊犁哈萨克自治州中医医院</t>
  </si>
  <si>
    <t>乌鲁木齐红山中医院（乌鲁木齐市中医院）</t>
  </si>
  <si>
    <t>乌苏市人民医院</t>
  </si>
  <si>
    <t>乌苏</t>
  </si>
  <si>
    <t>新疆兵团农三师医院</t>
  </si>
  <si>
    <t>塔城地区人民医院</t>
  </si>
  <si>
    <t>塔城</t>
  </si>
  <si>
    <t>阿勒泰地区人民医院</t>
  </si>
  <si>
    <t>阿勒泰</t>
  </si>
  <si>
    <t>吐鲁番地区人民医院</t>
  </si>
  <si>
    <t>吐鲁番</t>
  </si>
  <si>
    <t>新疆医科大学第三附属肿瘤医院</t>
  </si>
  <si>
    <t>昌吉市人民医院</t>
  </si>
  <si>
    <t>石油管理局准东勘探开发公司职工医院</t>
  </si>
  <si>
    <t>福海县人民医院</t>
  </si>
  <si>
    <t>石河子市中医医院</t>
  </si>
  <si>
    <t>石河子</t>
  </si>
  <si>
    <t>新疆维吾尔自治区第二济困医院</t>
  </si>
  <si>
    <t>石河子绿洲医院</t>
  </si>
  <si>
    <t>和田市人民医院</t>
  </si>
  <si>
    <t>(乌鲁木齐)米东区人民医院</t>
  </si>
  <si>
    <t>新疆维吾尔自治区人事厅机关医务室</t>
  </si>
  <si>
    <t>X2Y2</t>
  </si>
  <si>
    <t>X2Y3</t>
  </si>
  <si>
    <t>X2Y4</t>
  </si>
  <si>
    <t>ART</t>
    <phoneticPr fontId="1" type="noConversion"/>
  </si>
  <si>
    <t>BU</t>
    <phoneticPr fontId="1" type="noConversion"/>
  </si>
  <si>
    <t>大区代码</t>
  </si>
  <si>
    <t>大区</t>
  </si>
  <si>
    <t>地区代码</t>
  </si>
  <si>
    <t>地区</t>
  </si>
  <si>
    <t>小区编码</t>
  </si>
  <si>
    <t>医院代码</t>
    <phoneticPr fontId="1" type="noConversion"/>
  </si>
  <si>
    <t>医院名称</t>
    <phoneticPr fontId="1" type="noConversion"/>
  </si>
  <si>
    <t>是否EIA样本医院</t>
    <phoneticPr fontId="1" type="noConversion"/>
  </si>
  <si>
    <t>是否科室分开医院</t>
    <phoneticPr fontId="1" type="noConversion"/>
  </si>
  <si>
    <t>省份</t>
    <phoneticPr fontId="1" type="noConversion"/>
  </si>
  <si>
    <t>城市</t>
    <phoneticPr fontId="1" type="noConversion"/>
  </si>
  <si>
    <t>日门诊数</t>
    <phoneticPr fontId="16" type="noConversion"/>
  </si>
  <si>
    <t>产品</t>
    <phoneticPr fontId="1" type="noConversion"/>
  </si>
  <si>
    <t>产品单价</t>
    <phoneticPr fontId="1" type="noConversion"/>
  </si>
  <si>
    <t>1409MAT
月均市场规模</t>
    <phoneticPr fontId="1" type="noConversion"/>
  </si>
  <si>
    <t>规模等级</t>
    <phoneticPr fontId="1" type="noConversion"/>
  </si>
  <si>
    <t>ECI1409
MAT月均销量</t>
    <phoneticPr fontId="1" type="noConversion"/>
  </si>
  <si>
    <t>市场份额</t>
    <phoneticPr fontId="1" type="noConversion"/>
  </si>
  <si>
    <t>2014 GroupSegment</t>
    <phoneticPr fontId="1" type="noConversion"/>
  </si>
  <si>
    <t>FY14实际销量</t>
    <phoneticPr fontId="1" type="noConversion"/>
  </si>
  <si>
    <t>2015 Segment</t>
    <phoneticPr fontId="1" type="noConversion"/>
  </si>
  <si>
    <t>模型增长率</t>
    <phoneticPr fontId="1" type="noConversion"/>
  </si>
  <si>
    <t>FY15 模型指标金额</t>
    <phoneticPr fontId="1" type="noConversion"/>
  </si>
  <si>
    <t>FY15 模型月均盒数</t>
    <phoneticPr fontId="1" type="noConversion"/>
  </si>
  <si>
    <t>BU月均调整盒数</t>
    <phoneticPr fontId="1" type="noConversion"/>
  </si>
  <si>
    <t>BU调整增长率</t>
    <phoneticPr fontId="1" type="noConversion"/>
  </si>
  <si>
    <t>BU调整后增长率</t>
    <phoneticPr fontId="1" type="noConversion"/>
  </si>
  <si>
    <t>BU调整后总金额</t>
    <phoneticPr fontId="1" type="noConversion"/>
  </si>
  <si>
    <t>BU调整后月均盒数</t>
    <phoneticPr fontId="1" type="noConversion"/>
  </si>
  <si>
    <t>BU调整后总盒数差异</t>
    <phoneticPr fontId="1" type="noConversion"/>
  </si>
  <si>
    <t>是否为核心医院</t>
    <phoneticPr fontId="1" type="noConversion"/>
  </si>
  <si>
    <t>产品规格</t>
    <phoneticPr fontId="1" type="noConversion"/>
  </si>
  <si>
    <t>产品规格ID</t>
    <phoneticPr fontId="1" type="noConversion"/>
  </si>
  <si>
    <t>规格单价</t>
    <phoneticPr fontId="1" type="noConversion"/>
  </si>
  <si>
    <t>换算为规格后的月均盒数</t>
    <phoneticPr fontId="1" type="noConversion"/>
  </si>
  <si>
    <t>大区调整增长率</t>
    <phoneticPr fontId="1" type="noConversion"/>
  </si>
  <si>
    <t>大区调整后增长率</t>
    <phoneticPr fontId="1" type="noConversion"/>
  </si>
  <si>
    <t>大区调整后总盒数</t>
  </si>
  <si>
    <t>大区调整后总盒数差异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</si>
  <si>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</si>
  <si>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</si>
  <si>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</si>
  <si>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</si>
  <si>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</si>
  <si>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</si>
  <si>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</si>
  <si>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</si>
  <si>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</si>
  <si>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</si>
  <si>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2月</t>
    <phoneticPr fontId="1" type="noConversion"/>
  </si>
  <si>
    <t>3月</t>
    <phoneticPr fontId="1" type="noConversion"/>
  </si>
  <si>
    <t>新增删除目标医院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</si>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</sst>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 * #,##0.0_ ;_ * \-#,##0.0_ ;_ * &quot;-&quot;??_ ;_ @_ "/>
    <numFmt numFmtId="179" formatCode="_(* #,##0.00_);_(* \(#,##0.00\);_(* &quot;-&quot;??_);_(@_)"/>
  </numFmts>
  <fonts count="17" x14ac:knownFonts="1">
    <font>
      <sz val="10"/>
      <color theme="1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rgb="FF363636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theme="0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ck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0" fontId="7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0" fontId="0" fillId="0" borderId="0" xfId="0" applyNumberFormat="1">
      <alignment vertical="center"/>
    </xf>
    <xf numFmtId="43" fontId="7" fillId="0" borderId="0" xfId="1" applyFont="1" applyAlignment="1">
      <alignment horizontal="center" vertical="top" wrapText="1"/>
    </xf>
    <xf numFmtId="43" fontId="0" fillId="0" borderId="0" xfId="1" applyFont="1">
      <alignment vertical="center"/>
    </xf>
    <xf numFmtId="10" fontId="7" fillId="0" borderId="0" xfId="2" applyNumberFormat="1" applyFont="1" applyAlignment="1">
      <alignment horizontal="center" vertical="top" wrapText="1"/>
    </xf>
    <xf numFmtId="10" fontId="0" fillId="0" borderId="0" xfId="2" applyNumberFormat="1" applyFont="1">
      <alignment vertical="center"/>
    </xf>
    <xf numFmtId="10" fontId="7" fillId="2" borderId="0" xfId="2" applyNumberFormat="1" applyFont="1" applyFill="1" applyAlignment="1">
      <alignment horizontal="center" vertical="top" wrapText="1"/>
    </xf>
    <xf numFmtId="178" fontId="0" fillId="0" borderId="0" xfId="1" applyNumberFormat="1" applyFont="1">
      <alignment vertical="center"/>
    </xf>
    <xf numFmtId="0" fontId="0" fillId="0" borderId="0" xfId="0" pivotButton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2" borderId="0" xfId="0" applyFont="1" applyFill="1">
      <alignment vertical="center"/>
    </xf>
    <xf numFmtId="0" fontId="11" fillId="3" borderId="9" xfId="0" applyFont="1" applyFill="1" applyBorder="1" applyAlignment="1">
      <alignment horizontal="left" vertical="center" wrapText="1"/>
    </xf>
    <xf numFmtId="177" fontId="11" fillId="3" borderId="9" xfId="2" applyNumberFormat="1" applyFont="1" applyFill="1" applyBorder="1" applyAlignment="1">
      <alignment horizontal="right" vertical="center" wrapText="1"/>
    </xf>
    <xf numFmtId="178" fontId="7" fillId="0" borderId="0" xfId="1" applyNumberFormat="1" applyFont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/>
    </xf>
    <xf numFmtId="43" fontId="0" fillId="0" borderId="10" xfId="1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center" indent="1"/>
    </xf>
    <xf numFmtId="3" fontId="12" fillId="0" borderId="6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0" fontId="3" fillId="0" borderId="0" xfId="0" applyNumberFormat="1" applyFont="1" applyAlignment="1">
      <alignment horizontal="center" vertical="center"/>
    </xf>
    <xf numFmtId="11" fontId="0" fillId="0" borderId="0" xfId="0" applyNumberFormat="1">
      <alignment vertical="center"/>
    </xf>
    <xf numFmtId="10" fontId="3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9" fontId="15" fillId="4" borderId="11" xfId="1" applyNumberFormat="1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10" fontId="15" fillId="4" borderId="11" xfId="2" applyNumberFormat="1" applyFont="1" applyFill="1" applyBorder="1" applyAlignment="1">
      <alignment horizontal="center" vertical="center" wrapText="1"/>
    </xf>
    <xf numFmtId="0" fontId="15" fillId="4" borderId="11" xfId="1" applyNumberFormat="1" applyFont="1" applyFill="1" applyBorder="1" applyAlignment="1">
      <alignment horizontal="center" vertical="center" wrapText="1"/>
    </xf>
    <xf numFmtId="179" fontId="15" fillId="6" borderId="11" xfId="1" applyNumberFormat="1" applyFont="1" applyFill="1" applyBorder="1" applyAlignment="1">
      <alignment horizontal="center" vertical="center" wrapText="1"/>
    </xf>
    <xf numFmtId="179" fontId="15" fillId="7" borderId="11" xfId="1" applyNumberFormat="1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60">
    <dxf>
      <numFmt numFmtId="176" formatCode="_ * #,##0_ ;_ * \-#,##0_ ;_ * &quot;-&quot;??_ ;_ @_ "/>
    </dxf>
    <dxf>
      <numFmt numFmtId="176" formatCode="_ * #,##0_ ;_ * \-#,##0_ ;_ * &quot;-&quot;??_ ;_ @_ 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numFmt numFmtId="176" formatCode="_ * #,##0_ ;_ * \-#,##0_ ;_ * &quot;-&quot;??_ ;_ @_ "/>
    </dxf>
    <dxf>
      <numFmt numFmtId="176" formatCode="_ * #,##0_ ;_ * \-#,##0_ ;_ * &quot;-&quot;??_ ;_ @_ "/>
    </dxf>
    <dxf>
      <alignment horizontal="center" readingOrder="0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alignment horizontal="center" readingOrder="0"/>
    </dxf>
    <dxf>
      <alignment horizontal="center" readingOrder="0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6" formatCode="_ * #,##0_ ;_ * \-#,##0_ ;_ * &quot;-&quot;??_ ;_ @_ "/>
    </dxf>
    <dxf>
      <numFmt numFmtId="176" formatCode="_ * #,##0_ ;_ * \-#,##0_ ;_ * &quot;-&quot;??_ ;_ @_ 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178" formatCode="_ * #,##0.0_ ;_ * \-#,##0.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5" formatCode="_ * #,##0.00_ ;_ * \-#,##0.00_ ;_ * &quot;-&quot;??_ ;_ @_ 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center" textRotation="0" wrapText="0" indent="0" justifyLastLine="0" shrinkToFit="0" readingOrder="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Arial"/>
        <scheme val="none"/>
      </font>
      <numFmt numFmtId="177" formatCode="0.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numFmt numFmtId="14" formatCode="0.00%"/>
    </dxf>
    <dxf>
      <alignment horizontal="center" readingOrder="0"/>
    </dxf>
    <dxf>
      <alignment wrapText="1" readingOrder="0"/>
    </dxf>
    <dxf>
      <alignment wrapText="1" readingOrder="0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13</xdr:col>
      <xdr:colOff>266700</xdr:colOff>
      <xdr:row>27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23850"/>
          <a:ext cx="513397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2</xdr:row>
      <xdr:rowOff>133350</xdr:rowOff>
    </xdr:from>
    <xdr:to>
      <xdr:col>9</xdr:col>
      <xdr:colOff>409575</xdr:colOff>
      <xdr:row>14</xdr:row>
      <xdr:rowOff>85726</xdr:rowOff>
    </xdr:to>
    <xdr:sp macro="" textlink="">
      <xdr:nvSpPr>
        <xdr:cNvPr id="4" name="Rectangle 61"/>
        <xdr:cNvSpPr>
          <a:spLocks noChangeArrowheads="1"/>
        </xdr:cNvSpPr>
      </xdr:nvSpPr>
      <xdr:spPr bwMode="auto">
        <a:xfrm>
          <a:off x="4772025" y="457200"/>
          <a:ext cx="2190750" cy="1895476"/>
        </a:xfrm>
        <a:prstGeom prst="rect">
          <a:avLst/>
        </a:prstGeom>
        <a:solidFill>
          <a:srgbClr val="00B050">
            <a:alpha val="45000"/>
          </a:srgbClr>
        </a:solidFill>
        <a:ln w="9525">
          <a:noFill/>
          <a:miter lim="800000"/>
          <a:headEnd/>
          <a:tailEnd/>
        </a:ln>
      </xdr:spPr>
      <xdr:txBody>
        <a:bodyPr wrap="square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 b="1"/>
            <a:t>C</a:t>
          </a:r>
          <a:endParaRPr lang="zh-CN" altLang="en-US" sz="1800" b="1"/>
        </a:p>
      </xdr:txBody>
    </xdr:sp>
    <xdr:clientData/>
  </xdr:twoCellAnchor>
  <xdr:twoCellAnchor>
    <xdr:from>
      <xdr:col>9</xdr:col>
      <xdr:colOff>428625</xdr:colOff>
      <xdr:row>2</xdr:row>
      <xdr:rowOff>133350</xdr:rowOff>
    </xdr:from>
    <xdr:to>
      <xdr:col>13</xdr:col>
      <xdr:colOff>123825</xdr:colOff>
      <xdr:row>14</xdr:row>
      <xdr:rowOff>66675</xdr:rowOff>
    </xdr:to>
    <xdr:sp macro="" textlink="">
      <xdr:nvSpPr>
        <xdr:cNvPr id="5" name="Rectangle 61"/>
        <xdr:cNvSpPr>
          <a:spLocks noChangeArrowheads="1"/>
        </xdr:cNvSpPr>
      </xdr:nvSpPr>
      <xdr:spPr bwMode="auto">
        <a:xfrm>
          <a:off x="6981825" y="457200"/>
          <a:ext cx="2133600" cy="1876425"/>
        </a:xfrm>
        <a:prstGeom prst="rect">
          <a:avLst/>
        </a:prstGeom>
        <a:solidFill>
          <a:srgbClr val="FFFF00">
            <a:alpha val="45000"/>
          </a:srgbClr>
        </a:solidFill>
        <a:ln w="9525">
          <a:noFill/>
          <a:miter lim="800000"/>
          <a:headEnd/>
          <a:tailEnd/>
        </a:ln>
      </xdr:spPr>
      <xdr:txBody>
        <a:bodyPr wrap="square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 b="1"/>
            <a:t>A</a:t>
          </a:r>
          <a:endParaRPr lang="zh-CN" altLang="en-US" sz="1800" b="1"/>
        </a:p>
      </xdr:txBody>
    </xdr:sp>
    <xdr:clientData/>
  </xdr:twoCellAnchor>
  <xdr:twoCellAnchor>
    <xdr:from>
      <xdr:col>6</xdr:col>
      <xdr:colOff>9525</xdr:colOff>
      <xdr:row>14</xdr:row>
      <xdr:rowOff>95250</xdr:rowOff>
    </xdr:from>
    <xdr:to>
      <xdr:col>10</xdr:col>
      <xdr:colOff>514350</xdr:colOff>
      <xdr:row>25</xdr:row>
      <xdr:rowOff>10847</xdr:rowOff>
    </xdr:to>
    <xdr:sp macro="" textlink="">
      <xdr:nvSpPr>
        <xdr:cNvPr id="6" name="Rectangle 61"/>
        <xdr:cNvSpPr>
          <a:spLocks noChangeArrowheads="1"/>
        </xdr:cNvSpPr>
      </xdr:nvSpPr>
      <xdr:spPr bwMode="auto">
        <a:xfrm>
          <a:off x="4762500" y="2362200"/>
          <a:ext cx="2914650" cy="1696772"/>
        </a:xfrm>
        <a:prstGeom prst="rect">
          <a:avLst/>
        </a:prstGeom>
        <a:solidFill>
          <a:srgbClr val="0070C0">
            <a:alpha val="37000"/>
          </a:srgbClr>
        </a:solidFill>
        <a:ln w="9525">
          <a:noFill/>
          <a:miter lim="800000"/>
          <a:headEnd/>
          <a:tailEnd/>
        </a:ln>
      </xdr:spPr>
      <xdr:txBody>
        <a:bodyPr wrap="square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 b="1"/>
            <a:t>D</a:t>
          </a:r>
          <a:endParaRPr lang="zh-CN" altLang="en-US" sz="1800" b="1"/>
        </a:p>
      </xdr:txBody>
    </xdr:sp>
    <xdr:clientData/>
  </xdr:twoCellAnchor>
  <xdr:twoCellAnchor>
    <xdr:from>
      <xdr:col>10</xdr:col>
      <xdr:colOff>523876</xdr:colOff>
      <xdr:row>14</xdr:row>
      <xdr:rowOff>95250</xdr:rowOff>
    </xdr:from>
    <xdr:to>
      <xdr:col>13</xdr:col>
      <xdr:colOff>123826</xdr:colOff>
      <xdr:row>25</xdr:row>
      <xdr:rowOff>0</xdr:rowOff>
    </xdr:to>
    <xdr:sp macro="" textlink="">
      <xdr:nvSpPr>
        <xdr:cNvPr id="7" name="Rectangle 61"/>
        <xdr:cNvSpPr>
          <a:spLocks noChangeArrowheads="1"/>
        </xdr:cNvSpPr>
      </xdr:nvSpPr>
      <xdr:spPr bwMode="auto">
        <a:xfrm>
          <a:off x="7686676" y="2362200"/>
          <a:ext cx="1428750" cy="1685925"/>
        </a:xfrm>
        <a:prstGeom prst="rect">
          <a:avLst/>
        </a:prstGeom>
        <a:solidFill>
          <a:schemeClr val="accent2">
            <a:lumMod val="75000"/>
            <a:alpha val="45000"/>
          </a:schemeClr>
        </a:solidFill>
        <a:ln w="9525">
          <a:noFill/>
          <a:miter lim="800000"/>
          <a:headEnd/>
          <a:tailEnd/>
        </a:ln>
      </xdr:spPr>
      <xdr:txBody>
        <a:bodyPr wrap="square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800" b="1"/>
            <a:t>B</a:t>
          </a:r>
          <a:endParaRPr lang="zh-CN" altLang="en-US" sz="1800" b="1"/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180773</xdr:colOff>
      <xdr:row>28</xdr:row>
      <xdr:rowOff>38055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10050"/>
          <a:ext cx="1619048" cy="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e Tao" refreshedDate="41963.605509374996" createdVersion="4" refreshedVersion="4" minRefreshableVersion="3" recordCount="1568">
  <cacheSource type="worksheet">
    <worksheetSource name="表2"/>
  </cacheSource>
  <cacheFields count="31">
    <cacheField name="大区代码" numFmtId="0">
      <sharedItems/>
    </cacheField>
    <cacheField name="大区" numFmtId="0">
      <sharedItems containsBlank="1" count="25">
        <s v="广海大区"/>
        <s v="华北一区"/>
        <s v="华东二区"/>
        <s v="华东三区"/>
        <s v="华东一区"/>
        <s v="华中二区"/>
        <s v="华中一区"/>
        <s v="西北大区"/>
        <s v="西南大区"/>
        <s v="新疆特区"/>
        <m u="1"/>
        <s v="浙江大区" u="1"/>
        <s v="山河大区" u="1"/>
        <s v="山东大区" u="1"/>
        <s v="天河大区" u="1"/>
        <s v="华北大区" u="1"/>
        <s v="东北大区" u="1"/>
        <s v="上海大区" u="1"/>
        <s v="江安大区" u="1"/>
        <s v="华南大区" u="1"/>
        <s v="北京大区" u="1"/>
        <s v="华中大区" u="1"/>
        <s v="华东大区" u="1"/>
        <s v="福建大区" u="1"/>
        <s v="西区" u="1"/>
      </sharedItems>
    </cacheField>
    <cacheField name="地区代码" numFmtId="0">
      <sharedItems/>
    </cacheField>
    <cacheField name="地区" numFmtId="0">
      <sharedItems/>
    </cacheField>
    <cacheField name="小区编码" numFmtId="0">
      <sharedItems/>
    </cacheField>
    <cacheField name="医院代码" numFmtId="0">
      <sharedItems containsSemiMixedTypes="0" containsString="0" containsNumber="1" containsInteger="1" minValue="10100002" maxValue="91051761"/>
    </cacheField>
    <cacheField name="医院名称" numFmtId="0">
      <sharedItems/>
    </cacheField>
    <cacheField name="是否EIA样本医院" numFmtId="0">
      <sharedItems/>
    </cacheField>
    <cacheField name="省份" numFmtId="0">
      <sharedItems containsBlank="1" count="32">
        <s v="广东"/>
        <s v="海南"/>
        <s v="北京"/>
        <s v="河北"/>
        <s v="天津"/>
        <s v="浙江"/>
        <s v="江苏"/>
        <s v="安徽"/>
        <s v="上海"/>
        <s v="河南"/>
        <s v="山东"/>
        <s v="黑龙江"/>
        <s v="吉林"/>
        <s v="辽宁"/>
        <s v="湖南"/>
        <s v="江西"/>
        <s v="湖北"/>
        <s v="福建"/>
        <s v="陕西"/>
        <s v="甘肃"/>
        <s v="宁夏"/>
        <s v="青海"/>
        <s v="内蒙古"/>
        <s v="山西"/>
        <s v="四川"/>
        <s v="云南"/>
        <s v="重庆"/>
        <s v="广西"/>
        <s v="贵州"/>
        <s v="新疆"/>
        <m u="1"/>
        <s v="西藏" u="1"/>
      </sharedItems>
    </cacheField>
    <cacheField name="城市" numFmtId="0">
      <sharedItems/>
    </cacheField>
    <cacheField name="医院级别" numFmtId="0">
      <sharedItems/>
    </cacheField>
    <cacheField name="病床数" numFmtId="0">
      <sharedItems containsSemiMixedTypes="0" containsString="0" containsNumber="1" containsInteger="1" minValue="0" maxValue="7000"/>
    </cacheField>
    <cacheField name="门诊数" numFmtId="0">
      <sharedItems containsSemiMixedTypes="0" containsString="0" containsNumber="1" containsInteger="1" minValue="0" maxValue="18000"/>
    </cacheField>
    <cacheField name="MAT市场规模" numFmtId="3">
      <sharedItems containsSemiMixedTypes="0" containsString="0" containsNumber="1" minValue="36000" maxValue="9004712.3699999992"/>
    </cacheField>
    <cacheField name="等级" numFmtId="3">
      <sharedItems containsSemiMixedTypes="0" containsString="0" containsNumber="1" containsInteger="1" minValue="1" maxValue="10"/>
    </cacheField>
    <cacheField name="MAT销量" numFmtId="3">
      <sharedItems containsSemiMixedTypes="0" containsString="0" containsNumber="1" minValue="0" maxValue="3463058.04"/>
    </cacheField>
    <cacheField name="Product Share" numFmtId="0">
      <sharedItems containsString="0" containsBlank="1" containsNumber="1" minValue="0" maxValue="1"/>
    </cacheField>
    <cacheField name="2014 Segment" numFmtId="10">
      <sharedItems containsBlank="1" count="17">
        <s v="X2Y2"/>
        <s v="X2Y4"/>
        <s v="X4Y3"/>
        <s v="X2Y3"/>
        <s v="X3Y3"/>
        <s v="X3Y4"/>
        <s v="X3Y2"/>
        <s v="X4Y2"/>
        <m u="1"/>
        <s v="X4Y4" u="1"/>
        <s v="X2Y1" u="1"/>
        <s v="X4Y1" u="1"/>
        <s v="X1Y4" u="1"/>
        <s v="X1Y3" u="1"/>
        <s v="X1Y2" u="1"/>
        <s v="X1Y1" u="1"/>
        <s v="X3Y1" u="1"/>
      </sharedItems>
    </cacheField>
    <cacheField name="GR" numFmtId="10">
      <sharedItems containsSemiMixedTypes="0" containsString="0" containsNumber="1" minValue="0" maxValue="0.3"/>
    </cacheField>
    <cacheField name="14 ECI金额" numFmtId="43">
      <sharedItems containsSemiMixedTypes="0" containsString="0" containsNumber="1" minValue="0" maxValue="4224930.8099999996"/>
    </cacheField>
    <cacheField name="2014 GroupSegment" numFmtId="0">
      <sharedItems containsSemiMixedTypes="0" containsString="0" containsNumber="1" containsInteger="1" minValue="0" maxValue="0" count="1">
        <n v="0"/>
      </sharedItems>
    </cacheField>
    <cacheField name="根据BU需调整GR" numFmtId="10">
      <sharedItems containsString="0" containsBlank="1" containsNumber="1" containsInteger="1" minValue="0" maxValue="0"/>
    </cacheField>
    <cacheField name="调整后GR2" numFmtId="10">
      <sharedItems containsSemiMixedTypes="0" containsString="0" containsNumber="1" minValue="0" maxValue="0.3"/>
    </cacheField>
    <cacheField name="调整结果" numFmtId="43">
      <sharedItems containsSemiMixedTypes="0" containsString="0" containsNumber="1" minValue="0" maxValue="4224930.8087999998"/>
    </cacheField>
    <cacheField name="调整后月盒数" numFmtId="43">
      <sharedItems containsSemiMixedTypes="0" containsString="0" containsNumber="1" minValue="0" maxValue="3087.5871910900642"/>
    </cacheField>
    <cacheField name="差异" numFmtId="178">
      <sharedItems containsSemiMixedTypes="0" containsString="0" containsNumber="1" containsInteger="1" minValue="0" maxValue="0"/>
    </cacheField>
    <cacheField name=" 产品" numFmtId="0">
      <sharedItems/>
    </cacheField>
    <cacheField name="模型增长率" numFmtId="0" formula="'14 ECI金额'/MAT销量-1" databaseField="0"/>
    <cacheField name="调整增长率" numFmtId="0" formula="调整结果/MAT销量-1" databaseField="0"/>
    <cacheField name="差异1" numFmtId="0" formula="ROUND(调整结果-'14 ECI金额',0)" databaseField="0"/>
    <cacheField name="Share" numFmtId="0" formula="调整结果/MAT市场规模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8">
  <r>
    <s v="CNGH0000"/>
    <x v="0"/>
    <s v="CNGH0100"/>
    <s v="广海一区"/>
    <s v="CNGH0101"/>
    <n v="10500068"/>
    <s v="港务局疗养院广州颐康老年病医院"/>
    <s v="否"/>
    <x v="0"/>
    <s v="广州"/>
    <s v="一级"/>
    <n v="80"/>
    <n v="10"/>
    <n v="36000"/>
    <n v="1"/>
    <n v="3580.24"/>
    <n v="0.19878444444443999"/>
    <x v="0"/>
    <n v="0"/>
    <n v="3580.24"/>
    <x v="0"/>
    <n v="0"/>
    <n v="0"/>
    <n v="3580.24"/>
    <n v="2.6164459645122626"/>
    <n v="0"/>
    <s v="ART"/>
  </r>
  <r>
    <s v="CNGH0000"/>
    <x v="0"/>
    <s v="CNGH0100"/>
    <s v="广海一区"/>
    <s v="CNGH0101"/>
    <n v="10500071"/>
    <s v="广东第二中医院"/>
    <s v="是"/>
    <x v="0"/>
    <s v="广州"/>
    <s v="三级"/>
    <n v="800"/>
    <n v="2500"/>
    <n v="827883.44"/>
    <n v="4"/>
    <n v="851755.01333333005"/>
    <n v="0.90617321684801"/>
    <x v="1"/>
    <n v="0"/>
    <n v="851755.01"/>
    <x v="0"/>
    <n v="0"/>
    <n v="0"/>
    <n v="851755.01333333005"/>
    <n v="622.46412737388562"/>
    <n v="0"/>
    <s v="ART"/>
  </r>
  <r>
    <s v="CNGH0000"/>
    <x v="0"/>
    <s v="CNGH0100"/>
    <s v="广海一区"/>
    <s v="CNGH0103"/>
    <n v="10500073"/>
    <s v="广东省人民医院"/>
    <s v="是"/>
    <x v="0"/>
    <s v="广州"/>
    <s v="三级"/>
    <n v="2618"/>
    <n v="16000"/>
    <n v="4800000"/>
    <n v="9"/>
    <n v="2175057.8133332999"/>
    <n v="0.35361853333332999"/>
    <x v="2"/>
    <n v="0.22"/>
    <n v="2653570.5299999998"/>
    <x v="0"/>
    <n v="0"/>
    <n v="0.22"/>
    <n v="2653570.5322666257"/>
    <n v="1939.2342163368014"/>
    <n v="0"/>
    <s v="ART"/>
  </r>
  <r>
    <s v="CNGH0000"/>
    <x v="0"/>
    <s v="CNGH0100"/>
    <s v="广海一区"/>
    <s v="CNGH0106"/>
    <n v="10500078"/>
    <s v="广东药学院第一附属医院（广州铁路集团中心医院）"/>
    <s v="是"/>
    <x v="0"/>
    <s v="广州"/>
    <s v="三级"/>
    <n v="800"/>
    <n v="900"/>
    <n v="317496.09499999997"/>
    <n v="2"/>
    <n v="164209.06666667"/>
    <n v="0.51325103699306995"/>
    <x v="1"/>
    <n v="0"/>
    <n v="164209.07"/>
    <x v="0"/>
    <n v="0"/>
    <n v="0"/>
    <n v="164209.06666667"/>
    <n v="120.0042873707723"/>
    <n v="0"/>
    <s v="ART"/>
  </r>
  <r>
    <s v="CNGH0000"/>
    <x v="0"/>
    <s v="CNGH0100"/>
    <s v="广海一区"/>
    <s v="CNGH0106"/>
    <n v="10500088"/>
    <s v="广州市第六人民医院"/>
    <s v="是"/>
    <x v="0"/>
    <s v="广州"/>
    <s v="三级"/>
    <n v="900"/>
    <n v="1000"/>
    <n v="204071"/>
    <n v="2"/>
    <n v="94562.826666666995"/>
    <n v="0.32653728359248002"/>
    <x v="3"/>
    <n v="0"/>
    <n v="94562.83"/>
    <x v="0"/>
    <n v="0"/>
    <n v="0"/>
    <n v="94562.826666666995"/>
    <n v="69.106687323998798"/>
    <n v="0"/>
    <s v="ART"/>
  </r>
  <r>
    <s v="CNGH0000"/>
    <x v="0"/>
    <s v="CNGH0100"/>
    <s v="广海一区"/>
    <s v="CNGH0105"/>
    <n v="10500089"/>
    <s v="广州市第十二人民医院"/>
    <s v="是"/>
    <x v="0"/>
    <s v="广州"/>
    <s v="二级"/>
    <n v="600"/>
    <n v="600"/>
    <n v="204071"/>
    <n v="2"/>
    <n v="72220.533333333005"/>
    <n v="0.45369601756250999"/>
    <x v="3"/>
    <n v="0"/>
    <n v="72220.53"/>
    <x v="0"/>
    <n v="0"/>
    <n v="0"/>
    <n v="72220.533333333005"/>
    <n v="52.778898340592391"/>
    <n v="0"/>
    <s v="ART"/>
  </r>
  <r>
    <s v="CNGH0000"/>
    <x v="0"/>
    <s v="CNGH0100"/>
    <s v="广海一区"/>
    <s v="CNGH0102"/>
    <n v="10500107"/>
    <s v="广州市海珠区第二人民医院"/>
    <s v="是"/>
    <x v="0"/>
    <s v="广州"/>
    <s v="二级"/>
    <n v="80"/>
    <n v="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100"/>
    <s v="广海一区"/>
    <s v="CNGH0102"/>
    <n v="10500108"/>
    <s v="广州市海珠区第一人民医院"/>
    <s v="是"/>
    <x v="0"/>
    <s v="广州"/>
    <s v="二级"/>
    <n v="200"/>
    <n v="500"/>
    <n v="74543.975000000006"/>
    <n v="1"/>
    <n v="24327.466666666998"/>
    <n v="0.42319717991964001"/>
    <x v="3"/>
    <n v="0"/>
    <n v="24327.47"/>
    <x v="0"/>
    <n v="0"/>
    <n v="0"/>
    <n v="24327.466666666998"/>
    <n v="17.778557299736178"/>
    <n v="0"/>
    <s v="ART"/>
  </r>
  <r>
    <s v="CNGH0000"/>
    <x v="0"/>
    <s v="CNGH0100"/>
    <s v="广海一区"/>
    <s v="CNGH0102"/>
    <n v="10500110"/>
    <s v="广州市红十字会医院暨南大学医学院第四医院"/>
    <s v="是"/>
    <x v="0"/>
    <s v="广州"/>
    <s v="三级"/>
    <n v="730"/>
    <n v="3500"/>
    <n v="490352"/>
    <n v="3"/>
    <n v="316252.26666666998"/>
    <n v="0.51949130420596001"/>
    <x v="1"/>
    <n v="0"/>
    <n v="316252.27"/>
    <x v="0"/>
    <n v="0"/>
    <n v="0"/>
    <n v="316252.26666666998"/>
    <n v="231.11773704775788"/>
    <n v="0"/>
    <s v="ART"/>
  </r>
  <r>
    <s v="CNGH0000"/>
    <x v="0"/>
    <s v="CNGH0100"/>
    <s v="广海一区"/>
    <s v="CNGH0106"/>
    <n v="10500111"/>
    <s v="广州市花都区人民医院"/>
    <s v="是"/>
    <x v="0"/>
    <s v="广州"/>
    <s v="二级"/>
    <n v="860"/>
    <n v="2500"/>
    <n v="110603.04"/>
    <n v="1"/>
    <n v="76022.133333332997"/>
    <n v="0.54360892792820004"/>
    <x v="1"/>
    <n v="0"/>
    <n v="76022.13"/>
    <x v="0"/>
    <n v="0"/>
    <n v="0"/>
    <n v="76022.133333332997"/>
    <n v="55.557114599471625"/>
    <n v="0"/>
    <s v="ART"/>
  </r>
  <r>
    <s v="CNGH0000"/>
    <x v="0"/>
    <s v="CNGH0100"/>
    <s v="广海一区"/>
    <s v="CNGH0102"/>
    <n v="10500114"/>
    <s v="广州市精神病医院广州市脑科医院"/>
    <s v="是"/>
    <x v="0"/>
    <s v="广州"/>
    <s v="三级"/>
    <n v="100"/>
    <n v="650"/>
    <n v="2173839.395"/>
    <n v="7"/>
    <n v="668994.13333333004"/>
    <n v="0.29756641704435"/>
    <x v="4"/>
    <n v="0.2"/>
    <n v="802792.95999999996"/>
    <x v="0"/>
    <n v="0"/>
    <n v="0.2"/>
    <n v="802792.959999996"/>
    <n v="586.6825689146101"/>
    <n v="0"/>
    <s v="ART"/>
  </r>
  <r>
    <s v="CNGH0000"/>
    <x v="0"/>
    <s v="CNGH0100"/>
    <s v="广海一区"/>
    <s v="CNGH0106"/>
    <n v="10500119"/>
    <s v="广州市三九脑科医院"/>
    <s v="否"/>
    <x v="0"/>
    <s v="广州"/>
    <s v="三级"/>
    <n v="400"/>
    <n v="300"/>
    <n v="490352"/>
    <n v="3"/>
    <n v="26759.573333332999"/>
    <n v="2.9301766893986E-2"/>
    <x v="0"/>
    <n v="0"/>
    <n v="26759.57"/>
    <x v="0"/>
    <n v="0"/>
    <n v="0"/>
    <n v="26759.573333332999"/>
    <n v="19.555945316534391"/>
    <n v="0"/>
    <s v="ART"/>
  </r>
  <r>
    <s v="CNGH0000"/>
    <x v="0"/>
    <s v="CNGH0100"/>
    <s v="广海一区"/>
    <s v="CNGH0104"/>
    <n v="10500121"/>
    <s v="广州市新海医院（海员医院）"/>
    <s v="是"/>
    <x v="0"/>
    <s v="广州"/>
    <s v="二级"/>
    <n v="500"/>
    <n v="1000"/>
    <n v="96000"/>
    <n v="1"/>
    <n v="76630.399999999994"/>
    <n v="0.74665625000000002"/>
    <x v="1"/>
    <n v="0"/>
    <n v="76630.399999999994"/>
    <x v="0"/>
    <n v="0"/>
    <n v="0"/>
    <n v="76630.399999999994"/>
    <n v="56.001636996112126"/>
    <n v="0"/>
    <s v="ART"/>
  </r>
  <r>
    <s v="CNGH0000"/>
    <x v="0"/>
    <s v="CNGH0100"/>
    <s v="广海一区"/>
    <s v="CNGH0102"/>
    <n v="10500126"/>
    <s v="广州医学院第二附属医院"/>
    <s v="是"/>
    <x v="0"/>
    <s v="广州"/>
    <s v="三级"/>
    <n v="1300"/>
    <n v="5454"/>
    <n v="800423"/>
    <n v="4"/>
    <n v="463388"/>
    <n v="0.48776344507841002"/>
    <x v="3"/>
    <n v="0"/>
    <n v="463388"/>
    <x v="0"/>
    <n v="0"/>
    <n v="0"/>
    <n v="463388"/>
    <n v="338.6448010757403"/>
    <n v="0"/>
    <s v="ART"/>
  </r>
  <r>
    <s v="CNGH0000"/>
    <x v="0"/>
    <s v="CNGH0100"/>
    <s v="广海一区"/>
    <s v="CNGH0106"/>
    <n v="10500127"/>
    <s v="广州医学院第三附属医院"/>
    <s v="是"/>
    <x v="0"/>
    <s v="广州"/>
    <s v="三级"/>
    <n v="1000"/>
    <n v="3000"/>
    <n v="497551.98"/>
    <n v="3"/>
    <n v="102174.39999999999"/>
    <n v="0.18917452604650001"/>
    <x v="0"/>
    <n v="0"/>
    <n v="102174.39999999999"/>
    <x v="0"/>
    <n v="0"/>
    <n v="0"/>
    <n v="102174.39999999999"/>
    <n v="74.669239089128581"/>
    <n v="0"/>
    <s v="ART"/>
  </r>
  <r>
    <s v="CNGH0000"/>
    <x v="0"/>
    <s v="CNGH0100"/>
    <s v="广海一区"/>
    <s v="CNGH0104"/>
    <n v="10500128"/>
    <s v="广州医学院第一附属医院"/>
    <s v="是"/>
    <x v="0"/>
    <s v="广州"/>
    <s v="三级"/>
    <n v="1500"/>
    <n v="3500"/>
    <n v="835380.89399999997"/>
    <n v="4"/>
    <n v="478940.05333333003"/>
    <n v="0.51613725319410997"/>
    <x v="1"/>
    <n v="0"/>
    <n v="478940.05"/>
    <x v="0"/>
    <n v="0"/>
    <n v="0"/>
    <n v="478940.05333333003"/>
    <n v="350.01027020179635"/>
    <n v="0"/>
    <s v="ART"/>
  </r>
  <r>
    <s v="CNGH0000"/>
    <x v="0"/>
    <s v="CNGH0100"/>
    <s v="广海一区"/>
    <s v="CNGH0102"/>
    <n v="10500130"/>
    <s v="广州造船厂医院"/>
    <s v="否"/>
    <x v="0"/>
    <s v="广州"/>
    <s v="二级"/>
    <n v="300"/>
    <n v="300"/>
    <n v="36000"/>
    <n v="1"/>
    <n v="4561.3333333333003"/>
    <n v="0.16220833333333001"/>
    <x v="0"/>
    <n v="0"/>
    <n v="4561.33"/>
    <x v="0"/>
    <n v="0"/>
    <n v="0"/>
    <n v="4561.3333333333003"/>
    <n v="3.3334307735780793"/>
    <n v="0"/>
    <s v="ART"/>
  </r>
  <r>
    <s v="CNGH0000"/>
    <x v="0"/>
    <s v="CNGH0100"/>
    <s v="广海一区"/>
    <s v="CNGH0101"/>
    <n v="10500131"/>
    <s v="广州中医药大学附属第二医院广东中医院"/>
    <s v="是"/>
    <x v="0"/>
    <s v="广州"/>
    <s v="三级"/>
    <n v="2000"/>
    <n v="18000"/>
    <n v="1077429"/>
    <n v="5"/>
    <n v="425723.73333333002"/>
    <n v="0.34700651272612998"/>
    <x v="4"/>
    <n v="0.2"/>
    <n v="510868.47999999998"/>
    <x v="0"/>
    <n v="0"/>
    <n v="0.2"/>
    <n v="510868.47999999602"/>
    <n v="373.34362302317811"/>
    <n v="0"/>
    <s v="ART"/>
  </r>
  <r>
    <s v="CNGH0000"/>
    <x v="0"/>
    <s v="CNGH0100"/>
    <s v="广海一区"/>
    <s v="CNGH0106"/>
    <n v="10500132"/>
    <s v="广州中医药大学附属第一医院"/>
    <s v="是"/>
    <x v="0"/>
    <s v="广州"/>
    <s v="三级"/>
    <n v="1250"/>
    <n v="10000"/>
    <n v="240255.34666667"/>
    <n v="2"/>
    <n v="159494.01333332999"/>
    <n v="0.60484668506301997"/>
    <x v="1"/>
    <n v="0"/>
    <n v="159494.01"/>
    <x v="0"/>
    <n v="0"/>
    <n v="0"/>
    <n v="159494.01333332999"/>
    <n v="116.55851773899411"/>
    <n v="0"/>
    <s v="ART"/>
  </r>
  <r>
    <s v="CNGH0000"/>
    <x v="0"/>
    <s v="CNGH0100"/>
    <s v="广海一区"/>
    <s v="CNGH0104"/>
    <n v="10500137"/>
    <s v="暨南大学医学院第一附属医院广州华侨医院"/>
    <s v="是"/>
    <x v="0"/>
    <s v="广州"/>
    <s v="三级"/>
    <n v="1800"/>
    <n v="4000"/>
    <n v="937152.48800000001"/>
    <n v="4"/>
    <n v="381478.05333333003"/>
    <n v="0.35167640722306998"/>
    <x v="3"/>
    <n v="0"/>
    <n v="381478.05"/>
    <x v="0"/>
    <n v="0"/>
    <n v="0"/>
    <n v="381478.05333333003"/>
    <n v="278.78486168357011"/>
    <n v="0"/>
    <s v="ART"/>
  </r>
  <r>
    <s v="CNGH0000"/>
    <x v="0"/>
    <s v="CNGH0100"/>
    <s v="广海一区"/>
    <s v="CNGH0103"/>
    <n v="10500287"/>
    <s v="广东人民医院平洲分院广东康复医院"/>
    <s v="否"/>
    <x v="0"/>
    <s v="广州"/>
    <s v="三级"/>
    <n v="188"/>
    <n v="65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100"/>
    <s v="广海一区"/>
    <s v="CNGH0102"/>
    <n v="10500296"/>
    <s v="广州市海军四二一医院"/>
    <s v="否"/>
    <x v="0"/>
    <s v="广州"/>
    <s v="三级"/>
    <n v="1000"/>
    <n v="3000"/>
    <n v="204071"/>
    <n v="2"/>
    <n v="57778.400000000001"/>
    <n v="0.30089380656732001"/>
    <x v="3"/>
    <n v="0"/>
    <n v="57778.400000000001"/>
    <x v="0"/>
    <n v="0"/>
    <n v="0"/>
    <n v="57778.400000000001"/>
    <n v="42.224560788096703"/>
    <n v="0"/>
    <s v="ART"/>
  </r>
  <r>
    <s v="CNGH0000"/>
    <x v="0"/>
    <s v="CNGH0100"/>
    <s v="广海一区"/>
    <s v="CNGH0106"/>
    <n v="10500311"/>
    <s v="中国人民解放军第四五八医院（空军广州中心医院）"/>
    <s v="否"/>
    <x v="0"/>
    <s v="广州"/>
    <s v="三级"/>
    <n v="650"/>
    <n v="850"/>
    <n v="205272"/>
    <n v="2"/>
    <n v="91227.333333332994"/>
    <n v="0.25670330098601002"/>
    <x v="3"/>
    <n v="0"/>
    <n v="91227.33"/>
    <x v="0"/>
    <n v="0"/>
    <n v="0"/>
    <n v="91227.333333332994"/>
    <n v="66.669102672785669"/>
    <n v="0"/>
    <s v="ART"/>
  </r>
  <r>
    <s v="CNGH0000"/>
    <x v="0"/>
    <s v="CNGH0100"/>
    <s v="广海一区"/>
    <s v="CNGH0104"/>
    <n v="13000114"/>
    <s v="暨南大学医学院第一附属医院广州华侨医院东埔分院"/>
    <s v="否"/>
    <x v="0"/>
    <s v="广州"/>
    <s v="二级"/>
    <n v="350"/>
    <n v="500"/>
    <n v="204072"/>
    <n v="2"/>
    <n v="40140.053333333002"/>
    <n v="0.18876200556666001"/>
    <x v="0"/>
    <n v="0"/>
    <n v="40140.050000000003"/>
    <x v="0"/>
    <n v="0"/>
    <n v="0"/>
    <n v="40140.053333333002"/>
    <n v="29.334424664074515"/>
    <n v="0"/>
    <s v="ART"/>
  </r>
  <r>
    <s v="CNGH0000"/>
    <x v="0"/>
    <s v="CNGH0100"/>
    <s v="广海一区"/>
    <s v="CNGH0105"/>
    <n v="13000243"/>
    <s v="广东省工伤康复中心"/>
    <s v="否"/>
    <x v="0"/>
    <s v="广州"/>
    <s v="二级"/>
    <n v="60"/>
    <n v="100"/>
    <n v="370344"/>
    <n v="2"/>
    <n v="340577.06666667003"/>
    <n v="0.56953751107078998"/>
    <x v="1"/>
    <n v="0"/>
    <n v="340577.07"/>
    <x v="0"/>
    <n v="0"/>
    <n v="0"/>
    <n v="340577.06666667003"/>
    <n v="248.89434554259847"/>
    <n v="0"/>
    <s v="ART"/>
  </r>
  <r>
    <s v="CNGH0000"/>
    <x v="0"/>
    <s v="CNGH0100"/>
    <s v="广海一区"/>
    <s v="CNGH0105"/>
    <n v="13000336"/>
    <s v="石牌干休所"/>
    <s v="否"/>
    <x v="0"/>
    <s v="广州"/>
    <s v="二级"/>
    <n v="200"/>
    <n v="10"/>
    <n v="36000"/>
    <n v="1"/>
    <n v="9122.4"/>
    <n v="0.29465000000000002"/>
    <x v="3"/>
    <n v="0"/>
    <n v="9122.4"/>
    <x v="0"/>
    <n v="0"/>
    <n v="0"/>
    <n v="9122.4"/>
    <n v="6.6666666666666661"/>
    <n v="0"/>
    <s v="ART"/>
  </r>
  <r>
    <s v="CNGH0000"/>
    <x v="0"/>
    <s v="CNGH0100"/>
    <s v="广海一区"/>
    <s v="CNGH0101"/>
    <n v="91008263"/>
    <s v="广东中医院大学城分院"/>
    <s v="否"/>
    <x v="0"/>
    <s v="广州"/>
    <s v="三级"/>
    <n v="900"/>
    <n v="900"/>
    <n v="342120"/>
    <n v="2"/>
    <n v="349396.61333333002"/>
    <n v="0.87065018122296001"/>
    <x v="1"/>
    <n v="0"/>
    <n v="349396.61"/>
    <x v="0"/>
    <n v="0"/>
    <n v="0"/>
    <n v="349396.61333333002"/>
    <n v="255.33968643728988"/>
    <n v="0"/>
    <s v="ART"/>
  </r>
  <r>
    <s v="CNGH0000"/>
    <x v="0"/>
    <s v="CNGH0100"/>
    <s v="广海一区"/>
    <s v="CNGH0101"/>
    <n v="91008693"/>
    <s v="广州消化病医院广州友好医院"/>
    <s v="否"/>
    <x v="0"/>
    <s v="广州"/>
    <s v="一级"/>
    <n v="100"/>
    <n v="100"/>
    <n v="36000"/>
    <n v="1"/>
    <n v="0"/>
    <n v="0.28550555555556001"/>
    <x v="3"/>
    <n v="0"/>
    <n v="0"/>
    <x v="0"/>
    <n v="0"/>
    <n v="0"/>
    <n v="0"/>
    <n v="0"/>
    <n v="0"/>
    <s v="ART"/>
  </r>
  <r>
    <s v="CNGH0000"/>
    <x v="0"/>
    <s v="CNGH0100"/>
    <s v="广海一区"/>
    <s v="CNGH0101"/>
    <n v="91010194"/>
    <s v="广州市慈善医院"/>
    <s v="否"/>
    <x v="0"/>
    <s v="广州"/>
    <s v="三级"/>
    <n v="500"/>
    <n v="750"/>
    <n v="109476"/>
    <n v="1"/>
    <n v="66899.413333332996"/>
    <n v="0.66055537286710997"/>
    <x v="1"/>
    <n v="0"/>
    <n v="66899.41"/>
    <x v="0"/>
    <n v="0"/>
    <n v="0"/>
    <n v="66899.413333332996"/>
    <n v="48.890214076217518"/>
    <n v="0"/>
    <s v="ART"/>
  </r>
  <r>
    <s v="CNGH0000"/>
    <x v="0"/>
    <s v="CNGH0100"/>
    <s v="广海一区"/>
    <s v="CNGH0103"/>
    <n v="91010491"/>
    <s v="广东省人民医院惠福西分院(门诊部)"/>
    <s v="否"/>
    <x v="0"/>
    <s v="广州"/>
    <s v="二级"/>
    <n v="200"/>
    <n v="5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100"/>
    <s v="广海一区"/>
    <s v="CNGH0101"/>
    <n v="91010600"/>
    <s v="广东省中医院下塘门诊"/>
    <s v="否"/>
    <x v="0"/>
    <s v="广州"/>
    <s v="一级"/>
    <n v="0"/>
    <n v="150"/>
    <n v="36000"/>
    <n v="1"/>
    <n v="4257.2266666667001"/>
    <n v="0.16633166666666999"/>
    <x v="0"/>
    <n v="0"/>
    <n v="4257.2299999999996"/>
    <x v="0"/>
    <n v="0"/>
    <n v="0"/>
    <n v="4257.2266666667001"/>
    <n v="3.1111890633069517"/>
    <n v="0"/>
    <s v="ART"/>
  </r>
  <r>
    <s v="CNGH0000"/>
    <x v="0"/>
    <s v="CNGH0100"/>
    <s v="广海一区"/>
    <s v="CNGH0101"/>
    <n v="91010968"/>
    <s v="广东省中医院二沙岛分院"/>
    <s v="否"/>
    <x v="0"/>
    <s v="广州"/>
    <s v="三级"/>
    <n v="300"/>
    <n v="1800"/>
    <n v="123180"/>
    <n v="1"/>
    <n v="111143.48"/>
    <n v="0.80034429290469"/>
    <x v="1"/>
    <n v="0"/>
    <n v="111143.48"/>
    <x v="0"/>
    <n v="0"/>
    <n v="0"/>
    <n v="111143.48"/>
    <n v="81.223859218334354"/>
    <n v="0"/>
    <s v="ART"/>
  </r>
  <r>
    <s v="CNGH0000"/>
    <x v="0"/>
    <s v="CNGH0100"/>
    <s v="广海一区"/>
    <s v="CNGH0103"/>
    <n v="91011083"/>
    <s v="广东省人民医院合群门诊部"/>
    <s v="否"/>
    <x v="0"/>
    <s v="广州"/>
    <s v="二级"/>
    <n v="100"/>
    <n v="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100"/>
    <s v="广海一区"/>
    <s v="CNGH0106"/>
    <n v="91040732"/>
    <s v="广州医学院第四附属医院"/>
    <s v="否"/>
    <x v="0"/>
    <s v="广州"/>
    <s v="三级"/>
    <n v="500"/>
    <n v="300"/>
    <n v="41064"/>
    <n v="1"/>
    <n v="13684.4"/>
    <n v="0.24994155464640999"/>
    <x v="3"/>
    <n v="0"/>
    <n v="13684.4"/>
    <x v="0"/>
    <n v="0"/>
    <n v="0"/>
    <n v="13684.4"/>
    <n v="10.000584641468619"/>
    <n v="0"/>
    <s v="ART"/>
  </r>
  <r>
    <s v="CNGH0000"/>
    <x v="0"/>
    <s v="CNGH0200"/>
    <s v="广海二区"/>
    <s v="CNGH0202"/>
    <n v="10500005"/>
    <s v="东莞康华医院有限公司"/>
    <s v="否"/>
    <x v="0"/>
    <s v="东莞"/>
    <s v="三级"/>
    <n v="2000"/>
    <n v="12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2"/>
    <n v="10500006"/>
    <s v="东莞市长安医院"/>
    <s v="否"/>
    <x v="0"/>
    <s v="东莞"/>
    <s v="二级"/>
    <n v="420"/>
    <n v="2500"/>
    <n v="36000"/>
    <n v="1"/>
    <n v="2128.56"/>
    <n v="4.4345000000000002E-2"/>
    <x v="0"/>
    <n v="0"/>
    <n v="2128.56"/>
    <x v="0"/>
    <n v="0"/>
    <n v="0"/>
    <n v="2128.56"/>
    <n v="1.5555555555555556"/>
    <n v="0"/>
    <s v="ART"/>
  </r>
  <r>
    <s v="CNGH0000"/>
    <x v="0"/>
    <s v="CNGH0200"/>
    <s v="广海二区"/>
    <s v="CNGH0201"/>
    <n v="10500008"/>
    <s v="东莞市常平医院"/>
    <s v="是"/>
    <x v="0"/>
    <s v="东莞"/>
    <s v="二级"/>
    <n v="700"/>
    <n v="3800"/>
    <n v="61695.866666667003"/>
    <n v="1"/>
    <n v="48653.733333333003"/>
    <n v="0.69504332002792002"/>
    <x v="1"/>
    <n v="0"/>
    <n v="48653.73"/>
    <x v="0"/>
    <n v="0"/>
    <n v="0"/>
    <n v="48653.733333333003"/>
    <n v="35.556237637268701"/>
    <n v="0"/>
    <s v="ART"/>
  </r>
  <r>
    <s v="CNGH0000"/>
    <x v="0"/>
    <s v="CNGH0200"/>
    <s v="广海二区"/>
    <s v="CNGH0201"/>
    <n v="10500011"/>
    <s v="东莞市东华医院东莞市红十字会医院"/>
    <s v="否"/>
    <x v="0"/>
    <s v="东莞"/>
    <s v="三级"/>
    <n v="800"/>
    <n v="2500"/>
    <n v="247212"/>
    <n v="2"/>
    <n v="133800.53333333001"/>
    <n v="0.60159215572059999"/>
    <x v="1"/>
    <n v="0"/>
    <n v="133800.53"/>
    <x v="0"/>
    <n v="0"/>
    <n v="0"/>
    <n v="133800.53333333001"/>
    <n v="97.781675387566139"/>
    <n v="0"/>
    <s v="ART"/>
  </r>
  <r>
    <s v="CNGH0000"/>
    <x v="0"/>
    <s v="CNGH0200"/>
    <s v="广海二区"/>
    <s v="CNGH0201"/>
    <n v="10500014"/>
    <s v="东莞市横沥人民医院"/>
    <s v="否"/>
    <x v="0"/>
    <s v="东莞"/>
    <s v="二级"/>
    <n v="450"/>
    <n v="2200"/>
    <n v="36000"/>
    <n v="1"/>
    <n v="13683.733333333001"/>
    <n v="0.27690138888888999"/>
    <x v="3"/>
    <n v="0"/>
    <n v="13683.73"/>
    <x v="0"/>
    <n v="0"/>
    <n v="0"/>
    <n v="13683.733333333001"/>
    <n v="10.000097440244527"/>
    <n v="0"/>
    <s v="ART"/>
  </r>
  <r>
    <s v="CNGH0000"/>
    <x v="0"/>
    <s v="CNGH0200"/>
    <s v="广海二区"/>
    <s v="CNGH0202"/>
    <n v="10500017"/>
    <s v="东莞市厚街医院"/>
    <s v="是"/>
    <x v="0"/>
    <s v="东莞"/>
    <s v="三级"/>
    <n v="600"/>
    <n v="2500"/>
    <n v="79069.600000000006"/>
    <n v="1"/>
    <n v="53215.466666667002"/>
    <n v="0.50476542185619"/>
    <x v="1"/>
    <n v="0"/>
    <n v="53215.47"/>
    <x v="0"/>
    <n v="0"/>
    <n v="0"/>
    <n v="53215.466666667002"/>
    <n v="38.889960731581603"/>
    <n v="0"/>
    <s v="ART"/>
  </r>
  <r>
    <s v="CNGH0000"/>
    <x v="0"/>
    <s v="CNGH0200"/>
    <s v="广海二区"/>
    <s v="CNGH0207"/>
    <n v="10500018"/>
    <s v="东莞市虎门镇人民医院"/>
    <s v="否"/>
    <x v="0"/>
    <s v="东莞"/>
    <s v="二级"/>
    <n v="362"/>
    <n v="1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1"/>
    <n v="10500021"/>
    <s v="东莞市人民医院"/>
    <s v="是"/>
    <x v="0"/>
    <s v="东莞"/>
    <s v="三级"/>
    <n v="1961"/>
    <n v="6000"/>
    <n v="1268715.7894667001"/>
    <n v="5"/>
    <n v="733304.37333333003"/>
    <n v="0.41643958748405002"/>
    <x v="4"/>
    <n v="0.2"/>
    <n v="879965.25"/>
    <x v="0"/>
    <n v="0"/>
    <n v="0.2"/>
    <n v="879965.24799999606"/>
    <n v="643.08021865590638"/>
    <n v="0"/>
    <s v="ART"/>
  </r>
  <r>
    <s v="CNGH0000"/>
    <x v="0"/>
    <s v="CNGH0200"/>
    <s v="广海二区"/>
    <s v="CNGH0202"/>
    <n v="10500023"/>
    <s v="东莞市石龙博爱医院"/>
    <s v="否"/>
    <x v="0"/>
    <s v="东莞"/>
    <s v="二级"/>
    <n v="750"/>
    <n v="2500"/>
    <n v="60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2"/>
    <n v="10500024"/>
    <s v="东莞市石龙人民医院"/>
    <s v="是"/>
    <x v="0"/>
    <s v="东莞"/>
    <s v="二级"/>
    <n v="1000"/>
    <n v="3200"/>
    <n v="169210.73"/>
    <n v="1"/>
    <n v="121634.13333333"/>
    <n v="0.79951454615201001"/>
    <x v="1"/>
    <n v="0"/>
    <n v="121634.13"/>
    <x v="0"/>
    <n v="0"/>
    <n v="0"/>
    <n v="121634.13333333"/>
    <n v="88.890447932802772"/>
    <n v="0"/>
    <s v="ART"/>
  </r>
  <r>
    <s v="CNGH0000"/>
    <x v="0"/>
    <s v="CNGH0200"/>
    <s v="广海二区"/>
    <s v="CNGH0202"/>
    <n v="10500025"/>
    <s v="东莞市石排医院"/>
    <s v="否"/>
    <x v="0"/>
    <s v="东莞"/>
    <s v="二级"/>
    <n v="250"/>
    <n v="15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1"/>
    <n v="10500026"/>
    <s v="东莞市塘厦医院"/>
    <s v="否"/>
    <x v="0"/>
    <s v="东莞"/>
    <s v="二级"/>
    <n v="400"/>
    <n v="2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2"/>
    <n v="10500029"/>
    <s v="东莞市中医院"/>
    <s v="是"/>
    <x v="0"/>
    <s v="东莞"/>
    <s v="三级"/>
    <n v="955"/>
    <n v="3500"/>
    <n v="218992.79666667001"/>
    <n v="2"/>
    <n v="194617.60000000001"/>
    <n v="0.75739477519192"/>
    <x v="1"/>
    <n v="0"/>
    <n v="194617.60000000001"/>
    <x v="0"/>
    <n v="0"/>
    <n v="0"/>
    <n v="194617.60000000001"/>
    <n v="142.22689935397116"/>
    <n v="0"/>
    <s v="ART"/>
  </r>
  <r>
    <s v="CNGH0000"/>
    <x v="0"/>
    <s v="CNGH0200"/>
    <s v="广海二区"/>
    <s v="CNGH0202"/>
    <n v="10500036"/>
    <s v="太平医院"/>
    <s v="是"/>
    <x v="0"/>
    <s v="东莞"/>
    <s v="三级"/>
    <n v="630"/>
    <n v="3800"/>
    <n v="64696.71"/>
    <n v="1"/>
    <n v="49414.2"/>
    <n v="0.58135645537462"/>
    <x v="1"/>
    <n v="0"/>
    <n v="49414.2"/>
    <x v="0"/>
    <n v="0"/>
    <n v="0"/>
    <n v="49414.2"/>
    <n v="36.111988073314038"/>
    <n v="0"/>
    <s v="ART"/>
  </r>
  <r>
    <s v="CNGH0000"/>
    <x v="0"/>
    <s v="CNGH0200"/>
    <s v="广海二区"/>
    <s v="CNGH0203"/>
    <n v="10500082"/>
    <s v="广州军区广州总医院"/>
    <s v="否"/>
    <x v="0"/>
    <s v="广州"/>
    <s v="三级"/>
    <n v="1300"/>
    <n v="3400"/>
    <n v="1108800"/>
    <n v="5"/>
    <n v="268205.01333332999"/>
    <n v="0.25969812409811999"/>
    <x v="4"/>
    <n v="0.2"/>
    <n v="321846.02"/>
    <x v="0"/>
    <n v="0"/>
    <n v="0.2"/>
    <n v="321846.01599999599"/>
    <n v="235.20565932941329"/>
    <n v="0"/>
    <s v="ART"/>
  </r>
  <r>
    <s v="CNGH0000"/>
    <x v="0"/>
    <s v="CNGH0200"/>
    <s v="广海二区"/>
    <s v="CNGH0206"/>
    <n v="10500083"/>
    <s v="广州老人医院"/>
    <s v="否"/>
    <x v="0"/>
    <s v="广州"/>
    <s v="一级"/>
    <n v="600"/>
    <n v="650"/>
    <n v="1087320"/>
    <n v="5"/>
    <n v="267596.79999999999"/>
    <n v="0.43014751866975998"/>
    <x v="4"/>
    <n v="0.2"/>
    <n v="321116.15999999997"/>
    <x v="0"/>
    <n v="0"/>
    <n v="0.2"/>
    <n v="321116.15999999997"/>
    <n v="234.67227922476539"/>
    <n v="0"/>
    <s v="ART"/>
  </r>
  <r>
    <s v="CNGH0000"/>
    <x v="0"/>
    <s v="CNGH0200"/>
    <s v="广海二区"/>
    <s v="CNGH0207"/>
    <n v="10500091"/>
    <s v="广州市第一人民医院"/>
    <s v="是"/>
    <x v="0"/>
    <s v="广州"/>
    <s v="三级"/>
    <n v="2000"/>
    <n v="10000"/>
    <n v="3002366"/>
    <n v="8"/>
    <n v="1265009.0666666999"/>
    <n v="0.38072542787920999"/>
    <x v="4"/>
    <n v="0.2"/>
    <n v="1518010.88"/>
    <x v="0"/>
    <n v="0"/>
    <n v="0.2"/>
    <n v="1518010.8800000399"/>
    <n v="1109.3651378292554"/>
    <n v="0"/>
    <s v="ART"/>
  </r>
  <r>
    <s v="CNGH0000"/>
    <x v="0"/>
    <s v="CNGH0200"/>
    <s v="广海二区"/>
    <s v="CNGH0205"/>
    <n v="10500093"/>
    <s v="广州市东山区人民医院"/>
    <s v="是"/>
    <x v="0"/>
    <s v="广州"/>
    <s v="二级"/>
    <n v="400"/>
    <n v="600"/>
    <n v="57970.65"/>
    <n v="1"/>
    <n v="17029.013333333001"/>
    <n v="0.51403529199690001"/>
    <x v="1"/>
    <n v="0"/>
    <n v="17029.009999999998"/>
    <x v="0"/>
    <n v="0"/>
    <n v="0"/>
    <n v="17029.013333333001"/>
    <n v="12.44483420542328"/>
    <n v="0"/>
    <s v="ART"/>
  </r>
  <r>
    <s v="CNGH0000"/>
    <x v="0"/>
    <s v="CNGH0200"/>
    <s v="广海二区"/>
    <s v="CNGH0204"/>
    <n v="10500094"/>
    <s v="广州市番禺区大岗人民医院"/>
    <s v="否"/>
    <x v="0"/>
    <s v="广州"/>
    <s v="二级"/>
    <n v="300"/>
    <n v="9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4"/>
    <n v="10500097"/>
    <s v="广州市番禺区疗养院"/>
    <s v="否"/>
    <x v="0"/>
    <s v="广州"/>
    <s v="一级"/>
    <n v="600"/>
    <n v="100"/>
    <n v="48528"/>
    <n v="1"/>
    <n v="19462.186666666999"/>
    <n v="0.59979887899769002"/>
    <x v="1"/>
    <n v="0"/>
    <n v="19462.189999999999"/>
    <x v="0"/>
    <n v="0"/>
    <n v="0"/>
    <n v="19462.186666666999"/>
    <n v="14.223001744180625"/>
    <n v="0"/>
    <s v="ART"/>
  </r>
  <r>
    <s v="CNGH0000"/>
    <x v="0"/>
    <s v="CNGH0200"/>
    <s v="广海二区"/>
    <s v="CNGH0204"/>
    <n v="10500099"/>
    <s v="广州市番禺区人民医院"/>
    <s v="是"/>
    <x v="0"/>
    <s v="广州"/>
    <s v="三级"/>
    <n v="1200"/>
    <n v="5000"/>
    <n v="221524.88099999999"/>
    <n v="2"/>
    <n v="170290.13333333001"/>
    <n v="0.54780302534053005"/>
    <x v="1"/>
    <n v="0"/>
    <n v="170290.13"/>
    <x v="0"/>
    <n v="0"/>
    <n v="0"/>
    <n v="170290.13333333001"/>
    <n v="124.44834205423282"/>
    <n v="0"/>
    <s v="ART"/>
  </r>
  <r>
    <s v="CNGH0000"/>
    <x v="0"/>
    <s v="CNGH0200"/>
    <s v="广海二区"/>
    <s v="CNGH0204"/>
    <n v="10500103"/>
    <s v="广州市番禺区中医院"/>
    <s v="否"/>
    <x v="0"/>
    <s v="广州"/>
    <s v="三级"/>
    <n v="600"/>
    <n v="4000"/>
    <n v="36000"/>
    <n v="1"/>
    <n v="16724.933333333"/>
    <n v="0.38203055555555998"/>
    <x v="3"/>
    <n v="0"/>
    <n v="16724.93"/>
    <x v="0"/>
    <n v="0"/>
    <n v="0"/>
    <n v="16724.933333333"/>
    <n v="12.222611983201057"/>
    <n v="0"/>
    <s v="ART"/>
  </r>
  <r>
    <s v="CNGH0000"/>
    <x v="0"/>
    <s v="CNGH0200"/>
    <s v="广海二区"/>
    <s v="CNGH0205"/>
    <n v="10500124"/>
    <s v="广州市越秀区中医院"/>
    <s v="否"/>
    <x v="0"/>
    <s v="广州"/>
    <s v="一级"/>
    <n v="200"/>
    <n v="300"/>
    <n v="36000"/>
    <n v="1"/>
    <n v="6081.8666666667004"/>
    <n v="0.11182499999999999"/>
    <x v="0"/>
    <n v="0"/>
    <n v="6081.87"/>
    <x v="0"/>
    <n v="0"/>
    <n v="0"/>
    <n v="6081.8666666667004"/>
    <n v="4.444639324934009"/>
    <n v="0"/>
    <s v="ART"/>
  </r>
  <r>
    <s v="CNGH0000"/>
    <x v="0"/>
    <s v="CNGH0200"/>
    <s v="广海二区"/>
    <s v="CNGH0204"/>
    <n v="10500133"/>
    <s v="广州中医药大学附属祈福医院"/>
    <s v="否"/>
    <x v="0"/>
    <s v="广州"/>
    <s v="三级"/>
    <n v="600"/>
    <n v="2800"/>
    <n v="216000"/>
    <n v="2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3"/>
    <n v="10500140"/>
    <s v="南方医科大学附属珠江医院"/>
    <s v="是"/>
    <x v="0"/>
    <s v="广州"/>
    <s v="三级"/>
    <n v="1800"/>
    <n v="3000"/>
    <n v="975890.25272727001"/>
    <n v="4"/>
    <n v="608173.33333333"/>
    <n v="0.49851023579796"/>
    <x v="3"/>
    <n v="0"/>
    <n v="608173.32999999996"/>
    <x v="0"/>
    <n v="0"/>
    <n v="0"/>
    <n v="608173.33333333"/>
    <n v="444.45418846891897"/>
    <n v="0"/>
    <s v="ART"/>
  </r>
  <r>
    <s v="CNGH0000"/>
    <x v="0"/>
    <s v="CNGH0200"/>
    <s v="广海二区"/>
    <s v="CNGH0205"/>
    <n v="10500146"/>
    <s v="中山大学附第一医院黄埔院区中山医科大学黄埔医院"/>
    <s v="是"/>
    <x v="0"/>
    <s v="广州"/>
    <s v="三级"/>
    <n v="500"/>
    <n v="1500"/>
    <n v="100842.45545454"/>
    <n v="1"/>
    <n v="35274.666666666999"/>
    <n v="0.36382692026511998"/>
    <x v="3"/>
    <n v="0"/>
    <n v="35274.67"/>
    <x v="0"/>
    <n v="0"/>
    <n v="0"/>
    <n v="35274.666666666999"/>
    <n v="25.778791156323628"/>
    <n v="0"/>
    <s v="ART"/>
  </r>
  <r>
    <s v="CNGH0000"/>
    <x v="0"/>
    <s v="CNGH0200"/>
    <s v="广海二区"/>
    <s v="CNGH0206"/>
    <n v="10500148"/>
    <s v="中山大学附属第二医院中山医科大学孙逸仙纪念医院"/>
    <s v="是"/>
    <x v="0"/>
    <s v="广州"/>
    <s v="三级"/>
    <n v="2140"/>
    <n v="9454"/>
    <n v="1077444"/>
    <n v="5"/>
    <n v="545533.38666666998"/>
    <n v="0.45635166189611998"/>
    <x v="4"/>
    <n v="0.2"/>
    <n v="654640.06000000006"/>
    <x v="0"/>
    <n v="0"/>
    <n v="0.2"/>
    <n v="654640.06400000397"/>
    <n v="478.41216054255017"/>
    <n v="0"/>
    <s v="ART"/>
  </r>
  <r>
    <s v="CNGH0000"/>
    <x v="0"/>
    <s v="CNGH0200"/>
    <s v="广海二区"/>
    <s v="CNGH0204"/>
    <n v="10500149"/>
    <s v="中山大学附属第三医院"/>
    <s v="是"/>
    <x v="0"/>
    <s v="广州"/>
    <s v="三级"/>
    <n v="2000"/>
    <n v="10443"/>
    <n v="2004742"/>
    <n v="7"/>
    <n v="620337.06666667003"/>
    <n v="0.26833258344465"/>
    <x v="4"/>
    <n v="0.2"/>
    <n v="744404.47999999998"/>
    <x v="0"/>
    <n v="0"/>
    <n v="0.2"/>
    <n v="744404.48000000406"/>
    <n v="544.0121605425503"/>
    <n v="0"/>
    <s v="ART"/>
  </r>
  <r>
    <s v="CNGH0000"/>
    <x v="0"/>
    <s v="CNGH0200"/>
    <s v="广海二区"/>
    <s v="CNGH0205"/>
    <n v="10500150"/>
    <s v="中山大学附属第一医院"/>
    <s v="是"/>
    <x v="0"/>
    <s v="广州"/>
    <s v="三级"/>
    <n v="2548"/>
    <n v="13000"/>
    <n v="2004742"/>
    <n v="7"/>
    <n v="703207.4"/>
    <n v="0.35388817613439"/>
    <x v="4"/>
    <n v="0.2"/>
    <n v="843848.88"/>
    <x v="0"/>
    <n v="0"/>
    <n v="0.2"/>
    <n v="843848.88"/>
    <n v="616.68631062001236"/>
    <n v="0"/>
    <s v="ART"/>
  </r>
  <r>
    <s v="CNGH0000"/>
    <x v="0"/>
    <s v="CNGH0200"/>
    <s v="广海二区"/>
    <s v="CNGH0201"/>
    <n v="10500206"/>
    <s v="清远市人民医院"/>
    <s v="是"/>
    <x v="0"/>
    <s v="清远"/>
    <s v="三级"/>
    <n v="1780"/>
    <n v="3000"/>
    <n v="188843.391"/>
    <n v="1"/>
    <n v="143070.84"/>
    <n v="0.42031447105288999"/>
    <x v="3"/>
    <n v="0"/>
    <n v="143070.84"/>
    <x v="0"/>
    <n v="0"/>
    <n v="0"/>
    <n v="143070.84"/>
    <n v="104.55643251775848"/>
    <n v="0"/>
    <s v="ART"/>
  </r>
  <r>
    <s v="CNGH0000"/>
    <x v="0"/>
    <s v="CNGH0200"/>
    <s v="广海二区"/>
    <s v="CNGH0203"/>
    <n v="10500207"/>
    <s v="韶关市第一人民医院"/>
    <s v="是"/>
    <x v="0"/>
    <s v="韶关"/>
    <s v="三级"/>
    <n v="530"/>
    <n v="1000"/>
    <n v="132000"/>
    <n v="1"/>
    <n v="76023.466666666995"/>
    <n v="0.67430303030302996"/>
    <x v="1"/>
    <n v="0"/>
    <n v="76023.47"/>
    <x v="0"/>
    <n v="0"/>
    <n v="0"/>
    <n v="76023.466666666995"/>
    <n v="55.558089001919818"/>
    <n v="0"/>
    <s v="ART"/>
  </r>
  <r>
    <s v="CNGH0000"/>
    <x v="0"/>
    <s v="CNGH0200"/>
    <s v="广海二区"/>
    <s v="CNGH0206"/>
    <n v="10500238"/>
    <s v="肇庆市第二人民医院"/>
    <s v="否"/>
    <x v="0"/>
    <s v="肇庆"/>
    <s v="二级"/>
    <n v="318"/>
    <n v="1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5"/>
    <n v="10500239"/>
    <s v="肇庆市第一人民医院"/>
    <s v="否"/>
    <x v="0"/>
    <s v="肇庆"/>
    <s v="三级"/>
    <n v="1800"/>
    <n v="3000"/>
    <n v="216000"/>
    <n v="2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5"/>
    <n v="10500240"/>
    <s v="肇庆市中医院"/>
    <s v="否"/>
    <x v="0"/>
    <s v="肇庆"/>
    <s v="三级"/>
    <n v="650"/>
    <n v="1500"/>
    <n v="96000"/>
    <n v="1"/>
    <n v="1520.5333333333001"/>
    <n v="0"/>
    <x v="0"/>
    <n v="0"/>
    <n v="1520.53"/>
    <x v="0"/>
    <n v="0"/>
    <n v="0"/>
    <n v="1520.5333333333001"/>
    <n v="1.1112085513558567"/>
    <n v="0"/>
    <s v="ART"/>
  </r>
  <r>
    <s v="CNGH0000"/>
    <x v="0"/>
    <s v="CNGH0200"/>
    <s v="广海二区"/>
    <s v="CNGH0206"/>
    <n v="10500273"/>
    <s v="南方医科大学附属南方医院广州南方医院"/>
    <s v="是"/>
    <x v="0"/>
    <s v="广州"/>
    <s v="三级"/>
    <n v="2225"/>
    <n v="9000"/>
    <n v="1077429"/>
    <n v="5"/>
    <n v="349696.66666667"/>
    <n v="0.38097851459353999"/>
    <x v="4"/>
    <n v="0.2"/>
    <n v="419636"/>
    <x v="0"/>
    <n v="0"/>
    <n v="0.2"/>
    <n v="419636.00000000402"/>
    <n v="306.67075915694994"/>
    <n v="0"/>
    <s v="ART"/>
  </r>
  <r>
    <s v="CNGH0000"/>
    <x v="0"/>
    <s v="CNGH0200"/>
    <s v="广海二区"/>
    <s v="CNGH0202"/>
    <n v="10500274"/>
    <s v="东莞新涌医院"/>
    <s v="否"/>
    <x v="0"/>
    <s v="东莞"/>
    <s v="一级"/>
    <n v="50"/>
    <n v="100"/>
    <n v="151860"/>
    <n v="1"/>
    <n v="114033.73333333"/>
    <n v="0.60003292506256001"/>
    <x v="1"/>
    <n v="0"/>
    <n v="114033.73"/>
    <x v="0"/>
    <n v="0"/>
    <n v="0"/>
    <n v="114033.73333333"/>
    <n v="83.336061660184455"/>
    <n v="0"/>
    <s v="ART"/>
  </r>
  <r>
    <s v="CNGH0000"/>
    <x v="0"/>
    <s v="CNGH0200"/>
    <s v="广海二区"/>
    <s v="CNGH0202"/>
    <n v="10500276"/>
    <s v="东莞市寮步医院"/>
    <s v="否"/>
    <x v="0"/>
    <s v="东莞"/>
    <s v="二级"/>
    <n v="510"/>
    <n v="6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6"/>
    <n v="10500299"/>
    <s v="广州市增城市人民医院"/>
    <s v="是"/>
    <x v="0"/>
    <s v="广州"/>
    <s v="二级"/>
    <n v="700"/>
    <n v="1200"/>
    <n v="103346.9"/>
    <n v="1"/>
    <n v="63250.986666666999"/>
    <n v="0.68687652943629995"/>
    <x v="1"/>
    <n v="0"/>
    <n v="63250.99"/>
    <x v="0"/>
    <n v="0"/>
    <n v="0"/>
    <n v="63250.986666666999"/>
    <n v="46.223937170530419"/>
    <n v="0"/>
    <s v="ART"/>
  </r>
  <r>
    <s v="CNGH0000"/>
    <x v="0"/>
    <s v="CNGH0200"/>
    <s v="广海二区"/>
    <s v="CNGH0202"/>
    <n v="10500304"/>
    <s v="东莞光华泌尿医院（华中科技大学同济医学院附属东莞医院）"/>
    <s v="否"/>
    <x v="0"/>
    <s v="东莞"/>
    <s v="二级"/>
    <n v="500"/>
    <n v="400"/>
    <n v="145740"/>
    <n v="1"/>
    <n v="117986.56"/>
    <n v="0.59995773294909005"/>
    <x v="1"/>
    <n v="0"/>
    <n v="117986.56"/>
    <x v="0"/>
    <n v="0"/>
    <n v="0"/>
    <n v="117986.56"/>
    <n v="86.224794644684138"/>
    <n v="0"/>
    <s v="ART"/>
  </r>
  <r>
    <s v="CNGH0000"/>
    <x v="0"/>
    <s v="CNGH0200"/>
    <s v="广海二区"/>
    <s v="CNGH0203"/>
    <n v="10500312"/>
    <s v="韶关市粤北人民医院"/>
    <s v="是"/>
    <x v="0"/>
    <s v="韶关"/>
    <s v="三级"/>
    <n v="2700"/>
    <n v="1700"/>
    <n v="36000"/>
    <n v="1"/>
    <n v="22806.533333333002"/>
    <n v="0.41178611111111002"/>
    <x v="3"/>
    <n v="0"/>
    <n v="22806.53"/>
    <x v="0"/>
    <n v="0"/>
    <n v="0"/>
    <n v="22806.533333333002"/>
    <n v="16.667056427645502"/>
    <n v="0"/>
    <s v="ART"/>
  </r>
  <r>
    <s v="CNGH0000"/>
    <x v="0"/>
    <s v="CNGH0200"/>
    <s v="广海二区"/>
    <s v="CNGH0203"/>
    <n v="10500320"/>
    <s v="南方医科大学附属华瑞医院（原广州邮电医院）"/>
    <s v="是"/>
    <x v="0"/>
    <s v="广州"/>
    <s v="二级"/>
    <n v="500"/>
    <n v="800"/>
    <n v="72119.77"/>
    <n v="1"/>
    <n v="54735.466666667002"/>
    <n v="0.57686817359511999"/>
    <x v="1"/>
    <n v="0"/>
    <n v="54735.47"/>
    <x v="0"/>
    <n v="0"/>
    <n v="0"/>
    <n v="54735.466666667002"/>
    <n v="40.0007795219584"/>
    <n v="0"/>
    <s v="ART"/>
  </r>
  <r>
    <s v="CNGH0000"/>
    <x v="0"/>
    <s v="CNGH0200"/>
    <s v="广海二区"/>
    <s v="CNGH0206"/>
    <n v="10500321"/>
    <s v="天河区五山街华农社区卫生服务中心（原广州市华南农业大学医院）"/>
    <s v="否"/>
    <x v="0"/>
    <s v="广州"/>
    <s v="一级"/>
    <n v="40"/>
    <n v="4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3"/>
    <n v="10500324"/>
    <s v="广州军区机关门诊部原广州军区直属第二门诊部"/>
    <s v="否"/>
    <x v="0"/>
    <s v="广州"/>
    <s v="一级"/>
    <n v="40"/>
    <n v="100"/>
    <n v="36000"/>
    <n v="1"/>
    <n v="14159.933333333"/>
    <n v="0.16728222222222"/>
    <x v="0"/>
    <n v="0"/>
    <n v="14159.93"/>
    <x v="0"/>
    <n v="0"/>
    <n v="0"/>
    <n v="14159.933333333"/>
    <n v="10.348105274440204"/>
    <n v="0"/>
    <s v="ART"/>
  </r>
  <r>
    <s v="CNGH0000"/>
    <x v="0"/>
    <s v="CNGH0200"/>
    <s v="广海二区"/>
    <s v="CNGH0203"/>
    <n v="13000330"/>
    <s v="军区政治部农林干休所"/>
    <s v="否"/>
    <x v="0"/>
    <s v="广州"/>
    <s v="二级"/>
    <n v="60"/>
    <n v="10"/>
    <n v="36000"/>
    <n v="1"/>
    <n v="1520.5333333333001"/>
    <n v="0.13053333333333"/>
    <x v="0"/>
    <n v="0"/>
    <n v="1520.53"/>
    <x v="0"/>
    <n v="0"/>
    <n v="0"/>
    <n v="1520.5333333333001"/>
    <n v="1.1112085513558567"/>
    <n v="0"/>
    <s v="ART"/>
  </r>
  <r>
    <s v="CNGH0000"/>
    <x v="0"/>
    <s v="CNGH0200"/>
    <s v="广海二区"/>
    <s v="CNGH0203"/>
    <n v="13000334"/>
    <s v="梅花园干休所"/>
    <s v="否"/>
    <x v="0"/>
    <s v="广州"/>
    <s v="二级"/>
    <n v="200"/>
    <n v="10"/>
    <n v="36000"/>
    <n v="1"/>
    <n v="4561.2"/>
    <n v="9.5024999999999998E-2"/>
    <x v="0"/>
    <n v="0"/>
    <n v="4561.2"/>
    <x v="0"/>
    <n v="0"/>
    <n v="0"/>
    <n v="4561.2"/>
    <n v="3.333333333333333"/>
    <n v="0"/>
    <s v="ART"/>
  </r>
  <r>
    <s v="CNGH0000"/>
    <x v="0"/>
    <s v="CNGH0200"/>
    <s v="广海二区"/>
    <s v="CNGH0201"/>
    <n v="13000658"/>
    <s v="东莞台心医院"/>
    <s v="否"/>
    <x v="0"/>
    <s v="东莞"/>
    <s v="三级"/>
    <n v="1200"/>
    <n v="4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200"/>
    <s v="广海二区"/>
    <s v="CNGH0206"/>
    <n v="91008465"/>
    <s v="广州港湾医院"/>
    <s v="否"/>
    <x v="0"/>
    <s v="广州"/>
    <s v="三级"/>
    <n v="512"/>
    <n v="1500"/>
    <n v="37884"/>
    <n v="1"/>
    <n v="25999.093333332999"/>
    <n v="0.60004962517158"/>
    <x v="1"/>
    <n v="0"/>
    <n v="25999.09"/>
    <x v="0"/>
    <n v="0"/>
    <n v="0"/>
    <n v="25999.093333332999"/>
    <n v="19.000185136464818"/>
    <n v="0"/>
    <s v="ART"/>
  </r>
  <r>
    <s v="CNGH0000"/>
    <x v="0"/>
    <s v="CNGH0200"/>
    <s v="广海二区"/>
    <s v="CNGH0201"/>
    <n v="91008754"/>
    <s v="东莞市人民医院普济分院"/>
    <s v="否"/>
    <x v="0"/>
    <s v="东莞"/>
    <s v="三级"/>
    <n v="1961"/>
    <n v="2000"/>
    <n v="417300"/>
    <n v="2"/>
    <n v="170292.58666666999"/>
    <n v="0.60001361131080999"/>
    <x v="1"/>
    <n v="0"/>
    <n v="170292.59"/>
    <x v="0"/>
    <n v="0"/>
    <n v="0"/>
    <n v="170292.58666666999"/>
    <n v="124.45013495474143"/>
    <n v="0"/>
    <s v="ART"/>
  </r>
  <r>
    <s v="CNGH0000"/>
    <x v="0"/>
    <s v="CNGH0200"/>
    <s v="广海二区"/>
    <s v="CNGH0205"/>
    <n v="91009190"/>
    <s v="广州市黄埔区中医医院"/>
    <s v="否"/>
    <x v="0"/>
    <s v="广州"/>
    <s v="二级"/>
    <n v="200"/>
    <n v="300"/>
    <n v="36000"/>
    <n v="1"/>
    <n v="10947.146666667"/>
    <n v="0.33135111111110999"/>
    <x v="3"/>
    <n v="0"/>
    <n v="10947.15"/>
    <x v="0"/>
    <n v="0"/>
    <n v="0"/>
    <n v="10947.146666667"/>
    <n v="8.0001948804897829"/>
    <n v="0"/>
    <s v="ART"/>
  </r>
  <r>
    <s v="CNGH0000"/>
    <x v="0"/>
    <s v="CNGH0200"/>
    <s v="广海二区"/>
    <s v="CNGH0206"/>
    <n v="91010016"/>
    <s v="广州市燕岭医院"/>
    <s v="否"/>
    <x v="0"/>
    <s v="广州"/>
    <s v="二级"/>
    <n v="550"/>
    <n v="1000"/>
    <n v="175932"/>
    <n v="1"/>
    <n v="130758.39999999999"/>
    <n v="0.67366027783462001"/>
    <x v="1"/>
    <n v="0"/>
    <n v="130758.39999999999"/>
    <x v="0"/>
    <n v="0"/>
    <n v="0"/>
    <n v="130758.39999999999"/>
    <n v="95.558478762898645"/>
    <n v="0"/>
    <s v="ART"/>
  </r>
  <r>
    <s v="CNGH0000"/>
    <x v="0"/>
    <s v="CNGH0200"/>
    <s v="广海二区"/>
    <s v="CNGH0207"/>
    <n v="91010517"/>
    <s v="清远南城医院"/>
    <s v="否"/>
    <x v="0"/>
    <s v="清远"/>
    <s v="二级"/>
    <n v="60"/>
    <n v="200"/>
    <n v="36000"/>
    <n v="1"/>
    <n v="8362.5333333333001"/>
    <n v="0.27881388888889003"/>
    <x v="3"/>
    <n v="0"/>
    <n v="8362.5300000000007"/>
    <x v="0"/>
    <n v="0"/>
    <n v="0"/>
    <n v="8362.5333333333001"/>
    <n v="6.1113547117230116"/>
    <n v="0"/>
    <s v="ART"/>
  </r>
  <r>
    <s v="CNGH0000"/>
    <x v="0"/>
    <s v="CNGH0200"/>
    <s v="广海二区"/>
    <s v="CNGH0203"/>
    <n v="91010804"/>
    <s v="广州军区司令部干休所"/>
    <s v="否"/>
    <x v="0"/>
    <s v="广州"/>
    <s v="二级"/>
    <n v="100"/>
    <n v="10"/>
    <n v="36000"/>
    <n v="1"/>
    <n v="33449.599999999999"/>
    <n v="0.64882777777778"/>
    <x v="1"/>
    <n v="0"/>
    <n v="33449.599999999999"/>
    <x v="0"/>
    <n v="0"/>
    <n v="0"/>
    <n v="33449.599999999999"/>
    <n v="24.445029085913063"/>
    <n v="0"/>
    <s v="ART"/>
  </r>
  <r>
    <s v="CNGH0000"/>
    <x v="0"/>
    <s v="CNGH0200"/>
    <s v="广海二区"/>
    <s v="CNGH0203"/>
    <n v="91011125"/>
    <s v="中国人民武装警察部队广东省总队医院"/>
    <s v="否"/>
    <x v="0"/>
    <s v="广州"/>
    <s v="三级"/>
    <n v="400"/>
    <n v="500"/>
    <n v="36000"/>
    <n v="1"/>
    <n v="38923.733333333003"/>
    <n v="0.58076777777777999"/>
    <x v="1"/>
    <n v="0"/>
    <n v="38923.730000000003"/>
    <x v="0"/>
    <n v="0"/>
    <n v="0"/>
    <n v="38923.733333333003"/>
    <n v="28.445535775185625"/>
    <n v="0"/>
    <s v="ART"/>
  </r>
  <r>
    <s v="CNGH0000"/>
    <x v="0"/>
    <s v="CNGH0300"/>
    <s v="广海三区"/>
    <s v="CNGH0305"/>
    <n v="10500039"/>
    <s v="佛山干部疗养院"/>
    <s v="否"/>
    <x v="0"/>
    <s v="佛山"/>
    <s v="二级"/>
    <n v="330"/>
    <n v="500"/>
    <n v="36000"/>
    <n v="1"/>
    <n v="2432.64"/>
    <n v="0.14285333333333"/>
    <x v="0"/>
    <n v="0"/>
    <n v="2432.64"/>
    <x v="0"/>
    <n v="0"/>
    <n v="0"/>
    <n v="2432.64"/>
    <n v="1.7777777777777777"/>
    <n v="0"/>
    <s v="ART"/>
  </r>
  <r>
    <s v="CNGH0000"/>
    <x v="0"/>
    <s v="CNGH0300"/>
    <s v="广海三区"/>
    <s v="CNGH0305"/>
    <n v="10500040"/>
    <s v="佛山市禅城区中心医院（原禅城区石湾人民医院)"/>
    <s v="否"/>
    <x v="0"/>
    <s v="佛山"/>
    <s v="二级"/>
    <n v="600"/>
    <n v="2500"/>
    <n v="44916.648000000001"/>
    <n v="1"/>
    <n v="40444.373333333002"/>
    <n v="0.95238095238095"/>
    <x v="1"/>
    <n v="0"/>
    <n v="40444.370000000003"/>
    <x v="0"/>
    <n v="0"/>
    <n v="0"/>
    <n v="40444.373333333002"/>
    <n v="29.556822278737322"/>
    <n v="0"/>
    <s v="ART"/>
  </r>
  <r>
    <s v="CNGH0000"/>
    <x v="0"/>
    <s v="CNGH0300"/>
    <s v="广海三区"/>
    <s v="CNGH0305"/>
    <n v="10500041"/>
    <s v="佛山市第二人民医院"/>
    <s v="是"/>
    <x v="0"/>
    <s v="佛山"/>
    <s v="三级"/>
    <n v="838"/>
    <n v="5000"/>
    <n v="490351.78"/>
    <n v="2"/>
    <n v="316252.79999999999"/>
    <n v="0.62726200361707996"/>
    <x v="1"/>
    <n v="0"/>
    <n v="316252.79999999999"/>
    <x v="0"/>
    <n v="0"/>
    <n v="0"/>
    <n v="316252.79999999999"/>
    <n v="231.11812680873453"/>
    <n v="0"/>
    <s v="ART"/>
  </r>
  <r>
    <s v="CNGH0000"/>
    <x v="0"/>
    <s v="CNGH0300"/>
    <s v="广海三区"/>
    <s v="CNGH0306"/>
    <n v="10500042"/>
    <s v="佛山市第三人民医院"/>
    <s v="否"/>
    <x v="0"/>
    <s v="佛山"/>
    <s v="二级"/>
    <n v="680"/>
    <n v="200"/>
    <n v="42704.34"/>
    <n v="1"/>
    <n v="40748.853333332998"/>
    <n v="0.95238095238095"/>
    <x v="1"/>
    <n v="0"/>
    <n v="40748.85"/>
    <x v="0"/>
    <n v="0"/>
    <n v="0"/>
    <n v="40748.853333332998"/>
    <n v="29.77933682169385"/>
    <n v="0"/>
    <s v="ART"/>
  </r>
  <r>
    <s v="CNGH0000"/>
    <x v="0"/>
    <s v="CNGH0300"/>
    <s v="广海三区"/>
    <s v="CNGH0306"/>
    <n v="10500043"/>
    <s v="佛山市第一人民医院"/>
    <s v="是"/>
    <x v="0"/>
    <s v="佛山"/>
    <s v="三级"/>
    <n v="2300"/>
    <n v="8000"/>
    <n v="1658651.8370000001"/>
    <n v="6"/>
    <n v="947403.24"/>
    <n v="0.55991176043294"/>
    <x v="5"/>
    <n v="0.3"/>
    <n v="1231624.21"/>
    <x v="0"/>
    <n v="0"/>
    <n v="0.3"/>
    <n v="1231624.2120000001"/>
    <n v="900.07323511356662"/>
    <n v="0"/>
    <s v="ART"/>
  </r>
  <r>
    <s v="CNGH0000"/>
    <x v="0"/>
    <s v="CNGH0300"/>
    <s v="广海三区"/>
    <s v="CNGH0305"/>
    <n v="10500048"/>
    <s v="佛山市南海区平洲医院"/>
    <s v="否"/>
    <x v="0"/>
    <s v="佛山"/>
    <s v="二级"/>
    <n v="500"/>
    <n v="500"/>
    <n v="36000"/>
    <n v="1"/>
    <n v="31928.933333333"/>
    <n v="0.42590611111110999"/>
    <x v="3"/>
    <n v="0"/>
    <n v="31928.93"/>
    <x v="0"/>
    <n v="0"/>
    <n v="0"/>
    <n v="31928.933333333"/>
    <n v="23.33372309431217"/>
    <n v="0"/>
    <s v="ART"/>
  </r>
  <r>
    <s v="CNGH0000"/>
    <x v="0"/>
    <s v="CNGH0300"/>
    <s v="广海三区"/>
    <s v="CNGH0304"/>
    <n v="10500049"/>
    <s v="佛山市南海区人民医院"/>
    <s v="是"/>
    <x v="0"/>
    <s v="佛山"/>
    <s v="三级"/>
    <n v="940"/>
    <n v="4200"/>
    <n v="161954.93333333"/>
    <n v="1"/>
    <n v="144136.95999999999"/>
    <n v="0.66794902614884"/>
    <x v="1"/>
    <n v="0"/>
    <n v="144136.95999999999"/>
    <x v="0"/>
    <n v="0"/>
    <n v="0"/>
    <n v="144136.95999999999"/>
    <n v="105.33555497091407"/>
    <n v="0"/>
    <s v="ART"/>
  </r>
  <r>
    <s v="CNGH0000"/>
    <x v="0"/>
    <s v="CNGH0300"/>
    <s v="广海三区"/>
    <s v="CNGH0305"/>
    <n v="10500051"/>
    <s v="佛山市南海区盐步医院"/>
    <s v="否"/>
    <x v="0"/>
    <s v="佛山"/>
    <s v="一级"/>
    <n v="300"/>
    <n v="35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300"/>
    <s v="广海三区"/>
    <s v="CNGH0304"/>
    <n v="10500053"/>
    <s v="佛山市三水区人民医院"/>
    <s v="否"/>
    <x v="0"/>
    <s v="佛山"/>
    <s v="三级"/>
    <n v="800"/>
    <n v="1800"/>
    <n v="36000"/>
    <n v="1"/>
    <n v="608.16"/>
    <n v="5.0383333333333002E-2"/>
    <x v="0"/>
    <n v="0"/>
    <n v="608.16"/>
    <x v="0"/>
    <n v="0"/>
    <n v="0"/>
    <n v="608.16"/>
    <n v="0.44444444444444442"/>
    <n v="0"/>
    <s v="ART"/>
  </r>
  <r>
    <s v="CNGH0000"/>
    <x v="0"/>
    <s v="CNGH0300"/>
    <s v="广海三区"/>
    <s v="CNGH0303"/>
    <n v="10500054"/>
    <s v="佛山市顺德区北窖医院"/>
    <s v="否"/>
    <x v="0"/>
    <s v="佛山"/>
    <s v="一级"/>
    <n v="400"/>
    <n v="300"/>
    <n v="36000"/>
    <n v="1"/>
    <n v="5777.52"/>
    <n v="7.2852500000000001E-2"/>
    <x v="0"/>
    <n v="0"/>
    <n v="5777.52"/>
    <x v="0"/>
    <n v="0"/>
    <n v="0"/>
    <n v="5777.52"/>
    <n v="4.2222222222222223"/>
    <n v="0"/>
    <s v="ART"/>
  </r>
  <r>
    <s v="CNGH0000"/>
    <x v="0"/>
    <s v="CNGH0300"/>
    <s v="广海三区"/>
    <s v="CNGH0303"/>
    <n v="10500055"/>
    <s v="佛山市顺德区第一人民医院"/>
    <s v="是"/>
    <x v="0"/>
    <s v="佛山"/>
    <s v="三级"/>
    <n v="1300"/>
    <n v="6000"/>
    <n v="281215.23599999998"/>
    <n v="2"/>
    <n v="276792.41333333001"/>
    <n v="0.79224519684274997"/>
    <x v="1"/>
    <n v="0"/>
    <n v="276792.40999999997"/>
    <x v="0"/>
    <n v="0"/>
    <n v="0"/>
    <n v="276792.41333333001"/>
    <n v="202.28040379237191"/>
    <n v="0"/>
    <s v="ART"/>
  </r>
  <r>
    <s v="CNGH0000"/>
    <x v="0"/>
    <s v="CNGH0300"/>
    <s v="广海三区"/>
    <s v="CNGH0303"/>
    <n v="10500058"/>
    <s v="佛山市顺德区伍仲佩纪念医院"/>
    <s v="否"/>
    <x v="0"/>
    <s v="佛山"/>
    <s v="二级"/>
    <n v="300"/>
    <n v="50"/>
    <n v="56307.93"/>
    <n v="1"/>
    <n v="42571.866666667003"/>
    <n v="0.95238095238095"/>
    <x v="1"/>
    <n v="0"/>
    <n v="42571.87"/>
    <x v="0"/>
    <n v="0"/>
    <n v="0"/>
    <n v="42571.866666667003"/>
    <n v="31.111598312335207"/>
    <n v="0"/>
    <s v="ART"/>
  </r>
  <r>
    <s v="CNGH0000"/>
    <x v="0"/>
    <s v="CNGH0300"/>
    <s v="广海三区"/>
    <s v="CNGH0303"/>
    <n v="10500059"/>
    <s v="佛山市顺德区中西医结合医院"/>
    <s v="否"/>
    <x v="0"/>
    <s v="佛山"/>
    <s v="二级"/>
    <n v="500"/>
    <n v="800"/>
    <n v="36000"/>
    <n v="1"/>
    <n v="21742.186666666999"/>
    <n v="0.56428833333332995"/>
    <x v="1"/>
    <n v="0"/>
    <n v="21742.19"/>
    <x v="0"/>
    <n v="0"/>
    <n v="0"/>
    <n v="21742.186666666999"/>
    <n v="15.889229929745827"/>
    <n v="0"/>
    <s v="ART"/>
  </r>
  <r>
    <s v="CNGH0000"/>
    <x v="0"/>
    <s v="CNGH0300"/>
    <s v="广海三区"/>
    <s v="CNGH0306"/>
    <n v="10500060"/>
    <s v="佛山市同济医院"/>
    <s v="否"/>
    <x v="0"/>
    <s v="佛山"/>
    <s v="一级"/>
    <n v="85"/>
    <n v="200"/>
    <n v="36000"/>
    <n v="1"/>
    <n v="18245.333333333001"/>
    <n v="0.46379333333333"/>
    <x v="3"/>
    <n v="0"/>
    <n v="18245.330000000002"/>
    <x v="0"/>
    <n v="0"/>
    <n v="0"/>
    <n v="18245.333333333001"/>
    <n v="13.333723094312171"/>
    <n v="0"/>
    <s v="ART"/>
  </r>
  <r>
    <s v="CNGH0000"/>
    <x v="0"/>
    <s v="CNGH0300"/>
    <s v="广海三区"/>
    <s v="CNGH0305"/>
    <n v="10500061"/>
    <s v="佛山市永安医院"/>
    <s v="否"/>
    <x v="0"/>
    <s v="佛山"/>
    <s v="一级"/>
    <n v="150"/>
    <n v="250"/>
    <n v="36000"/>
    <n v="1"/>
    <n v="2736.8533333332998"/>
    <n v="8.8695555555555999E-2"/>
    <x v="0"/>
    <n v="0"/>
    <n v="2736.85"/>
    <x v="0"/>
    <n v="0"/>
    <n v="0"/>
    <n v="2736.8533333332998"/>
    <n v="2.0000974402447453"/>
    <n v="0"/>
    <s v="ART"/>
  </r>
  <r>
    <s v="CNGH0000"/>
    <x v="0"/>
    <s v="CNGH0300"/>
    <s v="广海三区"/>
    <s v="CNGH0304"/>
    <n v="10500062"/>
    <s v="佛山市中医院"/>
    <s v="是"/>
    <x v="0"/>
    <s v="佛山"/>
    <s v="三级"/>
    <n v="1600"/>
    <n v="6000"/>
    <n v="482435.1"/>
    <n v="2"/>
    <n v="243268.26666667001"/>
    <n v="0.54365049309223001"/>
    <x v="1"/>
    <n v="0"/>
    <n v="243268.27"/>
    <x v="0"/>
    <n v="0"/>
    <n v="0"/>
    <n v="243268.26666667001"/>
    <n v="177.78089586561285"/>
    <n v="0"/>
    <s v="ART"/>
  </r>
  <r>
    <s v="CNGH0000"/>
    <x v="0"/>
    <s v="CNGH0300"/>
    <s v="广海三区"/>
    <s v="CNGH0302"/>
    <n v="10500171"/>
    <s v="江门市人民医院"/>
    <s v="是"/>
    <x v="0"/>
    <s v="江门"/>
    <s v="三级"/>
    <n v="900"/>
    <n v="3000"/>
    <n v="727909.09499999997"/>
    <n v="3"/>
    <n v="182453.33333333"/>
    <n v="0.24388979505743999"/>
    <x v="3"/>
    <n v="0"/>
    <n v="182453.33"/>
    <x v="0"/>
    <n v="0"/>
    <n v="0"/>
    <n v="182453.33333333"/>
    <n v="133.33723094312168"/>
    <n v="0"/>
    <s v="ART"/>
  </r>
  <r>
    <s v="CNGH0000"/>
    <x v="0"/>
    <s v="CNGH0300"/>
    <s v="广海三区"/>
    <s v="CNGH0302"/>
    <n v="10500172"/>
    <s v="江门市五邑中医院"/>
    <s v="是"/>
    <x v="0"/>
    <s v="江门"/>
    <s v="三级"/>
    <n v="1100"/>
    <n v="4500"/>
    <n v="62730.85"/>
    <n v="1"/>
    <n v="0"/>
    <n v="0"/>
    <x v="0"/>
    <n v="0"/>
    <n v="0"/>
    <x v="0"/>
    <n v="0"/>
    <n v="0"/>
    <n v="0"/>
    <n v="0"/>
    <n v="0"/>
    <s v="ART"/>
  </r>
  <r>
    <s v="CNGH0000"/>
    <x v="0"/>
    <s v="CNGH0300"/>
    <s v="广海三区"/>
    <s v="CNGH0302"/>
    <n v="10500173"/>
    <s v="江门市新会区人民医院"/>
    <s v="否"/>
    <x v="0"/>
    <s v="江门"/>
    <s v="二级"/>
    <n v="925"/>
    <n v="3800"/>
    <n v="36000"/>
    <n v="1"/>
    <n v="9122.7999999999993"/>
    <n v="0.68243333333333001"/>
    <x v="1"/>
    <n v="0"/>
    <n v="9122.7999999999993"/>
    <x v="0"/>
    <n v="0"/>
    <n v="0"/>
    <n v="9122.7999999999993"/>
    <n v="6.6669589874009754"/>
    <n v="0"/>
    <s v="ART"/>
  </r>
  <r>
    <s v="CNGH0000"/>
    <x v="0"/>
    <s v="CNGH0300"/>
    <s v="广海三区"/>
    <s v="CNGH0302"/>
    <n v="10500174"/>
    <s v="江门市新会区中医院"/>
    <s v="否"/>
    <x v="0"/>
    <s v="江门"/>
    <s v="二级"/>
    <n v="400"/>
    <n v="1600"/>
    <n v="36000"/>
    <n v="1"/>
    <n v="304.10666666666998"/>
    <n v="6.3355555555556003E-3"/>
    <x v="0"/>
    <n v="0"/>
    <n v="304.11"/>
    <x v="0"/>
    <n v="0"/>
    <n v="0"/>
    <n v="304.10666666666998"/>
    <n v="0.22224171027117864"/>
    <n v="0"/>
    <s v="ART"/>
  </r>
  <r>
    <s v="CNGH0000"/>
    <x v="0"/>
    <s v="CNGH0300"/>
    <s v="广海三区"/>
    <s v="CNGH0302"/>
    <n v="10500176"/>
    <s v="江门市中心医院"/>
    <s v="是"/>
    <x v="0"/>
    <s v="江门"/>
    <s v="三级"/>
    <n v="1500"/>
    <n v="6800"/>
    <n v="330120.21000000002"/>
    <n v="2"/>
    <n v="307130.40000000002"/>
    <n v="0.69387039345455004"/>
    <x v="1"/>
    <n v="0"/>
    <n v="307130.40000000002"/>
    <x v="0"/>
    <n v="0"/>
    <n v="0"/>
    <n v="307130.40000000002"/>
    <n v="224.45146014206787"/>
    <n v="0"/>
    <s v="ART"/>
  </r>
  <r>
    <s v="CNGH0000"/>
    <x v="0"/>
    <s v="CNGH0300"/>
    <s v="广海三区"/>
    <s v="CNGH0302"/>
    <n v="10500178"/>
    <s v="开平市中心医院"/>
    <s v="是"/>
    <x v="0"/>
    <s v="开平"/>
    <s v="三级"/>
    <n v="1500"/>
    <n v="3500"/>
    <n v="37919.654999999999"/>
    <n v="1"/>
    <n v="23718.240000000002"/>
    <n v="0.18043149390468"/>
    <x v="0"/>
    <n v="0"/>
    <n v="23718.240000000002"/>
    <x v="0"/>
    <n v="0"/>
    <n v="0"/>
    <n v="23718.240000000002"/>
    <n v="17.333333333333336"/>
    <n v="0"/>
    <s v="ART"/>
  </r>
  <r>
    <s v="CNGH0000"/>
    <x v="0"/>
    <s v="CNGH0300"/>
    <s v="广海三区"/>
    <s v="CNGH0301"/>
    <n v="10500252"/>
    <s v="中山市人民医院"/>
    <s v="是"/>
    <x v="0"/>
    <s v="中山"/>
    <s v="三级"/>
    <n v="2006"/>
    <n v="8500"/>
    <n v="800423"/>
    <n v="4"/>
    <n v="600713.92000000004"/>
    <n v="0.65865399919792"/>
    <x v="1"/>
    <n v="0"/>
    <n v="600713.92000000004"/>
    <x v="0"/>
    <n v="0"/>
    <n v="0"/>
    <n v="600713.92000000004"/>
    <n v="439.00283551112284"/>
    <n v="0"/>
    <s v="ART"/>
  </r>
  <r>
    <s v="CNGH0000"/>
    <x v="0"/>
    <s v="CNGH0300"/>
    <s v="广海三区"/>
    <s v="CNGH0301"/>
    <n v="10500257"/>
    <s v="中山市中医院"/>
    <s v="是"/>
    <x v="0"/>
    <s v="中山"/>
    <s v="三级"/>
    <n v="1500"/>
    <n v="5500"/>
    <n v="275607.09999999998"/>
    <n v="2"/>
    <n v="128084.6"/>
    <n v="0.60611069163313003"/>
    <x v="1"/>
    <n v="0"/>
    <n v="128084.6"/>
    <x v="0"/>
    <n v="0"/>
    <n v="0"/>
    <n v="128084.6"/>
    <n v="93.60446081440557"/>
    <n v="0"/>
    <s v="ART"/>
  </r>
  <r>
    <s v="CNGH0000"/>
    <x v="0"/>
    <s v="CNGH0300"/>
    <s v="广海三区"/>
    <s v="CNGH0301"/>
    <n v="10500259"/>
    <s v="中山大学附属第五医院珠海市医疗中心"/>
    <s v="是"/>
    <x v="0"/>
    <s v="珠海"/>
    <s v="三级"/>
    <n v="1300"/>
    <n v="16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300"/>
    <s v="广海三区"/>
    <s v="CNGH0301"/>
    <n v="10500268"/>
    <s v="珠海市人民医院暨南大学医学院附属第三医院"/>
    <s v="是"/>
    <x v="0"/>
    <s v="珠海"/>
    <s v="三级"/>
    <n v="990"/>
    <n v="3000"/>
    <n v="418520.67499999999"/>
    <n v="2"/>
    <n v="243270.39999999999"/>
    <n v="0.51520800017824997"/>
    <x v="1"/>
    <n v="0"/>
    <n v="243270.39999999999"/>
    <x v="0"/>
    <n v="0"/>
    <n v="0"/>
    <n v="243270.39999999999"/>
    <n v="177.78245490952673"/>
    <n v="0"/>
    <s v="ART"/>
  </r>
  <r>
    <s v="CNGH0000"/>
    <x v="0"/>
    <s v="CNGH0300"/>
    <s v="广海三区"/>
    <s v="CNGH0303"/>
    <n v="10500285"/>
    <s v="佛山市顺德区大良医院"/>
    <s v="否"/>
    <x v="0"/>
    <s v="佛山"/>
    <s v="二级"/>
    <n v="338"/>
    <n v="500"/>
    <n v="36000"/>
    <n v="1"/>
    <n v="3344.88"/>
    <n v="0"/>
    <x v="0"/>
    <n v="0"/>
    <n v="3344.88"/>
    <x v="0"/>
    <n v="0"/>
    <n v="0"/>
    <n v="3344.88"/>
    <n v="2.4444444444444446"/>
    <n v="0"/>
    <s v="ART"/>
  </r>
  <r>
    <s v="CNGH0000"/>
    <x v="0"/>
    <s v="CNGH0300"/>
    <s v="广海三区"/>
    <s v="CNGH0306"/>
    <n v="10500314"/>
    <s v="佛山市禅城区中心医院苏李秀英医院"/>
    <s v="否"/>
    <x v="0"/>
    <s v="佛山"/>
    <s v="一级"/>
    <n v="0"/>
    <n v="50"/>
    <n v="36000"/>
    <n v="1"/>
    <n v="5321.5333333333001"/>
    <n v="0.12670555555556001"/>
    <x v="0"/>
    <n v="0"/>
    <n v="5321.53"/>
    <x v="0"/>
    <n v="0"/>
    <n v="0"/>
    <n v="5321.5333333333001"/>
    <n v="3.8889863291336342"/>
    <n v="0"/>
    <s v="ART"/>
  </r>
  <r>
    <s v="CNGH0000"/>
    <x v="0"/>
    <s v="CNGH0300"/>
    <s v="广海三区"/>
    <s v="CNGH0303"/>
    <n v="13000280"/>
    <s v="顺德祁康医院"/>
    <s v="否"/>
    <x v="0"/>
    <s v="佛山"/>
    <s v="一级"/>
    <n v="200"/>
    <n v="25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300"/>
    <s v="广海三区"/>
    <s v="CNGH0303"/>
    <n v="13000361"/>
    <s v="广东同江医院"/>
    <s v="否"/>
    <x v="0"/>
    <s v="佛山"/>
    <s v="三级"/>
    <n v="951"/>
    <n v="135"/>
    <n v="135841.44"/>
    <n v="1"/>
    <n v="131366.07999999999"/>
    <n v="0.95238095238095"/>
    <x v="1"/>
    <n v="0"/>
    <n v="131366.07999999999"/>
    <x v="0"/>
    <n v="0"/>
    <n v="0"/>
    <n v="131366.07999999999"/>
    <n v="96.00257242246191"/>
    <n v="0"/>
    <s v="ART"/>
  </r>
  <r>
    <s v="CNGH0000"/>
    <x v="0"/>
    <s v="CNGH0300"/>
    <s v="广海三区"/>
    <s v="CNGH0305"/>
    <n v="13000609"/>
    <s v="佛山市社会福利院"/>
    <s v="否"/>
    <x v="0"/>
    <s v="佛山"/>
    <s v="一级"/>
    <n v="100"/>
    <n v="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300"/>
    <s v="广海三区"/>
    <s v="CNGH0304"/>
    <n v="91007936"/>
    <s v="佛山市南海区社会福利中心康复医院"/>
    <s v="否"/>
    <x v="0"/>
    <s v="佛山"/>
    <s v="一级"/>
    <n v="120"/>
    <n v="0"/>
    <n v="36000"/>
    <n v="1"/>
    <n v="6385.88"/>
    <n v="0.11758583333333"/>
    <x v="0"/>
    <n v="0"/>
    <n v="6385.88"/>
    <x v="0"/>
    <n v="0"/>
    <n v="0"/>
    <n v="6385.88"/>
    <n v="4.6668128270338212"/>
    <n v="0"/>
    <s v="ART"/>
  </r>
  <r>
    <s v="CNGH0000"/>
    <x v="0"/>
    <s v="CNGH0300"/>
    <s v="广海三区"/>
    <s v="CNGH0302"/>
    <n v="91008045"/>
    <s v="江门市残联康复医院"/>
    <s v="否"/>
    <x v="0"/>
    <s v="江门"/>
    <s v="一级"/>
    <n v="100"/>
    <n v="0"/>
    <n v="36000"/>
    <n v="1"/>
    <n v="15204.533333333"/>
    <n v="0.28700277777777999"/>
    <x v="3"/>
    <n v="0"/>
    <n v="15204.53"/>
    <x v="0"/>
    <n v="0"/>
    <n v="0"/>
    <n v="15204.533333333"/>
    <n v="11.111500872089948"/>
    <n v="0"/>
    <s v="ART"/>
  </r>
  <r>
    <s v="CNGH0000"/>
    <x v="0"/>
    <s v="CNGH0300"/>
    <s v="广海三区"/>
    <s v="CNGH0303"/>
    <n v="91009278"/>
    <s v="佛山市顺德区容奇镇医院"/>
    <s v="否"/>
    <x v="0"/>
    <s v="佛山"/>
    <s v="一级"/>
    <n v="320"/>
    <n v="1200"/>
    <n v="36000"/>
    <n v="1"/>
    <n v="1216.32"/>
    <n v="0"/>
    <x v="0"/>
    <n v="0"/>
    <n v="1216.32"/>
    <x v="0"/>
    <n v="0"/>
    <n v="0"/>
    <n v="1216.32"/>
    <n v="0.88888888888888884"/>
    <n v="0"/>
    <s v="ART"/>
  </r>
  <r>
    <s v="CNGH0000"/>
    <x v="0"/>
    <s v="CNGH0300"/>
    <s v="广海三区"/>
    <s v="CNGH0306"/>
    <n v="91009620"/>
    <s v="佛山市妇幼保健院"/>
    <s v="否"/>
    <x v="0"/>
    <s v="佛山"/>
    <s v="三级"/>
    <n v="250"/>
    <n v="1600"/>
    <n v="36000"/>
    <n v="1"/>
    <n v="16724.906666667001"/>
    <n v="0.45341555555556001"/>
    <x v="3"/>
    <n v="0"/>
    <n v="16724.91"/>
    <x v="0"/>
    <n v="0"/>
    <n v="0"/>
    <n v="16724.906666667001"/>
    <n v="12.222592495152591"/>
    <n v="0"/>
    <s v="ART"/>
  </r>
  <r>
    <s v="CNGH0000"/>
    <x v="0"/>
    <s v="CNGH0300"/>
    <s v="广海三区"/>
    <s v="CNGH0305"/>
    <n v="91018467"/>
    <s v="佛山市人民政府机关门诊部"/>
    <s v="否"/>
    <x v="0"/>
    <s v="佛山"/>
    <s v="二级"/>
    <n v="110"/>
    <n v="100"/>
    <n v="43972.95"/>
    <n v="1"/>
    <n v="48654.133333332997"/>
    <n v="0.95238095238095"/>
    <x v="1"/>
    <n v="0"/>
    <n v="48654.13"/>
    <x v="0"/>
    <n v="0"/>
    <n v="0"/>
    <n v="48654.133333332997"/>
    <n v="35.556529958003011"/>
    <n v="0"/>
    <s v="ART"/>
  </r>
  <r>
    <s v="CNGH0000"/>
    <x v="0"/>
    <s v="CNGH0300"/>
    <s v="广海三区"/>
    <s v="CNGH0304"/>
    <n v="91028508"/>
    <s v="南海区大沥实验小学医务室"/>
    <s v="否"/>
    <x v="0"/>
    <s v="佛山"/>
    <s v="一级"/>
    <n v="0"/>
    <n v="20"/>
    <n v="36000"/>
    <n v="1"/>
    <n v="1824.48"/>
    <n v="0.33313999999999999"/>
    <x v="3"/>
    <n v="0"/>
    <n v="1824.48"/>
    <x v="0"/>
    <n v="0"/>
    <n v="0"/>
    <n v="1824.48"/>
    <n v="1.3333333333333333"/>
    <n v="0"/>
    <s v="ART"/>
  </r>
  <r>
    <s v="CNGH0000"/>
    <x v="0"/>
    <s v="CNGH0400"/>
    <s v="广海四区"/>
    <s v="CNGH0404"/>
    <n v="10500002"/>
    <s v="潮州市潮州医院"/>
    <s v="否"/>
    <x v="0"/>
    <s v="潮州"/>
    <s v="二级"/>
    <n v="600"/>
    <n v="1200"/>
    <n v="60000"/>
    <n v="1"/>
    <n v="24327.466666666998"/>
    <n v="0.84538000000000002"/>
    <x v="1"/>
    <n v="0"/>
    <n v="24327.47"/>
    <x v="0"/>
    <n v="0"/>
    <n v="0"/>
    <n v="24327.466666666998"/>
    <n v="17.778557299736178"/>
    <n v="0"/>
    <s v="ART"/>
  </r>
  <r>
    <s v="CNGH0000"/>
    <x v="0"/>
    <s v="CNGH0400"/>
    <s v="广海四区"/>
    <s v="CNGH0404"/>
    <n v="10500003"/>
    <s v="潮州市中心医院"/>
    <s v="是"/>
    <x v="0"/>
    <s v="潮州"/>
    <s v="三级"/>
    <n v="850"/>
    <n v="1500"/>
    <n v="139948.37"/>
    <n v="1"/>
    <n v="69939.466666666995"/>
    <n v="0.92289177787494003"/>
    <x v="1"/>
    <n v="0"/>
    <n v="69939.47"/>
    <x v="0"/>
    <n v="0"/>
    <n v="0"/>
    <n v="69939.466666666995"/>
    <n v="51.111890633069514"/>
    <n v="0"/>
    <s v="ART"/>
  </r>
  <r>
    <s v="CNGH0000"/>
    <x v="0"/>
    <s v="CNGH0400"/>
    <s v="广海四区"/>
    <s v="CNGH0403"/>
    <n v="10500135"/>
    <s v="河源市人民医院"/>
    <s v="是"/>
    <x v="0"/>
    <s v="河源"/>
    <s v="三级"/>
    <n v="600"/>
    <n v="1200"/>
    <n v="77209.674650000001"/>
    <n v="1"/>
    <n v="47437.546666667004"/>
    <n v="0.72962358998879995"/>
    <x v="1"/>
    <n v="0"/>
    <n v="47437.55"/>
    <x v="0"/>
    <n v="0"/>
    <n v="0"/>
    <n v="47437.546666667004"/>
    <n v="34.667446188625071"/>
    <n v="0"/>
    <s v="ART"/>
  </r>
  <r>
    <s v="CNGH0000"/>
    <x v="0"/>
    <s v="CNGH0400"/>
    <s v="广海四区"/>
    <s v="CNGH0403"/>
    <n v="10500154"/>
    <s v="惠东人民医院"/>
    <s v="否"/>
    <x v="0"/>
    <s v="惠东"/>
    <s v="二级"/>
    <n v="120"/>
    <n v="150"/>
    <n v="84000"/>
    <n v="1"/>
    <n v="145960"/>
    <n v="0.90253809523810002"/>
    <x v="1"/>
    <n v="0"/>
    <n v="145960"/>
    <x v="0"/>
    <n v="0"/>
    <n v="0"/>
    <n v="145960"/>
    <n v="106.66783594960391"/>
    <n v="0"/>
    <s v="ART"/>
  </r>
  <r>
    <s v="CNGH0000"/>
    <x v="0"/>
    <s v="CNGH0400"/>
    <s v="广海四区"/>
    <s v="CNGH0403"/>
    <n v="10500155"/>
    <s v="惠阳人民医院"/>
    <s v="否"/>
    <x v="0"/>
    <s v="惠州"/>
    <s v="二级"/>
    <n v="876"/>
    <n v="1200"/>
    <n v="43200"/>
    <n v="1"/>
    <n v="54735.466666667002"/>
    <n v="0.96942592592593002"/>
    <x v="1"/>
    <n v="0"/>
    <n v="54735.47"/>
    <x v="0"/>
    <n v="0"/>
    <n v="0"/>
    <n v="54735.466666667002"/>
    <n v="40.0007795219584"/>
    <n v="0"/>
    <s v="ART"/>
  </r>
  <r>
    <s v="CNGH0000"/>
    <x v="0"/>
    <s v="CNGH0400"/>
    <s v="广海四区"/>
    <s v="CNGH0403"/>
    <n v="10500160"/>
    <s v="惠州市人民医院"/>
    <s v="否"/>
    <x v="0"/>
    <s v="惠州"/>
    <s v="三级"/>
    <n v="1100"/>
    <n v="6600"/>
    <n v="144000"/>
    <n v="1"/>
    <n v="48653.866666667003"/>
    <n v="0.54232777777777996"/>
    <x v="1"/>
    <n v="0"/>
    <n v="48653.87"/>
    <x v="0"/>
    <n v="0"/>
    <n v="0"/>
    <n v="48653.866666667003"/>
    <n v="35.556335077513957"/>
    <n v="0"/>
    <s v="ART"/>
  </r>
  <r>
    <s v="CNGH0000"/>
    <x v="0"/>
    <s v="CNGH0400"/>
    <s v="广海四区"/>
    <s v="CNGH0403"/>
    <n v="10500162"/>
    <s v="惠州市中医院"/>
    <s v="否"/>
    <x v="0"/>
    <s v="惠州"/>
    <s v="三级"/>
    <n v="400"/>
    <n v="700"/>
    <n v="72000"/>
    <n v="1"/>
    <n v="47438.720000000001"/>
    <n v="0.94973888888889002"/>
    <x v="1"/>
    <n v="0"/>
    <n v="47438.720000000001"/>
    <x v="0"/>
    <n v="0"/>
    <n v="0"/>
    <n v="47438.720000000001"/>
    <n v="34.668303662778804"/>
    <n v="0"/>
    <s v="ART"/>
  </r>
  <r>
    <s v="CNGH0000"/>
    <x v="0"/>
    <s v="CNGH0400"/>
    <s v="广海四区"/>
    <s v="CNGH0403"/>
    <n v="10500163"/>
    <s v="惠州协和医院"/>
    <s v="否"/>
    <x v="0"/>
    <s v="惠州"/>
    <s v="三级"/>
    <n v="300"/>
    <n v="800"/>
    <n v="54000"/>
    <n v="1"/>
    <n v="46220.88"/>
    <n v="0.98107037037037004"/>
    <x v="1"/>
    <n v="0"/>
    <n v="46220.88"/>
    <x v="0"/>
    <n v="0"/>
    <n v="0"/>
    <n v="46220.88"/>
    <n v="33.778303955099531"/>
    <n v="0"/>
    <s v="ART"/>
  </r>
  <r>
    <s v="CNGH0000"/>
    <x v="0"/>
    <s v="CNGH0400"/>
    <s v="广海四区"/>
    <s v="CNGH0403"/>
    <n v="10500164"/>
    <s v="惠州中心医院"/>
    <s v="是"/>
    <x v="0"/>
    <s v="惠州"/>
    <s v="三级"/>
    <n v="1500"/>
    <n v="6700"/>
    <n v="490352"/>
    <n v="3"/>
    <n v="74957.56"/>
    <n v="0.15363551081672"/>
    <x v="0"/>
    <n v="0"/>
    <n v="74957.56"/>
    <x v="0"/>
    <n v="0"/>
    <n v="0"/>
    <n v="74957.56"/>
    <n v="54.779122453155601"/>
    <n v="0"/>
    <s v="ART"/>
  </r>
  <r>
    <s v="CNGH0000"/>
    <x v="0"/>
    <s v="CNGH0400"/>
    <s v="广海四区"/>
    <s v="CNGH0403"/>
    <n v="10500167"/>
    <s v="龙门县人民医院"/>
    <s v="否"/>
    <x v="0"/>
    <s v="惠州"/>
    <s v="二级"/>
    <n v="250"/>
    <n v="500"/>
    <n v="36000"/>
    <n v="1"/>
    <n v="24326.400000000001"/>
    <n v="0"/>
    <x v="0"/>
    <n v="0"/>
    <n v="24326.400000000001"/>
    <x v="0"/>
    <n v="0"/>
    <n v="0"/>
    <n v="24326.400000000001"/>
    <n v="17.777777777777779"/>
    <n v="0"/>
    <s v="ART"/>
  </r>
  <r>
    <s v="CNGH0000"/>
    <x v="0"/>
    <s v="CNGH0400"/>
    <s v="广海四区"/>
    <s v="CNGH0405"/>
    <n v="10500182"/>
    <s v="揭阳市人民医院"/>
    <s v="是"/>
    <x v="0"/>
    <s v="揭阳"/>
    <s v="三级"/>
    <n v="1200"/>
    <n v="2500"/>
    <n v="360000"/>
    <n v="2"/>
    <n v="255432.53333333001"/>
    <n v="0.63169111111110998"/>
    <x v="1"/>
    <n v="0"/>
    <n v="255432.53"/>
    <x v="0"/>
    <n v="0"/>
    <n v="0"/>
    <n v="255432.53333333001"/>
    <n v="186.67056427645502"/>
    <n v="0"/>
    <s v="ART"/>
  </r>
  <r>
    <s v="CNGH0000"/>
    <x v="0"/>
    <s v="CNGH0400"/>
    <s v="广海四区"/>
    <s v="CNGH0404"/>
    <n v="10500183"/>
    <s v="普宁市人民医院"/>
    <s v="否"/>
    <x v="0"/>
    <s v="普宁"/>
    <s v="三级"/>
    <n v="1100"/>
    <n v="3000"/>
    <n v="180000"/>
    <n v="1"/>
    <n v="246309.86666666999"/>
    <n v="0.98634666666667004"/>
    <x v="1"/>
    <n v="0"/>
    <n v="246309.87"/>
    <x v="0"/>
    <n v="0"/>
    <n v="0"/>
    <n v="246309.86666666999"/>
    <n v="180.00370272930368"/>
    <n v="0"/>
    <s v="ART"/>
  </r>
  <r>
    <s v="CNGH0000"/>
    <x v="0"/>
    <s v="CNGH0400"/>
    <s v="广海四区"/>
    <s v="CNGH0406"/>
    <n v="10500185"/>
    <s v="梅县人民医院"/>
    <s v="否"/>
    <x v="0"/>
    <s v="梅县"/>
    <s v="二级"/>
    <n v="1200"/>
    <n v="2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6"/>
    <n v="10500186"/>
    <s v="梅州市黄塘医院"/>
    <s v="是"/>
    <x v="0"/>
    <s v="梅州"/>
    <s v="三级"/>
    <n v="3000"/>
    <n v="4500"/>
    <n v="591295.9"/>
    <n v="3"/>
    <n v="451267.16"/>
    <n v="0.79485934199781005"/>
    <x v="1"/>
    <n v="0"/>
    <n v="451267.16"/>
    <x v="0"/>
    <n v="0"/>
    <n v="0"/>
    <n v="451267.16"/>
    <n v="329.78686895261478"/>
    <n v="0"/>
    <s v="ART"/>
  </r>
  <r>
    <s v="CNGH0000"/>
    <x v="0"/>
    <s v="CNGH0400"/>
    <s v="广海四区"/>
    <s v="CNGH0404"/>
    <n v="10500188"/>
    <s v="潮南民生医院"/>
    <s v="否"/>
    <x v="0"/>
    <s v="潮南"/>
    <s v="二级"/>
    <n v="700"/>
    <n v="1500"/>
    <n v="36000"/>
    <n v="1"/>
    <n v="7602.2666666667001"/>
    <n v="0.42709166666666998"/>
    <x v="3"/>
    <n v="0"/>
    <n v="7602.27"/>
    <x v="0"/>
    <n v="0"/>
    <n v="0"/>
    <n v="7602.2666666667001"/>
    <n v="5.5557504360451198"/>
    <n v="0"/>
    <s v="ART"/>
  </r>
  <r>
    <s v="CNGH0000"/>
    <x v="0"/>
    <s v="CNGH0400"/>
    <s v="广海四区"/>
    <s v="CNGH0405"/>
    <n v="10500189"/>
    <s v="汕头大学精神卫生中心"/>
    <s v="否"/>
    <x v="0"/>
    <s v="汕头"/>
    <s v="二级"/>
    <n v="100"/>
    <n v="200"/>
    <n v="36000"/>
    <n v="1"/>
    <n v="17028.906666667001"/>
    <n v="0.37008000000000002"/>
    <x v="3"/>
    <n v="0"/>
    <n v="17028.91"/>
    <x v="0"/>
    <n v="0"/>
    <n v="0"/>
    <n v="17028.906666667001"/>
    <n v="12.444756253227952"/>
    <n v="0"/>
    <s v="ART"/>
  </r>
  <r>
    <s v="CNGH0000"/>
    <x v="0"/>
    <s v="CNGH0400"/>
    <s v="广海四区"/>
    <s v="CNGH0404"/>
    <n v="10500190"/>
    <s v="汕头大学医学院附属第二医院"/>
    <s v="否"/>
    <x v="0"/>
    <s v="汕头"/>
    <s v="三级"/>
    <n v="1500"/>
    <n v="2500"/>
    <n v="67200"/>
    <n v="1"/>
    <n v="71764.479999999996"/>
    <n v="0.88031428571429005"/>
    <x v="1"/>
    <n v="0"/>
    <n v="71764.479999999996"/>
    <x v="0"/>
    <n v="0"/>
    <n v="0"/>
    <n v="71764.479999999996"/>
    <n v="52.445613727381676"/>
    <n v="0"/>
    <s v="ART"/>
  </r>
  <r>
    <s v="CNGH0000"/>
    <x v="0"/>
    <s v="CNGH0400"/>
    <s v="广海四区"/>
    <s v="CNGH0404"/>
    <n v="10500191"/>
    <s v="汕头大学医学院附属第一医院"/>
    <s v="否"/>
    <x v="0"/>
    <s v="汕头"/>
    <s v="三级"/>
    <n v="1800"/>
    <n v="4000"/>
    <n v="120000"/>
    <n v="1"/>
    <n v="90162.826666666995"/>
    <n v="0.85510833333333003"/>
    <x v="1"/>
    <n v="0"/>
    <n v="90162.83"/>
    <x v="0"/>
    <n v="0"/>
    <n v="0"/>
    <n v="90162.826666666995"/>
    <n v="65.891159246592267"/>
    <n v="0"/>
    <s v="ART"/>
  </r>
  <r>
    <s v="CNGH0000"/>
    <x v="0"/>
    <s v="CNGH0400"/>
    <s v="广海四区"/>
    <s v="CNGH0404"/>
    <n v="10500196"/>
    <s v="汕头市澄海区人民医院"/>
    <s v="否"/>
    <x v="0"/>
    <s v="汕头"/>
    <s v="二级"/>
    <n v="300"/>
    <n v="800"/>
    <n v="36000"/>
    <n v="1"/>
    <n v="18245.333333333001"/>
    <n v="0.28891388888889002"/>
    <x v="3"/>
    <n v="0"/>
    <n v="18245.330000000002"/>
    <x v="0"/>
    <n v="0"/>
    <n v="0"/>
    <n v="18245.333333333001"/>
    <n v="13.333723094312171"/>
    <n v="0"/>
    <s v="ART"/>
  </r>
  <r>
    <s v="CNGH0000"/>
    <x v="0"/>
    <s v="CNGH0400"/>
    <s v="广海四区"/>
    <s v="CNGH0404"/>
    <n v="10500197"/>
    <s v="汕头市第二人民医院"/>
    <s v="是"/>
    <x v="0"/>
    <s v="汕头"/>
    <s v="三级"/>
    <n v="650"/>
    <n v="1800"/>
    <n v="36000"/>
    <n v="1"/>
    <n v="2280.6"/>
    <n v="4.7512499999999999E-2"/>
    <x v="0"/>
    <n v="0"/>
    <n v="2280.6"/>
    <x v="0"/>
    <n v="0"/>
    <n v="0"/>
    <n v="2280.6"/>
    <n v="1.6666666666666665"/>
    <n v="0"/>
    <s v="ART"/>
  </r>
  <r>
    <s v="CNGH0000"/>
    <x v="0"/>
    <s v="CNGH0400"/>
    <s v="广海四区"/>
    <s v="CNGH0405"/>
    <n v="10500200"/>
    <s v="汕头市中心医院"/>
    <s v="是"/>
    <x v="0"/>
    <s v="汕头"/>
    <s v="三级"/>
    <n v="1500"/>
    <n v="3500"/>
    <n v="1157100.95"/>
    <n v="5"/>
    <n v="430593.38666666998"/>
    <n v="0.46689084474435999"/>
    <x v="4"/>
    <n v="0.2"/>
    <n v="516712.06"/>
    <x v="0"/>
    <n v="0"/>
    <n v="0.2"/>
    <n v="516712.06400000397"/>
    <n v="377.61412493788475"/>
    <n v="0"/>
    <s v="ART"/>
  </r>
  <r>
    <s v="CNGH0000"/>
    <x v="0"/>
    <s v="CNGH0400"/>
    <s v="广海四区"/>
    <s v="CNGH0406"/>
    <n v="10500205"/>
    <s v="汕尾市红十字医院汕尾市人民医院"/>
    <s v="否"/>
    <x v="0"/>
    <s v="汕尾"/>
    <s v="二级"/>
    <n v="900"/>
    <n v="1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1"/>
    <n v="10500208"/>
    <s v="北京大学深圳医院"/>
    <s v="是"/>
    <x v="0"/>
    <s v="深圳"/>
    <s v="三级"/>
    <n v="1050"/>
    <n v="9490"/>
    <n v="1077429"/>
    <n v="5"/>
    <n v="255432.53333333001"/>
    <n v="0.23372602742269"/>
    <x v="4"/>
    <n v="0.2"/>
    <n v="306519.03999999998"/>
    <x v="0"/>
    <n v="0"/>
    <n v="0.2"/>
    <n v="306519.03999999602"/>
    <n v="224.00467713174606"/>
    <n v="0"/>
    <s v="ART"/>
  </r>
  <r>
    <s v="CNGH0000"/>
    <x v="0"/>
    <s v="CNGH0400"/>
    <s v="广海四区"/>
    <s v="CNGH0402"/>
    <n v="10500211"/>
    <s v="龙岗人民医院"/>
    <s v="否"/>
    <x v="0"/>
    <s v="汕头"/>
    <s v="二级"/>
    <n v="629"/>
    <n v="12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1"/>
    <n v="10500214"/>
    <s v="深圳宝安人民医院"/>
    <s v="是"/>
    <x v="0"/>
    <s v="深圳"/>
    <s v="三级"/>
    <n v="1050"/>
    <n v="9000"/>
    <n v="36000"/>
    <n v="1"/>
    <n v="12163.2"/>
    <n v="9.5024999999999998E-2"/>
    <x v="0"/>
    <n v="0"/>
    <n v="12163.2"/>
    <x v="0"/>
    <n v="0"/>
    <n v="0"/>
    <n v="12163.2"/>
    <n v="8.8888888888888893"/>
    <n v="0"/>
    <s v="ART"/>
  </r>
  <r>
    <s v="CNGH0000"/>
    <x v="0"/>
    <s v="CNGH0400"/>
    <s v="广海四区"/>
    <s v="CNGH0402"/>
    <n v="10500218"/>
    <s v="深圳市保健委员会办公室"/>
    <s v="否"/>
    <x v="0"/>
    <s v="深圳"/>
    <s v="二级"/>
    <n v="10"/>
    <n v="150"/>
    <n v="66000"/>
    <n v="1"/>
    <n v="46524.24"/>
    <n v="0.95380272727272997"/>
    <x v="1"/>
    <n v="0"/>
    <n v="46524.24"/>
    <x v="0"/>
    <n v="0"/>
    <n v="0"/>
    <n v="46524.24"/>
    <n v="34"/>
    <n v="0"/>
    <s v="ART"/>
  </r>
  <r>
    <s v="CNGH0000"/>
    <x v="0"/>
    <s v="CNGH0400"/>
    <s v="广海四区"/>
    <s v="CNGH0402"/>
    <n v="10500219"/>
    <s v="深圳市第二人民医院深圳市红十字会医院"/>
    <s v="是"/>
    <x v="0"/>
    <s v="深圳"/>
    <s v="三级"/>
    <n v="2100"/>
    <n v="9400"/>
    <n v="216085.76666667001"/>
    <n v="2"/>
    <n v="63859.199999999997"/>
    <n v="0.40904313765536998"/>
    <x v="3"/>
    <n v="0"/>
    <n v="63859.199999999997"/>
    <x v="0"/>
    <n v="0"/>
    <n v="0"/>
    <n v="63859.199999999997"/>
    <n v="46.668420591072518"/>
    <n v="0"/>
    <s v="ART"/>
  </r>
  <r>
    <s v="CNGH0000"/>
    <x v="0"/>
    <s v="CNGH0400"/>
    <s v="广海四区"/>
    <s v="CNGH0401"/>
    <n v="10500221"/>
    <s v="深圳市福田人民医院广东医学院附属福田医院"/>
    <s v="是"/>
    <x v="0"/>
    <s v="深圳"/>
    <s v="三级"/>
    <n v="715"/>
    <n v="7273"/>
    <n v="118144.47"/>
    <n v="1"/>
    <n v="121636.26666667"/>
    <n v="0.93594562657058999"/>
    <x v="1"/>
    <n v="0"/>
    <n v="121636.27"/>
    <x v="0"/>
    <n v="0"/>
    <n v="0"/>
    <n v="121636.26666667"/>
    <n v="88.892006976723948"/>
    <n v="0"/>
    <s v="ART"/>
  </r>
  <r>
    <s v="CNGH0000"/>
    <x v="0"/>
    <s v="CNGH0400"/>
    <s v="广海四区"/>
    <s v="CNGH0402"/>
    <n v="10500222"/>
    <s v="深圳市康宁医院"/>
    <s v="否"/>
    <x v="0"/>
    <s v="深圳"/>
    <s v="二级"/>
    <n v="150"/>
    <n v="300"/>
    <n v="120000"/>
    <n v="1"/>
    <n v="127720.53333332999"/>
    <n v="0.906636"/>
    <x v="1"/>
    <n v="0"/>
    <n v="127720.53"/>
    <x v="0"/>
    <n v="0"/>
    <n v="0"/>
    <n v="127720.53333332999"/>
    <n v="93.338400226058923"/>
    <n v="0"/>
    <s v="ART"/>
  </r>
  <r>
    <s v="CNGH0000"/>
    <x v="0"/>
    <s v="CNGH0400"/>
    <s v="广海四区"/>
    <s v="CNGH0402"/>
    <n v="10500223"/>
    <s v="深圳市龙岗中心医院"/>
    <s v="是"/>
    <x v="0"/>
    <s v="深圳"/>
    <s v="三级"/>
    <n v="900"/>
    <n v="8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2"/>
    <n v="10500224"/>
    <s v="深圳市罗湖区人民医院"/>
    <s v="是"/>
    <x v="0"/>
    <s v="深圳"/>
    <s v="三级"/>
    <n v="750"/>
    <n v="40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1"/>
    <n v="10500226"/>
    <s v="深圳市南山区人民医院"/>
    <s v="是"/>
    <x v="0"/>
    <s v="深圳"/>
    <s v="三级"/>
    <n v="1200"/>
    <n v="9890"/>
    <n v="204071"/>
    <n v="2"/>
    <n v="72982.399999999994"/>
    <n v="0.32102944563412"/>
    <x v="3"/>
    <n v="0"/>
    <n v="72982.399999999994"/>
    <x v="0"/>
    <n v="0"/>
    <n v="0"/>
    <n v="72982.399999999994"/>
    <n v="53.335671899207803"/>
    <n v="0"/>
    <s v="ART"/>
  </r>
  <r>
    <s v="CNGH0000"/>
    <x v="0"/>
    <s v="CNGH0400"/>
    <s v="广海四区"/>
    <s v="CNGH0402"/>
    <n v="10500227"/>
    <s v="深圳市人民医院"/>
    <s v="是"/>
    <x v="0"/>
    <s v="深圳"/>
    <s v="三级"/>
    <n v="2100"/>
    <n v="10909"/>
    <n v="629988.10499999998"/>
    <n v="3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1"/>
    <n v="10500232"/>
    <s v="深圳市中医院"/>
    <s v="是"/>
    <x v="0"/>
    <s v="深圳"/>
    <s v="三级"/>
    <n v="900"/>
    <n v="7200"/>
    <n v="36000"/>
    <n v="1"/>
    <n v="34209"/>
    <n v="0.2058875"/>
    <x v="3"/>
    <n v="0"/>
    <n v="34209"/>
    <x v="0"/>
    <n v="0"/>
    <n v="0"/>
    <n v="34209"/>
    <n v="25"/>
    <n v="0"/>
    <s v="ART"/>
  </r>
  <r>
    <s v="CNGH0000"/>
    <x v="0"/>
    <s v="CNGH0400"/>
    <s v="广海四区"/>
    <s v="CNGH0407"/>
    <n v="10500236"/>
    <s v="广东医学院附属第一医院"/>
    <s v="是"/>
    <x v="0"/>
    <s v="湛江"/>
    <s v="三级"/>
    <n v="1500"/>
    <n v="2500"/>
    <n v="226415.15553332999"/>
    <n v="2"/>
    <n v="25846.799999999999"/>
    <n v="0.18374874200449001"/>
    <x v="0"/>
    <n v="0"/>
    <n v="25846.799999999999"/>
    <x v="0"/>
    <n v="0"/>
    <n v="0"/>
    <n v="25846.799999999999"/>
    <n v="18.888888888888889"/>
    <n v="0"/>
    <s v="ART"/>
  </r>
  <r>
    <s v="CNGH0000"/>
    <x v="0"/>
    <s v="CNGH0400"/>
    <s v="广海四区"/>
    <s v="CNGH0401"/>
    <n v="10500279"/>
    <s v="深圳市福田区中医院"/>
    <s v="否"/>
    <x v="0"/>
    <s v="深圳"/>
    <s v="二级"/>
    <n v="256"/>
    <n v="300"/>
    <n v="36000"/>
    <n v="1"/>
    <n v="4561.2"/>
    <n v="9.5024999999999998E-2"/>
    <x v="0"/>
    <n v="0"/>
    <n v="4561.2"/>
    <x v="0"/>
    <n v="0"/>
    <n v="0"/>
    <n v="4561.2"/>
    <n v="3.333333333333333"/>
    <n v="0"/>
    <s v="ART"/>
  </r>
  <r>
    <s v="CNGH0000"/>
    <x v="0"/>
    <s v="CNGH0400"/>
    <s v="广海四区"/>
    <s v="CNGH0401"/>
    <n v="10500281"/>
    <s v="深圳特区华侨城医院"/>
    <s v="否"/>
    <x v="0"/>
    <s v="深圳"/>
    <s v="二级"/>
    <n v="300"/>
    <n v="632"/>
    <n v="36000"/>
    <n v="1"/>
    <n v="12164.266666666999"/>
    <n v="0.64119999999999999"/>
    <x v="1"/>
    <n v="0"/>
    <n v="12164.27"/>
    <x v="0"/>
    <n v="0"/>
    <n v="0"/>
    <n v="12164.266666666999"/>
    <n v="8.8896684108472908"/>
    <n v="0"/>
    <s v="ART"/>
  </r>
  <r>
    <s v="CNGH0000"/>
    <x v="0"/>
    <s v="CNGH0400"/>
    <s v="广海四区"/>
    <s v="CNGH0401"/>
    <n v="10500282"/>
    <s v="深圳市西丽医院"/>
    <s v="否"/>
    <x v="0"/>
    <s v="深圳"/>
    <s v="二级"/>
    <n v="500"/>
    <n v="1000"/>
    <n v="36000"/>
    <n v="1"/>
    <n v="0"/>
    <n v="1.5838888888888999E-2"/>
    <x v="0"/>
    <n v="0"/>
    <n v="0"/>
    <x v="0"/>
    <n v="0"/>
    <n v="0"/>
    <n v="0"/>
    <n v="0"/>
    <n v="0"/>
    <s v="ART"/>
  </r>
  <r>
    <s v="CNGH0000"/>
    <x v="0"/>
    <s v="CNGH0400"/>
    <s v="广海四区"/>
    <s v="CNGH0403"/>
    <n v="10500303"/>
    <s v="惠州市惠阳区第二人民医院（惠州市第四人民医院）"/>
    <s v="否"/>
    <x v="0"/>
    <s v="惠州"/>
    <s v="二级"/>
    <n v="150"/>
    <n v="300"/>
    <n v="36000"/>
    <n v="1"/>
    <n v="18549.2"/>
    <n v="0.62637944444444005"/>
    <x v="1"/>
    <n v="0"/>
    <n v="18549.2"/>
    <x v="0"/>
    <n v="0"/>
    <n v="0"/>
    <n v="18549.2"/>
    <n v="13.555789412143003"/>
    <n v="0"/>
    <s v="ART"/>
  </r>
  <r>
    <s v="CNGH0000"/>
    <x v="0"/>
    <s v="CNGH0400"/>
    <s v="广海四区"/>
    <s v="CNGH0407"/>
    <n v="10800004"/>
    <s v="海南省干部疗养院"/>
    <s v="否"/>
    <x v="1"/>
    <s v="海口"/>
    <s v="一级"/>
    <n v="400"/>
    <n v="300"/>
    <n v="36000"/>
    <n v="1"/>
    <n v="760.2"/>
    <n v="0.32971972222222001"/>
    <x v="3"/>
    <n v="0"/>
    <n v="760.2"/>
    <x v="0"/>
    <n v="0"/>
    <n v="0"/>
    <n v="760.2"/>
    <n v="0.55555555555555558"/>
    <n v="0"/>
    <s v="ART"/>
  </r>
  <r>
    <s v="CNGH0000"/>
    <x v="0"/>
    <s v="CNGH0400"/>
    <s v="广海四区"/>
    <s v="CNGH0407"/>
    <n v="10800005"/>
    <s v="海南省农垦总局医院海南省工人医院"/>
    <s v="是"/>
    <x v="1"/>
    <s v="海口"/>
    <s v="三级"/>
    <n v="1200"/>
    <n v="1500"/>
    <n v="161568.67499999999"/>
    <n v="1"/>
    <n v="104605.88"/>
    <n v="0.95182974051127001"/>
    <x v="1"/>
    <n v="0"/>
    <n v="104605.88"/>
    <x v="0"/>
    <n v="0"/>
    <n v="0"/>
    <n v="104605.88"/>
    <n v="76.446169136776874"/>
    <n v="0"/>
    <s v="ART"/>
  </r>
  <r>
    <s v="CNGH0000"/>
    <x v="0"/>
    <s v="CNGH0400"/>
    <s v="广海四区"/>
    <s v="CNGH0407"/>
    <n v="10800006"/>
    <s v="海南省人民医院"/>
    <s v="是"/>
    <x v="1"/>
    <s v="海口"/>
    <s v="三级"/>
    <n v="1800"/>
    <n v="3600"/>
    <n v="800423"/>
    <n v="4"/>
    <n v="192002.2"/>
    <n v="0.31568421946896003"/>
    <x v="3"/>
    <n v="0"/>
    <n v="192002.2"/>
    <x v="0"/>
    <n v="0"/>
    <n v="0"/>
    <n v="192002.2"/>
    <n v="140.31556023268732"/>
    <n v="0"/>
    <s v="ART"/>
  </r>
  <r>
    <s v="CNGH0000"/>
    <x v="0"/>
    <s v="CNGH0400"/>
    <s v="广海四区"/>
    <s v="CNGH0407"/>
    <n v="10800009"/>
    <s v="海南医学院附属医院"/>
    <s v="是"/>
    <x v="1"/>
    <s v="海口"/>
    <s v="三级"/>
    <n v="1500"/>
    <n v="3900"/>
    <n v="100922.25333332999"/>
    <n v="1"/>
    <n v="90010.666666667006"/>
    <n v="0.76883063385161998"/>
    <x v="1"/>
    <n v="0"/>
    <n v="90010.67"/>
    <x v="0"/>
    <n v="0"/>
    <n v="0"/>
    <n v="90010.666666667006"/>
    <n v="65.779960439260861"/>
    <n v="0"/>
    <s v="ART"/>
  </r>
  <r>
    <s v="CNGH0000"/>
    <x v="0"/>
    <s v="CNGH0400"/>
    <s v="广海四区"/>
    <s v="CNGH0405"/>
    <n v="13000217"/>
    <s v="揭阳市中医院"/>
    <s v="否"/>
    <x v="0"/>
    <s v="揭阳"/>
    <s v="二级"/>
    <n v="200"/>
    <n v="6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3"/>
    <n v="13000377"/>
    <s v="惠州市第一人民医院"/>
    <s v="是"/>
    <x v="0"/>
    <s v="惠州"/>
    <s v="三级"/>
    <n v="705"/>
    <n v="2000"/>
    <n v="156646.82500000001"/>
    <n v="1"/>
    <n v="103389.33333333"/>
    <n v="0.51187887146771005"/>
    <x v="1"/>
    <n v="0"/>
    <n v="103389.33"/>
    <x v="0"/>
    <n v="0"/>
    <n v="0"/>
    <n v="103389.33333333"/>
    <n v="75.557114599469429"/>
    <n v="0"/>
    <s v="ART"/>
  </r>
  <r>
    <s v="CNGH0000"/>
    <x v="0"/>
    <s v="CNGH0400"/>
    <s v="广海四区"/>
    <s v="CNGH0404"/>
    <n v="13000386"/>
    <s v="潮安县庵埠华侨医院"/>
    <s v="否"/>
    <x v="0"/>
    <s v="潮州"/>
    <s v="一级"/>
    <n v="230"/>
    <n v="16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6"/>
    <n v="13000476"/>
    <s v="梅州市第三人民医院"/>
    <s v="否"/>
    <x v="0"/>
    <s v="梅州"/>
    <s v="一级"/>
    <n v="10"/>
    <n v="30"/>
    <n v="36000"/>
    <n v="1"/>
    <n v="10947.413333332999"/>
    <n v="0.32518222222221999"/>
    <x v="3"/>
    <n v="0"/>
    <n v="10947.41"/>
    <x v="0"/>
    <n v="0"/>
    <n v="0"/>
    <n v="10947.413333332999"/>
    <n v="8.0003897609788357"/>
    <n v="0"/>
    <s v="ART"/>
  </r>
  <r>
    <s v="CNGH0000"/>
    <x v="0"/>
    <s v="CNGH0400"/>
    <s v="广海四区"/>
    <s v="CNGH0407"/>
    <n v="13000544"/>
    <s v="中国人民解放军总医院海南分院"/>
    <s v="否"/>
    <x v="1"/>
    <s v="三亚"/>
    <s v="三级"/>
    <n v="800"/>
    <n v="1200"/>
    <n v="36000"/>
    <n v="1"/>
    <n v="47436.480000000003"/>
    <n v="0.48146"/>
    <x v="3"/>
    <n v="0"/>
    <n v="47436.480000000003"/>
    <x v="0"/>
    <n v="0"/>
    <n v="0"/>
    <n v="47436.480000000003"/>
    <n v="34.666666666666671"/>
    <n v="0"/>
    <s v="ART"/>
  </r>
  <r>
    <s v="CNGH0000"/>
    <x v="0"/>
    <s v="CNGH0400"/>
    <s v="广海四区"/>
    <s v="CNGH0401"/>
    <n v="13000554"/>
    <s v="深圳市滨海医院"/>
    <s v="否"/>
    <x v="0"/>
    <s v="深圳"/>
    <s v="三级"/>
    <n v="300"/>
    <n v="600"/>
    <n v="36000"/>
    <n v="1"/>
    <n v="39532.133333332997"/>
    <n v="0.60186388888888998"/>
    <x v="1"/>
    <n v="0"/>
    <n v="39532.129999999997"/>
    <x v="0"/>
    <n v="0"/>
    <n v="0"/>
    <n v="39532.133333332997"/>
    <n v="28.89015561207065"/>
    <n v="0"/>
    <s v="ART"/>
  </r>
  <r>
    <s v="CNGH0000"/>
    <x v="0"/>
    <s v="CNGH0400"/>
    <s v="广海四区"/>
    <s v="CNGH0405"/>
    <n v="91007956"/>
    <s v="揭阳市东山区第一人民医院"/>
    <s v="否"/>
    <x v="0"/>
    <s v="揭阳"/>
    <s v="一级"/>
    <n v="30"/>
    <n v="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6"/>
    <n v="91010271"/>
    <s v="兴宁市人民医院"/>
    <s v="否"/>
    <x v="0"/>
    <s v="兴宁"/>
    <s v="二级"/>
    <n v="300"/>
    <n v="4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4"/>
    <n v="91010872"/>
    <s v="潮州市湘桥区人民医院"/>
    <s v="否"/>
    <x v="0"/>
    <s v="潮州"/>
    <s v="一级"/>
    <n v="100"/>
    <n v="150"/>
    <n v="36000"/>
    <n v="1"/>
    <n v="1520.5333333333001"/>
    <n v="6.3355555555555998E-2"/>
    <x v="0"/>
    <n v="0"/>
    <n v="1520.53"/>
    <x v="0"/>
    <n v="0"/>
    <n v="0"/>
    <n v="1520.5333333333001"/>
    <n v="1.1112085513558567"/>
    <n v="0"/>
    <s v="ART"/>
  </r>
  <r>
    <s v="CNGH0000"/>
    <x v="0"/>
    <s v="CNGH0400"/>
    <s v="广海四区"/>
    <s v="CNGH0404"/>
    <n v="91011176"/>
    <s v="普宁市华侨医院"/>
    <s v="否"/>
    <x v="0"/>
    <s v="普宁"/>
    <s v="二级"/>
    <n v="500"/>
    <n v="1000"/>
    <n v="90000"/>
    <n v="1"/>
    <n v="118593.60000000001"/>
    <n v="0.82162666666666995"/>
    <x v="1"/>
    <n v="0"/>
    <n v="118593.60000000001"/>
    <x v="0"/>
    <n v="0"/>
    <n v="0"/>
    <n v="118593.60000000001"/>
    <n v="86.668420591072532"/>
    <n v="0"/>
    <s v="ART"/>
  </r>
  <r>
    <s v="CNGH0000"/>
    <x v="0"/>
    <s v="CNGH0400"/>
    <s v="广海四区"/>
    <s v="CNGH0405"/>
    <n v="91011540"/>
    <s v="博罗县人民医院"/>
    <s v="否"/>
    <x v="0"/>
    <s v="惠州"/>
    <s v="二级"/>
    <n v="350"/>
    <n v="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5"/>
    <n v="91013283"/>
    <s v="揭阳市红十字慈云医院"/>
    <s v="否"/>
    <x v="0"/>
    <s v="揭阳"/>
    <s v="一级"/>
    <n v="60"/>
    <n v="12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5"/>
    <n v="91014570"/>
    <s v="潮阳耀辉医院"/>
    <s v="否"/>
    <x v="0"/>
    <s v="潮阳"/>
    <s v="一级"/>
    <n v="330"/>
    <n v="450"/>
    <n v="36000"/>
    <n v="1"/>
    <n v="0"/>
    <n v="0.33588888888889001"/>
    <x v="3"/>
    <n v="0"/>
    <n v="0"/>
    <x v="0"/>
    <n v="0"/>
    <n v="0"/>
    <n v="0"/>
    <n v="0"/>
    <n v="0"/>
    <s v="ART"/>
  </r>
  <r>
    <s v="CNGH0000"/>
    <x v="0"/>
    <s v="CNGH0400"/>
    <s v="广海四区"/>
    <s v="CNGH0402"/>
    <n v="91017757"/>
    <s v="深圳市人民医院龙华分院"/>
    <s v="否"/>
    <x v="0"/>
    <s v="深圳"/>
    <s v="三级"/>
    <n v="100"/>
    <n v="8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5"/>
    <n v="91018973"/>
    <s v="惠东县中医医院"/>
    <s v="否"/>
    <x v="0"/>
    <s v="惠州"/>
    <s v="二级"/>
    <n v="120"/>
    <n v="300"/>
    <n v="36000"/>
    <n v="1"/>
    <n v="0"/>
    <n v="0"/>
    <x v="0"/>
    <n v="0"/>
    <n v="0"/>
    <x v="0"/>
    <n v="0"/>
    <n v="0"/>
    <n v="0"/>
    <n v="0"/>
    <n v="0"/>
    <s v="ART"/>
  </r>
  <r>
    <s v="CNGH0000"/>
    <x v="0"/>
    <s v="CNGH0400"/>
    <s v="广海四区"/>
    <s v="CNGH0401"/>
    <n v="91021083"/>
    <s v="罗湖区委医务室"/>
    <s v="否"/>
    <x v="0"/>
    <s v="深圳"/>
    <s v="一级"/>
    <n v="0"/>
    <n v="60"/>
    <n v="36000"/>
    <n v="1"/>
    <n v="1520.5333333333001"/>
    <n v="9.6944444444444E-2"/>
    <x v="0"/>
    <n v="0"/>
    <n v="1520.53"/>
    <x v="0"/>
    <n v="0"/>
    <n v="0"/>
    <n v="1520.5333333333001"/>
    <n v="1.1112085513558567"/>
    <n v="0"/>
    <s v="ART"/>
  </r>
  <r>
    <s v="CNGH0000"/>
    <x v="0"/>
    <s v="CNGH0400"/>
    <s v="广海四区"/>
    <s v="CNGH0403"/>
    <n v="91046024"/>
    <s v="惠州市中大惠亚医院"/>
    <s v="否"/>
    <x v="0"/>
    <s v="惠州"/>
    <s v="三级"/>
    <n v="1200"/>
    <n v="2000"/>
    <n v="36000"/>
    <n v="1"/>
    <n v="12163.6"/>
    <n v="9.5033333333332998E-2"/>
    <x v="0"/>
    <n v="0"/>
    <n v="12163.6"/>
    <x v="0"/>
    <n v="0"/>
    <n v="0"/>
    <n v="12163.6"/>
    <n v="8.8891812096231977"/>
    <n v="0"/>
    <s v="ART"/>
  </r>
  <r>
    <s v="CNBY0000"/>
    <x v="1"/>
    <s v="CNBY0100"/>
    <s v="北一一区"/>
    <s v="CNBY0103"/>
    <n v="10200002"/>
    <s v="北京大学附属第三医院"/>
    <s v="是"/>
    <x v="2"/>
    <s v="北京"/>
    <s v="三级"/>
    <n v="1160"/>
    <n v="9163"/>
    <n v="4213514.1150000002"/>
    <n v="8"/>
    <n v="2132732.5866667"/>
    <n v="0.45057315774530998"/>
    <x v="2"/>
    <n v="0.22"/>
    <n v="2601933.7599999998"/>
    <x v="0"/>
    <n v="0"/>
    <n v="0.22"/>
    <n v="2601933.755733374"/>
    <n v="1901.4979652528384"/>
    <n v="0"/>
    <s v="ART"/>
  </r>
  <r>
    <s v="CNBY0000"/>
    <x v="1"/>
    <s v="CNBY0100"/>
    <s v="北一一区"/>
    <s v="CNBY0106"/>
    <n v="10200003"/>
    <s v="北京大学精神病研究所（北京大学第六医院）"/>
    <s v="是"/>
    <x v="2"/>
    <s v="北京"/>
    <s v="三级"/>
    <n v="500"/>
    <n v="663"/>
    <n v="3233262.6"/>
    <n v="8"/>
    <n v="1585776.9066667"/>
    <n v="0.46377962618934998"/>
    <x v="4"/>
    <n v="0.2"/>
    <n v="1902932.29"/>
    <x v="0"/>
    <n v="0"/>
    <n v="0.2"/>
    <n v="1902932.28800004"/>
    <n v="1390.6664094244497"/>
    <n v="0"/>
    <s v="ART"/>
  </r>
  <r>
    <s v="CNBY0000"/>
    <x v="1"/>
    <s v="CNBY0100"/>
    <s v="北一一区"/>
    <s v="CNBY0103"/>
    <n v="10200005"/>
    <s v="北京大学医院"/>
    <s v="否"/>
    <x v="2"/>
    <s v="北京"/>
    <s v="二级"/>
    <n v="180"/>
    <n v="450"/>
    <n v="36000"/>
    <n v="1"/>
    <n v="1824.5333333333001"/>
    <n v="5.1447777777778002E-2"/>
    <x v="0"/>
    <n v="0"/>
    <n v="1824.53"/>
    <x v="0"/>
    <n v="0"/>
    <n v="0"/>
    <n v="1824.5333333333001"/>
    <n v="1.3333723094312169"/>
    <n v="0"/>
    <s v="ART"/>
  </r>
  <r>
    <s v="CNBY0000"/>
    <x v="1"/>
    <s v="CNBY0100"/>
    <s v="北一一区"/>
    <s v="CNBY0101"/>
    <n v="10200015"/>
    <s v="北京京煤集团总医院"/>
    <s v="否"/>
    <x v="2"/>
    <s v="北京"/>
    <s v="三级"/>
    <n v="736"/>
    <n v="800"/>
    <n v="36000"/>
    <n v="1"/>
    <n v="2280.6"/>
    <n v="8.2812499999999997E-2"/>
    <x v="0"/>
    <n v="0"/>
    <n v="2280.6"/>
    <x v="0"/>
    <n v="0"/>
    <n v="0"/>
    <n v="2280.6"/>
    <n v="1.6666666666666665"/>
    <n v="0"/>
    <s v="ART"/>
  </r>
  <r>
    <s v="CNBY0000"/>
    <x v="1"/>
    <s v="CNBY0100"/>
    <s v="北一一区"/>
    <s v="CNBY0108"/>
    <n v="10200029"/>
    <s v="北京市丰台医院"/>
    <s v="是"/>
    <x v="2"/>
    <s v="北京"/>
    <s v="三级"/>
    <n v="1100"/>
    <n v="1500"/>
    <n v="36000"/>
    <n v="1"/>
    <n v="0"/>
    <n v="5.0383333333333002E-2"/>
    <x v="0"/>
    <n v="0"/>
    <n v="0"/>
    <x v="0"/>
    <n v="0"/>
    <n v="0"/>
    <n v="0"/>
    <n v="0"/>
    <n v="0"/>
    <s v="ART"/>
  </r>
  <r>
    <s v="CNBY0000"/>
    <x v="1"/>
    <s v="CNBY0100"/>
    <s v="北一一区"/>
    <s v="CNBY0106"/>
    <n v="10200034"/>
    <s v="北京市隆福医院"/>
    <s v="是"/>
    <x v="2"/>
    <s v="北京"/>
    <s v="二级"/>
    <n v="250"/>
    <n v="872"/>
    <n v="36000"/>
    <n v="1"/>
    <n v="3041.0666666666998"/>
    <n v="6.6714444444443993E-2"/>
    <x v="0"/>
    <n v="0"/>
    <n v="3041.07"/>
    <x v="0"/>
    <n v="0"/>
    <n v="0"/>
    <n v="3041.0666666666998"/>
    <n v="2.2224171027117863"/>
    <n v="0"/>
    <s v="ART"/>
  </r>
  <r>
    <s v="CNBY0000"/>
    <x v="1"/>
    <s v="CNBY0100"/>
    <s v="北一一区"/>
    <s v="CNBY0103"/>
    <n v="10200042"/>
    <s v="北京市海淀区中关村社区卫生服务中心"/>
    <s v="否"/>
    <x v="2"/>
    <s v="北京"/>
    <s v="二级"/>
    <n v="150"/>
    <n v="240"/>
    <n v="36000"/>
    <n v="1"/>
    <n v="0"/>
    <n v="5.3742222222221997E-2"/>
    <x v="0"/>
    <n v="0"/>
    <n v="0"/>
    <x v="0"/>
    <n v="0"/>
    <n v="0"/>
    <n v="0"/>
    <n v="0"/>
    <n v="0"/>
    <s v="ART"/>
  </r>
  <r>
    <s v="CNBY0000"/>
    <x v="1"/>
    <s v="CNBY0100"/>
    <s v="北一一区"/>
    <s v="CNBY0102"/>
    <n v="10200049"/>
    <s v="北京医科大学附属第二医院（人民医院）"/>
    <s v="是"/>
    <x v="2"/>
    <s v="北京"/>
    <s v="三级"/>
    <n v="1700"/>
    <n v="5000"/>
    <n v="1983501.2524999999"/>
    <n v="6"/>
    <n v="1252844.8"/>
    <n v="0.61418181534523997"/>
    <x v="5"/>
    <n v="0.3"/>
    <n v="1628698.24"/>
    <x v="0"/>
    <n v="0"/>
    <n v="0.3"/>
    <n v="1628698.2400000002"/>
    <n v="1190.2556637142275"/>
    <n v="0"/>
    <s v="ART"/>
  </r>
  <r>
    <s v="CNBY0000"/>
    <x v="1"/>
    <s v="CNBY0100"/>
    <s v="北一一区"/>
    <s v="CNBY0102"/>
    <n v="10200050"/>
    <s v="北京医科大学附属第一医院"/>
    <s v="是"/>
    <x v="2"/>
    <s v="北京"/>
    <s v="三级"/>
    <n v="1500"/>
    <n v="7000"/>
    <n v="1977845.0836364001"/>
    <n v="6"/>
    <n v="963469.68"/>
    <n v="0.47144762130998003"/>
    <x v="4"/>
    <n v="0.2"/>
    <n v="1156163.6200000001"/>
    <x v="0"/>
    <n v="0"/>
    <n v="0.2"/>
    <n v="1156163.6159999999"/>
    <n v="844.92649302815039"/>
    <n v="0"/>
    <s v="ART"/>
  </r>
  <r>
    <s v="CNBY0000"/>
    <x v="1"/>
    <s v="CNBY0100"/>
    <s v="北一一区"/>
    <s v="CNBY0102"/>
    <n v="10200056"/>
    <s v="北京中医药大学附属东直门医院"/>
    <s v="是"/>
    <x v="2"/>
    <s v="北京"/>
    <s v="三级"/>
    <n v="600"/>
    <n v="1500"/>
    <n v="809802.74"/>
    <n v="4"/>
    <n v="677962.36"/>
    <n v="0.84482598811655996"/>
    <x v="1"/>
    <n v="0"/>
    <n v="677962.36"/>
    <x v="0"/>
    <n v="0"/>
    <n v="0"/>
    <n v="677962.36"/>
    <n v="495.45613727381686"/>
    <n v="0"/>
    <s v="ART"/>
  </r>
  <r>
    <s v="CNBY0000"/>
    <x v="1"/>
    <s v="CNBY0100"/>
    <s v="北一一区"/>
    <s v="CNBY0108"/>
    <n v="10200058"/>
    <s v="电力总医院（北京电力医院）"/>
    <s v="否"/>
    <x v="2"/>
    <s v="北京"/>
    <s v="三级"/>
    <n v="518"/>
    <n v="1000"/>
    <n v="36000"/>
    <n v="1"/>
    <n v="27519.506666666999"/>
    <n v="0.29016194444443999"/>
    <x v="3"/>
    <n v="0"/>
    <n v="27519.51"/>
    <x v="0"/>
    <n v="0"/>
    <n v="0"/>
    <n v="27519.506666666999"/>
    <n v="20.111305991600894"/>
    <n v="0"/>
    <s v="ART"/>
  </r>
  <r>
    <s v="CNBY0000"/>
    <x v="1"/>
    <s v="CNBY0100"/>
    <s v="北一一区"/>
    <s v="CNBY0105"/>
    <n v="10200062"/>
    <s v="国防大学第一门诊部"/>
    <s v="否"/>
    <x v="2"/>
    <s v="北京"/>
    <s v="一级"/>
    <n v="35"/>
    <n v="300"/>
    <n v="36000"/>
    <n v="1"/>
    <n v="46525.2"/>
    <n v="0.99071500000000001"/>
    <x v="1"/>
    <n v="0"/>
    <n v="46525.2"/>
    <x v="0"/>
    <n v="0"/>
    <n v="0"/>
    <n v="46525.2"/>
    <n v="34.000701569762342"/>
    <n v="0"/>
    <s v="ART"/>
  </r>
  <r>
    <s v="CNBY0000"/>
    <x v="1"/>
    <s v="CNBY0100"/>
    <s v="北一一区"/>
    <s v="CNBY0107"/>
    <n v="10200063"/>
    <s v="国防大学二门（肿瘤科）"/>
    <s v="否"/>
    <x v="2"/>
    <s v="北京"/>
    <s v="二级"/>
    <n v="30"/>
    <n v="60"/>
    <n v="36000"/>
    <n v="1"/>
    <n v="23415.546666667"/>
    <n v="0.71622833333333003"/>
    <x v="1"/>
    <n v="0"/>
    <n v="23415.55"/>
    <x v="0"/>
    <n v="0"/>
    <n v="0"/>
    <n v="23415.546666667"/>
    <n v="17.112124489656964"/>
    <n v="0"/>
    <s v="ART"/>
  </r>
  <r>
    <s v="CNBY0000"/>
    <x v="1"/>
    <s v="CNBY0100"/>
    <s v="北一一区"/>
    <s v="CNBY0103"/>
    <n v="10200075"/>
    <s v="清华大学校医院"/>
    <s v="否"/>
    <x v="2"/>
    <s v="北京"/>
    <s v="二级"/>
    <n v="130"/>
    <n v="700"/>
    <n v="36000"/>
    <n v="1"/>
    <n v="3648.96"/>
    <n v="7.6020000000000004E-2"/>
    <x v="0"/>
    <n v="0"/>
    <n v="3648.96"/>
    <x v="0"/>
    <n v="0"/>
    <n v="0"/>
    <n v="3648.96"/>
    <n v="2.6666666666666665"/>
    <n v="0"/>
    <s v="ART"/>
  </r>
  <r>
    <s v="CNBY0000"/>
    <x v="1"/>
    <s v="CNBY0100"/>
    <s v="北一一区"/>
    <s v="CNBY0106"/>
    <n v="10200076"/>
    <s v="首都医科大学北京安定医院"/>
    <s v="是"/>
    <x v="2"/>
    <s v="北京"/>
    <s v="三级"/>
    <n v="800"/>
    <n v="500"/>
    <n v="1873936.9269999999"/>
    <n v="6"/>
    <n v="428460.37333332998"/>
    <n v="0.23514507540306001"/>
    <x v="4"/>
    <n v="0.2"/>
    <n v="514152.45"/>
    <x v="0"/>
    <n v="0"/>
    <n v="0.2"/>
    <n v="514152.44799999596"/>
    <n v="375.74355286620187"/>
    <n v="0"/>
    <s v="ART"/>
  </r>
  <r>
    <s v="CNBY0000"/>
    <x v="1"/>
    <s v="CNBY0100"/>
    <s v="北一一区"/>
    <s v="CNBY0104"/>
    <n v="10200077"/>
    <s v="首都医科大学附属北京安贞医院"/>
    <s v="是"/>
    <x v="2"/>
    <s v="北京"/>
    <s v="三级"/>
    <n v="1062"/>
    <n v="4000"/>
    <n v="1128517.07"/>
    <n v="5"/>
    <n v="669417.04"/>
    <n v="0.47726037498042001"/>
    <x v="4"/>
    <n v="0.2"/>
    <n v="803300.45"/>
    <x v="0"/>
    <n v="0"/>
    <n v="0.2"/>
    <n v="803300.44799999997"/>
    <n v="587.05344207664643"/>
    <n v="0"/>
    <s v="ART"/>
  </r>
  <r>
    <s v="CNBY0000"/>
    <x v="1"/>
    <s v="CNBY0100"/>
    <s v="北一一区"/>
    <s v="CNBY0107"/>
    <n v="10200085"/>
    <s v="通信兵门诊部"/>
    <s v="否"/>
    <x v="2"/>
    <s v="北京"/>
    <s v="一级"/>
    <n v="0"/>
    <n v="4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4"/>
    <n v="10200099"/>
    <s v="中国人民解放军第三零六医院"/>
    <s v="是"/>
    <x v="2"/>
    <s v="北京"/>
    <s v="三级"/>
    <n v="1008"/>
    <n v="1800"/>
    <n v="354896.2"/>
    <n v="2"/>
    <n v="64769.066666667"/>
    <n v="1.8674643459129999E-2"/>
    <x v="0"/>
    <n v="0"/>
    <n v="64769.07"/>
    <x v="0"/>
    <n v="0"/>
    <n v="0"/>
    <n v="64769.066666667"/>
    <n v="47.333352821382526"/>
    <n v="0"/>
    <s v="ART"/>
  </r>
  <r>
    <s v="CNBY0000"/>
    <x v="1"/>
    <s v="CNBY0100"/>
    <s v="北一一区"/>
    <s v="CNBY0107"/>
    <n v="10200100"/>
    <s v="中国人民解放军第三零四医院"/>
    <s v="否"/>
    <x v="2"/>
    <s v="北京"/>
    <s v="三级"/>
    <n v="900"/>
    <n v="13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5"/>
    <n v="10200104"/>
    <s v="中国人民解放军空军总医院"/>
    <s v="是"/>
    <x v="2"/>
    <s v="北京"/>
    <s v="三级"/>
    <n v="1116"/>
    <n v="3500"/>
    <n v="586656.43599999999"/>
    <n v="3"/>
    <n v="215902.13333333001"/>
    <n v="0.31959318690573002"/>
    <x v="3"/>
    <n v="0"/>
    <n v="215902.13"/>
    <x v="0"/>
    <n v="0"/>
    <n v="0"/>
    <n v="215902.13333333001"/>
    <n v="157.78167538756614"/>
    <n v="0"/>
    <s v="ART"/>
  </r>
  <r>
    <s v="CNBY0000"/>
    <x v="1"/>
    <s v="CNBY0100"/>
    <s v="北一一区"/>
    <s v="CNBY0108"/>
    <n v="10200105"/>
    <s v="中国人民解放军总参北极寺干休所"/>
    <s v="否"/>
    <x v="2"/>
    <s v="北京"/>
    <s v="一级"/>
    <n v="15"/>
    <n v="300"/>
    <n v="481020"/>
    <n v="2"/>
    <n v="596014.93333332997"/>
    <n v="0.99995675855473998"/>
    <x v="1"/>
    <n v="0"/>
    <n v="596014.93000000005"/>
    <x v="0"/>
    <n v="0"/>
    <n v="0"/>
    <n v="596014.93333332997"/>
    <n v="435.56880742884181"/>
    <n v="0"/>
    <s v="ART"/>
  </r>
  <r>
    <s v="CNBY0000"/>
    <x v="1"/>
    <s v="CNBY0100"/>
    <s v="北一一区"/>
    <s v="CNBY0107"/>
    <n v="10200107"/>
    <s v="中国人民解放军总医院（三零一医院）"/>
    <s v="是"/>
    <x v="2"/>
    <s v="北京"/>
    <s v="三级"/>
    <n v="2200"/>
    <n v="11000"/>
    <n v="3363580.8144499999"/>
    <n v="8"/>
    <n v="1755852.64"/>
    <n v="0.46485797317038002"/>
    <x v="4"/>
    <n v="0.2"/>
    <n v="2107023.17"/>
    <x v="0"/>
    <n v="0"/>
    <n v="0.2"/>
    <n v="2107023.1679999996"/>
    <n v="1539.8163991931945"/>
    <n v="0"/>
    <s v="ART"/>
  </r>
  <r>
    <s v="CNBY0000"/>
    <x v="1"/>
    <s v="CNBY0100"/>
    <s v="北一一区"/>
    <s v="CNBY0102"/>
    <n v="10200114"/>
    <s v="中国中医研究院望京医院北京市针灸骨伤学院附属医"/>
    <s v="否"/>
    <x v="2"/>
    <s v="北京"/>
    <s v="三级"/>
    <n v="550"/>
    <n v="1000"/>
    <n v="36000"/>
    <n v="1"/>
    <n v="304.08"/>
    <n v="6.3350000000000004E-3"/>
    <x v="0"/>
    <n v="0"/>
    <n v="304.08"/>
    <x v="0"/>
    <n v="0"/>
    <n v="0"/>
    <n v="304.08"/>
    <n v="0.22222222222222221"/>
    <n v="0"/>
    <s v="ART"/>
  </r>
  <r>
    <s v="CNBY0000"/>
    <x v="1"/>
    <s v="CNBY0100"/>
    <s v="北一一区"/>
    <s v="CNBY0107"/>
    <n v="10200117"/>
    <s v="总参北京第一干休所门诊部"/>
    <s v="否"/>
    <x v="2"/>
    <s v="北京"/>
    <s v="一级"/>
    <n v="0"/>
    <n v="40"/>
    <n v="36000"/>
    <n v="1"/>
    <n v="0"/>
    <n v="0.10076666666667"/>
    <x v="0"/>
    <n v="0"/>
    <n v="0"/>
    <x v="0"/>
    <n v="0"/>
    <n v="0"/>
    <n v="0"/>
    <n v="0"/>
    <n v="0"/>
    <s v="ART"/>
  </r>
  <r>
    <s v="CNBY0000"/>
    <x v="1"/>
    <s v="CNBY0100"/>
    <s v="北一一区"/>
    <s v="CNBY0101"/>
    <n v="10200118"/>
    <s v="总参兵种部第六干休所"/>
    <s v="否"/>
    <x v="2"/>
    <s v="北京"/>
    <s v="一级"/>
    <n v="20"/>
    <n v="40"/>
    <n v="122472"/>
    <n v="1"/>
    <n v="110500.74666667001"/>
    <n v="0.99989385328892"/>
    <x v="1"/>
    <n v="0"/>
    <n v="110500.75"/>
    <x v="0"/>
    <n v="0"/>
    <n v="0"/>
    <n v="110500.74666667001"/>
    <n v="80.754148518423506"/>
    <n v="0"/>
    <s v="ART"/>
  </r>
  <r>
    <s v="CNBY0000"/>
    <x v="1"/>
    <s v="CNBY0100"/>
    <s v="北一一区"/>
    <s v="CNBY0101"/>
    <n v="10200120"/>
    <s v="总参军训和兵种部北京第七干休所门诊部"/>
    <s v="否"/>
    <x v="2"/>
    <s v="北京"/>
    <s v="一级"/>
    <n v="0"/>
    <n v="30"/>
    <n v="95532"/>
    <n v="1"/>
    <n v="101566.29333333"/>
    <n v="0.99991123393209003"/>
    <x v="1"/>
    <n v="0"/>
    <n v="101566.29"/>
    <x v="0"/>
    <n v="0"/>
    <n v="0"/>
    <n v="101566.29333333"/>
    <n v="74.22483362077962"/>
    <n v="0"/>
    <s v="ART"/>
  </r>
  <r>
    <s v="CNBY0000"/>
    <x v="1"/>
    <s v="CNBY0100"/>
    <s v="北一一区"/>
    <s v="CNBY0101"/>
    <n v="10200121"/>
    <s v="总参军训和兵种部北京第三干休所门诊部"/>
    <s v="否"/>
    <x v="2"/>
    <s v="北京"/>
    <s v="一级"/>
    <n v="0"/>
    <n v="30"/>
    <n v="139692"/>
    <n v="1"/>
    <n v="192529.86666666999"/>
    <n v="0.99989834779372"/>
    <x v="1"/>
    <n v="0"/>
    <n v="192529.87"/>
    <x v="0"/>
    <n v="0"/>
    <n v="0"/>
    <n v="192529.86666666999"/>
    <n v="140.70118000136659"/>
    <n v="0"/>
    <s v="ART"/>
  </r>
  <r>
    <s v="CNBY0000"/>
    <x v="1"/>
    <s v="CNBY0100"/>
    <s v="北一一区"/>
    <s v="CNBY0104"/>
    <n v="10200122"/>
    <s v="总参塔院干休所门诊部"/>
    <s v="否"/>
    <x v="2"/>
    <s v="北京"/>
    <s v="一级"/>
    <n v="10"/>
    <n v="60"/>
    <n v="95352"/>
    <n v="1"/>
    <n v="109471.46666667001"/>
    <n v="0.99985317560197995"/>
    <x v="1"/>
    <n v="0"/>
    <n v="109471.47"/>
    <x v="0"/>
    <n v="0"/>
    <n v="0"/>
    <n v="109471.46666667001"/>
    <n v="80.001948804897836"/>
    <n v="0"/>
    <s v="ART"/>
  </r>
  <r>
    <s v="CNBY0000"/>
    <x v="1"/>
    <s v="CNBY0100"/>
    <s v="北一一区"/>
    <s v="CNBY0108"/>
    <n v="10200123"/>
    <s v="总后北京老干部服务管理局门诊部"/>
    <s v="否"/>
    <x v="2"/>
    <s v="北京"/>
    <s v="一级"/>
    <n v="15"/>
    <n v="150"/>
    <n v="213552"/>
    <n v="2"/>
    <n v="249699.29333332999"/>
    <n v="0.99461873454709004"/>
    <x v="1"/>
    <n v="0"/>
    <n v="249699.29"/>
    <x v="0"/>
    <n v="0"/>
    <n v="0"/>
    <n v="249699.29333332999"/>
    <n v="182.4807019595209"/>
    <n v="0"/>
    <s v="ART"/>
  </r>
  <r>
    <s v="CNBY0000"/>
    <x v="1"/>
    <s v="CNBY0100"/>
    <s v="北一一区"/>
    <s v="CNBY0107"/>
    <n v="10200124"/>
    <s v="总后丰台离职干部休养所卫生所"/>
    <s v="否"/>
    <x v="2"/>
    <s v="北京"/>
    <s v="一级"/>
    <n v="0"/>
    <n v="200"/>
    <n v="36000"/>
    <n v="1"/>
    <n v="16380.266666666999"/>
    <n v="0.99163111111111002"/>
    <x v="1"/>
    <n v="0"/>
    <n v="16380.27"/>
    <x v="0"/>
    <n v="0"/>
    <n v="0"/>
    <n v="16380.266666666999"/>
    <n v="11.970728950471367"/>
    <n v="0"/>
    <s v="ART"/>
  </r>
  <r>
    <s v="CNBY0000"/>
    <x v="1"/>
    <s v="CNBY0100"/>
    <s v="北一一区"/>
    <s v="CNBY0105"/>
    <n v="10200131"/>
    <s v="北京市回龙观医院"/>
    <s v="是"/>
    <x v="2"/>
    <s v="北京"/>
    <s v="三级"/>
    <n v="769"/>
    <n v="300"/>
    <n v="1211382.53"/>
    <n v="5"/>
    <n v="212861.54666667001"/>
    <n v="0.14208968326461999"/>
    <x v="6"/>
    <n v="0.21"/>
    <n v="257562.47"/>
    <x v="0"/>
    <n v="0"/>
    <n v="0.21"/>
    <n v="257562.47146667072"/>
    <n v="188.22712697438592"/>
    <n v="0"/>
    <s v="ART"/>
  </r>
  <r>
    <s v="CNBY0000"/>
    <x v="1"/>
    <s v="CNBY0100"/>
    <s v="北一一区"/>
    <s v="CNBY0104"/>
    <n v="10200132"/>
    <s v="北京市社会福利医院"/>
    <s v="否"/>
    <x v="2"/>
    <s v="北京"/>
    <s v="二级"/>
    <n v="120"/>
    <n v="26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1"/>
    <n v="10200137"/>
    <s v="中国人民解放军第三零七医院军事医学院附属医院"/>
    <s v="是"/>
    <x v="2"/>
    <s v="北京"/>
    <s v="三级"/>
    <n v="550"/>
    <n v="1800"/>
    <n v="39023.872000000003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1"/>
    <n v="13000246"/>
    <s v="总装备北京第二干休所"/>
    <s v="否"/>
    <x v="2"/>
    <s v="北京"/>
    <s v="一级"/>
    <n v="0"/>
    <n v="20"/>
    <n v="87936"/>
    <n v="1"/>
    <n v="32342.240000000002"/>
    <n v="0.99985171033479003"/>
    <x v="1"/>
    <n v="0"/>
    <n v="32342.240000000002"/>
    <x v="0"/>
    <n v="0"/>
    <n v="0"/>
    <n v="32342.240000000002"/>
    <n v="23.635768365050136"/>
    <n v="0"/>
    <s v="ART"/>
  </r>
  <r>
    <s v="CNBY0000"/>
    <x v="1"/>
    <s v="CNBY0100"/>
    <s v="北一一区"/>
    <s v="CNBY0107"/>
    <n v="13000573"/>
    <s v="总参61号门诊部"/>
    <s v="否"/>
    <x v="2"/>
    <s v="北京"/>
    <s v="一级"/>
    <n v="0"/>
    <n v="1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7"/>
    <n v="13000574"/>
    <s v="总后丰台南路干休所"/>
    <s v="否"/>
    <x v="2"/>
    <s v="北京"/>
    <s v="一级"/>
    <n v="0"/>
    <n v="10"/>
    <n v="36000"/>
    <n v="1"/>
    <n v="6081.7066666666997"/>
    <n v="0.18197777777777999"/>
    <x v="0"/>
    <n v="0"/>
    <n v="6081.71"/>
    <x v="0"/>
    <n v="0"/>
    <n v="0"/>
    <n v="6081.7066666666997"/>
    <n v="4.4445223966402843"/>
    <n v="0"/>
    <s v="ART"/>
  </r>
  <r>
    <s v="CNBY0000"/>
    <x v="1"/>
    <s v="CNBY0100"/>
    <s v="北一一区"/>
    <s v="CNBY0106"/>
    <n v="13000575"/>
    <s v="总后军事医学科学院北京干休所（太平路）"/>
    <s v="否"/>
    <x v="2"/>
    <s v="北京"/>
    <s v="一级"/>
    <n v="0"/>
    <n v="10"/>
    <n v="36000"/>
    <n v="1"/>
    <n v="13684"/>
    <n v="0.35128500000000001"/>
    <x v="3"/>
    <n v="0"/>
    <n v="13684"/>
    <x v="0"/>
    <n v="0"/>
    <n v="0"/>
    <n v="13684"/>
    <n v="10.000292320734308"/>
    <n v="0"/>
    <s v="ART"/>
  </r>
  <r>
    <s v="CNBY0000"/>
    <x v="1"/>
    <s v="CNBY0100"/>
    <s v="北一一区"/>
    <s v="CNBY0105"/>
    <n v="91003322"/>
    <s v="中国人民解放军三一六医院"/>
    <s v="否"/>
    <x v="2"/>
    <s v="北京"/>
    <s v="二级"/>
    <n v="200"/>
    <n v="400"/>
    <n v="36000"/>
    <n v="1"/>
    <n v="3040.8"/>
    <n v="8.6862222222221994E-2"/>
    <x v="0"/>
    <n v="0"/>
    <n v="3040.8"/>
    <x v="0"/>
    <n v="0"/>
    <n v="0"/>
    <n v="3040.8"/>
    <n v="2.2222222222222223"/>
    <n v="0"/>
    <s v="ART"/>
  </r>
  <r>
    <s v="CNBY0000"/>
    <x v="1"/>
    <s v="CNBY0100"/>
    <s v="北一一区"/>
    <s v="CNBY0102"/>
    <n v="91003368"/>
    <s v="北京地坛医院（北京市第一传染病医院）"/>
    <s v="是"/>
    <x v="2"/>
    <s v="北京"/>
    <s v="三级"/>
    <n v="600"/>
    <n v="1000"/>
    <n v="89684.800000000003"/>
    <n v="1"/>
    <n v="3040.8"/>
    <n v="1.3482775230585E-2"/>
    <x v="0"/>
    <n v="0"/>
    <n v="3040.8"/>
    <x v="0"/>
    <n v="0"/>
    <n v="0"/>
    <n v="3040.8"/>
    <n v="2.2222222222222223"/>
    <n v="0"/>
    <s v="ART"/>
  </r>
  <r>
    <s v="CNBY0000"/>
    <x v="1"/>
    <s v="CNBY0100"/>
    <s v="北一一区"/>
    <s v="CNBY0107"/>
    <n v="91003452"/>
    <s v="总参六一六二三部队"/>
    <s v="否"/>
    <x v="2"/>
    <s v="北京"/>
    <s v="一级"/>
    <n v="0"/>
    <n v="10"/>
    <n v="36000"/>
    <n v="1"/>
    <n v="24630.746666667001"/>
    <n v="0.83752055555556004"/>
    <x v="1"/>
    <n v="0"/>
    <n v="24630.75"/>
    <x v="0"/>
    <n v="0"/>
    <n v="0"/>
    <n v="24630.746666667001"/>
    <n v="18.000194880489783"/>
    <n v="0"/>
    <s v="ART"/>
  </r>
  <r>
    <s v="CNBY0000"/>
    <x v="1"/>
    <s v="CNBY0100"/>
    <s v="北一一区"/>
    <s v="CNBY0105"/>
    <n v="91003453"/>
    <s v="总参三部北京第一干休所"/>
    <s v="否"/>
    <x v="2"/>
    <s v="北京"/>
    <s v="一级"/>
    <n v="10"/>
    <n v="20"/>
    <n v="36000"/>
    <n v="1"/>
    <n v="10643.466666667"/>
    <n v="0.19006666666666999"/>
    <x v="0"/>
    <n v="0"/>
    <n v="10643.47"/>
    <x v="0"/>
    <n v="0"/>
    <n v="0"/>
    <n v="10643.466666667"/>
    <n v="7.7782649790018707"/>
    <n v="0"/>
    <s v="ART"/>
  </r>
  <r>
    <s v="CNBY0000"/>
    <x v="1"/>
    <s v="CNBY0100"/>
    <s v="北一一区"/>
    <s v="CNBY0107"/>
    <n v="91003454"/>
    <s v="总参通信部第一干休所医务室"/>
    <s v="否"/>
    <x v="2"/>
    <s v="北京"/>
    <s v="一级"/>
    <n v="0"/>
    <n v="30"/>
    <n v="41316"/>
    <n v="1"/>
    <n v="60512.986666666999"/>
    <n v="0.99976619227417995"/>
    <x v="1"/>
    <n v="0"/>
    <n v="60512.99"/>
    <x v="0"/>
    <n v="0"/>
    <n v="0"/>
    <n v="60512.986666666999"/>
    <n v="44.223001744180621"/>
    <n v="0"/>
    <s v="ART"/>
  </r>
  <r>
    <s v="CNBY0000"/>
    <x v="1"/>
    <s v="CNBY0100"/>
    <s v="北一一区"/>
    <s v="CNBY0101"/>
    <n v="91003535"/>
    <s v="北京老年医院北京胸科医院"/>
    <s v="否"/>
    <x v="2"/>
    <s v="北京"/>
    <s v="三级"/>
    <n v="600"/>
    <n v="400"/>
    <n v="147636"/>
    <n v="1"/>
    <n v="158129.06666667"/>
    <n v="0.99989704408139002"/>
    <x v="1"/>
    <n v="0"/>
    <n v="158129.07"/>
    <x v="0"/>
    <n v="0"/>
    <n v="0"/>
    <n v="158129.06666667"/>
    <n v="115.5610122092651"/>
    <n v="0"/>
    <s v="ART"/>
  </r>
  <r>
    <s v="CNBY0000"/>
    <x v="1"/>
    <s v="CNBY0100"/>
    <s v="北一一区"/>
    <s v="CNBY0105"/>
    <n v="91003743"/>
    <s v="空军北京曙光离职干部休养所"/>
    <s v="否"/>
    <x v="2"/>
    <s v="北京"/>
    <s v="一级"/>
    <n v="15"/>
    <n v="30"/>
    <n v="36000"/>
    <n v="1"/>
    <n v="15204.266666666999"/>
    <n v="0.28891388888889002"/>
    <x v="3"/>
    <n v="0"/>
    <n v="15204.27"/>
    <x v="0"/>
    <n v="0"/>
    <n v="0"/>
    <n v="15204.266666666999"/>
    <n v="11.111305991600894"/>
    <n v="0"/>
    <s v="ART"/>
  </r>
  <r>
    <s v="CNBY0000"/>
    <x v="1"/>
    <s v="CNBY0100"/>
    <s v="北一一区"/>
    <s v="CNBY0104"/>
    <n v="91003837"/>
    <s v="中国人民解放军总装备部后勤部亚运村门诊部"/>
    <s v="否"/>
    <x v="2"/>
    <s v="北京"/>
    <s v="一级"/>
    <n v="0"/>
    <n v="30"/>
    <n v="38328"/>
    <n v="1"/>
    <n v="34969.866666667003"/>
    <n v="0.99978866624922003"/>
    <x v="1"/>
    <n v="0"/>
    <n v="34969.870000000003"/>
    <x v="0"/>
    <n v="0"/>
    <n v="0"/>
    <n v="34969.866666667003"/>
    <n v="25.556042756779654"/>
    <n v="0"/>
    <s v="ART"/>
  </r>
  <r>
    <s v="CNBY0000"/>
    <x v="1"/>
    <s v="CNBY0100"/>
    <s v="北一一区"/>
    <s v="CNBY0101"/>
    <n v="91003857"/>
    <s v="北京市老年病医院北京市第一社会福利院"/>
    <s v="否"/>
    <x v="2"/>
    <s v="北京"/>
    <s v="二级"/>
    <n v="600"/>
    <n v="50"/>
    <n v="36000"/>
    <n v="1"/>
    <n v="3040.8"/>
    <n v="0.12671111111111"/>
    <x v="0"/>
    <n v="0"/>
    <n v="3040.8"/>
    <x v="0"/>
    <n v="0"/>
    <n v="0"/>
    <n v="3040.8"/>
    <n v="2.2222222222222223"/>
    <n v="0"/>
    <s v="ART"/>
  </r>
  <r>
    <s v="CNBY0000"/>
    <x v="1"/>
    <s v="CNBY0100"/>
    <s v="北一一区"/>
    <s v="CNBY0104"/>
    <n v="91004334"/>
    <s v="中国人民解放军总装备部后勤部苇子坑门诊部"/>
    <s v="否"/>
    <x v="2"/>
    <s v="北京"/>
    <s v="一级"/>
    <n v="0"/>
    <n v="50"/>
    <n v="36000"/>
    <n v="1"/>
    <n v="6081.6"/>
    <n v="0.59509111111111002"/>
    <x v="1"/>
    <n v="0"/>
    <n v="6081.6"/>
    <x v="0"/>
    <n v="0"/>
    <n v="0"/>
    <n v="6081.6"/>
    <n v="4.4444444444444446"/>
    <n v="0"/>
    <s v="ART"/>
  </r>
  <r>
    <s v="CNBY0000"/>
    <x v="1"/>
    <s v="CNBY0100"/>
    <s v="北一一区"/>
    <s v="CNBY0108"/>
    <n v="91012867"/>
    <s v="总政直工部卫生处"/>
    <s v="否"/>
    <x v="2"/>
    <s v="北京"/>
    <s v="一级"/>
    <n v="10"/>
    <n v="60"/>
    <n v="95304"/>
    <n v="1"/>
    <n v="128330.29333333"/>
    <n v="0.99984932426760997"/>
    <x v="1"/>
    <n v="0"/>
    <n v="128330.29"/>
    <x v="0"/>
    <n v="0"/>
    <n v="0"/>
    <n v="128330.29333333"/>
    <n v="93.784013953440606"/>
    <n v="0"/>
    <s v="ART"/>
  </r>
  <r>
    <s v="CNBY0000"/>
    <x v="1"/>
    <s v="CNBY0100"/>
    <s v="北一一区"/>
    <s v="CNBY0106"/>
    <n v="91018091"/>
    <s v="总后勤指挥学院门诊部"/>
    <s v="否"/>
    <x v="2"/>
    <s v="北京"/>
    <s v="二级"/>
    <n v="0"/>
    <n v="100"/>
    <n v="36000"/>
    <n v="1"/>
    <n v="3040.5866666666998"/>
    <n v="0.25068333333332998"/>
    <x v="3"/>
    <n v="0"/>
    <n v="3040.59"/>
    <x v="0"/>
    <n v="0"/>
    <n v="0"/>
    <n v="3040.5866666666998"/>
    <n v="2.2220663178306146"/>
    <n v="0"/>
    <s v="ART"/>
  </r>
  <r>
    <s v="CNBY0000"/>
    <x v="1"/>
    <s v="CNBY0100"/>
    <s v="北一一区"/>
    <s v="CNBY0105"/>
    <n v="91019139"/>
    <s v="北京王府中西医结合医院"/>
    <s v="否"/>
    <x v="2"/>
    <s v="北京"/>
    <s v="三级"/>
    <n v="550"/>
    <n v="600"/>
    <n v="50016"/>
    <n v="1"/>
    <n v="55648.106666667001"/>
    <n v="0.99981086052462997"/>
    <x v="1"/>
    <n v="0"/>
    <n v="55648.11"/>
    <x v="0"/>
    <n v="0"/>
    <n v="0"/>
    <n v="55648.106666667001"/>
    <n v="40.667738509359374"/>
    <n v="0"/>
    <s v="ART"/>
  </r>
  <r>
    <s v="CNBY0000"/>
    <x v="1"/>
    <s v="CNBY0100"/>
    <s v="北一一区"/>
    <s v="CNBY0105"/>
    <n v="91028201"/>
    <s v="空军西郊离职干部休养所卫生所"/>
    <s v="否"/>
    <x v="2"/>
    <s v="北京"/>
    <s v="一级"/>
    <n v="0"/>
    <n v="20"/>
    <n v="36000"/>
    <n v="1"/>
    <n v="4561.2"/>
    <n v="0.12862222222222"/>
    <x v="0"/>
    <n v="0"/>
    <n v="4561.2"/>
    <x v="0"/>
    <n v="0"/>
    <n v="0"/>
    <n v="4561.2"/>
    <n v="3.333333333333333"/>
    <n v="0"/>
    <s v="ART"/>
  </r>
  <r>
    <s v="CNBY0000"/>
    <x v="1"/>
    <s v="CNBY0100"/>
    <s v="北一一区"/>
    <s v="CNBY0108"/>
    <n v="91028254"/>
    <s v="总装备部北京第十三干休所卫生所"/>
    <s v="否"/>
    <x v="2"/>
    <s v="北京"/>
    <s v="一级"/>
    <n v="0"/>
    <n v="20"/>
    <n v="36000"/>
    <n v="1"/>
    <n v="10339.226666667"/>
    <n v="0.41311166666666999"/>
    <x v="3"/>
    <n v="0"/>
    <n v="10339.23"/>
    <x v="0"/>
    <n v="0"/>
    <n v="0"/>
    <n v="10339.226666667"/>
    <n v="7.5559258284859245"/>
    <n v="0"/>
    <s v="ART"/>
  </r>
  <r>
    <s v="CNBY0000"/>
    <x v="1"/>
    <s v="CNBY0100"/>
    <s v="北一一区"/>
    <s v="CNBY0105"/>
    <n v="91028649"/>
    <s v="总参三部北京二干卫生所"/>
    <s v="否"/>
    <x v="2"/>
    <s v="北京"/>
    <s v="一级"/>
    <n v="0"/>
    <n v="20"/>
    <n v="58548"/>
    <n v="1"/>
    <n v="42571.199999999997"/>
    <n v="0.99971988795517996"/>
    <x v="1"/>
    <n v="0"/>
    <n v="42571.199999999997"/>
    <x v="0"/>
    <n v="0"/>
    <n v="0"/>
    <n v="42571.199999999997"/>
    <n v="31.111111111111111"/>
    <n v="0"/>
    <s v="ART"/>
  </r>
  <r>
    <s v="CNBY0000"/>
    <x v="1"/>
    <s v="CNBY0100"/>
    <s v="北一一区"/>
    <s v="CNBY0108"/>
    <n v="91028650"/>
    <s v="总参三部北京蒲黄榆干休所卫生所"/>
    <s v="否"/>
    <x v="2"/>
    <s v="北京"/>
    <s v="一级"/>
    <n v="0"/>
    <n v="2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1"/>
    <n v="91029236"/>
    <s v="总参军训和兵种部第八干休所"/>
    <s v="否"/>
    <x v="2"/>
    <s v="北京"/>
    <s v="一级"/>
    <n v="0"/>
    <n v="20"/>
    <n v="36000"/>
    <n v="1"/>
    <n v="7602"/>
    <n v="0.32631944444444"/>
    <x v="3"/>
    <n v="0"/>
    <n v="7602"/>
    <x v="0"/>
    <n v="0"/>
    <n v="0"/>
    <n v="7602"/>
    <n v="5.5555555555555554"/>
    <n v="0"/>
    <s v="ART"/>
  </r>
  <r>
    <s v="CNBY0000"/>
    <x v="1"/>
    <s v="CNBY0100"/>
    <s v="北一一区"/>
    <s v="CNBY0102"/>
    <n v="91033752"/>
    <s v="北京市丰台区长辛店社区卫生服务中心"/>
    <s v="否"/>
    <x v="2"/>
    <s v="北京"/>
    <s v="二级"/>
    <n v="100"/>
    <n v="502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100"/>
    <s v="北一一区"/>
    <s v="CNBY0108"/>
    <n v="91041692"/>
    <s v="总装北京第一离职干部休养所"/>
    <s v="否"/>
    <x v="2"/>
    <s v="北京"/>
    <s v="一级"/>
    <n v="0"/>
    <n v="10"/>
    <n v="36000"/>
    <n v="1"/>
    <n v="7297.92"/>
    <n v="7.6020000000000004E-2"/>
    <x v="0"/>
    <n v="0"/>
    <n v="7297.92"/>
    <x v="0"/>
    <n v="0"/>
    <n v="0"/>
    <n v="7297.92"/>
    <n v="5.333333333333333"/>
    <n v="0"/>
    <s v="ART"/>
  </r>
  <r>
    <s v="CNBY0000"/>
    <x v="1"/>
    <s v="CNBY0100"/>
    <s v="北一一区"/>
    <s v="CNBY0103"/>
    <n v="91049725"/>
    <s v="北京市昌平区中西医结合医院"/>
    <s v="否"/>
    <x v="2"/>
    <s v="北京"/>
    <s v="三级"/>
    <n v="1130"/>
    <n v="800"/>
    <n v="36000"/>
    <n v="1"/>
    <n v="23414.746666667001"/>
    <n v="0.48780722222222"/>
    <x v="3"/>
    <n v="0"/>
    <n v="23414.75"/>
    <x v="0"/>
    <n v="0"/>
    <n v="0"/>
    <n v="23414.746666667001"/>
    <n v="17.111539848188343"/>
    <n v="0"/>
    <s v="ART"/>
  </r>
  <r>
    <s v="CNBY0000"/>
    <x v="1"/>
    <s v="CNBY0200"/>
    <s v="北一二区"/>
    <s v="CNBY0203"/>
    <n v="10200001"/>
    <s v="北京朝阳医院京西院区原中国铁道建筑总医院"/>
    <s v="否"/>
    <x v="2"/>
    <s v="北京"/>
    <s v="三级"/>
    <n v="550"/>
    <n v="1200"/>
    <n v="274831.34999999998"/>
    <n v="2"/>
    <n v="48652.800000000003"/>
    <n v="8.2981799565442996E-3"/>
    <x v="0"/>
    <n v="0"/>
    <n v="48652.800000000003"/>
    <x v="0"/>
    <n v="0"/>
    <n v="0"/>
    <n v="48652.800000000003"/>
    <n v="35.555555555555557"/>
    <n v="0"/>
    <s v="ART"/>
  </r>
  <r>
    <s v="CNBY0000"/>
    <x v="1"/>
    <s v="CNBY0200"/>
    <s v="北一二区"/>
    <s v="CNBY0202"/>
    <n v="10200004"/>
    <s v="北京大学首钢医院"/>
    <s v="是"/>
    <x v="2"/>
    <s v="北京"/>
    <s v="三级"/>
    <n v="1006"/>
    <n v="2396"/>
    <n v="274831.34999999998"/>
    <n v="2"/>
    <n v="0"/>
    <n v="0"/>
    <x v="0"/>
    <n v="0"/>
    <n v="0"/>
    <x v="0"/>
    <n v="0"/>
    <n v="0"/>
    <n v="0"/>
    <n v="0"/>
    <n v="0"/>
    <s v="ART"/>
  </r>
  <r>
    <s v="CNBY0000"/>
    <x v="1"/>
    <s v="CNBY0200"/>
    <s v="北一二区"/>
    <s v="CNBY0207"/>
    <n v="10200014"/>
    <s v="北京积水潭医院"/>
    <s v="是"/>
    <x v="2"/>
    <s v="北京"/>
    <s v="三级"/>
    <n v="1000"/>
    <n v="4000"/>
    <n v="554835.78"/>
    <n v="3"/>
    <n v="473956.77333333"/>
    <n v="0.73640175116319995"/>
    <x v="1"/>
    <n v="0"/>
    <n v="473956.77"/>
    <x v="0"/>
    <n v="0"/>
    <n v="0"/>
    <n v="473956.77333333"/>
    <n v="346.36848002961938"/>
    <n v="0"/>
    <s v="ART"/>
  </r>
  <r>
    <s v="CNBY0000"/>
    <x v="1"/>
    <s v="CNBY0200"/>
    <s v="北一二区"/>
    <s v="CNBY0205"/>
    <n v="10200054"/>
    <s v="北京中日友好医院"/>
    <s v="是"/>
    <x v="2"/>
    <s v="北京"/>
    <s v="三级"/>
    <n v="1315"/>
    <n v="4487"/>
    <n v="2634664.00875"/>
    <n v="7"/>
    <n v="1623241.0133332999"/>
    <n v="0.57009555488353003"/>
    <x v="5"/>
    <n v="0.3"/>
    <n v="2110213.3199999998"/>
    <x v="0"/>
    <n v="0"/>
    <n v="0.3"/>
    <n v="2110213.3173332899"/>
    <n v="1542.1477661823569"/>
    <n v="0"/>
    <s v="ART"/>
  </r>
  <r>
    <s v="CNBY0000"/>
    <x v="1"/>
    <s v="CNBY0200"/>
    <s v="北一二区"/>
    <s v="CNBY0202"/>
    <n v="10200066"/>
    <s v="航天工业总公司中心医院七二一医院"/>
    <s v="否"/>
    <x v="2"/>
    <s v="北京"/>
    <s v="三级"/>
    <n v="900"/>
    <n v="2000"/>
    <n v="274831.34999999998"/>
    <n v="2"/>
    <n v="215293.97333333001"/>
    <n v="0.76183564939006998"/>
    <x v="1"/>
    <n v="0"/>
    <n v="215293.97"/>
    <x v="0"/>
    <n v="0"/>
    <n v="0"/>
    <n v="215293.97333333001"/>
    <n v="157.33723094312168"/>
    <n v="0"/>
    <s v="ART"/>
  </r>
  <r>
    <s v="CNBY0000"/>
    <x v="1"/>
    <s v="CNBY0200"/>
    <s v="北一二区"/>
    <s v="CNBY0204"/>
    <n v="10200069"/>
    <s v="解放军北京军区总医院"/>
    <s v="否"/>
    <x v="2"/>
    <s v="北京"/>
    <s v="三级"/>
    <n v="1600"/>
    <n v="4000"/>
    <n v="1077429"/>
    <n v="5"/>
    <n v="367947.73333333002"/>
    <n v="0.32128409389389001"/>
    <x v="4"/>
    <n v="0.2"/>
    <n v="441537.28000000003"/>
    <x v="0"/>
    <n v="0"/>
    <n v="0.2"/>
    <n v="441537.27999999601"/>
    <n v="322.67625478674915"/>
    <n v="0"/>
    <s v="ART"/>
  </r>
  <r>
    <s v="CNBY0000"/>
    <x v="1"/>
    <s v="CNBY0200"/>
    <s v="北一二区"/>
    <s v="CNBY0204"/>
    <n v="10200078"/>
    <s v="首都医科大学附属北京红十字朝阳医院"/>
    <s v="否"/>
    <x v="2"/>
    <s v="北京"/>
    <s v="三级"/>
    <n v="1500"/>
    <n v="3400"/>
    <n v="1524883"/>
    <n v="6"/>
    <n v="117231.02666667"/>
    <n v="4.0260183896076003E-2"/>
    <x v="6"/>
    <n v="0.21"/>
    <n v="141849.54"/>
    <x v="0"/>
    <n v="0"/>
    <n v="0.21"/>
    <n v="141849.5422666707"/>
    <n v="103.66390589221456"/>
    <n v="0"/>
    <s v="ART"/>
  </r>
  <r>
    <s v="CNBY0000"/>
    <x v="1"/>
    <s v="CNBY0200"/>
    <s v="北一二区"/>
    <s v="CNBY0206"/>
    <n v="10200080"/>
    <s v="首都医科大学附属北京同仁医院"/>
    <s v="是"/>
    <x v="2"/>
    <s v="北京"/>
    <s v="三级"/>
    <n v="1500"/>
    <n v="4250"/>
    <n v="913708.93090908998"/>
    <n v="4"/>
    <n v="638584.53333332995"/>
    <n v="0.65191824206791005"/>
    <x v="1"/>
    <n v="0"/>
    <n v="638584.53"/>
    <x v="0"/>
    <n v="0"/>
    <n v="0"/>
    <n v="638584.53333332995"/>
    <n v="466.67874925701568"/>
    <n v="0"/>
    <s v="ART"/>
  </r>
  <r>
    <s v="CNBY0000"/>
    <x v="1"/>
    <s v="CNBY0200"/>
    <s v="北一二区"/>
    <s v="CNBY0203"/>
    <n v="10200082"/>
    <s v="首都医科大学附属北京中医医院"/>
    <s v="是"/>
    <x v="2"/>
    <s v="北京"/>
    <s v="三级"/>
    <n v="610"/>
    <n v="8000"/>
    <n v="201136.28"/>
    <n v="1"/>
    <n v="5625.48"/>
    <n v="7.9372055603295008E-3"/>
    <x v="0"/>
    <n v="0"/>
    <n v="5625.48"/>
    <x v="0"/>
    <n v="0"/>
    <n v="0"/>
    <n v="5625.48"/>
    <n v="4.1111111111111107"/>
    <n v="0"/>
    <s v="ART"/>
  </r>
  <r>
    <s v="CNBY0000"/>
    <x v="1"/>
    <s v="CNBY0200"/>
    <s v="北一二区"/>
    <s v="CNBY0206"/>
    <n v="10200083"/>
    <s v="首都医科大学附属复兴医院"/>
    <s v="是"/>
    <x v="2"/>
    <s v="北京"/>
    <s v="三级"/>
    <n v="660"/>
    <n v="2300"/>
    <n v="806667.55"/>
    <n v="4"/>
    <n v="474189.17333333002"/>
    <n v="0.60694669074019003"/>
    <x v="1"/>
    <n v="0"/>
    <n v="474189.17"/>
    <x v="0"/>
    <n v="0"/>
    <n v="0"/>
    <n v="474189.17333333002"/>
    <n v="346.53831837625336"/>
    <n v="0"/>
    <s v="ART"/>
  </r>
  <r>
    <s v="CNBY0000"/>
    <x v="1"/>
    <s v="CNBY0200"/>
    <s v="北一二区"/>
    <s v="CNBY0202"/>
    <n v="10200084"/>
    <s v="铁道部北京铁路总医院"/>
    <s v="是"/>
    <x v="2"/>
    <s v="北京"/>
    <s v="三级"/>
    <n v="800"/>
    <n v="1100"/>
    <n v="1507101.2075"/>
    <n v="5"/>
    <n v="1070390.3999999999"/>
    <n v="0.56530350832460996"/>
    <x v="5"/>
    <n v="0.3"/>
    <n v="1391507.52"/>
    <x v="0"/>
    <n v="0"/>
    <n v="0.3"/>
    <n v="1391507.52"/>
    <n v="1016.9162501096204"/>
    <n v="0"/>
    <s v="ART"/>
  </r>
  <r>
    <s v="CNBY0000"/>
    <x v="1"/>
    <s v="CNBY0200"/>
    <s v="北一二区"/>
    <s v="CNBY0201"/>
    <n v="10200087"/>
    <s v="卫生部北京医院"/>
    <s v="是"/>
    <x v="2"/>
    <s v="北京"/>
    <s v="三级"/>
    <n v="1100"/>
    <n v="5000"/>
    <n v="5914942.0499999998"/>
    <n v="9"/>
    <n v="2193273.1733332998"/>
    <n v="0.32581963841894002"/>
    <x v="2"/>
    <n v="0.22"/>
    <n v="2675793.27"/>
    <x v="0"/>
    <n v="0"/>
    <n v="0.22"/>
    <n v="2675793.2714666259"/>
    <n v="1955.4746349400932"/>
    <n v="0"/>
    <s v="ART"/>
  </r>
  <r>
    <s v="CNBY0000"/>
    <x v="1"/>
    <s v="CNBY0200"/>
    <s v="北一二区"/>
    <s v="CNBY0203"/>
    <n v="10200101"/>
    <s v="中国人民解放军第三零五医院"/>
    <s v="否"/>
    <x v="2"/>
    <s v="北京"/>
    <s v="三级"/>
    <n v="515"/>
    <n v="500"/>
    <n v="204071"/>
    <n v="2"/>
    <n v="74958.186666666996"/>
    <n v="0.26771113975038002"/>
    <x v="3"/>
    <n v="0"/>
    <n v="74958.19"/>
    <x v="0"/>
    <n v="0"/>
    <n v="0"/>
    <n v="74958.186666666996"/>
    <n v="54.77958042230626"/>
    <n v="0"/>
    <s v="ART"/>
  </r>
  <r>
    <s v="CNBY0000"/>
    <x v="1"/>
    <s v="CNBY0200"/>
    <s v="北一二区"/>
    <s v="CNBY0204"/>
    <n v="13000247"/>
    <s v="北京军区政治部第四干休所"/>
    <s v="否"/>
    <x v="2"/>
    <s v="北京"/>
    <s v="一级"/>
    <n v="0"/>
    <n v="30"/>
    <n v="204071"/>
    <n v="2"/>
    <n v="42571.199999999997"/>
    <n v="0.17882011652807001"/>
    <x v="0"/>
    <n v="0"/>
    <n v="42571.199999999997"/>
    <x v="0"/>
    <n v="0"/>
    <n v="0"/>
    <n v="42571.199999999997"/>
    <n v="31.111111111111111"/>
    <n v="0"/>
    <s v="ART"/>
  </r>
  <r>
    <s v="CNBY0000"/>
    <x v="1"/>
    <s v="CNBY0200"/>
    <s v="北一二区"/>
    <s v="CNBY0203"/>
    <n v="13000387"/>
    <s v="北京军区联勤部二所"/>
    <s v="否"/>
    <x v="2"/>
    <s v="北京"/>
    <s v="一级"/>
    <n v="0"/>
    <n v="20"/>
    <n v="171600"/>
    <n v="1"/>
    <n v="15964.733333333001"/>
    <n v="5.3565268065267999E-2"/>
    <x v="0"/>
    <n v="0"/>
    <n v="15964.73"/>
    <x v="0"/>
    <n v="0"/>
    <n v="0"/>
    <n v="15964.733333333001"/>
    <n v="11.667056427645502"/>
    <n v="0"/>
    <s v="ART"/>
  </r>
  <r>
    <s v="CNBY0000"/>
    <x v="1"/>
    <s v="CNBY0200"/>
    <s v="北一二区"/>
    <s v="CNBY0203"/>
    <n v="13000418"/>
    <s v="北京军区司令部第一干休所"/>
    <s v="否"/>
    <x v="2"/>
    <s v="北京"/>
    <s v="一级"/>
    <n v="0"/>
    <n v="20"/>
    <n v="171600"/>
    <n v="1"/>
    <n v="304.08"/>
    <n v="1.3290209790210001E-3"/>
    <x v="0"/>
    <n v="0"/>
    <n v="304.08"/>
    <x v="0"/>
    <n v="0"/>
    <n v="0"/>
    <n v="304.08"/>
    <n v="0.22222222222222221"/>
    <n v="0"/>
    <s v="ART"/>
  </r>
  <r>
    <s v="CNBY0000"/>
    <x v="1"/>
    <s v="CNBY0200"/>
    <s v="北一二区"/>
    <s v="CNBY0203"/>
    <n v="91003469"/>
    <s v="中国人民解放军北京军区司令部第四离职干休所"/>
    <s v="否"/>
    <x v="2"/>
    <s v="北京"/>
    <s v="一级"/>
    <n v="0"/>
    <n v="20"/>
    <n v="171600"/>
    <n v="1"/>
    <n v="456.12"/>
    <n v="1.3290209790210001E-3"/>
    <x v="0"/>
    <n v="0"/>
    <n v="456.12"/>
    <x v="0"/>
    <n v="0"/>
    <n v="0"/>
    <n v="456.12"/>
    <n v="0.33333333333333331"/>
    <n v="0"/>
    <s v="ART"/>
  </r>
  <r>
    <s v="CNBY0000"/>
    <x v="1"/>
    <s v="CNBY0200"/>
    <s v="北一二区"/>
    <s v="CNBY0203"/>
    <n v="91003472"/>
    <s v="中国人民解放军北京军区司令部门诊部"/>
    <s v="否"/>
    <x v="2"/>
    <s v="北京"/>
    <s v="一级"/>
    <n v="0"/>
    <n v="50"/>
    <n v="171600"/>
    <n v="1"/>
    <n v="304.08"/>
    <n v="6.6451048951048997E-4"/>
    <x v="0"/>
    <n v="0"/>
    <n v="304.08"/>
    <x v="0"/>
    <n v="0"/>
    <n v="0"/>
    <n v="304.08"/>
    <n v="0.22222222222222221"/>
    <n v="0"/>
    <s v="ART"/>
  </r>
  <r>
    <s v="CNBY0000"/>
    <x v="1"/>
    <s v="CNBY0200"/>
    <s v="北一二区"/>
    <s v="CNBY0204"/>
    <n v="91028313"/>
    <s v="北京军区装备部干休所"/>
    <s v="否"/>
    <x v="2"/>
    <s v="北京"/>
    <s v="一级"/>
    <n v="0"/>
    <n v="30"/>
    <n v="171600"/>
    <n v="1"/>
    <n v="456.12"/>
    <n v="1.3290209790210001E-3"/>
    <x v="0"/>
    <n v="0"/>
    <n v="456.12"/>
    <x v="0"/>
    <n v="0"/>
    <n v="0"/>
    <n v="456.12"/>
    <n v="0.33333333333333331"/>
    <n v="0"/>
    <s v="ART"/>
  </r>
  <r>
    <s v="CNBY0000"/>
    <x v="1"/>
    <s v="CNBY0300"/>
    <s v="北一三区"/>
    <s v="CNBY0304"/>
    <n v="10200013"/>
    <s v="北京华信医院（清华大学第一附属医院）酒仙桥医院"/>
    <s v="是"/>
    <x v="2"/>
    <s v="北京"/>
    <s v="三级"/>
    <n v="760"/>
    <n v="3636"/>
    <n v="109214.54919999999"/>
    <n v="1"/>
    <n v="15204.266666666999"/>
    <n v="9.7448005581293004E-2"/>
    <x v="0"/>
    <n v="0"/>
    <n v="15204.27"/>
    <x v="0"/>
    <n v="0"/>
    <n v="0"/>
    <n v="15204.266666666999"/>
    <n v="11.111305991600894"/>
    <n v="0"/>
    <s v="ART"/>
  </r>
  <r>
    <s v="CNBY0000"/>
    <x v="1"/>
    <s v="CNBY0300"/>
    <s v="北一三区"/>
    <s v="CNBY0304"/>
    <n v="10200016"/>
    <s v="北京康复中心（北京博爱医院）"/>
    <s v="否"/>
    <x v="2"/>
    <s v="北京"/>
    <s v="三级"/>
    <n v="665"/>
    <n v="1000"/>
    <n v="336000"/>
    <n v="2"/>
    <n v="284909.06666667003"/>
    <n v="0.68861190476190004"/>
    <x v="1"/>
    <n v="0"/>
    <n v="284909.07"/>
    <x v="0"/>
    <n v="0"/>
    <n v="0"/>
    <n v="284909.06666667003"/>
    <n v="208.21206894871966"/>
    <n v="0"/>
    <s v="ART"/>
  </r>
  <r>
    <s v="CNBY0000"/>
    <x v="1"/>
    <s v="CNBY0300"/>
    <s v="北一三区"/>
    <s v="CNBY0306"/>
    <n v="10200022"/>
    <s v="北京市垂杨柳医院"/>
    <s v="是"/>
    <x v="2"/>
    <s v="北京"/>
    <s v="二级"/>
    <n v="550"/>
    <n v="1453"/>
    <n v="195113.86666666999"/>
    <n v="1"/>
    <n v="10643.066666667"/>
    <n v="4.4912543376380003E-2"/>
    <x v="0"/>
    <n v="0"/>
    <n v="10643.07"/>
    <x v="0"/>
    <n v="0"/>
    <n v="0"/>
    <n v="10643.066666667"/>
    <n v="7.7779726582675615"/>
    <n v="0"/>
    <s v="ART"/>
  </r>
  <r>
    <s v="CNBY0000"/>
    <x v="1"/>
    <s v="CNBY0300"/>
    <s v="北一三区"/>
    <s v="CNBY0304"/>
    <n v="10200030"/>
    <s v="北京市海淀医院"/>
    <s v="是"/>
    <x v="2"/>
    <s v="北京"/>
    <s v="二级"/>
    <n v="900"/>
    <n v="4727"/>
    <n v="36000"/>
    <n v="1"/>
    <n v="16967.599999999999"/>
    <n v="4.8469444444444003E-2"/>
    <x v="0"/>
    <n v="0"/>
    <n v="16967.599999999999"/>
    <x v="0"/>
    <n v="0"/>
    <n v="0"/>
    <n v="16967.599999999999"/>
    <n v="12.399953228682509"/>
    <n v="0"/>
    <s v="ART"/>
  </r>
  <r>
    <s v="CNBY0000"/>
    <x v="1"/>
    <s v="CNBY0300"/>
    <s v="北一三区"/>
    <s v="CNBY0305"/>
    <n v="10200044"/>
    <s v="北京首都医科大学附属宣武医院"/>
    <s v="是"/>
    <x v="2"/>
    <s v="北京"/>
    <s v="三级"/>
    <n v="1000"/>
    <n v="8000"/>
    <n v="6775835.6600000001"/>
    <n v="9"/>
    <n v="1984709.2266667001"/>
    <n v="0.27136032398991"/>
    <x v="2"/>
    <n v="0.22"/>
    <n v="2421345.2599999998"/>
    <x v="0"/>
    <n v="0"/>
    <n v="0.22"/>
    <n v="2421345.2565333741"/>
    <n v="1769.5235585177688"/>
    <n v="0"/>
    <s v="ART"/>
  </r>
  <r>
    <s v="CNBY0000"/>
    <x v="1"/>
    <s v="CNBY0300"/>
    <s v="北一三区"/>
    <s v="CNBY0302"/>
    <n v="10200046"/>
    <s v="北京天坛普华医院"/>
    <s v="否"/>
    <x v="2"/>
    <s v="北京"/>
    <s v="一级"/>
    <n v="50"/>
    <n v="60"/>
    <n v="36000"/>
    <n v="1"/>
    <n v="152.04"/>
    <n v="9.0498611111111002E-2"/>
    <x v="0"/>
    <n v="0"/>
    <n v="152.04"/>
    <x v="0"/>
    <n v="0"/>
    <n v="0"/>
    <n v="152.04"/>
    <n v="0.1111111111111111"/>
    <n v="0"/>
    <s v="ART"/>
  </r>
  <r>
    <s v="CNBY0000"/>
    <x v="1"/>
    <s v="CNBY0300"/>
    <s v="北一三区"/>
    <s v="CNBY0306"/>
    <n v="10200055"/>
    <s v="北京中医药大学东方医院（北京中医药大学附属第二医"/>
    <s v="是"/>
    <x v="2"/>
    <s v="北京"/>
    <s v="三级"/>
    <n v="1200"/>
    <n v="6000"/>
    <n v="689211.8"/>
    <n v="3"/>
    <n v="561344.90666666999"/>
    <n v="0.66016960243570999"/>
    <x v="1"/>
    <n v="0"/>
    <n v="561344.91"/>
    <x v="0"/>
    <n v="0"/>
    <n v="0"/>
    <n v="561344.90666666999"/>
    <n v="410.23188829450584"/>
    <n v="0"/>
    <s v="ART"/>
  </r>
  <r>
    <s v="CNBY0000"/>
    <x v="1"/>
    <s v="CNBY0300"/>
    <s v="北一三区"/>
    <s v="CNBY0307"/>
    <n v="10200065"/>
    <s v="海军万寿路干休所"/>
    <s v="否"/>
    <x v="2"/>
    <s v="北京"/>
    <s v="一级"/>
    <n v="10"/>
    <n v="60"/>
    <n v="120000"/>
    <n v="1"/>
    <n v="77542.133333332997"/>
    <n v="0.82265833333333005"/>
    <x v="1"/>
    <n v="0"/>
    <n v="77542.13"/>
    <x v="0"/>
    <n v="0"/>
    <n v="0"/>
    <n v="77542.133333332997"/>
    <n v="56.667933389848429"/>
    <n v="0"/>
    <s v="ART"/>
  </r>
  <r>
    <s v="CNBY0000"/>
    <x v="1"/>
    <s v="CNBY0300"/>
    <s v="北一三区"/>
    <s v="CNBY0307"/>
    <n v="10200070"/>
    <s v="解放军海军总医院"/>
    <s v="否"/>
    <x v="2"/>
    <s v="北京"/>
    <s v="三级"/>
    <n v="1776"/>
    <n v="1818"/>
    <n v="840000"/>
    <n v="4"/>
    <n v="668080.69333332998"/>
    <n v="0.66654366666666998"/>
    <x v="1"/>
    <n v="0"/>
    <n v="668080.68999999994"/>
    <x v="0"/>
    <n v="0"/>
    <n v="0"/>
    <n v="668080.69333332998"/>
    <n v="488.23459713330556"/>
    <n v="0"/>
    <s v="ART"/>
  </r>
  <r>
    <s v="CNBY0000"/>
    <x v="1"/>
    <s v="CNBY0300"/>
    <s v="北一三区"/>
    <s v="CNBY0301"/>
    <n v="10200072"/>
    <s v="煤炭部总医院"/>
    <s v="是"/>
    <x v="2"/>
    <s v="北京"/>
    <s v="三级"/>
    <n v="520"/>
    <n v="1300"/>
    <n v="806879.41500000004"/>
    <n v="4"/>
    <n v="656829.86666666996"/>
    <n v="0.65265068139085003"/>
    <x v="1"/>
    <n v="0"/>
    <n v="656829.87"/>
    <x v="0"/>
    <n v="0"/>
    <n v="0"/>
    <n v="656829.86666666996"/>
    <n v="480.01247235133292"/>
    <n v="0"/>
    <s v="ART"/>
  </r>
  <r>
    <s v="CNBY0000"/>
    <x v="1"/>
    <s v="CNBY0300"/>
    <s v="北一三区"/>
    <s v="CNBY0302"/>
    <n v="10200079"/>
    <s v="首都医科大学附属北京天坛医院"/>
    <s v="是"/>
    <x v="2"/>
    <s v="北京"/>
    <s v="三级"/>
    <n v="950"/>
    <n v="5091"/>
    <n v="1749187.2949999999"/>
    <n v="6"/>
    <n v="1112784.2133333001"/>
    <n v="0.51858522102975002"/>
    <x v="5"/>
    <n v="0.3"/>
    <n v="1446619.48"/>
    <x v="0"/>
    <n v="0"/>
    <n v="0.3"/>
    <n v="1446619.4773332903"/>
    <n v="1057.1921697018988"/>
    <n v="0"/>
    <s v="ART"/>
  </r>
  <r>
    <s v="CNBY0000"/>
    <x v="1"/>
    <s v="CNBY0300"/>
    <s v="北一三区"/>
    <s v="CNBY0306"/>
    <n v="10200081"/>
    <s v="首都医科大学附属北京友谊医院"/>
    <s v="是"/>
    <x v="2"/>
    <s v="北京"/>
    <s v="三级"/>
    <n v="960"/>
    <n v="5236"/>
    <n v="2176780.16"/>
    <n v="7"/>
    <n v="998182.49333333003"/>
    <n v="0.41067722245318999"/>
    <x v="4"/>
    <n v="0.2"/>
    <n v="1197818.99"/>
    <x v="0"/>
    <n v="0"/>
    <n v="0.2"/>
    <n v="1197818.9919999959"/>
    <n v="875.36831827881247"/>
    <n v="0"/>
    <s v="ART"/>
  </r>
  <r>
    <s v="CNBY0000"/>
    <x v="1"/>
    <s v="CNBY0300"/>
    <s v="北一三区"/>
    <s v="CNBY0304"/>
    <n v="10200086"/>
    <s v="通州区潞河医院"/>
    <s v="是"/>
    <x v="2"/>
    <s v="北京"/>
    <s v="二级"/>
    <n v="1000"/>
    <n v="5000"/>
    <n v="69463.865000000005"/>
    <n v="1"/>
    <n v="152.04"/>
    <n v="1.6415729242823E-3"/>
    <x v="0"/>
    <n v="0"/>
    <n v="152.04"/>
    <x v="0"/>
    <n v="0"/>
    <n v="0"/>
    <n v="152.04"/>
    <n v="0.1111111111111111"/>
    <n v="0"/>
    <s v="ART"/>
  </r>
  <r>
    <s v="CNBY0000"/>
    <x v="1"/>
    <s v="CNBY0300"/>
    <s v="北一三区"/>
    <s v="CNBY0303"/>
    <n v="10200095"/>
    <s v="中国航天科技集团公司总医院（七一一医院）"/>
    <s v="是"/>
    <x v="2"/>
    <s v="北京"/>
    <s v="三级"/>
    <n v="562"/>
    <n v="900"/>
    <n v="375665.81800000003"/>
    <n v="2"/>
    <n v="4409.16"/>
    <n v="2.7318695255899002E-3"/>
    <x v="0"/>
    <n v="0"/>
    <n v="4409.16"/>
    <x v="0"/>
    <n v="0"/>
    <n v="0"/>
    <n v="4409.16"/>
    <n v="3.2222222222222223"/>
    <n v="0"/>
    <s v="ART"/>
  </r>
  <r>
    <s v="CNBY0000"/>
    <x v="1"/>
    <s v="CNBY0300"/>
    <s v="北一三区"/>
    <s v="CNBY0302"/>
    <n v="10200096"/>
    <s v="中国民用航空总医院民航总医院"/>
    <s v="是"/>
    <x v="2"/>
    <s v="北京"/>
    <s v="三级"/>
    <n v="600"/>
    <n v="1800"/>
    <n v="184726.95"/>
    <n v="1"/>
    <n v="17029.546666667"/>
    <n v="0.17387479195645"/>
    <x v="0"/>
    <n v="0"/>
    <n v="17029.55"/>
    <x v="0"/>
    <n v="0"/>
    <n v="0"/>
    <n v="17029.546666667"/>
    <n v="12.445223966402848"/>
    <n v="0"/>
    <s v="ART"/>
  </r>
  <r>
    <s v="CNBY0000"/>
    <x v="1"/>
    <s v="CNBY0300"/>
    <s v="北一三区"/>
    <s v="CNBY0307"/>
    <n v="10200097"/>
    <s v="中国人民解放军第二炮兵总医院（中国人民解放军二六二医院）"/>
    <s v="否"/>
    <x v="2"/>
    <s v="北京"/>
    <s v="三级"/>
    <n v="700"/>
    <n v="900"/>
    <n v="600000"/>
    <n v="3"/>
    <n v="492977.13333332998"/>
    <n v="0.70465413333333005"/>
    <x v="1"/>
    <n v="0"/>
    <n v="492977.13"/>
    <x v="0"/>
    <n v="0"/>
    <n v="0"/>
    <n v="492977.13333332998"/>
    <n v="360.26859403470576"/>
    <n v="0"/>
    <s v="ART"/>
  </r>
  <r>
    <s v="CNBY0000"/>
    <x v="1"/>
    <s v="CNBY0300"/>
    <s v="北一三区"/>
    <s v="CNBY0304"/>
    <n v="10200098"/>
    <s v="中国人民解放军第三零九医院"/>
    <s v="否"/>
    <x v="2"/>
    <s v="北京"/>
    <s v="三级"/>
    <n v="1700"/>
    <n v="3636"/>
    <n v="240000"/>
    <n v="2"/>
    <n v="60056.6"/>
    <n v="0.21192508333332999"/>
    <x v="3"/>
    <n v="0"/>
    <n v="60056.6"/>
    <x v="0"/>
    <n v="0"/>
    <n v="0"/>
    <n v="60056.6"/>
    <n v="43.889473530357506"/>
    <n v="0"/>
    <s v="ART"/>
  </r>
  <r>
    <s v="CNBY0000"/>
    <x v="1"/>
    <s v="CNBY0300"/>
    <s v="北一三区"/>
    <s v="CNBY0303"/>
    <n v="10200108"/>
    <s v="中国人民武装警察部队总医院"/>
    <s v="否"/>
    <x v="2"/>
    <s v="北京"/>
    <s v="三级"/>
    <n v="1380"/>
    <n v="1800"/>
    <n v="600000"/>
    <n v="3"/>
    <n v="483501.33333333"/>
    <n v="0.69454333333332996"/>
    <x v="1"/>
    <n v="0"/>
    <n v="483501.33"/>
    <x v="0"/>
    <n v="0"/>
    <n v="0"/>
    <n v="483501.33333333"/>
    <n v="353.34366199927649"/>
    <n v="0"/>
    <s v="ART"/>
  </r>
  <r>
    <s v="CNBY0000"/>
    <x v="1"/>
    <s v="CNBY0300"/>
    <s v="北一三区"/>
    <s v="CNBY0301"/>
    <n v="10200109"/>
    <s v="中国医学科学院北京市协和医院"/>
    <s v="是"/>
    <x v="2"/>
    <s v="北京"/>
    <s v="三级"/>
    <n v="2000"/>
    <n v="8218"/>
    <n v="3002366.44"/>
    <n v="8"/>
    <n v="1421164.08"/>
    <n v="0.41092940007682999"/>
    <x v="4"/>
    <n v="0.2"/>
    <n v="1705396.9"/>
    <x v="0"/>
    <n v="0"/>
    <n v="0.2"/>
    <n v="1705396.8959999999"/>
    <n v="1246.3071823204421"/>
    <n v="0"/>
    <s v="ART"/>
  </r>
  <r>
    <s v="CNBY0000"/>
    <x v="1"/>
    <s v="CNBY0300"/>
    <s v="北一三区"/>
    <s v="CNBY0305"/>
    <n v="10200112"/>
    <s v="中国中医研究院北京广安门医院"/>
    <s v="是"/>
    <x v="2"/>
    <s v="北京"/>
    <s v="三级"/>
    <n v="649"/>
    <n v="7200"/>
    <n v="62421.27"/>
    <n v="1"/>
    <n v="5473.6"/>
    <n v="9.6761889016356004E-2"/>
    <x v="0"/>
    <n v="0"/>
    <n v="5473.6"/>
    <x v="0"/>
    <n v="0"/>
    <n v="0"/>
    <n v="5473.6"/>
    <n v="4.0001169282937239"/>
    <n v="0"/>
    <s v="ART"/>
  </r>
  <r>
    <s v="CNBY0000"/>
    <x v="1"/>
    <s v="CNBY0300"/>
    <s v="北一三区"/>
    <s v="CNBY0304"/>
    <n v="10200115"/>
    <s v="中国中医研究院西苑医院"/>
    <s v="是"/>
    <x v="2"/>
    <s v="北京"/>
    <s v="三级"/>
    <n v="575"/>
    <n v="2800"/>
    <n v="343343.00750000001"/>
    <n v="2"/>
    <n v="277024.82666666998"/>
    <n v="0.70108309982109995"/>
    <x v="1"/>
    <n v="0"/>
    <n v="277024.83"/>
    <x v="0"/>
    <n v="0"/>
    <n v="0"/>
    <n v="277024.82666666998"/>
    <n v="202.45025188303515"/>
    <n v="0"/>
    <s v="ART"/>
  </r>
  <r>
    <s v="CNBY0000"/>
    <x v="1"/>
    <s v="CNBY0300"/>
    <s v="北一三区"/>
    <s v="CNBY0303"/>
    <n v="10200119"/>
    <s v="总参管理保障部北极寺休干处第九干休所卫生所"/>
    <s v="否"/>
    <x v="2"/>
    <s v="北京"/>
    <s v="一级"/>
    <n v="0"/>
    <n v="30"/>
    <n v="120000"/>
    <n v="1"/>
    <n v="43058.133333332997"/>
    <n v="0.57410666666666998"/>
    <x v="1"/>
    <n v="0"/>
    <n v="43058.13"/>
    <x v="0"/>
    <n v="0"/>
    <n v="0"/>
    <n v="43058.133333332997"/>
    <n v="31.466962885010521"/>
    <n v="0"/>
    <s v="ART"/>
  </r>
  <r>
    <s v="CNBY0000"/>
    <x v="1"/>
    <s v="CNBY0300"/>
    <s v="北一三区"/>
    <s v="CNBY0306"/>
    <n v="10200134"/>
    <s v="北京市宣武中医医院"/>
    <s v="是"/>
    <x v="2"/>
    <s v="北京"/>
    <s v="三级"/>
    <n v="232"/>
    <n v="727"/>
    <n v="36000"/>
    <n v="1"/>
    <n v="152.04"/>
    <n v="3.1675000000000002E-3"/>
    <x v="0"/>
    <n v="0"/>
    <n v="152.04"/>
    <x v="0"/>
    <n v="0"/>
    <n v="0"/>
    <n v="152.04"/>
    <n v="0.1111111111111111"/>
    <n v="0"/>
    <s v="ART"/>
  </r>
  <r>
    <s v="CNBY0000"/>
    <x v="1"/>
    <s v="CNBY0300"/>
    <s v="北一三区"/>
    <s v="CNBY0307"/>
    <n v="13000345"/>
    <s v="海军阜城路干休所卫生所"/>
    <s v="否"/>
    <x v="2"/>
    <s v="北京"/>
    <s v="二级"/>
    <n v="0"/>
    <n v="30"/>
    <n v="36000"/>
    <n v="1"/>
    <n v="16725.466666666998"/>
    <n v="0.57975555555556002"/>
    <x v="1"/>
    <n v="0"/>
    <n v="16725.47"/>
    <x v="0"/>
    <n v="0"/>
    <n v="0"/>
    <n v="16725.466666666998"/>
    <n v="12.223001744180623"/>
    <n v="0"/>
    <s v="ART"/>
  </r>
  <r>
    <s v="CNBY0000"/>
    <x v="1"/>
    <s v="CNBY0300"/>
    <s v="北一三区"/>
    <s v="CNBY0303"/>
    <n v="91003333"/>
    <s v="中国航空工业中心医院中国航空航天部三六一医院"/>
    <s v="否"/>
    <x v="2"/>
    <s v="北京"/>
    <s v="三级"/>
    <n v="550"/>
    <n v="800"/>
    <n v="120000"/>
    <n v="1"/>
    <n v="152.04"/>
    <n v="9.5025000000000003E-4"/>
    <x v="0"/>
    <n v="0"/>
    <n v="152.04"/>
    <x v="0"/>
    <n v="0"/>
    <n v="0"/>
    <n v="152.04"/>
    <n v="0.1111111111111111"/>
    <n v="0"/>
    <s v="ART"/>
  </r>
  <r>
    <s v="CNBY0000"/>
    <x v="1"/>
    <s v="CNBY0300"/>
    <s v="北一三区"/>
    <s v="CNBY0307"/>
    <n v="91003422"/>
    <s v="中国人民解放军海军北京香山离职干部休养所"/>
    <s v="否"/>
    <x v="2"/>
    <s v="北京"/>
    <s v="一级"/>
    <n v="0"/>
    <n v="20"/>
    <n v="36000"/>
    <n v="1"/>
    <n v="21286.666666666999"/>
    <n v="0.61715833333333003"/>
    <x v="1"/>
    <n v="0"/>
    <n v="21286.67"/>
    <x v="0"/>
    <n v="0"/>
    <n v="0"/>
    <n v="21286.666666666999"/>
    <n v="15.556335077513959"/>
    <n v="0"/>
    <s v="ART"/>
  </r>
  <r>
    <s v="CNBY0000"/>
    <x v="1"/>
    <s v="CNBY0300"/>
    <s v="北一三区"/>
    <s v="CNBY0307"/>
    <n v="91003443"/>
    <s v="中国人民解放军第二炮兵礼士路门诊部"/>
    <s v="否"/>
    <x v="2"/>
    <s v="北京"/>
    <s v="一级"/>
    <n v="10"/>
    <n v="80"/>
    <n v="36000"/>
    <n v="1"/>
    <n v="760.26666666666995"/>
    <n v="1.5838888888888999E-2"/>
    <x v="0"/>
    <n v="0"/>
    <n v="760.27"/>
    <x v="0"/>
    <n v="0"/>
    <n v="0"/>
    <n v="760.26666666666995"/>
    <n v="0.5556042756779429"/>
    <n v="0"/>
    <s v="ART"/>
  </r>
  <r>
    <s v="CNBY0000"/>
    <x v="1"/>
    <s v="CNBY0300"/>
    <s v="北一三区"/>
    <s v="CNBY0307"/>
    <n v="91004541"/>
    <s v="海军丰台离职干部休养所"/>
    <s v="否"/>
    <x v="2"/>
    <s v="北京"/>
    <s v="一级"/>
    <n v="0"/>
    <n v="90"/>
    <n v="36000"/>
    <n v="1"/>
    <n v="13684"/>
    <n v="0.22556111111110999"/>
    <x v="3"/>
    <n v="0"/>
    <n v="13684"/>
    <x v="0"/>
    <n v="0"/>
    <n v="0"/>
    <n v="13684"/>
    <n v="10.000292320734308"/>
    <n v="0"/>
    <s v="ART"/>
  </r>
  <r>
    <s v="CNBY0000"/>
    <x v="1"/>
    <s v="CNBY0300"/>
    <s v="北一三区"/>
    <s v="CNBY0307"/>
    <n v="91012607"/>
    <s v="海军机关门诊部"/>
    <s v="否"/>
    <x v="2"/>
    <s v="北京"/>
    <s v="一级"/>
    <n v="0"/>
    <n v="30"/>
    <n v="36000"/>
    <n v="1"/>
    <n v="6690.0266666667003"/>
    <n v="0.13937555555556"/>
    <x v="0"/>
    <n v="0"/>
    <n v="6690.03"/>
    <x v="0"/>
    <n v="0"/>
    <n v="0"/>
    <n v="6690.0266666667003"/>
    <n v="4.8890837693784528"/>
    <n v="0"/>
    <s v="ART"/>
  </r>
  <r>
    <s v="CNBY0000"/>
    <x v="1"/>
    <s v="CNBY0300"/>
    <s v="北一三区"/>
    <s v="CNBY0307"/>
    <n v="91012614"/>
    <s v="第二炮兵北京清河干休所卫生所"/>
    <s v="否"/>
    <x v="2"/>
    <s v="北京"/>
    <s v="二级"/>
    <n v="0"/>
    <n v="1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300"/>
    <s v="北一三区"/>
    <s v="CNBY0307"/>
    <n v="91017033"/>
    <s v="二炮永定路干休所"/>
    <s v="否"/>
    <x v="2"/>
    <s v="北京"/>
    <s v="一级"/>
    <n v="0"/>
    <n v="90"/>
    <n v="36000"/>
    <n v="1"/>
    <n v="3040.8"/>
    <n v="0.23129444444444"/>
    <x v="3"/>
    <n v="0"/>
    <n v="3040.8"/>
    <x v="0"/>
    <n v="0"/>
    <n v="0"/>
    <n v="3040.8"/>
    <n v="2.2222222222222223"/>
    <n v="0"/>
    <s v="ART"/>
  </r>
  <r>
    <s v="CNBY0000"/>
    <x v="1"/>
    <s v="CNBY0300"/>
    <s v="北一三区"/>
    <s v="CNBY0307"/>
    <n v="91030338"/>
    <s v="海军北京复兴路离职干部休养所"/>
    <s v="否"/>
    <x v="2"/>
    <s v="北京"/>
    <s v="二级"/>
    <n v="0"/>
    <n v="30"/>
    <n v="36000"/>
    <n v="1"/>
    <n v="22806.799999999999"/>
    <n v="0.67860277777778"/>
    <x v="1"/>
    <n v="0"/>
    <n v="22806.799999999999"/>
    <x v="0"/>
    <n v="0"/>
    <n v="0"/>
    <n v="22806.799999999999"/>
    <n v="16.667251308135285"/>
    <n v="0"/>
    <s v="ART"/>
  </r>
  <r>
    <s v="CNBY0000"/>
    <x v="1"/>
    <s v="CNBY0400"/>
    <s v="北一四区"/>
    <s v="CNBY0407"/>
    <n v="10900004"/>
    <s v="保定市第一中心医院"/>
    <s v="否"/>
    <x v="3"/>
    <s v="保定"/>
    <s v="三级"/>
    <n v="860"/>
    <n v="900"/>
    <n v="68400"/>
    <n v="1"/>
    <n v="51998.746666667001"/>
    <n v="0.69208114035087998"/>
    <x v="1"/>
    <n v="0"/>
    <n v="51998.75"/>
    <x v="0"/>
    <n v="0"/>
    <n v="0"/>
    <n v="51998.746666667001"/>
    <n v="38.000779521958407"/>
    <n v="0"/>
    <s v="ART"/>
  </r>
  <r>
    <s v="CNBY0000"/>
    <x v="1"/>
    <s v="CNBY0400"/>
    <s v="北一四区"/>
    <s v="CNBY0408"/>
    <n v="10900011"/>
    <s v="沧州市中心医院"/>
    <s v="是"/>
    <x v="3"/>
    <s v="沧州"/>
    <s v="三级"/>
    <n v="2518"/>
    <n v="4000"/>
    <n v="45654.080000000002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2"/>
    <n v="10900016"/>
    <s v="承德市医学院附属医院"/>
    <s v="是"/>
    <x v="3"/>
    <s v="承德"/>
    <s v="三级"/>
    <n v="1600"/>
    <n v="2328"/>
    <n v="70002.8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2"/>
    <n v="10900017"/>
    <s v="承德市中心医院承德医学院第二附属医院"/>
    <s v="是"/>
    <x v="3"/>
    <s v="承德"/>
    <s v="三级"/>
    <n v="900"/>
    <n v="1000"/>
    <n v="36000"/>
    <n v="1"/>
    <n v="0"/>
    <n v="1.0076666666667001E-2"/>
    <x v="0"/>
    <n v="0"/>
    <n v="0"/>
    <x v="0"/>
    <n v="0"/>
    <n v="0"/>
    <n v="0"/>
    <n v="0"/>
    <n v="0"/>
    <s v="ART"/>
  </r>
  <r>
    <s v="CNBY0000"/>
    <x v="1"/>
    <s v="CNBY0400"/>
    <s v="北一四区"/>
    <s v="CNBY0407"/>
    <n v="10900020"/>
    <s v="邯郸市第一医院"/>
    <s v="是"/>
    <x v="3"/>
    <s v="邯郸"/>
    <s v="三级"/>
    <n v="800"/>
    <n v="600"/>
    <n v="86192.66"/>
    <n v="1"/>
    <n v="48653.866666667003"/>
    <n v="0.86590203852625003"/>
    <x v="1"/>
    <n v="0"/>
    <n v="48653.87"/>
    <x v="0"/>
    <n v="0"/>
    <n v="0"/>
    <n v="48653.866666667003"/>
    <n v="35.556335077513957"/>
    <n v="0"/>
    <s v="ART"/>
  </r>
  <r>
    <s v="CNBY0000"/>
    <x v="1"/>
    <s v="CNBY0400"/>
    <s v="北一四区"/>
    <s v="CNBY0403"/>
    <n v="10900026"/>
    <s v="廊坊市人民医院"/>
    <s v="是"/>
    <x v="3"/>
    <s v="廊坊"/>
    <s v="三级"/>
    <n v="930"/>
    <n v="1666"/>
    <n v="53313.543272727002"/>
    <n v="1"/>
    <n v="33753.413333333003"/>
    <n v="0.45135435618870001"/>
    <x v="3"/>
    <n v="0"/>
    <n v="33753.410000000003"/>
    <x v="0"/>
    <n v="0"/>
    <n v="0"/>
    <n v="33753.413333333003"/>
    <n v="24.667056427645502"/>
    <n v="0"/>
    <s v="ART"/>
  </r>
  <r>
    <s v="CNBY0000"/>
    <x v="1"/>
    <s v="CNBY0400"/>
    <s v="北一四区"/>
    <s v="CNBY0406"/>
    <n v="10900027"/>
    <s v="秦皇岛港务局港口医院"/>
    <s v="否"/>
    <x v="3"/>
    <s v="秦皇岛"/>
    <s v="二级"/>
    <n v="545"/>
    <n v="1100"/>
    <n v="273600"/>
    <n v="2"/>
    <n v="85143.466666666995"/>
    <n v="0.18134970760234001"/>
    <x v="0"/>
    <n v="0"/>
    <n v="85143.47"/>
    <x v="0"/>
    <n v="0"/>
    <n v="0"/>
    <n v="85143.466666666995"/>
    <n v="62.223001744180621"/>
    <n v="0"/>
    <s v="ART"/>
  </r>
  <r>
    <s v="CNBY0000"/>
    <x v="1"/>
    <s v="CNBY0400"/>
    <s v="北一四区"/>
    <s v="CNBY0406"/>
    <n v="10900030"/>
    <s v="秦皇岛市第一医院"/>
    <s v="是"/>
    <x v="3"/>
    <s v="秦皇岛"/>
    <s v="三级"/>
    <n v="1500"/>
    <n v="1000"/>
    <n v="281516.78000000003"/>
    <n v="2"/>
    <n v="109472"/>
    <n v="0.36348220521704"/>
    <x v="3"/>
    <n v="0"/>
    <n v="109472"/>
    <x v="0"/>
    <n v="0"/>
    <n v="0"/>
    <n v="109472"/>
    <n v="80.002338565874467"/>
    <n v="0"/>
    <s v="ART"/>
  </r>
  <r>
    <s v="CNBY0000"/>
    <x v="1"/>
    <s v="CNBY0400"/>
    <s v="北一四区"/>
    <s v="CNBY0406"/>
    <n v="10900032"/>
    <s v="秦皇岛市海港医院"/>
    <s v="否"/>
    <x v="3"/>
    <s v="秦皇岛"/>
    <s v="二级"/>
    <n v="600"/>
    <n v="600"/>
    <n v="410400"/>
    <n v="2"/>
    <n v="138210.76"/>
    <n v="0.29782443957115001"/>
    <x v="3"/>
    <n v="0"/>
    <n v="138210.76"/>
    <x v="0"/>
    <n v="0"/>
    <n v="0"/>
    <n v="138210.76"/>
    <n v="101.00467713174895"/>
    <n v="0"/>
    <s v="ART"/>
  </r>
  <r>
    <s v="CNBY0000"/>
    <x v="1"/>
    <s v="CNBY0400"/>
    <s v="北一四区"/>
    <s v="CNBY0407"/>
    <n v="10900036"/>
    <s v="电子工业部五十四所职工医院"/>
    <s v="否"/>
    <x v="3"/>
    <s v="石家庄"/>
    <s v="一级"/>
    <n v="50"/>
    <n v="86"/>
    <n v="54720"/>
    <n v="1"/>
    <n v="51880.613333333"/>
    <n v="0.64938559941520002"/>
    <x v="1"/>
    <n v="0"/>
    <n v="51880.61"/>
    <x v="0"/>
    <n v="0"/>
    <n v="0"/>
    <n v="51880.613333333"/>
    <n v="37.91444746509179"/>
    <n v="0"/>
    <s v="ART"/>
  </r>
  <r>
    <s v="CNBY0000"/>
    <x v="1"/>
    <s v="CNBY0400"/>
    <s v="北一四区"/>
    <s v="CNBY0407"/>
    <n v="10900038"/>
    <s v="河北省老年病医院"/>
    <s v="否"/>
    <x v="3"/>
    <s v="石家庄"/>
    <s v="三级"/>
    <n v="240"/>
    <n v="300"/>
    <n v="68400"/>
    <n v="1"/>
    <n v="53823.76"/>
    <n v="0.67717280701754001"/>
    <x v="1"/>
    <n v="0"/>
    <n v="53823.76"/>
    <x v="0"/>
    <n v="0"/>
    <n v="0"/>
    <n v="53823.76"/>
    <n v="39.334502616270576"/>
    <n v="0"/>
    <s v="ART"/>
  </r>
  <r>
    <s v="CNBY0000"/>
    <x v="1"/>
    <s v="CNBY0400"/>
    <s v="北一四区"/>
    <s v="CNBY0408"/>
    <n v="10900039"/>
    <s v="河北省人民医院"/>
    <s v="是"/>
    <x v="3"/>
    <s v="石家庄"/>
    <s v="三级"/>
    <n v="1100"/>
    <n v="2500"/>
    <n v="650219.14"/>
    <n v="3"/>
    <n v="234908.79999999999"/>
    <n v="0.28715443534929003"/>
    <x v="3"/>
    <n v="0"/>
    <n v="234908.79999999999"/>
    <x v="0"/>
    <n v="0"/>
    <n v="0"/>
    <n v="234908.79999999999"/>
    <n v="171.67178227951709"/>
    <n v="0"/>
    <s v="ART"/>
  </r>
  <r>
    <s v="CNBY0000"/>
    <x v="1"/>
    <s v="CNBY0400"/>
    <s v="北一四区"/>
    <s v="CNBY0407"/>
    <n v="10900041"/>
    <s v="河北省中医院"/>
    <s v="是"/>
    <x v="3"/>
    <s v="石家庄"/>
    <s v="三级"/>
    <n v="402"/>
    <n v="931"/>
    <n v="188613.25333333001"/>
    <n v="1"/>
    <n v="23415.093333332999"/>
    <n v="0.10015976961393"/>
    <x v="0"/>
    <n v="0"/>
    <n v="23415.09"/>
    <x v="0"/>
    <n v="0"/>
    <n v="0"/>
    <n v="23415.093333332999"/>
    <n v="17.111793192824255"/>
    <n v="0"/>
    <s v="ART"/>
  </r>
  <r>
    <s v="CNBY0000"/>
    <x v="1"/>
    <s v="CNBY0400"/>
    <s v="北一四区"/>
    <s v="CNBY0407"/>
    <n v="10900042"/>
    <s v="河北医科大学第二医院"/>
    <s v="是"/>
    <x v="3"/>
    <s v="石家庄"/>
    <s v="三级"/>
    <n v="1280"/>
    <n v="2465"/>
    <n v="316659.69"/>
    <n v="2"/>
    <n v="60818.133333332997"/>
    <n v="0.24714860296869001"/>
    <x v="3"/>
    <n v="0"/>
    <n v="60818.13"/>
    <x v="0"/>
    <n v="0"/>
    <n v="0"/>
    <n v="60818.133333332997"/>
    <n v="44.446003488360518"/>
    <n v="0"/>
    <s v="ART"/>
  </r>
  <r>
    <s v="CNBY0000"/>
    <x v="1"/>
    <s v="CNBY0400"/>
    <s v="北一四区"/>
    <s v="CNBY0407"/>
    <n v="10900043"/>
    <s v="河北医科大学第三医院"/>
    <s v="是"/>
    <x v="3"/>
    <s v="石家庄"/>
    <s v="三级"/>
    <n v="1300"/>
    <n v="1300"/>
    <n v="170660.65"/>
    <n v="1"/>
    <n v="59958.826666667002"/>
    <n v="0.26939941925687"/>
    <x v="3"/>
    <n v="0"/>
    <n v="59958.83"/>
    <x v="0"/>
    <n v="0"/>
    <n v="0"/>
    <n v="59958.826666667002"/>
    <n v="43.818020598867989"/>
    <n v="0"/>
    <s v="ART"/>
  </r>
  <r>
    <s v="CNBY0000"/>
    <x v="1"/>
    <s v="CNBY0400"/>
    <s v="北一四区"/>
    <s v="CNBY0407"/>
    <n v="10900045"/>
    <s v="河北医科大学第一医院河北医科大学第一临床医学院"/>
    <s v="是"/>
    <x v="3"/>
    <s v="石家庄"/>
    <s v="三级"/>
    <n v="850"/>
    <n v="1000"/>
    <n v="688836.29"/>
    <n v="3"/>
    <n v="225026.13333333001"/>
    <n v="0.32465815643946"/>
    <x v="3"/>
    <n v="0"/>
    <n v="225026.13"/>
    <x v="0"/>
    <n v="0"/>
    <n v="0"/>
    <n v="225026.13333333001"/>
    <n v="164.44951133717007"/>
    <n v="0"/>
    <s v="ART"/>
  </r>
  <r>
    <s v="CNBY0000"/>
    <x v="1"/>
    <s v="CNBY0400"/>
    <s v="北一四区"/>
    <s v="CNBY0407"/>
    <n v="10900046"/>
    <s v="河北医科大学中医学院附属医院（石家庄市中医院）"/>
    <s v="否"/>
    <x v="3"/>
    <s v="石家庄"/>
    <s v="三级"/>
    <n v="330"/>
    <n v="600"/>
    <n v="36000"/>
    <n v="1"/>
    <n v="0"/>
    <n v="9.6944444444443997E-3"/>
    <x v="0"/>
    <n v="0"/>
    <n v="0"/>
    <x v="0"/>
    <n v="0"/>
    <n v="0"/>
    <n v="0"/>
    <n v="0"/>
    <n v="0"/>
    <s v="ART"/>
  </r>
  <r>
    <s v="CNBY0000"/>
    <x v="1"/>
    <s v="CNBY0400"/>
    <s v="北一四区"/>
    <s v="CNBY0408"/>
    <n v="10900047"/>
    <s v="河北以岭医药研究所附属医院"/>
    <s v="否"/>
    <x v="3"/>
    <s v="石家庄"/>
    <s v="二级"/>
    <n v="800"/>
    <n v="300"/>
    <n v="54720"/>
    <n v="1"/>
    <n v="30673.506666666999"/>
    <n v="0.25258278508771997"/>
    <x v="3"/>
    <n v="0"/>
    <n v="30673.51"/>
    <x v="0"/>
    <n v="0"/>
    <n v="0"/>
    <n v="30673.506666666999"/>
    <n v="22.416254981632754"/>
    <n v="0"/>
    <s v="ART"/>
  </r>
  <r>
    <s v="CNBY0000"/>
    <x v="1"/>
    <s v="CNBY0400"/>
    <s v="北一四区"/>
    <s v="CNBY0408"/>
    <n v="10900048"/>
    <s v="石家庄市第一医院（原市人民医院）"/>
    <s v="是"/>
    <x v="3"/>
    <s v="石家庄"/>
    <s v="三级"/>
    <n v="700"/>
    <n v="800"/>
    <n v="170168.17"/>
    <n v="1"/>
    <n v="47742.666666666999"/>
    <n v="0.33324140466456997"/>
    <x v="3"/>
    <n v="0"/>
    <n v="47742.67"/>
    <x v="0"/>
    <n v="0"/>
    <n v="0"/>
    <n v="47742.666666666999"/>
    <n v="34.890428444756495"/>
    <n v="0"/>
    <s v="ART"/>
  </r>
  <r>
    <s v="CNBY0000"/>
    <x v="1"/>
    <s v="CNBY0400"/>
    <s v="北一四区"/>
    <s v="CNBY0408"/>
    <n v="10900049"/>
    <s v="铁路医院（住院西）"/>
    <s v="否"/>
    <x v="3"/>
    <s v="石家庄"/>
    <s v="二级"/>
    <n v="600"/>
    <n v="450"/>
    <n v="273600"/>
    <n v="2"/>
    <n v="109470.93333333"/>
    <n v="0.44100233918129"/>
    <x v="3"/>
    <n v="0"/>
    <n v="109470.93"/>
    <x v="0"/>
    <n v="0"/>
    <n v="0"/>
    <n v="109470.93333333"/>
    <n v="80.001559043913886"/>
    <n v="0"/>
    <s v="ART"/>
  </r>
  <r>
    <s v="CNBY0000"/>
    <x v="1"/>
    <s v="CNBY0400"/>
    <s v="北一四区"/>
    <s v="CNBY0408"/>
    <n v="10900051"/>
    <s v="中国人民解放军白求恩国际和平医院"/>
    <s v="否"/>
    <x v="3"/>
    <s v="石家庄"/>
    <s v="三级"/>
    <n v="1700"/>
    <n v="1315"/>
    <n v="504000"/>
    <n v="3"/>
    <n v="169528.4"/>
    <n v="0.30361785714285999"/>
    <x v="3"/>
    <n v="0"/>
    <n v="169528.4"/>
    <x v="0"/>
    <n v="0"/>
    <n v="0"/>
    <n v="169528.4"/>
    <n v="123.89166593586484"/>
    <n v="0"/>
    <s v="ART"/>
  </r>
  <r>
    <s v="CNBY0000"/>
    <x v="1"/>
    <s v="CNBY0400"/>
    <s v="北一四区"/>
    <s v="CNBY0408"/>
    <n v="10900052"/>
    <s v="中国人民解放军二六零医院"/>
    <s v="否"/>
    <x v="3"/>
    <s v="石家庄"/>
    <s v="三级"/>
    <n v="500"/>
    <n v="600"/>
    <n v="109440"/>
    <n v="1"/>
    <n v="48654.933333333"/>
    <n v="0.34297514619883002"/>
    <x v="3"/>
    <n v="0"/>
    <n v="48654.93"/>
    <x v="0"/>
    <n v="0"/>
    <n v="0"/>
    <n v="48654.933333333"/>
    <n v="35.557114599471632"/>
    <n v="0"/>
    <s v="ART"/>
  </r>
  <r>
    <s v="CNBY0000"/>
    <x v="1"/>
    <s v="CNBY0400"/>
    <s v="北一四区"/>
    <s v="CNBY0406"/>
    <n v="10900053"/>
    <s v="河北医科大附属唐山工人医院"/>
    <s v="是"/>
    <x v="3"/>
    <s v="唐山"/>
    <s v="三级"/>
    <n v="1249"/>
    <n v="2794"/>
    <n v="104739.14666667"/>
    <n v="1"/>
    <n v="39682.973333333"/>
    <n v="0.22046943034097999"/>
    <x v="3"/>
    <n v="0"/>
    <n v="39682.97"/>
    <x v="0"/>
    <n v="0"/>
    <n v="0"/>
    <n v="39682.973333333"/>
    <n v="29.000389760978837"/>
    <n v="0"/>
    <s v="ART"/>
  </r>
  <r>
    <s v="CNBY0000"/>
    <x v="1"/>
    <s v="CNBY0400"/>
    <s v="北一四区"/>
    <s v="CNBY0406"/>
    <n v="10900054"/>
    <s v="河北联合大学附属医院"/>
    <s v="是"/>
    <x v="3"/>
    <s v="唐山"/>
    <s v="三级"/>
    <n v="1002"/>
    <n v="1500"/>
    <n v="56021.15"/>
    <n v="1"/>
    <n v="16116.453333333"/>
    <n v="0.20032862588504999"/>
    <x v="3"/>
    <n v="0"/>
    <n v="16116.45"/>
    <x v="0"/>
    <n v="0"/>
    <n v="0"/>
    <n v="16116.453333333"/>
    <n v="11.777933682169166"/>
    <n v="0"/>
    <s v="ART"/>
  </r>
  <r>
    <s v="CNBY0000"/>
    <x v="1"/>
    <s v="CNBY0400"/>
    <s v="北一四区"/>
    <s v="CNBY0406"/>
    <n v="10900061"/>
    <s v="唐山市人民医院唐山市肿瘤医院"/>
    <s v="否"/>
    <x v="3"/>
    <s v="唐山"/>
    <s v="三级"/>
    <n v="920"/>
    <n v="1462"/>
    <n v="36000"/>
    <n v="1"/>
    <n v="4561.2"/>
    <n v="9.5024999999999998E-2"/>
    <x v="0"/>
    <n v="0"/>
    <n v="4561.2"/>
    <x v="0"/>
    <n v="0"/>
    <n v="0"/>
    <n v="4561.2"/>
    <n v="3.333333333333333"/>
    <n v="0"/>
    <s v="ART"/>
  </r>
  <r>
    <s v="CNBY0000"/>
    <x v="1"/>
    <s v="CNBY0400"/>
    <s v="北一四区"/>
    <s v="CNBY0406"/>
    <n v="10900070"/>
    <s v="秦皇岛市军工医院原脑血管医院"/>
    <s v="否"/>
    <x v="3"/>
    <s v="秦皇岛"/>
    <s v="二级"/>
    <n v="300"/>
    <n v="200"/>
    <n v="36000"/>
    <n v="1"/>
    <n v="28888"/>
    <n v="0.44919999999999999"/>
    <x v="3"/>
    <n v="0"/>
    <n v="28888"/>
    <x v="0"/>
    <n v="0"/>
    <n v="0"/>
    <n v="28888"/>
    <n v="21.111403431845421"/>
    <n v="0"/>
    <s v="ART"/>
  </r>
  <r>
    <s v="CNBY0000"/>
    <x v="1"/>
    <s v="CNBY0400"/>
    <s v="北一四区"/>
    <s v="CNBY0403"/>
    <n v="10900072"/>
    <s v="中国石油天然气总公司中心医院"/>
    <s v="否"/>
    <x v="3"/>
    <s v="廊坊"/>
    <s v="三级"/>
    <n v="618"/>
    <n v="1000"/>
    <n v="36000"/>
    <n v="1"/>
    <n v="6994.32"/>
    <n v="0.14571500000000001"/>
    <x v="0"/>
    <n v="0"/>
    <n v="6994.32"/>
    <x v="0"/>
    <n v="0"/>
    <n v="0"/>
    <n v="6994.32"/>
    <n v="5.1114618959922824"/>
    <n v="0"/>
    <s v="ART"/>
  </r>
  <r>
    <s v="CNBY0000"/>
    <x v="1"/>
    <s v="CNBY0400"/>
    <s v="北一四区"/>
    <s v="CNBY0407"/>
    <n v="10900074"/>
    <s v="华北制药厂职工医院（石家庄市偏瘫医院）"/>
    <s v="否"/>
    <x v="3"/>
    <s v="石家庄"/>
    <s v="二级"/>
    <n v="100"/>
    <n v="150"/>
    <n v="36000"/>
    <n v="1"/>
    <n v="19495.64"/>
    <n v="0.45759638888888998"/>
    <x v="3"/>
    <n v="0"/>
    <n v="19495.64"/>
    <x v="0"/>
    <n v="0"/>
    <n v="0"/>
    <n v="19495.64"/>
    <n v="14.247449501593147"/>
    <n v="0"/>
    <s v="ART"/>
  </r>
  <r>
    <s v="CNBY0000"/>
    <x v="1"/>
    <s v="CNBY0400"/>
    <s v="北一四区"/>
    <s v="CNBY0408"/>
    <n v="10900089"/>
    <s v="石家庄市第二医院（原石家庄地区人民医院）"/>
    <s v="否"/>
    <x v="3"/>
    <s v="石家庄"/>
    <s v="二级"/>
    <n v="400"/>
    <n v="500"/>
    <n v="54720"/>
    <n v="1"/>
    <n v="11099.186666666999"/>
    <n v="0.23427174707602"/>
    <x v="3"/>
    <n v="0"/>
    <n v="11099.19"/>
    <x v="0"/>
    <n v="0"/>
    <n v="0"/>
    <n v="11099.186666666999"/>
    <n v="8.1113059916008936"/>
    <n v="0"/>
    <s v="ART"/>
  </r>
  <r>
    <s v="CNBY0000"/>
    <x v="1"/>
    <s v="CNBY0400"/>
    <s v="北一四区"/>
    <s v="CNBY0403"/>
    <n v="12600006"/>
    <s v="天津大学医院"/>
    <s v="否"/>
    <x v="4"/>
    <s v="天津"/>
    <s v="一级"/>
    <n v="60"/>
    <n v="80"/>
    <n v="61560"/>
    <n v="1"/>
    <n v="43788.586666666997"/>
    <n v="0.60481026640676006"/>
    <x v="1"/>
    <n v="0"/>
    <n v="43788.59"/>
    <x v="0"/>
    <n v="0"/>
    <n v="0"/>
    <n v="43788.586666666997"/>
    <n v="32.0007795219584"/>
    <n v="0"/>
    <s v="ART"/>
  </r>
  <r>
    <s v="CNBY0000"/>
    <x v="1"/>
    <s v="CNBY0400"/>
    <s v="北一四区"/>
    <s v="CNBY0402"/>
    <n v="12600007"/>
    <s v="天津电力医院"/>
    <s v="否"/>
    <x v="4"/>
    <s v="天津"/>
    <s v="二级"/>
    <n v="100"/>
    <n v="100"/>
    <n v="36000"/>
    <n v="1"/>
    <n v="1216.32"/>
    <n v="9.5025000000000005E-3"/>
    <x v="0"/>
    <n v="0"/>
    <n v="1216.32"/>
    <x v="0"/>
    <n v="0"/>
    <n v="0"/>
    <n v="1216.32"/>
    <n v="0.88888888888888884"/>
    <n v="0"/>
    <s v="ART"/>
  </r>
  <r>
    <s v="CNBY0000"/>
    <x v="1"/>
    <s v="CNBY0400"/>
    <s v="北一四区"/>
    <s v="CNBY0403"/>
    <n v="12600008"/>
    <s v="天津环湖医院天津脑系科中心医院神经外科研究所"/>
    <s v="否"/>
    <x v="4"/>
    <s v="天津"/>
    <s v="三级"/>
    <n v="508"/>
    <n v="933"/>
    <n v="2004000"/>
    <n v="6"/>
    <n v="766307.2"/>
    <n v="0.38899201596805999"/>
    <x v="4"/>
    <n v="0.2"/>
    <n v="919568.64"/>
    <x v="0"/>
    <n v="0"/>
    <n v="0.2"/>
    <n v="919568.6399999999"/>
    <n v="672.02245023239482"/>
    <n v="0"/>
    <s v="ART"/>
  </r>
  <r>
    <s v="CNBY0000"/>
    <x v="1"/>
    <s v="CNBY0400"/>
    <s v="北一四区"/>
    <s v="CNBY0404"/>
    <n v="12600011"/>
    <s v="天津市第二医院"/>
    <s v="是"/>
    <x v="4"/>
    <s v="天津"/>
    <s v="二级"/>
    <n v="100"/>
    <n v="200"/>
    <n v="49186.093999999997"/>
    <n v="1"/>
    <n v="3041.0666666666998"/>
    <n v="0.16929175144503"/>
    <x v="0"/>
    <n v="0"/>
    <n v="3041.07"/>
    <x v="0"/>
    <n v="0"/>
    <n v="0"/>
    <n v="3041.0666666666998"/>
    <n v="2.2224171027117863"/>
    <n v="0"/>
    <s v="ART"/>
  </r>
  <r>
    <s v="CNBY0000"/>
    <x v="1"/>
    <s v="CNBY0400"/>
    <s v="北一四区"/>
    <s v="CNBY0401"/>
    <n v="12600012"/>
    <s v="天津市第三医院"/>
    <s v="是"/>
    <x v="4"/>
    <s v="天津"/>
    <s v="三级"/>
    <n v="500"/>
    <n v="400"/>
    <n v="36000"/>
    <n v="1"/>
    <n v="1216.32"/>
    <n v="3.1675555555555998E-2"/>
    <x v="0"/>
    <n v="0"/>
    <n v="1216.32"/>
    <x v="0"/>
    <n v="0"/>
    <n v="0"/>
    <n v="1216.32"/>
    <n v="0.88888888888888884"/>
    <n v="0"/>
    <s v="ART"/>
  </r>
  <r>
    <s v="CNBY0000"/>
    <x v="1"/>
    <s v="CNBY0400"/>
    <s v="北一四区"/>
    <s v="CNBY0402"/>
    <n v="12600013"/>
    <s v="天津市第三中心医院"/>
    <s v="否"/>
    <x v="4"/>
    <s v="天津"/>
    <s v="三级"/>
    <n v="1080"/>
    <n v="1800"/>
    <n v="516288"/>
    <n v="3"/>
    <n v="121636.13333333"/>
    <n v="0.25000414497335"/>
    <x v="3"/>
    <n v="0"/>
    <n v="121636.13"/>
    <x v="0"/>
    <n v="0"/>
    <n v="0"/>
    <n v="121636.13333333"/>
    <n v="88.891909536474316"/>
    <n v="0"/>
    <s v="ART"/>
  </r>
  <r>
    <s v="CNBY0000"/>
    <x v="1"/>
    <s v="CNBY0400"/>
    <s v="北一四区"/>
    <s v="CNBY0402"/>
    <n v="12600014"/>
    <s v="天津市第一中心医院"/>
    <s v="是"/>
    <x v="4"/>
    <s v="天津"/>
    <s v="三级"/>
    <n v="1500"/>
    <n v="4000"/>
    <n v="1080190.4727272999"/>
    <n v="5"/>
    <n v="415080"/>
    <n v="0.36189062009871997"/>
    <x v="4"/>
    <n v="0.2"/>
    <n v="498096"/>
    <x v="0"/>
    <n v="0"/>
    <n v="0.2"/>
    <n v="498096"/>
    <n v="364.00947119179165"/>
    <n v="0"/>
    <s v="ART"/>
  </r>
  <r>
    <s v="CNBY0000"/>
    <x v="1"/>
    <s v="CNBY0400"/>
    <s v="北一四区"/>
    <s v="CNBY0404"/>
    <n v="12600018"/>
    <s v="天津市人民医院"/>
    <s v="是"/>
    <x v="4"/>
    <s v="天津"/>
    <s v="三级"/>
    <n v="1000"/>
    <n v="3000"/>
    <n v="342799.79399999999"/>
    <n v="2"/>
    <n v="112511.73333333"/>
    <n v="0.30299796504545001"/>
    <x v="3"/>
    <n v="0"/>
    <n v="112511.73"/>
    <x v="0"/>
    <n v="0"/>
    <n v="0"/>
    <n v="112511.73333333"/>
    <n v="82.2237812661361"/>
    <n v="0"/>
    <s v="ART"/>
  </r>
  <r>
    <s v="CNBY0000"/>
    <x v="1"/>
    <s v="CNBY0400"/>
    <s v="北一四区"/>
    <s v="CNBY0405"/>
    <n v="12600019"/>
    <s v="天津市塘沽医院天津市第五中心医院"/>
    <s v="是"/>
    <x v="4"/>
    <s v="天津"/>
    <s v="三级"/>
    <n v="804"/>
    <n v="1500"/>
    <n v="615139.47600000002"/>
    <n v="3"/>
    <n v="306520.32000000001"/>
    <n v="0.57726719525312997"/>
    <x v="1"/>
    <n v="0"/>
    <n v="306520.32000000001"/>
    <x v="0"/>
    <n v="0"/>
    <n v="0"/>
    <n v="306520.32000000001"/>
    <n v="224.00561255809876"/>
    <n v="0"/>
    <s v="ART"/>
  </r>
  <r>
    <s v="CNBY0000"/>
    <x v="1"/>
    <s v="CNBY0400"/>
    <s v="北一四区"/>
    <s v="CNBY0402"/>
    <n v="12600020"/>
    <s v="天津市天和医院"/>
    <s v="否"/>
    <x v="4"/>
    <s v="天津"/>
    <s v="三级"/>
    <n v="400"/>
    <n v="1000"/>
    <n v="46992"/>
    <n v="1"/>
    <n v="15205.333333332999"/>
    <n v="0.5"/>
    <x v="1"/>
    <n v="0"/>
    <n v="15205.33"/>
    <x v="0"/>
    <n v="0"/>
    <n v="0"/>
    <n v="15205.333333332999"/>
    <n v="11.112085513558567"/>
    <n v="0"/>
    <s v="ART"/>
  </r>
  <r>
    <s v="CNBY0000"/>
    <x v="1"/>
    <s v="CNBY0400"/>
    <s v="北一四区"/>
    <s v="CNBY0405"/>
    <n v="12600021"/>
    <s v="天津市铁路中心医院天津市第四中心医院"/>
    <s v="否"/>
    <x v="4"/>
    <s v="天津"/>
    <s v="三级"/>
    <n v="880"/>
    <n v="2000"/>
    <n v="547200"/>
    <n v="3"/>
    <n v="102630.6"/>
    <n v="9.2155244883040999E-2"/>
    <x v="0"/>
    <n v="0"/>
    <n v="102630.6"/>
    <x v="0"/>
    <n v="0"/>
    <n v="0"/>
    <n v="102630.6"/>
    <n v="75.002630886608799"/>
    <n v="0"/>
    <s v="ART"/>
  </r>
  <r>
    <s v="CNBY0000"/>
    <x v="1"/>
    <s v="CNBY0400"/>
    <s v="北一四区"/>
    <s v="CNBY0404"/>
    <n v="12600022"/>
    <s v="天津市武警医学院附属医院"/>
    <s v="否"/>
    <x v="4"/>
    <s v="天津"/>
    <s v="三级"/>
    <n v="1200"/>
    <n v="4000"/>
    <n v="804000"/>
    <n v="4"/>
    <n v="218946.13333333001"/>
    <n v="0.25511442786069999"/>
    <x v="3"/>
    <n v="0"/>
    <n v="218946.13"/>
    <x v="0"/>
    <n v="0"/>
    <n v="0"/>
    <n v="218946.13333333001"/>
    <n v="160.00623617566285"/>
    <n v="0"/>
    <s v="ART"/>
  </r>
  <r>
    <s v="CNBY0000"/>
    <x v="1"/>
    <s v="CNBY0400"/>
    <s v="北一四区"/>
    <s v="CNBY0404"/>
    <n v="12600024"/>
    <s v="天津市中西医结合医院天津市南开医院"/>
    <s v="是"/>
    <x v="4"/>
    <s v="天津"/>
    <s v="三级"/>
    <n v="500"/>
    <n v="1300"/>
    <n v="167212.26300000001"/>
    <n v="1"/>
    <n v="110232.2"/>
    <n v="0.53307860560442"/>
    <x v="1"/>
    <n v="0"/>
    <n v="110232.2"/>
    <x v="0"/>
    <n v="0"/>
    <n v="0"/>
    <n v="110232.2"/>
    <n v="80.557894121430024"/>
    <n v="0"/>
    <s v="ART"/>
  </r>
  <r>
    <s v="CNBY0000"/>
    <x v="1"/>
    <s v="CNBY0400"/>
    <s v="北一四区"/>
    <s v="CNBY0403"/>
    <n v="12600026"/>
    <s v="天津医科大学第二附属医院"/>
    <s v="是"/>
    <x v="4"/>
    <s v="天津"/>
    <s v="三级"/>
    <n v="1000"/>
    <n v="3200"/>
    <n v="718888.674"/>
    <n v="3"/>
    <n v="218941.86666666999"/>
    <n v="0.26170705813624001"/>
    <x v="3"/>
    <n v="0"/>
    <n v="218941.87"/>
    <x v="0"/>
    <n v="0"/>
    <n v="0"/>
    <n v="218941.86666666999"/>
    <n v="160.00311808783508"/>
    <n v="0"/>
    <s v="ART"/>
  </r>
  <r>
    <s v="CNBY0000"/>
    <x v="1"/>
    <s v="CNBY0400"/>
    <s v="北一四区"/>
    <s v="CNBY0401"/>
    <n v="12600028"/>
    <s v="天津医科大学总医院"/>
    <s v="否"/>
    <x v="4"/>
    <s v="天津"/>
    <s v="三级"/>
    <n v="1600"/>
    <n v="3800"/>
    <n v="2953980"/>
    <n v="7"/>
    <n v="1204200.5333332999"/>
    <n v="0.36432826220894998"/>
    <x v="4"/>
    <n v="0.2"/>
    <n v="1445040.64"/>
    <x v="0"/>
    <n v="0"/>
    <n v="0.2"/>
    <n v="1445040.6399999599"/>
    <n v="1056.0383524803121"/>
    <n v="0"/>
    <s v="ART"/>
  </r>
  <r>
    <s v="CNBY0000"/>
    <x v="1"/>
    <s v="CNBY0400"/>
    <s v="北一四区"/>
    <s v="CNBY0401"/>
    <n v="12600030"/>
    <s v="天津中医学院第一附属医院"/>
    <s v="是"/>
    <x v="4"/>
    <s v="天津"/>
    <s v="三级"/>
    <n v="1500"/>
    <n v="7000"/>
    <n v="606254.15"/>
    <n v="3"/>
    <n v="79063.466666666995"/>
    <n v="0.13840070208179001"/>
    <x v="0"/>
    <n v="0"/>
    <n v="79063.47"/>
    <x v="0"/>
    <n v="0"/>
    <n v="0"/>
    <n v="79063.466666666995"/>
    <n v="57.779726582673412"/>
    <n v="0"/>
    <s v="ART"/>
  </r>
  <r>
    <s v="CNBY0000"/>
    <x v="1"/>
    <s v="CNBY0400"/>
    <s v="北一四区"/>
    <s v="CNBY0405"/>
    <n v="12600031"/>
    <s v="中国海洋石油总公司渤海石油公司职工医院"/>
    <s v="否"/>
    <x v="4"/>
    <s v="天津"/>
    <s v="二级"/>
    <n v="270"/>
    <n v="200"/>
    <n v="218880"/>
    <n v="2"/>
    <n v="76020"/>
    <n v="9.6292945906432999E-3"/>
    <x v="0"/>
    <n v="0"/>
    <n v="76020"/>
    <x v="0"/>
    <n v="0"/>
    <n v="0"/>
    <n v="76020"/>
    <n v="55.555555555555557"/>
    <n v="0"/>
    <s v="ART"/>
  </r>
  <r>
    <s v="CNBY0000"/>
    <x v="1"/>
    <s v="CNBY0400"/>
    <s v="北一四区"/>
    <s v="CNBY0405"/>
    <n v="12600032"/>
    <s v="中国人民解放军空军天津医院解放军四六四医院"/>
    <s v="是"/>
    <x v="4"/>
    <s v="天津"/>
    <s v="三级"/>
    <n v="560"/>
    <n v="800"/>
    <n v="90685.703200000004"/>
    <n v="1"/>
    <n v="48656.133333332997"/>
    <n v="0.31438252110283998"/>
    <x v="3"/>
    <n v="0"/>
    <n v="48656.13"/>
    <x v="0"/>
    <n v="0"/>
    <n v="0"/>
    <n v="48656.133333332997"/>
    <n v="35.557991561674555"/>
    <n v="0"/>
    <s v="ART"/>
  </r>
  <r>
    <s v="CNBY0000"/>
    <x v="1"/>
    <s v="CNBY0400"/>
    <s v="北一四区"/>
    <s v="CNBY0402"/>
    <n v="12600034"/>
    <s v="天津市宁河县医院"/>
    <s v="否"/>
    <x v="4"/>
    <s v="天津"/>
    <s v="二级"/>
    <n v="550"/>
    <n v="1000"/>
    <n v="36000"/>
    <n v="1"/>
    <n v="14596.266666666999"/>
    <n v="0.29984"/>
    <x v="3"/>
    <n v="0"/>
    <n v="14596.27"/>
    <x v="0"/>
    <n v="0"/>
    <n v="0"/>
    <n v="14596.266666666999"/>
    <n v="10.666978475450174"/>
    <n v="0"/>
    <s v="ART"/>
  </r>
  <r>
    <s v="CNBY0000"/>
    <x v="1"/>
    <s v="CNBY0400"/>
    <s v="北一四区"/>
    <s v="CNBY0403"/>
    <n v="12600035"/>
    <s v="静海县医院"/>
    <s v="是"/>
    <x v="4"/>
    <s v="天津"/>
    <s v="二级"/>
    <n v="600"/>
    <n v="800"/>
    <n v="36000"/>
    <n v="1"/>
    <n v="3801"/>
    <n v="0"/>
    <x v="0"/>
    <n v="0"/>
    <n v="3801"/>
    <x v="0"/>
    <n v="0"/>
    <n v="0"/>
    <n v="3801"/>
    <n v="2.7777777777777777"/>
    <n v="0"/>
    <s v="ART"/>
  </r>
  <r>
    <s v="CNBY0000"/>
    <x v="1"/>
    <s v="CNBY0400"/>
    <s v="北一四区"/>
    <s v="CNBY0403"/>
    <n v="12600037"/>
    <s v="南开区王顶堤医院"/>
    <s v="否"/>
    <x v="4"/>
    <s v="天津"/>
    <s v="二级"/>
    <n v="80"/>
    <n v="3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3"/>
    <n v="12600040"/>
    <s v="南开区三潭医院"/>
    <s v="否"/>
    <x v="4"/>
    <s v="天津"/>
    <s v="二级"/>
    <n v="130"/>
    <n v="200"/>
    <n v="36000"/>
    <n v="1"/>
    <n v="7602.6"/>
    <n v="0.31579333333332998"/>
    <x v="3"/>
    <n v="0"/>
    <n v="7602.6"/>
    <x v="0"/>
    <n v="0"/>
    <n v="0"/>
    <n v="7602.6"/>
    <n v="5.5559940366570206"/>
    <n v="0"/>
    <s v="ART"/>
  </r>
  <r>
    <s v="CNBY0000"/>
    <x v="1"/>
    <s v="CNBY0400"/>
    <s v="北一四区"/>
    <s v="CNBY0403"/>
    <n v="12600041"/>
    <s v="天津市第一中心医院（东）天津职业病防治中心"/>
    <s v="否"/>
    <x v="4"/>
    <s v="天津"/>
    <s v="二级"/>
    <n v="440"/>
    <n v="800"/>
    <n v="82080"/>
    <n v="1"/>
    <n v="20677.439999999999"/>
    <n v="0.19230019493177"/>
    <x v="0"/>
    <n v="0"/>
    <n v="20677.439999999999"/>
    <x v="0"/>
    <n v="0"/>
    <n v="0"/>
    <n v="20677.439999999999"/>
    <n v="15.111111111111111"/>
    <n v="0"/>
    <s v="ART"/>
  </r>
  <r>
    <s v="CNBY0000"/>
    <x v="1"/>
    <s v="CNBY0400"/>
    <s v="北一四区"/>
    <s v="CNBY0401"/>
    <n v="12600044"/>
    <s v="长征医院"/>
    <s v="是"/>
    <x v="4"/>
    <s v="天津"/>
    <s v="三级"/>
    <n v="700"/>
    <n v="13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4"/>
    <n v="12600049"/>
    <s v="天津市直机关门诊部"/>
    <s v="否"/>
    <x v="4"/>
    <s v="天津"/>
    <s v="一级"/>
    <n v="0"/>
    <n v="50"/>
    <n v="36000"/>
    <n v="1"/>
    <n v="4561.2"/>
    <n v="0.10076666666667"/>
    <x v="0"/>
    <n v="0"/>
    <n v="4561.2"/>
    <x v="0"/>
    <n v="0"/>
    <n v="0"/>
    <n v="4561.2"/>
    <n v="3.333333333333333"/>
    <n v="0"/>
    <s v="ART"/>
  </r>
  <r>
    <s v="CNBY0000"/>
    <x v="1"/>
    <s v="CNBY0400"/>
    <s v="北一四区"/>
    <s v="CNBY0405"/>
    <n v="12600052"/>
    <s v="天津市经济技术开发区医院天津开发区泰达医院"/>
    <s v="否"/>
    <x v="4"/>
    <s v="天津"/>
    <s v="三级"/>
    <n v="505"/>
    <n v="15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5"/>
    <n v="13000585"/>
    <s v="天津汉沽医院"/>
    <s v="否"/>
    <x v="4"/>
    <s v="天津"/>
    <s v="二级"/>
    <n v="500"/>
    <n v="500"/>
    <n v="36000"/>
    <n v="1"/>
    <n v="18245.2"/>
    <n v="0.34844444444444"/>
    <x v="3"/>
    <n v="0"/>
    <n v="18245.2"/>
    <x v="0"/>
    <n v="0"/>
    <n v="0"/>
    <n v="18245.2"/>
    <n v="13.333625654067644"/>
    <n v="0"/>
    <s v="ART"/>
  </r>
  <r>
    <s v="CNBY0000"/>
    <x v="1"/>
    <s v="CNBY0400"/>
    <s v="北一四区"/>
    <s v="CNBY0407"/>
    <n v="13000719"/>
    <s v="河北医科大学第二医院东院"/>
    <s v="否"/>
    <x v="3"/>
    <s v="石家庄"/>
    <s v="三级"/>
    <n v="714"/>
    <n v="200"/>
    <n v="36000"/>
    <n v="1"/>
    <n v="28887.599999999999"/>
    <n v="0.25340000000000001"/>
    <x v="3"/>
    <n v="0"/>
    <n v="28887.599999999999"/>
    <x v="0"/>
    <n v="0"/>
    <n v="0"/>
    <n v="28887.599999999999"/>
    <n v="21.111111111111107"/>
    <n v="0"/>
    <s v="ART"/>
  </r>
  <r>
    <s v="CNBY0000"/>
    <x v="1"/>
    <s v="CNBY0400"/>
    <s v="北一四区"/>
    <s v="CNBY0401"/>
    <n v="91004611"/>
    <s v="天津中医学院第二附属医院"/>
    <s v="是"/>
    <x v="4"/>
    <s v="天津"/>
    <s v="三级"/>
    <n v="600"/>
    <n v="1200"/>
    <n v="102816.564"/>
    <n v="1"/>
    <n v="1216.32"/>
    <n v="0.29419228598225"/>
    <x v="3"/>
    <n v="0"/>
    <n v="1216.32"/>
    <x v="0"/>
    <n v="0"/>
    <n v="0"/>
    <n v="1216.32"/>
    <n v="0.88888888888888884"/>
    <n v="0"/>
    <s v="ART"/>
  </r>
  <r>
    <s v="CNBY0000"/>
    <x v="1"/>
    <s v="CNBY0400"/>
    <s v="北一四区"/>
    <s v="CNBY0404"/>
    <n v="91004619"/>
    <s v="河西区骨科医院"/>
    <s v="否"/>
    <x v="4"/>
    <s v="天津"/>
    <s v="二级"/>
    <n v="20"/>
    <n v="2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5"/>
    <n v="91004637"/>
    <s v="天津市安定医院"/>
    <s v="是"/>
    <x v="4"/>
    <s v="天津"/>
    <s v="三级"/>
    <n v="1000"/>
    <n v="1000"/>
    <n v="1106417.3999999999"/>
    <n v="5"/>
    <n v="78303"/>
    <n v="8.8443294546886E-2"/>
    <x v="6"/>
    <n v="0.21"/>
    <n v="94746.63"/>
    <x v="0"/>
    <n v="0"/>
    <n v="0.21"/>
    <n v="94746.62999999999"/>
    <n v="69.24101113741996"/>
    <n v="0"/>
    <s v="ART"/>
  </r>
  <r>
    <s v="CNBY0000"/>
    <x v="1"/>
    <s v="CNBY0400"/>
    <s v="北一四区"/>
    <s v="CNBY0402"/>
    <n v="91004646"/>
    <s v="中国人民解放军第二五四医院"/>
    <s v="是"/>
    <x v="4"/>
    <s v="天津"/>
    <s v="三级"/>
    <n v="1000"/>
    <n v="800"/>
    <n v="227350.45333332999"/>
    <n v="2"/>
    <n v="21894.053333332999"/>
    <n v="8.6358129980124002E-2"/>
    <x v="0"/>
    <n v="0"/>
    <n v="21894.05"/>
    <x v="0"/>
    <n v="0"/>
    <n v="0"/>
    <n v="21894.053333332999"/>
    <n v="16.000214368538249"/>
    <n v="0"/>
    <s v="ART"/>
  </r>
  <r>
    <s v="CNBY0000"/>
    <x v="1"/>
    <s v="CNBY0400"/>
    <s v="北一四区"/>
    <s v="CNBY0404"/>
    <n v="91004664"/>
    <s v="天津市民政局老年病医院"/>
    <s v="否"/>
    <x v="4"/>
    <s v="天津"/>
    <s v="二级"/>
    <n v="120"/>
    <n v="50"/>
    <n v="36000"/>
    <n v="1"/>
    <n v="13379.72"/>
    <n v="0.16250361111111"/>
    <x v="0"/>
    <n v="0"/>
    <n v="13379.72"/>
    <x v="0"/>
    <n v="0"/>
    <n v="0"/>
    <n v="13379.72"/>
    <n v="9.7779239381449319"/>
    <n v="0"/>
    <s v="ART"/>
  </r>
  <r>
    <s v="CNBY0000"/>
    <x v="1"/>
    <s v="CNBY0400"/>
    <s v="北一四区"/>
    <s v="CNBY0405"/>
    <n v="91004687"/>
    <s v="天津市东丽区东丽医院"/>
    <s v="否"/>
    <x v="4"/>
    <s v="天津"/>
    <s v="二级"/>
    <n v="500"/>
    <n v="400"/>
    <n v="36000"/>
    <n v="1"/>
    <n v="1520.4"/>
    <n v="9.5030555555556007E-2"/>
    <x v="0"/>
    <n v="0"/>
    <n v="1520.4"/>
    <x v="0"/>
    <n v="0"/>
    <n v="0"/>
    <n v="1520.4"/>
    <n v="1.1111111111111112"/>
    <n v="0"/>
    <s v="ART"/>
  </r>
  <r>
    <s v="CNBY0000"/>
    <x v="1"/>
    <s v="CNBY0400"/>
    <s v="北一四区"/>
    <s v="CNBY0401"/>
    <n v="91004721"/>
    <s v="天津市和平区中医医院"/>
    <s v="是"/>
    <x v="4"/>
    <s v="天津"/>
    <s v="二级"/>
    <n v="300"/>
    <n v="700"/>
    <n v="43088.461066666998"/>
    <n v="1"/>
    <n v="14596.266666666999"/>
    <n v="0.25534817739200999"/>
    <x v="3"/>
    <n v="0"/>
    <n v="14596.27"/>
    <x v="0"/>
    <n v="0"/>
    <n v="0"/>
    <n v="14596.266666666999"/>
    <n v="10.666978475450174"/>
    <n v="0"/>
    <s v="ART"/>
  </r>
  <r>
    <s v="CNBY0000"/>
    <x v="1"/>
    <s v="CNBY0400"/>
    <s v="北一四区"/>
    <s v="CNBY0401"/>
    <n v="91004793"/>
    <s v="南开大学医院"/>
    <s v="否"/>
    <x v="4"/>
    <s v="天津"/>
    <s v="二级"/>
    <n v="5"/>
    <n v="2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6"/>
    <n v="91006956"/>
    <s v="河北省迁安市燕山医院"/>
    <s v="否"/>
    <x v="3"/>
    <s v="唐山"/>
    <s v="二级"/>
    <n v="414"/>
    <n v="200"/>
    <n v="111840"/>
    <n v="1"/>
    <n v="50327.746666667001"/>
    <n v="0.54150554363376002"/>
    <x v="1"/>
    <n v="0"/>
    <n v="50327.75"/>
    <x v="0"/>
    <n v="0"/>
    <n v="0"/>
    <n v="50327.746666667001"/>
    <n v="36.779609654379698"/>
    <n v="0"/>
    <s v="ART"/>
  </r>
  <r>
    <s v="CNBY0000"/>
    <x v="1"/>
    <s v="CNBY0400"/>
    <s v="北一四区"/>
    <s v="CNBY0408"/>
    <n v="91024036"/>
    <s v="沧州市人民医院"/>
    <s v="是"/>
    <x v="3"/>
    <s v="沧州"/>
    <s v="三级"/>
    <n v="1200"/>
    <n v="2000"/>
    <n v="36000"/>
    <n v="1"/>
    <n v="0"/>
    <n v="0"/>
    <x v="0"/>
    <n v="0"/>
    <n v="0"/>
    <x v="0"/>
    <n v="0"/>
    <n v="0"/>
    <n v="0"/>
    <n v="0"/>
    <n v="0"/>
    <s v="ART"/>
  </r>
  <r>
    <s v="CNBY0000"/>
    <x v="1"/>
    <s v="CNBY0400"/>
    <s v="北一四区"/>
    <s v="CNBY0402"/>
    <n v="91028244"/>
    <s v="中国人民解放军总后勤部天津第二离职干部休养所"/>
    <s v="否"/>
    <x v="4"/>
    <s v="天津"/>
    <s v="一级"/>
    <n v="5"/>
    <n v="30"/>
    <n v="36000"/>
    <n v="1"/>
    <n v="6082.1333333332996"/>
    <n v="0.29465555555556"/>
    <x v="3"/>
    <n v="0"/>
    <n v="6082.13"/>
    <x v="0"/>
    <n v="0"/>
    <n v="0"/>
    <n v="6082.1333333332996"/>
    <n v="4.4448342054234997"/>
    <n v="0"/>
    <s v="ART"/>
  </r>
  <r>
    <s v="CNBY0000"/>
    <x v="1"/>
    <s v="CNBY0400"/>
    <s v="北一四区"/>
    <s v="CNBY0402"/>
    <n v="91030956"/>
    <s v="天津警备区第二干休所"/>
    <s v="否"/>
    <x v="4"/>
    <s v="天津"/>
    <s v="一级"/>
    <n v="20"/>
    <n v="50"/>
    <n v="54240"/>
    <n v="1"/>
    <n v="18245.333333333001"/>
    <n v="0.40004572271386002"/>
    <x v="3"/>
    <n v="0"/>
    <n v="18245.330000000002"/>
    <x v="0"/>
    <n v="0"/>
    <n v="0"/>
    <n v="18245.333333333001"/>
    <n v="13.333723094312171"/>
    <n v="0"/>
    <s v="ART"/>
  </r>
  <r>
    <s v="CNDE0000"/>
    <x v="2"/>
    <s v="CNDE0100"/>
    <s v="东二一区"/>
    <s v="CNDE0107"/>
    <n v="12900009"/>
    <s v="杭州钢铁厂职工医院"/>
    <s v="否"/>
    <x v="5"/>
    <s v="杭州"/>
    <s v="二级"/>
    <n v="200"/>
    <n v="800"/>
    <n v="228000"/>
    <n v="2"/>
    <n v="267595.73333333002"/>
    <n v="0.69229122807017995"/>
    <x v="1"/>
    <n v="0"/>
    <n v="267595.73"/>
    <x v="0"/>
    <n v="0"/>
    <n v="0"/>
    <n v="267595.73333333002"/>
    <n v="195.55945316534394"/>
    <n v="0"/>
    <s v="ART"/>
  </r>
  <r>
    <s v="CNDE0000"/>
    <x v="2"/>
    <s v="CNDE0100"/>
    <s v="东二一区"/>
    <s v="CNDE0107"/>
    <n v="12900017"/>
    <s v="杭州市第二人民医院"/>
    <s v="是"/>
    <x v="5"/>
    <s v="杭州"/>
    <s v="三级"/>
    <n v="1500"/>
    <n v="3000"/>
    <n v="1535532.1283"/>
    <n v="6"/>
    <n v="754145.06666667003"/>
    <n v="0.57553103820653995"/>
    <x v="5"/>
    <n v="0.3"/>
    <n v="980388.59"/>
    <x v="0"/>
    <n v="0"/>
    <n v="0.3"/>
    <n v="980388.58666667109"/>
    <n v="716.46977890808785"/>
    <n v="0"/>
    <s v="ART"/>
  </r>
  <r>
    <s v="CNDE0000"/>
    <x v="2"/>
    <s v="CNDE0100"/>
    <s v="东二一区"/>
    <s v="CNDE0108"/>
    <n v="12900020"/>
    <s v="杭州市第四人民医院杭州市肿瘤医院"/>
    <s v="是"/>
    <x v="5"/>
    <s v="杭州"/>
    <s v="二级"/>
    <n v="500"/>
    <n v="300"/>
    <n v="240000"/>
    <n v="2"/>
    <n v="170286.93333333"/>
    <n v="0.62195666666667004"/>
    <x v="1"/>
    <n v="0"/>
    <n v="170286.93"/>
    <x v="0"/>
    <n v="0"/>
    <n v="0"/>
    <n v="170286.93333333"/>
    <n v="124.44600348835833"/>
    <n v="0"/>
    <s v="ART"/>
  </r>
  <r>
    <s v="CNDE0000"/>
    <x v="2"/>
    <s v="CNDE0100"/>
    <s v="东二一区"/>
    <s v="CNDE0104"/>
    <n v="12900021"/>
    <s v="杭州市第一人民医院"/>
    <s v="是"/>
    <x v="5"/>
    <s v="杭州"/>
    <s v="三级"/>
    <n v="1500"/>
    <n v="7000"/>
    <n v="2004741.66"/>
    <n v="6"/>
    <n v="1337071.5466666999"/>
    <n v="0.59165902702895001"/>
    <x v="5"/>
    <n v="0.3"/>
    <n v="1738193.01"/>
    <x v="0"/>
    <n v="0"/>
    <n v="0.3"/>
    <n v="1738193.0106667099"/>
    <n v="1270.2746431251351"/>
    <n v="0"/>
    <s v="ART"/>
  </r>
  <r>
    <s v="CNDE0000"/>
    <x v="2"/>
    <s v="CNDE0100"/>
    <s v="东二一区"/>
    <s v="CNDE0103"/>
    <n v="12900025"/>
    <s v="杭州市拱墅区中医院"/>
    <s v="否"/>
    <x v="5"/>
    <s v="杭州"/>
    <s v="二级"/>
    <n v="200"/>
    <n v="250"/>
    <n v="180648"/>
    <n v="1"/>
    <n v="60816"/>
    <n v="0.57380984013108005"/>
    <x v="1"/>
    <n v="0"/>
    <n v="60816"/>
    <x v="0"/>
    <n v="0"/>
    <n v="0"/>
    <n v="60816"/>
    <n v="44.444444444444443"/>
    <n v="0"/>
    <s v="ART"/>
  </r>
  <r>
    <s v="CNDE0000"/>
    <x v="2"/>
    <s v="CNDE0100"/>
    <s v="东二一区"/>
    <s v="CNDE0102"/>
    <n v="12900026"/>
    <s v="杭州市红十字会医院浙江省中西医结合医院"/>
    <s v="是"/>
    <x v="5"/>
    <s v="杭州"/>
    <s v="三级"/>
    <n v="1000"/>
    <n v="6000"/>
    <n v="1158080.4040000001"/>
    <n v="5"/>
    <n v="596016"/>
    <n v="0.52155480561951995"/>
    <x v="5"/>
    <n v="0.3"/>
    <n v="774820.8"/>
    <x v="0"/>
    <n v="0"/>
    <n v="0.3"/>
    <n v="774820.8"/>
    <n v="566.24046303604314"/>
    <n v="0"/>
    <s v="ART"/>
  </r>
  <r>
    <s v="CNDE0000"/>
    <x v="2"/>
    <s v="CNDE0100"/>
    <s v="东二一区"/>
    <s v="CNDE0108"/>
    <n v="12900027"/>
    <s v="杭州市江干区人民医院"/>
    <s v="否"/>
    <x v="5"/>
    <s v="杭州"/>
    <s v="二级"/>
    <n v="360"/>
    <n v="300"/>
    <n v="180000"/>
    <n v="1"/>
    <n v="108558.69333333"/>
    <n v="0.53098900000000004"/>
    <x v="1"/>
    <n v="0"/>
    <n v="108558.69"/>
    <x v="0"/>
    <n v="0"/>
    <n v="0"/>
    <n v="108558.69333333"/>
    <n v="79.334892377247215"/>
    <n v="0"/>
    <s v="ART"/>
  </r>
  <r>
    <s v="CNDE0000"/>
    <x v="2"/>
    <s v="CNDE0100"/>
    <s v="东二一区"/>
    <s v="CNDE0107"/>
    <n v="12900044"/>
    <s v="杭州市下城区中西医结合医院"/>
    <s v="否"/>
    <x v="5"/>
    <s v="杭州"/>
    <s v="二级"/>
    <n v="50"/>
    <n v="300"/>
    <n v="204000"/>
    <n v="1"/>
    <n v="145962.66666667"/>
    <n v="0.68430588235293999"/>
    <x v="1"/>
    <n v="0"/>
    <n v="145962.67000000001"/>
    <x v="0"/>
    <n v="0"/>
    <n v="0"/>
    <n v="145962.66666667"/>
    <n v="106.66978475450173"/>
    <n v="0"/>
    <s v="ART"/>
  </r>
  <r>
    <s v="CNDE0000"/>
    <x v="2"/>
    <s v="CNDE0100"/>
    <s v="东二一区"/>
    <s v="CNDE0107"/>
    <n v="12900046"/>
    <s v="杭州市萧山区爱心社区卫生服务中心"/>
    <s v="否"/>
    <x v="5"/>
    <s v="杭州"/>
    <s v="一级"/>
    <n v="40"/>
    <n v="100"/>
    <n v="42000"/>
    <n v="1"/>
    <n v="39683.053333333002"/>
    <n v="0.59858309523810005"/>
    <x v="1"/>
    <n v="0"/>
    <n v="39683.050000000003"/>
    <x v="0"/>
    <n v="0"/>
    <n v="0"/>
    <n v="39683.053333333002"/>
    <n v="29.000448225125698"/>
    <n v="0"/>
    <s v="ART"/>
  </r>
  <r>
    <s v="CNDE0000"/>
    <x v="2"/>
    <s v="CNDE0100"/>
    <s v="东二一区"/>
    <s v="CNDE0105"/>
    <n v="12900049"/>
    <s v="杭州市萧山区第三人民医院"/>
    <s v="否"/>
    <x v="5"/>
    <s v="杭州"/>
    <s v="二级"/>
    <n v="250"/>
    <n v="1000"/>
    <n v="36000"/>
    <n v="1"/>
    <n v="13379.733333333001"/>
    <n v="0.62654444444444002"/>
    <x v="1"/>
    <n v="0"/>
    <n v="13379.73"/>
    <x v="0"/>
    <n v="0"/>
    <n v="0"/>
    <n v="13379.733333333001"/>
    <n v="9.7779336821691665"/>
    <n v="0"/>
    <s v="ART"/>
  </r>
  <r>
    <s v="CNDE0000"/>
    <x v="2"/>
    <s v="CNDE0100"/>
    <s v="东二一区"/>
    <s v="CNDE0105"/>
    <n v="12900051"/>
    <s v="杭州市萧山区第一人民医院"/>
    <s v="是"/>
    <x v="5"/>
    <s v="杭州"/>
    <s v="三级"/>
    <n v="1245"/>
    <n v="6500"/>
    <n v="305734.70199999999"/>
    <n v="2"/>
    <n v="218942.93333333"/>
    <n v="0.57594770514469995"/>
    <x v="1"/>
    <n v="0"/>
    <n v="218942.93"/>
    <x v="0"/>
    <n v="0"/>
    <n v="0"/>
    <n v="218942.93333333"/>
    <n v="160.00389760978837"/>
    <n v="0"/>
    <s v="ART"/>
  </r>
  <r>
    <s v="CNDE0000"/>
    <x v="2"/>
    <s v="CNDE0100"/>
    <s v="东二一区"/>
    <s v="CNDE0105"/>
    <n v="12900052"/>
    <s v="杭州市萧山区妇幼保健院"/>
    <s v="否"/>
    <x v="5"/>
    <s v="杭州"/>
    <s v="二级"/>
    <n v="800"/>
    <n v="2300"/>
    <n v="126000"/>
    <n v="1"/>
    <n v="92136.88"/>
    <n v="0.75065158730158998"/>
    <x v="1"/>
    <n v="0"/>
    <n v="92136.88"/>
    <x v="0"/>
    <n v="0"/>
    <n v="0"/>
    <n v="92136.88"/>
    <n v="67.333801046508228"/>
    <n v="0"/>
    <s v="ART"/>
  </r>
  <r>
    <s v="CNDE0000"/>
    <x v="2"/>
    <s v="CNDE0100"/>
    <s v="东二一区"/>
    <s v="CNDE0108"/>
    <n v="12900055"/>
    <s v="杭州市余杭区第三人民医院"/>
    <s v="是"/>
    <x v="5"/>
    <s v="杭州"/>
    <s v="二级"/>
    <n v="300"/>
    <n v="1850"/>
    <n v="36000"/>
    <n v="1"/>
    <n v="21286.400000000001"/>
    <n v="0.35036111111111001"/>
    <x v="3"/>
    <n v="0"/>
    <n v="21286.400000000001"/>
    <x v="0"/>
    <n v="0"/>
    <n v="0"/>
    <n v="21286.400000000001"/>
    <n v="15.556140197024176"/>
    <n v="0"/>
    <s v="ART"/>
  </r>
  <r>
    <s v="CNDE0000"/>
    <x v="2"/>
    <s v="CNDE0100"/>
    <s v="东二一区"/>
    <s v="CNDE0108"/>
    <n v="12900058"/>
    <s v="杭州市余杭区老干部活动中心医务室"/>
    <s v="否"/>
    <x v="5"/>
    <s v="杭州"/>
    <s v="一级"/>
    <n v="30"/>
    <n v="50"/>
    <n v="48000"/>
    <n v="1"/>
    <n v="62946.186666667003"/>
    <n v="0.99503041666667003"/>
    <x v="1"/>
    <n v="0"/>
    <n v="62946.19"/>
    <x v="0"/>
    <n v="0"/>
    <n v="0"/>
    <n v="62946.186666667003"/>
    <n v="46.001188770986438"/>
    <n v="0"/>
    <s v="ART"/>
  </r>
  <r>
    <s v="CNDE0000"/>
    <x v="2"/>
    <s v="CNDE0100"/>
    <s v="东二一区"/>
    <s v="CNDE0104"/>
    <n v="12900061"/>
    <s v="杭州天目山医院"/>
    <s v="否"/>
    <x v="5"/>
    <s v="杭州"/>
    <s v="一级"/>
    <n v="100"/>
    <n v="150"/>
    <n v="93888"/>
    <n v="1"/>
    <n v="43483.44"/>
    <n v="0.10444976993865"/>
    <x v="0"/>
    <n v="0"/>
    <n v="43483.44"/>
    <x v="0"/>
    <n v="0"/>
    <n v="0"/>
    <n v="43483.44"/>
    <n v="31.777777777777782"/>
    <n v="0"/>
    <s v="ART"/>
  </r>
  <r>
    <s v="CNDE0000"/>
    <x v="2"/>
    <s v="CNDE0100"/>
    <s v="东二一区"/>
    <s v="CNDE0104"/>
    <n v="12900064"/>
    <s v="杭州万事利医院"/>
    <s v="否"/>
    <x v="5"/>
    <s v="杭州"/>
    <s v="一级"/>
    <n v="80"/>
    <n v="50"/>
    <n v="53052"/>
    <n v="1"/>
    <n v="25846.799999999999"/>
    <n v="0.19734600015080001"/>
    <x v="0"/>
    <n v="0"/>
    <n v="25846.799999999999"/>
    <x v="0"/>
    <n v="0"/>
    <n v="0"/>
    <n v="25846.799999999999"/>
    <n v="18.888888888888889"/>
    <n v="0"/>
    <s v="ART"/>
  </r>
  <r>
    <s v="CNDE0000"/>
    <x v="2"/>
    <s v="CNDE0100"/>
    <s v="东二一区"/>
    <s v="CNDE0105"/>
    <n v="12900066"/>
    <s v="杭州浙江大学校医院"/>
    <s v="否"/>
    <x v="5"/>
    <s v="杭州"/>
    <s v="二级"/>
    <n v="100"/>
    <n v="800"/>
    <n v="420000"/>
    <n v="2"/>
    <n v="375855.04"/>
    <n v="0.83527866666667006"/>
    <x v="1"/>
    <n v="0"/>
    <n v="375855.04"/>
    <x v="0"/>
    <n v="0"/>
    <n v="0"/>
    <n v="375855.04"/>
    <n v="274.67555321698967"/>
    <n v="0"/>
    <s v="ART"/>
  </r>
  <r>
    <s v="CNDE0000"/>
    <x v="2"/>
    <s v="CNDE0100"/>
    <s v="东二一区"/>
    <s v="CNDE0103"/>
    <n v="12900067"/>
    <s v="杭州浙江大学医学院附属第二医院浙江省第二医院"/>
    <s v="是"/>
    <x v="5"/>
    <s v="杭州"/>
    <s v="三级"/>
    <n v="2000"/>
    <n v="7000"/>
    <n v="3172396.0809999998"/>
    <n v="8"/>
    <n v="1093203.28"/>
    <n v="0.34479258959845999"/>
    <x v="4"/>
    <n v="0.2"/>
    <n v="1311843.94"/>
    <x v="0"/>
    <n v="0"/>
    <n v="0.2"/>
    <n v="1311843.936"/>
    <n v="958.69795667806716"/>
    <n v="0"/>
    <s v="ART"/>
  </r>
  <r>
    <s v="CNDE0000"/>
    <x v="2"/>
    <s v="CNDE0100"/>
    <s v="东二一区"/>
    <s v="CNDE0104"/>
    <n v="12900070"/>
    <s v="杭州浙江大学医学院附属邵逸夫医院"/>
    <s v="是"/>
    <x v="5"/>
    <s v="杭州"/>
    <s v="三级"/>
    <n v="1300"/>
    <n v="5000"/>
    <n v="859554.8"/>
    <n v="4"/>
    <n v="410368.76"/>
    <n v="0.56737162075064995"/>
    <x v="1"/>
    <n v="0"/>
    <n v="410368.76"/>
    <x v="0"/>
    <n v="0"/>
    <n v="0"/>
    <n v="410368.76"/>
    <n v="299.89824315238678"/>
    <n v="0"/>
    <s v="ART"/>
  </r>
  <r>
    <s v="CNDE0000"/>
    <x v="2"/>
    <s v="CNDE0100"/>
    <s v="东二一区"/>
    <s v="CNDE0102"/>
    <n v="12900071"/>
    <s v="杭州浙江省第二中医院（省立同德医院）"/>
    <s v="是"/>
    <x v="5"/>
    <s v="杭州"/>
    <s v="三级"/>
    <n v="1600"/>
    <n v="5300"/>
    <n v="3138920.7"/>
    <n v="8"/>
    <n v="1374475.7333333001"/>
    <n v="0.37181570085539001"/>
    <x v="4"/>
    <n v="0.2"/>
    <n v="1649370.88"/>
    <x v="0"/>
    <n v="0"/>
    <n v="0.2"/>
    <n v="1649370.8799999601"/>
    <n v="1205.3632669764975"/>
    <n v="0"/>
    <s v="ART"/>
  </r>
  <r>
    <s v="CNDE0000"/>
    <x v="2"/>
    <s v="CNDE0100"/>
    <s v="东二一区"/>
    <s v="CNDE0102"/>
    <n v="12900073"/>
    <s v="杭州浙江省青春医院浙江省监狱总医院"/>
    <s v="否"/>
    <x v="5"/>
    <s v="杭州"/>
    <s v="二级"/>
    <n v="300"/>
    <n v="500"/>
    <n v="42000"/>
    <n v="1"/>
    <n v="20678.186666666999"/>
    <n v="0.60140380952381001"/>
    <x v="1"/>
    <n v="0"/>
    <n v="20678.189999999999"/>
    <x v="0"/>
    <n v="0"/>
    <n v="0"/>
    <n v="20678.186666666999"/>
    <n v="15.111656776482066"/>
    <n v="0"/>
    <s v="ART"/>
  </r>
  <r>
    <s v="CNDE0000"/>
    <x v="2"/>
    <s v="CNDE0100"/>
    <s v="东二一区"/>
    <s v="CNDE0105"/>
    <n v="12900074"/>
    <s v="杭州浙江省人民医院浙江省立医院"/>
    <s v="是"/>
    <x v="5"/>
    <s v="杭州"/>
    <s v="三级"/>
    <n v="1560"/>
    <n v="3000"/>
    <n v="1839655.75"/>
    <n v="6"/>
    <n v="583853.86666666996"/>
    <n v="0.34356782240373002"/>
    <x v="4"/>
    <n v="0.2"/>
    <n v="700624.64"/>
    <x v="0"/>
    <n v="0"/>
    <n v="0.2"/>
    <n v="700624.64000000397"/>
    <n v="512.01777310064892"/>
    <n v="0"/>
    <s v="ART"/>
  </r>
  <r>
    <s v="CNDE0000"/>
    <x v="2"/>
    <s v="CNDE0100"/>
    <s v="东二一区"/>
    <s v="CNDE0103"/>
    <n v="12900080"/>
    <s v="杭州中国人民武警部队浙江省总队杭州医院"/>
    <s v="否"/>
    <x v="5"/>
    <s v="杭州"/>
    <s v="二级"/>
    <n v="490"/>
    <n v="400"/>
    <n v="96600"/>
    <n v="1"/>
    <n v="64162.239999999998"/>
    <n v="0.57811925465838998"/>
    <x v="1"/>
    <n v="0"/>
    <n v="64162.239999999998"/>
    <x v="0"/>
    <n v="0"/>
    <n v="0"/>
    <n v="64162.239999999998"/>
    <n v="46.889882779385545"/>
    <n v="0"/>
    <s v="ART"/>
  </r>
  <r>
    <s v="CNDE0000"/>
    <x v="2"/>
    <s v="CNDE0100"/>
    <s v="东二一区"/>
    <s v="CNDE0107"/>
    <n v="12900364"/>
    <s v="浙江绿城医院投资有限公司"/>
    <s v="否"/>
    <x v="5"/>
    <s v="杭州"/>
    <s v="二级"/>
    <n v="100"/>
    <n v="200"/>
    <n v="174000"/>
    <n v="1"/>
    <n v="108711.26666667"/>
    <n v="0.63854626436782003"/>
    <x v="1"/>
    <n v="0"/>
    <n v="108711.27"/>
    <x v="0"/>
    <n v="0"/>
    <n v="0"/>
    <n v="108711.26666667"/>
    <n v="79.446393249342279"/>
    <n v="0"/>
    <s v="ART"/>
  </r>
  <r>
    <s v="CNDE0000"/>
    <x v="2"/>
    <s v="CNDE0100"/>
    <s v="东二一区"/>
    <s v="CNDE0105"/>
    <n v="12900444"/>
    <s v="杭州市萧山区泰和医院"/>
    <s v="否"/>
    <x v="5"/>
    <s v="杭州"/>
    <s v="一级"/>
    <n v="150"/>
    <n v="100"/>
    <n v="36000"/>
    <n v="1"/>
    <n v="20981.786666667002"/>
    <n v="0.31676333333333001"/>
    <x v="3"/>
    <n v="0"/>
    <n v="20981.79"/>
    <x v="0"/>
    <n v="0"/>
    <n v="0"/>
    <n v="20981.786666667002"/>
    <n v="15.333528213823119"/>
    <n v="0"/>
    <s v="ART"/>
  </r>
  <r>
    <s v="CNDE0000"/>
    <x v="2"/>
    <s v="CNDE0100"/>
    <s v="东二一区"/>
    <s v="CNDE0107"/>
    <n v="12900451"/>
    <s v="杭州市五云山疗养院"/>
    <s v="否"/>
    <x v="5"/>
    <s v="杭州"/>
    <s v="一级"/>
    <n v="100"/>
    <n v="30"/>
    <n v="36000"/>
    <n v="1"/>
    <n v="4257.12"/>
    <n v="8.8690000000000005E-2"/>
    <x v="0"/>
    <n v="0"/>
    <n v="4257.12"/>
    <x v="0"/>
    <n v="0"/>
    <n v="0"/>
    <n v="4257.12"/>
    <n v="3.1111111111111112"/>
    <n v="0"/>
    <s v="ART"/>
  </r>
  <r>
    <s v="CNDE0000"/>
    <x v="2"/>
    <s v="CNDE0100"/>
    <s v="东二一区"/>
    <s v="CNDE0108"/>
    <n v="12900453"/>
    <s v="杭州市萧山区华东医院有限责任公司"/>
    <s v="否"/>
    <x v="5"/>
    <s v="杭州"/>
    <s v="一级"/>
    <n v="200"/>
    <n v="100"/>
    <n v="96000"/>
    <n v="1"/>
    <n v="92745.733333333003"/>
    <n v="0.64678437499999997"/>
    <x v="1"/>
    <n v="0"/>
    <n v="92745.73"/>
    <x v="0"/>
    <n v="0"/>
    <n v="0"/>
    <n v="92745.733333333003"/>
    <n v="67.77875218022524"/>
    <n v="0"/>
    <s v="ART"/>
  </r>
  <r>
    <s v="CNDE0000"/>
    <x v="2"/>
    <s v="CNDE0100"/>
    <s v="东二一区"/>
    <s v="CNDE0102"/>
    <n v="12900471"/>
    <s v="杭州淳安县千岛湖镇城区医院"/>
    <s v="否"/>
    <x v="5"/>
    <s v="杭州"/>
    <s v="一级"/>
    <n v="30"/>
    <n v="30"/>
    <n v="36000"/>
    <n v="1"/>
    <n v="3953.04"/>
    <n v="7.7551111111111001E-2"/>
    <x v="0"/>
    <n v="0"/>
    <n v="3953.04"/>
    <x v="0"/>
    <n v="0"/>
    <n v="0"/>
    <n v="3953.04"/>
    <n v="2.8888888888888888"/>
    <n v="0"/>
    <s v="ART"/>
  </r>
  <r>
    <s v="CNDE0000"/>
    <x v="2"/>
    <s v="CNDE0100"/>
    <s v="东二一区"/>
    <s v="CNDE0108"/>
    <n v="13000396"/>
    <s v="杭州市余杭区临平口腔专科医院"/>
    <s v="否"/>
    <x v="5"/>
    <s v="杭州"/>
    <s v="二级"/>
    <n v="155"/>
    <n v="2500"/>
    <n v="120000"/>
    <n v="1"/>
    <n v="72981.333333332994"/>
    <n v="0.96490066666666996"/>
    <x v="1"/>
    <n v="0"/>
    <n v="72981.33"/>
    <x v="0"/>
    <n v="0"/>
    <n v="0"/>
    <n v="72981.333333332994"/>
    <n v="53.334892377249403"/>
    <n v="0"/>
    <s v="ART"/>
  </r>
  <r>
    <s v="CNDE0000"/>
    <x v="2"/>
    <s v="CNDE0100"/>
    <s v="东二一区"/>
    <s v="CNDE0108"/>
    <n v="13000397"/>
    <s v="杭州师范学院医学院附属余杭医院"/>
    <s v="否"/>
    <x v="5"/>
    <s v="杭州"/>
    <s v="三级"/>
    <n v="700"/>
    <n v="2900"/>
    <n v="156000"/>
    <n v="1"/>
    <n v="103390.39999999999"/>
    <n v="0.71588205128204996"/>
    <x v="1"/>
    <n v="0"/>
    <n v="103390.39999999999"/>
    <x v="0"/>
    <n v="0"/>
    <n v="0"/>
    <n v="103390.39999999999"/>
    <n v="75.557894121430039"/>
    <n v="0"/>
    <s v="ART"/>
  </r>
  <r>
    <s v="CNDE0000"/>
    <x v="2"/>
    <s v="CNDE0100"/>
    <s v="东二一区"/>
    <s v="CNDE0103"/>
    <n v="13000600"/>
    <s v="杭州市滨江医院"/>
    <s v="否"/>
    <x v="5"/>
    <s v="杭州"/>
    <s v="三级"/>
    <n v="1200"/>
    <n v="600"/>
    <n v="96000"/>
    <n v="1"/>
    <n v="66897.600000000006"/>
    <n v="0.36495624999999998"/>
    <x v="3"/>
    <n v="0"/>
    <n v="66897.600000000006"/>
    <x v="0"/>
    <n v="0"/>
    <n v="0"/>
    <n v="66897.600000000006"/>
    <n v="48.888888888888893"/>
    <n v="0"/>
    <s v="ART"/>
  </r>
  <r>
    <s v="CNDE0000"/>
    <x v="2"/>
    <s v="CNDE0100"/>
    <s v="东二一区"/>
    <s v="CNDE0104"/>
    <n v="13000691"/>
    <s v="杭州市邵逸夫医院下沙分院"/>
    <s v="否"/>
    <x v="5"/>
    <s v="杭州"/>
    <s v="三级"/>
    <n v="600"/>
    <n v="400"/>
    <n v="55920"/>
    <n v="1"/>
    <n v="0"/>
    <n v="0"/>
    <x v="0"/>
    <n v="0"/>
    <n v="0"/>
    <x v="0"/>
    <n v="0"/>
    <n v="0"/>
    <n v="0"/>
    <n v="0"/>
    <n v="0"/>
    <s v="ART"/>
  </r>
  <r>
    <s v="CNDE0000"/>
    <x v="2"/>
    <s v="CNDE0100"/>
    <s v="东二一区"/>
    <s v="CNDE0102"/>
    <n v="91002583"/>
    <s v="杭州市下城区数科医疗门诊部"/>
    <s v="否"/>
    <x v="5"/>
    <s v="杭州"/>
    <s v="一级"/>
    <n v="20"/>
    <n v="50"/>
    <n v="36000"/>
    <n v="1"/>
    <n v="6689.8933333332998"/>
    <n v="0.13457111111111"/>
    <x v="0"/>
    <n v="0"/>
    <n v="6689.89"/>
    <x v="0"/>
    <n v="0"/>
    <n v="0"/>
    <n v="6689.8933333332998"/>
    <n v="4.8889863291336342"/>
    <n v="0"/>
    <s v="ART"/>
  </r>
  <r>
    <s v="CNDE0000"/>
    <x v="2"/>
    <s v="CNDE0100"/>
    <s v="东二一区"/>
    <s v="CNDE0104"/>
    <n v="91002584"/>
    <s v="杭州市萧山区钱江医院"/>
    <s v="否"/>
    <x v="5"/>
    <s v="杭州"/>
    <s v="一级"/>
    <n v="90"/>
    <n v="60"/>
    <n v="36000"/>
    <n v="1"/>
    <n v="514.93333333332998"/>
    <n v="0"/>
    <x v="0"/>
    <n v="0"/>
    <n v="514.92999999999995"/>
    <x v="0"/>
    <n v="0"/>
    <n v="0"/>
    <n v="514.93333333332998"/>
    <n v="0.37631422530133152"/>
    <n v="0"/>
    <s v="ART"/>
  </r>
  <r>
    <s v="CNDE0000"/>
    <x v="2"/>
    <s v="CNDE0100"/>
    <s v="东二一区"/>
    <s v="CNDE0107"/>
    <n v="91002625"/>
    <s v="杭州市萧山区梅西卫生院"/>
    <s v="否"/>
    <x v="5"/>
    <s v="杭州"/>
    <s v="一级"/>
    <n v="20"/>
    <n v="30"/>
    <n v="36000"/>
    <n v="1"/>
    <n v="3040.8"/>
    <n v="6.3350000000000004E-2"/>
    <x v="0"/>
    <n v="0"/>
    <n v="3040.8"/>
    <x v="0"/>
    <n v="0"/>
    <n v="0"/>
    <n v="3040.8"/>
    <n v="2.2222222222222223"/>
    <n v="0"/>
    <s v="ART"/>
  </r>
  <r>
    <s v="CNDE0000"/>
    <x v="2"/>
    <s v="CNDE0100"/>
    <s v="东二一区"/>
    <s v="CNDE0107"/>
    <n v="91002749"/>
    <s v="浙商银行股份有限公司医务室"/>
    <s v="否"/>
    <x v="5"/>
    <s v="杭州"/>
    <s v="一级"/>
    <n v="20"/>
    <n v="20"/>
    <n v="36000"/>
    <n v="1"/>
    <n v="6993.9733333332997"/>
    <n v="0.24743555555555999"/>
    <x v="3"/>
    <n v="0"/>
    <n v="6993.97"/>
    <x v="0"/>
    <n v="0"/>
    <n v="0"/>
    <n v="6993.9733333332997"/>
    <n v="5.1112085513558556"/>
    <n v="0"/>
    <s v="ART"/>
  </r>
  <r>
    <s v="CNDE0000"/>
    <x v="2"/>
    <s v="CNDE0100"/>
    <s v="东二一区"/>
    <s v="CNDE0107"/>
    <n v="91013220"/>
    <s v="杭州家庭医生健康产业有限公司天诚路门诊部"/>
    <s v="否"/>
    <x v="5"/>
    <s v="杭州"/>
    <s v="一级"/>
    <n v="20"/>
    <n v="15"/>
    <n v="36000"/>
    <n v="1"/>
    <n v="7298.16"/>
    <n v="0.14915500000000001"/>
    <x v="0"/>
    <n v="0"/>
    <n v="7298.16"/>
    <x v="0"/>
    <n v="0"/>
    <n v="0"/>
    <n v="7298.16"/>
    <n v="5.3335087257739184"/>
    <n v="0"/>
    <s v="ART"/>
  </r>
  <r>
    <s v="CNDE0000"/>
    <x v="2"/>
    <s v="CNDE0100"/>
    <s v="东二一区"/>
    <s v="CNDE0102"/>
    <n v="91013778"/>
    <s v="杭州文苑西医内科门诊部"/>
    <s v="否"/>
    <x v="5"/>
    <s v="杭州"/>
    <s v="一级"/>
    <n v="20"/>
    <n v="60"/>
    <n v="36000"/>
    <n v="1"/>
    <n v="6993.92"/>
    <n v="0.18121499999999999"/>
    <x v="0"/>
    <n v="0"/>
    <n v="6993.92"/>
    <x v="0"/>
    <n v="0"/>
    <n v="0"/>
    <n v="6993.92"/>
    <n v="5.1111695752579731"/>
    <n v="0"/>
    <s v="ART"/>
  </r>
  <r>
    <s v="CNDE0000"/>
    <x v="2"/>
    <s v="CNDE0100"/>
    <s v="东二一区"/>
    <s v="CNDE0105"/>
    <n v="91016053"/>
    <s v="杭州萧山杭发医院"/>
    <s v="否"/>
    <x v="5"/>
    <s v="杭州"/>
    <s v="一级"/>
    <n v="50"/>
    <n v="60"/>
    <n v="36000"/>
    <n v="1"/>
    <n v="6841.9333333332997"/>
    <n v="0.15693555555555999"/>
    <x v="0"/>
    <n v="0"/>
    <n v="6841.93"/>
    <x v="0"/>
    <n v="0"/>
    <n v="0"/>
    <n v="6841.9333333332997"/>
    <n v="5.0000974402447449"/>
    <n v="0"/>
    <s v="ART"/>
  </r>
  <r>
    <s v="CNDE0000"/>
    <x v="2"/>
    <s v="CNDE0100"/>
    <s v="东二一区"/>
    <s v="CNDE0108"/>
    <n v="91022038"/>
    <s v="杭州市上城区紫阳街道社区卫生服务中心医院"/>
    <s v="否"/>
    <x v="5"/>
    <s v="杭州"/>
    <s v="二级"/>
    <n v="100"/>
    <n v="200"/>
    <n v="132000"/>
    <n v="1"/>
    <n v="103390.39999999999"/>
    <n v="0.87642727272726995"/>
    <x v="1"/>
    <n v="0"/>
    <n v="103390.39999999999"/>
    <x v="0"/>
    <n v="0"/>
    <n v="0"/>
    <n v="103390.39999999999"/>
    <n v="75.557894121430039"/>
    <n v="0"/>
    <s v="ART"/>
  </r>
  <r>
    <s v="CNDE0000"/>
    <x v="2"/>
    <s v="CNDE0100"/>
    <s v="东二一区"/>
    <s v="CNDE0102"/>
    <n v="91026318"/>
    <s v="杭州仁易堂中医康复医院"/>
    <s v="否"/>
    <x v="5"/>
    <s v="杭州"/>
    <s v="一级"/>
    <n v="20"/>
    <n v="50"/>
    <n v="36000"/>
    <n v="1"/>
    <n v="10034.853333333"/>
    <n v="0.19005722222221999"/>
    <x v="0"/>
    <n v="0"/>
    <n v="10034.85"/>
    <x v="0"/>
    <n v="0"/>
    <n v="0"/>
    <n v="10034.853333333"/>
    <n v="7.3334892377247218"/>
    <n v="0"/>
    <s v="ART"/>
  </r>
  <r>
    <s v="CNDE0000"/>
    <x v="2"/>
    <s v="CNDE0100"/>
    <s v="东二一区"/>
    <s v="CNDE0105"/>
    <n v="91029706"/>
    <s v="杭州爱德医院"/>
    <s v="否"/>
    <x v="5"/>
    <s v="杭州"/>
    <s v="二级"/>
    <n v="800"/>
    <n v="220"/>
    <n v="336000"/>
    <n v="2"/>
    <n v="294965.06666667003"/>
    <n v="0.73662916666667"/>
    <x v="1"/>
    <n v="0"/>
    <n v="294965.07"/>
    <x v="0"/>
    <n v="0"/>
    <n v="0"/>
    <n v="294965.06666667003"/>
    <n v="215.56101220926513"/>
    <n v="0"/>
    <s v="ART"/>
  </r>
  <r>
    <s v="CNDE0000"/>
    <x v="2"/>
    <s v="CNDE0100"/>
    <s v="东二一区"/>
    <s v="CNDE0103"/>
    <n v="91040516"/>
    <s v="建德康复医院"/>
    <s v="否"/>
    <x v="5"/>
    <s v="建德"/>
    <s v="一级"/>
    <n v="60"/>
    <n v="70"/>
    <n v="38484"/>
    <n v="1"/>
    <n v="4561.6000000000004"/>
    <n v="0.17779856563766999"/>
    <x v="0"/>
    <n v="0"/>
    <n v="4561.6000000000004"/>
    <x v="0"/>
    <n v="0"/>
    <n v="0"/>
    <n v="4561.6000000000004"/>
    <n v="3.3336256540676432"/>
    <n v="0"/>
    <s v="ART"/>
  </r>
  <r>
    <s v="CNDE0000"/>
    <x v="2"/>
    <s v="CNDE0100"/>
    <s v="东二一区"/>
    <s v="CNDE0108"/>
    <n v="91041694"/>
    <s v="杭州余杭绿城蓝庭护理院"/>
    <s v="否"/>
    <x v="5"/>
    <s v="杭州"/>
    <s v="一级"/>
    <n v="60"/>
    <n v="30"/>
    <n v="72000"/>
    <n v="1"/>
    <n v="52303.360000000001"/>
    <n v="0.48577333333333"/>
    <x v="3"/>
    <n v="0"/>
    <n v="52303.360000000001"/>
    <x v="0"/>
    <n v="0"/>
    <n v="0"/>
    <n v="52303.360000000001"/>
    <n v="38.223391505159462"/>
    <n v="0"/>
    <s v="ART"/>
  </r>
  <r>
    <s v="CNDE0000"/>
    <x v="2"/>
    <s v="CNDE0200"/>
    <s v="东二二区"/>
    <s v="CNDE0204"/>
    <n v="12900006"/>
    <s v="杭州富阳市人民医院"/>
    <s v="否"/>
    <x v="5"/>
    <s v="杭州"/>
    <s v="三级"/>
    <n v="650"/>
    <n v="2843"/>
    <n v="144000"/>
    <n v="1"/>
    <n v="152042.66666667"/>
    <n v="0.77034000000000002"/>
    <x v="1"/>
    <n v="0"/>
    <n v="152042.67000000001"/>
    <x v="0"/>
    <n v="0"/>
    <n v="0"/>
    <n v="152042.66666667"/>
    <n v="111.11305991600895"/>
    <n v="0"/>
    <s v="ART"/>
  </r>
  <r>
    <s v="CNDE0000"/>
    <x v="2"/>
    <s v="CNDE0200"/>
    <s v="东二二区"/>
    <s v="CNDE0204"/>
    <n v="12900011"/>
    <s v="杭州和睦医院（拱墅区和睦街道社区卫生服务中心）"/>
    <s v="否"/>
    <x v="5"/>
    <s v="杭州"/>
    <s v="一级"/>
    <n v="110"/>
    <n v="1018"/>
    <n v="420000"/>
    <n v="2"/>
    <n v="382014.29333333002"/>
    <n v="0.85942133333333004"/>
    <x v="1"/>
    <n v="0"/>
    <n v="382014.29"/>
    <x v="0"/>
    <n v="0"/>
    <n v="0"/>
    <n v="382014.29333333002"/>
    <n v="279.17674685998566"/>
    <n v="0"/>
    <s v="ART"/>
  </r>
  <r>
    <s v="CNDE0000"/>
    <x v="2"/>
    <s v="CNDE0200"/>
    <s v="东二二区"/>
    <s v="CNDE0207"/>
    <n v="12900012"/>
    <s v="杭州建德市第一人民医院"/>
    <s v="是"/>
    <x v="5"/>
    <s v="杭州"/>
    <s v="三级"/>
    <n v="600"/>
    <n v="2181"/>
    <n v="91051.31"/>
    <n v="1"/>
    <n v="97308.800000000003"/>
    <n v="0.78686094686610997"/>
    <x v="1"/>
    <n v="0"/>
    <n v="97308.800000000003"/>
    <x v="0"/>
    <n v="0"/>
    <n v="0"/>
    <n v="97308.800000000003"/>
    <n v="71.113449676985582"/>
    <n v="0"/>
    <s v="ART"/>
  </r>
  <r>
    <s v="CNDE0000"/>
    <x v="2"/>
    <s v="CNDE0200"/>
    <s v="东二二区"/>
    <s v="CNDE0204"/>
    <n v="12900015"/>
    <s v="杭州临安市人民医院"/>
    <s v="是"/>
    <x v="5"/>
    <s v="杭州"/>
    <s v="三级"/>
    <n v="662"/>
    <n v="3818"/>
    <n v="216275.22"/>
    <n v="2"/>
    <n v="164208.53333333001"/>
    <n v="0.80180854746095997"/>
    <x v="1"/>
    <n v="0"/>
    <n v="164208.53"/>
    <x v="0"/>
    <n v="0"/>
    <n v="0"/>
    <n v="164208.53333333001"/>
    <n v="120.00389760978837"/>
    <n v="0"/>
    <s v="ART"/>
  </r>
  <r>
    <s v="CNDE0000"/>
    <x v="2"/>
    <s v="CNDE0200"/>
    <s v="东二二区"/>
    <s v="CNDE0204"/>
    <n v="12900016"/>
    <s v="杭州临安市中医医院"/>
    <s v="否"/>
    <x v="5"/>
    <s v="杭州"/>
    <s v="二级"/>
    <n v="250"/>
    <n v="905"/>
    <n v="81528"/>
    <n v="1"/>
    <n v="65986.773333332996"/>
    <n v="0.77924148758709"/>
    <x v="1"/>
    <n v="0"/>
    <n v="65986.77"/>
    <x v="0"/>
    <n v="0"/>
    <n v="0"/>
    <n v="65986.773333332996"/>
    <n v="48.223255088816536"/>
    <n v="0"/>
    <s v="ART"/>
  </r>
  <r>
    <s v="CNDE0000"/>
    <x v="2"/>
    <s v="CNDE0200"/>
    <s v="东二二区"/>
    <s v="CNDE0207"/>
    <n v="12900018"/>
    <s v="杭州市第七人民医院"/>
    <s v="是"/>
    <x v="5"/>
    <s v="杭州"/>
    <s v="三级"/>
    <n v="800"/>
    <n v="500"/>
    <n v="2115432.5099999998"/>
    <n v="7"/>
    <n v="437881.59999999998"/>
    <n v="0.33155924222796002"/>
    <x v="4"/>
    <n v="0.2"/>
    <n v="525457.92000000004"/>
    <x v="0"/>
    <n v="0"/>
    <n v="0.2"/>
    <n v="525457.91999999993"/>
    <n v="384.00561255809873"/>
    <n v="0"/>
    <s v="ART"/>
  </r>
  <r>
    <s v="CNDE0000"/>
    <x v="2"/>
    <s v="CNDE0200"/>
    <s v="东二二区"/>
    <s v="CNDE0206"/>
    <n v="12900019"/>
    <s v="杭州市第三人民医院"/>
    <s v="否"/>
    <x v="5"/>
    <s v="杭州"/>
    <s v="三级"/>
    <n v="600"/>
    <n v="4000"/>
    <n v="1680000"/>
    <n v="6"/>
    <n v="806597.06666667003"/>
    <n v="0.47453283333333002"/>
    <x v="4"/>
    <n v="0.2"/>
    <n v="967916.48"/>
    <x v="0"/>
    <n v="0"/>
    <n v="0.2"/>
    <n v="967916.48000000394"/>
    <n v="707.35514046011576"/>
    <n v="0"/>
    <s v="ART"/>
  </r>
  <r>
    <s v="CNDE0000"/>
    <x v="2"/>
    <s v="CNDE0200"/>
    <s v="东二二区"/>
    <s v="CNDE0210"/>
    <n v="12900035"/>
    <s v="杭州市望江山疗养院"/>
    <s v="否"/>
    <x v="5"/>
    <s v="杭州"/>
    <s v="二级"/>
    <n v="300"/>
    <n v="274"/>
    <n v="324000"/>
    <n v="2"/>
    <n v="316248.53333333001"/>
    <n v="0.88476790123457005"/>
    <x v="1"/>
    <n v="0"/>
    <n v="316248.53000000003"/>
    <x v="0"/>
    <n v="0"/>
    <n v="0"/>
    <n v="316248.53333333001"/>
    <n v="231.11500872089948"/>
    <n v="0"/>
    <s v="ART"/>
  </r>
  <r>
    <s v="CNDE0000"/>
    <x v="2"/>
    <s v="CNDE0200"/>
    <s v="东二二区"/>
    <s v="CNDE0209"/>
    <n v="12900060"/>
    <s v="杭州市中医院浙江中医学院附属第二医院"/>
    <s v="是"/>
    <x v="5"/>
    <s v="杭州"/>
    <s v="三级"/>
    <n v="1000"/>
    <n v="3000"/>
    <n v="2035149.5170909001"/>
    <n v="7"/>
    <n v="936588.80000000005"/>
    <n v="0.48354815788015998"/>
    <x v="4"/>
    <n v="0.2"/>
    <n v="1123906.5600000001"/>
    <x v="0"/>
    <n v="0"/>
    <n v="0.2"/>
    <n v="1123906.5600000001"/>
    <n v="821.35297728667899"/>
    <n v="0"/>
    <s v="ART"/>
  </r>
  <r>
    <s v="CNDE0000"/>
    <x v="2"/>
    <s v="CNDE0200"/>
    <s v="东二二区"/>
    <s v="CNDE0206"/>
    <n v="12900062"/>
    <s v="杭州桐庐县第一人民医院"/>
    <s v="否"/>
    <x v="5"/>
    <s v="杭州"/>
    <s v="二级"/>
    <n v="500"/>
    <n v="1000"/>
    <n v="92640"/>
    <n v="1"/>
    <n v="91226.133333332997"/>
    <n v="0.80564766839377999"/>
    <x v="1"/>
    <n v="0"/>
    <n v="91226.13"/>
    <x v="0"/>
    <n v="0"/>
    <n v="0"/>
    <n v="91226.133333332997"/>
    <n v="66.668225710582732"/>
    <n v="0"/>
    <s v="ART"/>
  </r>
  <r>
    <s v="CNDE0000"/>
    <x v="2"/>
    <s v="CNDE0200"/>
    <s v="东二二区"/>
    <s v="CNDE0208"/>
    <n v="12900068"/>
    <s v="杭州浙江大学医学院附属第一医院（浙江省第一医院）"/>
    <s v="是"/>
    <x v="5"/>
    <s v="杭州"/>
    <s v="三级"/>
    <n v="2500"/>
    <n v="8000"/>
    <n v="1477048.3540000001"/>
    <n v="5"/>
    <n v="744112.56"/>
    <n v="0.5118532497278"/>
    <x v="5"/>
    <n v="0.3"/>
    <n v="967346.33"/>
    <x v="0"/>
    <n v="0"/>
    <n v="0.3"/>
    <n v="967346.3280000001"/>
    <n v="706.93847233184249"/>
    <n v="0"/>
    <s v="ART"/>
  </r>
  <r>
    <s v="CNDE0000"/>
    <x v="2"/>
    <s v="CNDE0200"/>
    <s v="东二二区"/>
    <s v="CNDE0204"/>
    <n v="12900072"/>
    <s v="杭州浙江省建工医院"/>
    <s v="是"/>
    <x v="5"/>
    <s v="杭州"/>
    <s v="三级"/>
    <n v="1200"/>
    <n v="1963"/>
    <n v="1211882.3119999999"/>
    <n v="5"/>
    <n v="808870.40000000002"/>
    <n v="0.59077617761286005"/>
    <x v="5"/>
    <n v="0.3"/>
    <n v="1051531.52"/>
    <x v="0"/>
    <n v="0"/>
    <n v="0.3"/>
    <n v="1051531.52"/>
    <n v="768.46116519044688"/>
    <n v="0"/>
    <s v="ART"/>
  </r>
  <r>
    <s v="CNDE0000"/>
    <x v="2"/>
    <s v="CNDE0200"/>
    <s v="东二二区"/>
    <s v="CNDE0209"/>
    <n v="12900076"/>
    <s v="杭州浙江省中医院浙江中医学院附属医院浙江省东方医院"/>
    <s v="是"/>
    <x v="5"/>
    <s v="杭州"/>
    <s v="三级"/>
    <n v="1369"/>
    <n v="3000"/>
    <n v="1539803.4327273001"/>
    <n v="6"/>
    <n v="605749.73333333002"/>
    <n v="0.37854892878606"/>
    <x v="4"/>
    <n v="0.2"/>
    <n v="726899.68"/>
    <x v="0"/>
    <n v="0"/>
    <n v="0.2"/>
    <n v="726899.67999999598"/>
    <n v="531.21962056768393"/>
    <n v="0"/>
    <s v="ART"/>
  </r>
  <r>
    <s v="CNDE0000"/>
    <x v="2"/>
    <s v="CNDE0200"/>
    <s v="东二二区"/>
    <s v="CNDE0210"/>
    <n v="12900077"/>
    <s v="杭州浙江医院"/>
    <s v="是"/>
    <x v="5"/>
    <s v="杭州"/>
    <s v="三级"/>
    <n v="800"/>
    <n v="600"/>
    <n v="2196548.9640000002"/>
    <n v="7"/>
    <n v="1027500.4533333"/>
    <n v="0.52110462309730998"/>
    <x v="5"/>
    <n v="0.3"/>
    <n v="1335750.5900000001"/>
    <x v="0"/>
    <n v="0"/>
    <n v="0.3"/>
    <n v="1335750.58933329"/>
    <n v="976.16898282125317"/>
    <n v="0"/>
    <s v="ART"/>
  </r>
  <r>
    <s v="CNDE0000"/>
    <x v="2"/>
    <s v="CNDE0200"/>
    <s v="东二二区"/>
    <s v="CNDE0208"/>
    <n v="12900078"/>
    <s v="杭州浙江中医学院中医门诊部"/>
    <s v="否"/>
    <x v="5"/>
    <s v="杭州"/>
    <s v="三级"/>
    <n v="400"/>
    <n v="1000"/>
    <n v="744000"/>
    <n v="3"/>
    <n v="772381.86666666996"/>
    <n v="0.82874408602150995"/>
    <x v="1"/>
    <n v="0"/>
    <n v="772381.87"/>
    <x v="0"/>
    <n v="0"/>
    <n v="0"/>
    <n v="772381.86666666996"/>
    <n v="564.45808607871459"/>
    <n v="0"/>
    <s v="ART"/>
  </r>
  <r>
    <s v="CNDE0000"/>
    <x v="2"/>
    <s v="CNDE0200"/>
    <s v="东二二区"/>
    <s v="CNDE0207"/>
    <n v="12900079"/>
    <s v="杭州中国人民解放军一一七医院"/>
    <s v="否"/>
    <x v="5"/>
    <s v="杭州"/>
    <s v="三级"/>
    <n v="1000"/>
    <n v="1000"/>
    <n v="120000"/>
    <n v="1"/>
    <n v="128019.84"/>
    <n v="0.80931066666666995"/>
    <x v="1"/>
    <n v="0"/>
    <n v="128019.84"/>
    <x v="0"/>
    <n v="0"/>
    <n v="0"/>
    <n v="128019.84"/>
    <n v="93.557134087520822"/>
    <n v="0"/>
    <s v="ART"/>
  </r>
  <r>
    <s v="CNDE0000"/>
    <x v="2"/>
    <s v="CNDE0200"/>
    <s v="东二二区"/>
    <s v="CNDE0204"/>
    <n v="12900082"/>
    <s v="四季青医院"/>
    <s v="否"/>
    <x v="5"/>
    <s v="杭州"/>
    <s v="一级"/>
    <n v="60"/>
    <n v="287"/>
    <n v="57600"/>
    <n v="1"/>
    <n v="55039.706666667"/>
    <n v="0.72432534722221997"/>
    <x v="1"/>
    <n v="0"/>
    <n v="55039.71"/>
    <x v="0"/>
    <n v="0"/>
    <n v="0"/>
    <n v="55039.706666667"/>
    <n v="40.223118672474349"/>
    <n v="0"/>
    <s v="ART"/>
  </r>
  <r>
    <s v="CNDE0000"/>
    <x v="2"/>
    <s v="CNDE0200"/>
    <s v="东二二区"/>
    <s v="CNDE0207"/>
    <n v="12900352"/>
    <s v="杭州建德市新安江电力医院"/>
    <s v="否"/>
    <x v="5"/>
    <s v="杭州"/>
    <s v="二级"/>
    <n v="200"/>
    <n v="200"/>
    <n v="57600"/>
    <n v="1"/>
    <n v="36490.666666666999"/>
    <n v="0.52191666666667003"/>
    <x v="1"/>
    <n v="0"/>
    <n v="36490.67"/>
    <x v="0"/>
    <n v="0"/>
    <n v="0"/>
    <n v="36490.666666666999"/>
    <n v="26.667446188625068"/>
    <n v="0"/>
    <s v="ART"/>
  </r>
  <r>
    <s v="CNDE0000"/>
    <x v="2"/>
    <s v="CNDE0200"/>
    <s v="东二二区"/>
    <s v="CNDE0208"/>
    <n v="12900429"/>
    <s v="杭州七一三二零部队干休所门诊部"/>
    <s v="否"/>
    <x v="5"/>
    <s v="杭州"/>
    <s v="一级"/>
    <n v="10"/>
    <n v="50"/>
    <n v="37200"/>
    <n v="1"/>
    <n v="7602.2666666667001"/>
    <n v="0.25079032258064998"/>
    <x v="3"/>
    <n v="0"/>
    <n v="7602.27"/>
    <x v="0"/>
    <n v="0"/>
    <n v="0"/>
    <n v="7602.2666666667001"/>
    <n v="5.5557504360451198"/>
    <n v="0"/>
    <s v="ART"/>
  </r>
  <r>
    <s v="CNDE0000"/>
    <x v="2"/>
    <s v="CNDE0200"/>
    <s v="东二二区"/>
    <s v="CNDE0207"/>
    <n v="12900434"/>
    <s v="杭州建德市第二人民医院"/>
    <s v="否"/>
    <x v="5"/>
    <s v="杭州"/>
    <s v="二级"/>
    <n v="130"/>
    <n v="300"/>
    <n v="37200"/>
    <n v="1"/>
    <n v="19005.599999999999"/>
    <n v="0.45559677419354999"/>
    <x v="3"/>
    <n v="0"/>
    <n v="19005.599999999999"/>
    <x v="0"/>
    <n v="0"/>
    <n v="0"/>
    <n v="19005.599999999999"/>
    <n v="13.889327369990353"/>
    <n v="0"/>
    <s v="ART"/>
  </r>
  <r>
    <s v="CNDE0000"/>
    <x v="2"/>
    <s v="CNDE0200"/>
    <s v="东二二区"/>
    <s v="CNDE0207"/>
    <n v="12900437"/>
    <s v="杭州一二八医院南京军区陆军杭州疗养院"/>
    <s v="否"/>
    <x v="5"/>
    <s v="杭州"/>
    <s v="二级"/>
    <n v="160"/>
    <n v="300"/>
    <n v="79440"/>
    <n v="1"/>
    <n v="89705.600000000006"/>
    <n v="0.81902517623364002"/>
    <x v="1"/>
    <n v="0"/>
    <n v="89705.600000000006"/>
    <x v="0"/>
    <n v="0"/>
    <n v="0"/>
    <n v="89705.600000000006"/>
    <n v="65.557017159227101"/>
    <n v="0"/>
    <s v="ART"/>
  </r>
  <r>
    <s v="CNDE0000"/>
    <x v="2"/>
    <s v="CNDE0200"/>
    <s v="东二二区"/>
    <s v="CNDE0206"/>
    <n v="12900438"/>
    <s v="杭州浙江省军区第四干休所"/>
    <s v="否"/>
    <x v="5"/>
    <s v="杭州"/>
    <s v="一级"/>
    <n v="120"/>
    <n v="300"/>
    <n v="37200"/>
    <n v="1"/>
    <n v="15964.6"/>
    <n v="0.47092473118279998"/>
    <x v="3"/>
    <n v="0"/>
    <n v="15964.6"/>
    <x v="0"/>
    <n v="0"/>
    <n v="0"/>
    <n v="15964.6"/>
    <n v="11.666958987400978"/>
    <n v="0"/>
    <s v="ART"/>
  </r>
  <r>
    <s v="CNDE0000"/>
    <x v="2"/>
    <s v="CNDE0200"/>
    <s v="东二二区"/>
    <s v="CNDE0206"/>
    <n v="12900443"/>
    <s v="杭州浙江省农业科学院卫生所"/>
    <s v="否"/>
    <x v="5"/>
    <s v="杭州"/>
    <s v="一级"/>
    <n v="30"/>
    <n v="300"/>
    <n v="38400"/>
    <n v="1"/>
    <n v="35274.346666666999"/>
    <n v="0.62629843750000003"/>
    <x v="1"/>
    <n v="0"/>
    <n v="35274.35"/>
    <x v="0"/>
    <n v="0"/>
    <n v="0"/>
    <n v="35274.346666666999"/>
    <n v="25.778557299736182"/>
    <n v="0"/>
    <s v="ART"/>
  </r>
  <r>
    <s v="CNDE0000"/>
    <x v="2"/>
    <s v="CNDE0200"/>
    <s v="东二二区"/>
    <s v="CNDE0207"/>
    <n v="13000608"/>
    <s v="杭州西溪医院"/>
    <s v="否"/>
    <x v="5"/>
    <s v="杭州"/>
    <s v="三级"/>
    <n v="600"/>
    <n v="800"/>
    <n v="49032"/>
    <n v="1"/>
    <n v="46525.066666667"/>
    <n v="0.70626815141132004"/>
    <x v="1"/>
    <n v="0"/>
    <n v="46525.07"/>
    <x v="0"/>
    <n v="0"/>
    <n v="0"/>
    <n v="46525.066666667"/>
    <n v="34.000604129517818"/>
    <n v="0"/>
    <s v="ART"/>
  </r>
  <r>
    <s v="CNDE0000"/>
    <x v="2"/>
    <s v="CNDE0200"/>
    <s v="东二二区"/>
    <s v="CNDE0206"/>
    <n v="91002535"/>
    <s v="杭州中河门诊部"/>
    <s v="否"/>
    <x v="5"/>
    <s v="杭州"/>
    <s v="一级"/>
    <n v="0"/>
    <n v="100"/>
    <n v="37200"/>
    <n v="1"/>
    <n v="21286.400000000001"/>
    <n v="0.60560322580644999"/>
    <x v="1"/>
    <n v="0"/>
    <n v="21286.400000000001"/>
    <x v="0"/>
    <n v="0"/>
    <n v="0"/>
    <n v="21286.400000000001"/>
    <n v="15.556140197024176"/>
    <n v="0"/>
    <s v="ART"/>
  </r>
  <r>
    <s v="CNDE0000"/>
    <x v="2"/>
    <s v="CNDE0200"/>
    <s v="东二二区"/>
    <s v="CNDE0207"/>
    <n v="91002548"/>
    <s v="杭州建德市第四人民医院"/>
    <s v="否"/>
    <x v="5"/>
    <s v="杭州"/>
    <s v="一级"/>
    <n v="120"/>
    <n v="40"/>
    <n v="37092"/>
    <n v="1"/>
    <n v="33145.386666667"/>
    <n v="0.61185376900679"/>
    <x v="1"/>
    <n v="0"/>
    <n v="33145.39"/>
    <x v="0"/>
    <n v="0"/>
    <n v="0"/>
    <n v="33145.386666667"/>
    <n v="24.222709423446315"/>
    <n v="0"/>
    <s v="ART"/>
  </r>
  <r>
    <s v="CNDE0000"/>
    <x v="2"/>
    <s v="CNDE0200"/>
    <s v="东二二区"/>
    <s v="CNDE0208"/>
    <n v="91002561"/>
    <s v="杭州市拱墅区大关东二苑社区卫生服务站"/>
    <s v="否"/>
    <x v="5"/>
    <s v="杭州"/>
    <s v="一级"/>
    <n v="20"/>
    <n v="80"/>
    <n v="37200"/>
    <n v="1"/>
    <n v="34106.293333333"/>
    <n v="0.61356451612902996"/>
    <x v="1"/>
    <n v="0"/>
    <n v="34106.29"/>
    <x v="0"/>
    <n v="0"/>
    <n v="0"/>
    <n v="34106.293333333"/>
    <n v="24.924941779453508"/>
    <n v="0"/>
    <s v="ART"/>
  </r>
  <r>
    <s v="CNDE0000"/>
    <x v="2"/>
    <s v="CNDE0200"/>
    <s v="东二二区"/>
    <s v="CNDE0207"/>
    <n v="91014842"/>
    <s v="下城区天水武林街道社区卫生服务中心"/>
    <s v="否"/>
    <x v="5"/>
    <s v="杭州"/>
    <s v="一级"/>
    <n v="90"/>
    <n v="200"/>
    <n v="77496"/>
    <n v="1"/>
    <n v="37099.013333333001"/>
    <n v="0.81421183028801003"/>
    <x v="1"/>
    <n v="0"/>
    <n v="37099.01"/>
    <x v="0"/>
    <n v="0"/>
    <n v="0"/>
    <n v="37099.013333333001"/>
    <n v="27.112027049411708"/>
    <n v="0"/>
    <s v="ART"/>
  </r>
  <r>
    <s v="CNDE0000"/>
    <x v="2"/>
    <s v="CNDE0200"/>
    <s v="东二二区"/>
    <s v="CNDE0208"/>
    <n v="91017572"/>
    <s v="杭州市拱墅区大关上塘地段社区卫生服务中心医院"/>
    <s v="否"/>
    <x v="5"/>
    <s v="杭州"/>
    <s v="一级"/>
    <n v="0"/>
    <n v="100"/>
    <n v="48000"/>
    <n v="1"/>
    <n v="21894.613333333"/>
    <n v="0.66227333333333005"/>
    <x v="1"/>
    <n v="0"/>
    <n v="21894.61"/>
    <x v="0"/>
    <n v="0"/>
    <n v="0"/>
    <n v="21894.613333333"/>
    <n v="16.000623617566283"/>
    <n v="0"/>
    <s v="ART"/>
  </r>
  <r>
    <s v="CNDE0000"/>
    <x v="2"/>
    <s v="CNDE0200"/>
    <s v="东二二区"/>
    <s v="CNDE0206"/>
    <n v="91021984"/>
    <s v="杭州萧山快康医院"/>
    <s v="否"/>
    <x v="5"/>
    <s v="杭州"/>
    <s v="一级"/>
    <n v="50"/>
    <n v="60"/>
    <n v="37200"/>
    <n v="1"/>
    <n v="8666.7199999999993"/>
    <n v="0.35166505376343998"/>
    <x v="3"/>
    <n v="0"/>
    <n v="8666.7199999999993"/>
    <x v="0"/>
    <n v="0"/>
    <n v="0"/>
    <n v="8666.7199999999993"/>
    <n v="6.3336548861410735"/>
    <n v="0"/>
    <s v="ART"/>
  </r>
  <r>
    <s v="CNDE0000"/>
    <x v="2"/>
    <s v="CNDE0200"/>
    <s v="东二二区"/>
    <s v="CNDE0206"/>
    <n v="91025928"/>
    <s v="杭州余杭临平华辰中医针灸推拿门诊部"/>
    <s v="否"/>
    <x v="5"/>
    <s v="杭州"/>
    <s v="一级"/>
    <n v="0"/>
    <n v="150"/>
    <n v="37200"/>
    <n v="1"/>
    <n v="10187.120000000001"/>
    <n v="0.22748440860215"/>
    <x v="3"/>
    <n v="0"/>
    <n v="10187.120000000001"/>
    <x v="0"/>
    <n v="0"/>
    <n v="0"/>
    <n v="10187.120000000001"/>
    <n v="7.444765997252186"/>
    <n v="0"/>
    <s v="ART"/>
  </r>
  <r>
    <s v="CNDE0000"/>
    <x v="2"/>
    <s v="CNDE0200"/>
    <s v="东二二区"/>
    <s v="CNDE0208"/>
    <n v="91030341"/>
    <s v="杭州市上城区南星街道社区卫生服务中心"/>
    <s v="否"/>
    <x v="5"/>
    <s v="杭州"/>
    <s v="一级"/>
    <n v="80"/>
    <n v="150"/>
    <n v="300000"/>
    <n v="2"/>
    <n v="243576.61333332999"/>
    <n v="0.81813040000000004"/>
    <x v="1"/>
    <n v="0"/>
    <n v="243576.61"/>
    <x v="0"/>
    <n v="0"/>
    <n v="0"/>
    <n v="243576.61333332999"/>
    <n v="178.00623617566282"/>
    <n v="0"/>
    <s v="ART"/>
  </r>
  <r>
    <s v="CNDE0000"/>
    <x v="2"/>
    <s v="CNDE0200"/>
    <s v="东二二区"/>
    <s v="CNDE0207"/>
    <n v="91032617"/>
    <s v="杭州市上城区清波、望江街道社区卫生服务中心"/>
    <s v="否"/>
    <x v="5"/>
    <s v="杭州"/>
    <s v="二级"/>
    <n v="90"/>
    <n v="200"/>
    <n v="384000"/>
    <n v="2"/>
    <n v="277028.08"/>
    <n v="0.84549895833333"/>
    <x v="1"/>
    <n v="0"/>
    <n v="277028.08"/>
    <x v="0"/>
    <n v="0"/>
    <n v="0"/>
    <n v="277028.08"/>
    <n v="202.45262942500514"/>
    <n v="0"/>
    <s v="ART"/>
  </r>
  <r>
    <s v="CNDE0000"/>
    <x v="2"/>
    <s v="CNDE0200"/>
    <s v="东二二区"/>
    <s v="CNDE0204"/>
    <n v="91033786"/>
    <s v="杭州市上城区湖滨街道社区卫生服务中心"/>
    <s v="否"/>
    <x v="5"/>
    <s v="杭州"/>
    <s v="一级"/>
    <n v="50"/>
    <n v="248"/>
    <n v="300000"/>
    <n v="2"/>
    <n v="237190.39999999999"/>
    <n v="0.82873799999999997"/>
    <x v="1"/>
    <n v="0"/>
    <n v="237190.39999999999"/>
    <x v="0"/>
    <n v="0"/>
    <n v="0"/>
    <n v="237190.39999999999"/>
    <n v="173.33917974801952"/>
    <n v="0"/>
    <s v="ART"/>
  </r>
  <r>
    <s v="CNDE0000"/>
    <x v="2"/>
    <s v="CNDE0200"/>
    <s v="东二二区"/>
    <s v="CNDE0210"/>
    <n v="91043778"/>
    <s v="杭州慈养老年医院有限公司"/>
    <s v="否"/>
    <x v="5"/>
    <s v="杭州"/>
    <s v="一级"/>
    <n v="150"/>
    <n v="200"/>
    <n v="180000"/>
    <n v="1"/>
    <n v="149006.66666667"/>
    <n v="0.75462888888889001"/>
    <x v="1"/>
    <n v="0"/>
    <n v="149006.67000000001"/>
    <x v="0"/>
    <n v="0"/>
    <n v="0"/>
    <n v="149006.66666667"/>
    <n v="108.89434554259844"/>
    <n v="0"/>
    <s v="ART"/>
  </r>
  <r>
    <s v="CNDE0000"/>
    <x v="2"/>
    <s v="CNDE0200"/>
    <s v="东二二区"/>
    <s v="CNDE0209"/>
    <n v="91049622"/>
    <s v="富阳富春江曜阳老年医院"/>
    <s v="否"/>
    <x v="5"/>
    <s v="富阳"/>
    <s v="一级"/>
    <n v="50"/>
    <n v="50"/>
    <n v="36000"/>
    <n v="1"/>
    <n v="12163.466666667"/>
    <n v="0.12670555555556001"/>
    <x v="0"/>
    <n v="0"/>
    <n v="12163.47"/>
    <x v="0"/>
    <n v="0"/>
    <n v="0"/>
    <n v="12163.466666667"/>
    <n v="8.8890837693786722"/>
    <n v="0"/>
    <s v="ART"/>
  </r>
  <r>
    <s v="CNDE0000"/>
    <x v="2"/>
    <s v="CNDE0300"/>
    <s v="东二三区"/>
    <s v="CNDE0308"/>
    <n v="12900108"/>
    <s v="金华东阳市人民医院"/>
    <s v="否"/>
    <x v="5"/>
    <s v="金华"/>
    <s v="三级"/>
    <n v="700"/>
    <n v="1200"/>
    <n v="219166.62"/>
    <n v="2"/>
    <n v="219551.86666666999"/>
    <n v="0.69467330380876002"/>
    <x v="1"/>
    <n v="0"/>
    <n v="219551.87"/>
    <x v="0"/>
    <n v="0"/>
    <n v="0"/>
    <n v="219551.86666666999"/>
    <n v="160.44890720765733"/>
    <n v="0"/>
    <s v="ART"/>
  </r>
  <r>
    <s v="CNDE0000"/>
    <x v="2"/>
    <s v="CNDE0300"/>
    <s v="东二三区"/>
    <s v="CNDE0307"/>
    <n v="12900109"/>
    <s v="金华兰溪市人民医院"/>
    <s v="否"/>
    <x v="5"/>
    <s v="金华"/>
    <s v="二级"/>
    <n v="400"/>
    <n v="800"/>
    <n v="54852"/>
    <n v="1"/>
    <n v="25543.253333332999"/>
    <n v="0.52562240210019995"/>
    <x v="1"/>
    <n v="0"/>
    <n v="25543.25"/>
    <x v="0"/>
    <n v="0"/>
    <n v="0"/>
    <n v="25543.253333332999"/>
    <n v="18.667056427645502"/>
    <n v="0"/>
    <s v="ART"/>
  </r>
  <r>
    <s v="CNDE0000"/>
    <x v="2"/>
    <s v="CNDE0300"/>
    <s v="东二三区"/>
    <s v="CNDE0308"/>
    <n v="12900110"/>
    <s v="金华磐安县人民医院"/>
    <s v="否"/>
    <x v="5"/>
    <s v="金华"/>
    <s v="二级"/>
    <n v="400"/>
    <n v="600"/>
    <n v="54852"/>
    <n v="1"/>
    <n v="53216"/>
    <n v="0.80005469262743001"/>
    <x v="1"/>
    <n v="0"/>
    <n v="53216"/>
    <x v="0"/>
    <n v="0"/>
    <n v="0"/>
    <n v="53216"/>
    <n v="38.890350492560437"/>
    <n v="0"/>
    <s v="ART"/>
  </r>
  <r>
    <s v="CNDE0000"/>
    <x v="2"/>
    <s v="CNDE0300"/>
    <s v="东二三区"/>
    <s v="CNDE0307"/>
    <n v="12900111"/>
    <s v="金华浦江县人民医院"/>
    <s v="否"/>
    <x v="5"/>
    <s v="金华"/>
    <s v="二级"/>
    <n v="500"/>
    <n v="560"/>
    <n v="130008"/>
    <n v="1"/>
    <n v="89706"/>
    <n v="0.49996538674543001"/>
    <x v="3"/>
    <n v="0"/>
    <n v="89706"/>
    <x v="0"/>
    <n v="0"/>
    <n v="0"/>
    <n v="89706"/>
    <n v="65.557309479961418"/>
    <n v="0"/>
    <s v="ART"/>
  </r>
  <r>
    <s v="CNDE0000"/>
    <x v="2"/>
    <s v="CNDE0300"/>
    <s v="东二三区"/>
    <s v="CNDE0307"/>
    <n v="12900112"/>
    <s v="金华市第二医院"/>
    <s v="否"/>
    <x v="5"/>
    <s v="金华"/>
    <s v="三级"/>
    <n v="650"/>
    <n v="120"/>
    <n v="326979.42"/>
    <n v="2"/>
    <n v="85448.639999999999"/>
    <n v="0.62293853233943997"/>
    <x v="1"/>
    <n v="0"/>
    <n v="85448.639999999999"/>
    <x v="0"/>
    <n v="0"/>
    <n v="0"/>
    <n v="85448.639999999999"/>
    <n v="62.446022976409715"/>
    <n v="0"/>
    <s v="ART"/>
  </r>
  <r>
    <s v="CNDE0000"/>
    <x v="2"/>
    <s v="CNDE0300"/>
    <s v="东二三区"/>
    <s v="CNDE0307"/>
    <n v="12900113"/>
    <s v="金华市第五人民医院（原金华铁路医院）"/>
    <s v="否"/>
    <x v="5"/>
    <s v="金华"/>
    <s v="二级"/>
    <n v="150"/>
    <n v="180"/>
    <n v="64800"/>
    <n v="1"/>
    <n v="31625.173333333001"/>
    <n v="0.67337407407407002"/>
    <x v="1"/>
    <n v="0"/>
    <n v="31625.17"/>
    <x v="0"/>
    <n v="0"/>
    <n v="0"/>
    <n v="31625.173333333001"/>
    <n v="23.111734728677394"/>
    <n v="0"/>
    <s v="ART"/>
  </r>
  <r>
    <s v="CNDE0000"/>
    <x v="2"/>
    <s v="CNDE0300"/>
    <s v="东二三区"/>
    <s v="CNDE0307"/>
    <n v="12900114"/>
    <s v="金华市广福肿瘤医院"/>
    <s v="否"/>
    <x v="5"/>
    <s v="金华"/>
    <s v="二级"/>
    <n v="618"/>
    <n v="400"/>
    <n v="238536"/>
    <n v="2"/>
    <n v="144441.33333333"/>
    <n v="0.69999580776067005"/>
    <x v="1"/>
    <n v="0"/>
    <n v="144441.32999999999"/>
    <x v="0"/>
    <n v="0"/>
    <n v="0"/>
    <n v="144441.33333333"/>
    <n v="105.55799156167235"/>
    <n v="0"/>
    <s v="ART"/>
  </r>
  <r>
    <s v="CNDE0000"/>
    <x v="2"/>
    <s v="CNDE0300"/>
    <s v="东二三区"/>
    <s v="CNDE0307"/>
    <n v="12900115"/>
    <s v="金华市人民医院"/>
    <s v="是"/>
    <x v="5"/>
    <s v="金华"/>
    <s v="三级"/>
    <n v="550"/>
    <n v="800"/>
    <n v="172982.98666667001"/>
    <n v="1"/>
    <n v="109472"/>
    <n v="0.64559412548007999"/>
    <x v="1"/>
    <n v="0"/>
    <n v="109472"/>
    <x v="0"/>
    <n v="0"/>
    <n v="0"/>
    <n v="109472"/>
    <n v="80.002338565874467"/>
    <n v="0"/>
    <s v="ART"/>
  </r>
  <r>
    <s v="CNDE0000"/>
    <x v="2"/>
    <s v="CNDE0300"/>
    <s v="东二三区"/>
    <s v="CNDE0307"/>
    <n v="12900116"/>
    <s v="金华市中心医院"/>
    <s v="是"/>
    <x v="5"/>
    <s v="金华"/>
    <s v="三级"/>
    <n v="750"/>
    <n v="1500"/>
    <n v="372439.26"/>
    <n v="2"/>
    <n v="245096.45333332999"/>
    <n v="0.54157888725265002"/>
    <x v="1"/>
    <n v="0"/>
    <n v="245096.45"/>
    <x v="0"/>
    <n v="0"/>
    <n v="0"/>
    <n v="245096.45333332999"/>
    <n v="179.11693803774591"/>
    <n v="0"/>
    <s v="ART"/>
  </r>
  <r>
    <s v="CNDE0000"/>
    <x v="2"/>
    <s v="CNDE0300"/>
    <s v="东二三区"/>
    <s v="CNDE0307"/>
    <n v="12900117"/>
    <s v="金华市中医院（浙江中医学院附属第三医院）"/>
    <s v="否"/>
    <x v="5"/>
    <s v="金华"/>
    <s v="三级"/>
    <n v="500"/>
    <n v="767"/>
    <n v="201708"/>
    <n v="1"/>
    <n v="127716.8"/>
    <n v="0.65557142007257996"/>
    <x v="1"/>
    <n v="0"/>
    <n v="127716.8"/>
    <x v="0"/>
    <n v="0"/>
    <n v="0"/>
    <n v="127716.8"/>
    <n v="93.335671899207824"/>
    <n v="0"/>
    <s v="ART"/>
  </r>
  <r>
    <s v="CNDE0000"/>
    <x v="2"/>
    <s v="CNDE0300"/>
    <s v="东二三区"/>
    <s v="CNDE0308"/>
    <n v="12900118"/>
    <s v="金华武义县第一人民医院"/>
    <s v="否"/>
    <x v="5"/>
    <s v="金华"/>
    <s v="二级"/>
    <n v="450"/>
    <n v="450"/>
    <n v="36000"/>
    <n v="1"/>
    <n v="1520.5333333333001"/>
    <n v="3.1677777777777999E-2"/>
    <x v="0"/>
    <n v="0"/>
    <n v="1520.53"/>
    <x v="0"/>
    <n v="0"/>
    <n v="0"/>
    <n v="1520.5333333333001"/>
    <n v="1.1112085513558567"/>
    <n v="0"/>
    <s v="ART"/>
  </r>
  <r>
    <s v="CNDE0000"/>
    <x v="2"/>
    <s v="CNDE0300"/>
    <s v="东二三区"/>
    <s v="CNDE0308"/>
    <n v="12900119"/>
    <s v="金华义乌复元私立医院"/>
    <s v="否"/>
    <x v="5"/>
    <s v="金华"/>
    <s v="二级"/>
    <n v="680"/>
    <n v="700"/>
    <n v="96588"/>
    <n v="1"/>
    <n v="24326.400000000001"/>
    <n v="0.85001200977347002"/>
    <x v="1"/>
    <n v="0"/>
    <n v="24326.400000000001"/>
    <x v="0"/>
    <n v="0"/>
    <n v="0"/>
    <n v="24326.400000000001"/>
    <n v="17.777777777777779"/>
    <n v="0"/>
    <s v="ART"/>
  </r>
  <r>
    <s v="CNDE0000"/>
    <x v="2"/>
    <s v="CNDE0300"/>
    <s v="东二三区"/>
    <s v="CNDE0308"/>
    <n v="12900121"/>
    <s v="金华永康市第一人民医院"/>
    <s v="否"/>
    <x v="5"/>
    <s v="金华"/>
    <s v="三级"/>
    <n v="600"/>
    <n v="1100"/>
    <n v="242904"/>
    <n v="2"/>
    <n v="218942.93333333"/>
    <n v="0.80003622830418997"/>
    <x v="1"/>
    <n v="0"/>
    <n v="218942.93"/>
    <x v="0"/>
    <n v="0"/>
    <n v="0"/>
    <n v="218942.93333333"/>
    <n v="160.00389760978837"/>
    <n v="0"/>
    <s v="ART"/>
  </r>
  <r>
    <s v="CNDE0000"/>
    <x v="2"/>
    <s v="CNDE0300"/>
    <s v="东二三区"/>
    <s v="CNDE0301"/>
    <n v="12900136"/>
    <s v="宁波慈溪市第三人民医院"/>
    <s v="否"/>
    <x v="5"/>
    <s v="宁波"/>
    <s v="二级"/>
    <n v="334"/>
    <n v="2000"/>
    <n v="36000"/>
    <n v="1"/>
    <n v="6233.64"/>
    <n v="1.5837500000000001E-2"/>
    <x v="0"/>
    <n v="0"/>
    <n v="6233.64"/>
    <x v="0"/>
    <n v="0"/>
    <n v="0"/>
    <n v="6233.64"/>
    <n v="4.5555555555555554"/>
    <n v="0"/>
    <s v="ART"/>
  </r>
  <r>
    <s v="CNDE0000"/>
    <x v="2"/>
    <s v="CNDE0300"/>
    <s v="东二三区"/>
    <s v="CNDE0301"/>
    <n v="12900138"/>
    <s v="宁波慈溪市红十字医院"/>
    <s v="否"/>
    <x v="5"/>
    <s v="宁波"/>
    <s v="二级"/>
    <n v="200"/>
    <n v="1100"/>
    <n v="72384"/>
    <n v="1"/>
    <n v="47132.800000000003"/>
    <n v="0.51649397656940998"/>
    <x v="1"/>
    <n v="0"/>
    <n v="47132.800000000003"/>
    <x v="0"/>
    <n v="0"/>
    <n v="0"/>
    <n v="47132.800000000003"/>
    <n v="34.444736765178753"/>
    <n v="0"/>
    <s v="ART"/>
  </r>
  <r>
    <s v="CNDE0000"/>
    <x v="2"/>
    <s v="CNDE0300"/>
    <s v="东二三区"/>
    <s v="CNDE0301"/>
    <n v="12900140"/>
    <s v="宁波慈溪市人民医院"/>
    <s v="是"/>
    <x v="5"/>
    <s v="宁波"/>
    <s v="三级"/>
    <n v="1200"/>
    <n v="3400"/>
    <n v="219166.62"/>
    <n v="2"/>
    <n v="158126.93333333"/>
    <n v="0.63694370976748005"/>
    <x v="1"/>
    <n v="0"/>
    <n v="158126.93"/>
    <x v="0"/>
    <n v="0"/>
    <n v="0"/>
    <n v="158126.93333333"/>
    <n v="115.55945316534391"/>
    <n v="0"/>
    <s v="ART"/>
  </r>
  <r>
    <s v="CNDE0000"/>
    <x v="2"/>
    <s v="CNDE0300"/>
    <s v="东二三区"/>
    <s v="CNDE0301"/>
    <n v="12900142"/>
    <s v="宁波慈溪协和医院"/>
    <s v="否"/>
    <x v="5"/>
    <s v="宁波"/>
    <s v="二级"/>
    <n v="300"/>
    <n v="500"/>
    <n v="72384"/>
    <n v="1"/>
    <n v="31624.586666667001"/>
    <n v="0.29710654288240002"/>
    <x v="3"/>
    <n v="0"/>
    <n v="31624.59"/>
    <x v="0"/>
    <n v="0"/>
    <n v="0"/>
    <n v="31624.586666667001"/>
    <n v="23.111305991600897"/>
    <n v="0"/>
    <s v="ART"/>
  </r>
  <r>
    <s v="CNDE0000"/>
    <x v="2"/>
    <s v="CNDE0300"/>
    <s v="东二三区"/>
    <s v="CNDE0301"/>
    <n v="12900148"/>
    <s v="宁波明州医院"/>
    <s v="否"/>
    <x v="5"/>
    <s v="宁波"/>
    <s v="二级"/>
    <n v="700"/>
    <n v="985"/>
    <n v="67800"/>
    <n v="1"/>
    <n v="47589.760000000002"/>
    <n v="0.76037227138643004"/>
    <x v="1"/>
    <n v="0"/>
    <n v="47589.760000000002"/>
    <x v="0"/>
    <n v="0"/>
    <n v="0"/>
    <n v="47589.760000000002"/>
    <n v="34.778683972054139"/>
    <n v="0"/>
    <s v="ART"/>
  </r>
  <r>
    <s v="CNDE0000"/>
    <x v="2"/>
    <s v="CNDE0300"/>
    <s v="东二三区"/>
    <s v="CNDE0303"/>
    <n v="12900149"/>
    <s v="宁波宁海县人民医院"/>
    <s v="否"/>
    <x v="5"/>
    <s v="宁波"/>
    <s v="二级"/>
    <n v="400"/>
    <n v="1000"/>
    <n v="36000"/>
    <n v="1"/>
    <n v="11859.52"/>
    <n v="0.24648"/>
    <x v="3"/>
    <n v="0"/>
    <n v="11859.52"/>
    <x v="0"/>
    <n v="0"/>
    <n v="0"/>
    <n v="11859.52"/>
    <n v="8.6669589874009763"/>
    <n v="0"/>
    <s v="ART"/>
  </r>
  <r>
    <s v="CNDE0000"/>
    <x v="2"/>
    <s v="CNDE0300"/>
    <s v="东二三区"/>
    <s v="CNDE0302"/>
    <n v="12900154"/>
    <s v="宁波市北仑区宗瑞医院"/>
    <s v="否"/>
    <x v="5"/>
    <s v="宁波"/>
    <s v="三级"/>
    <n v="800"/>
    <n v="1600"/>
    <n v="51516"/>
    <n v="1"/>
    <n v="29800.506666666999"/>
    <n v="0.80006949297305996"/>
    <x v="1"/>
    <n v="0"/>
    <n v="29800.51"/>
    <x v="0"/>
    <n v="0"/>
    <n v="0"/>
    <n v="29800.506666666999"/>
    <n v="21.778264979001868"/>
    <n v="0"/>
    <s v="ART"/>
  </r>
  <r>
    <s v="CNDE0000"/>
    <x v="2"/>
    <s v="CNDE0300"/>
    <s v="东二三区"/>
    <s v="CNDE0302"/>
    <n v="12900155"/>
    <s v="宁波市第二医院（原宁波华美医院）"/>
    <s v="是"/>
    <x v="5"/>
    <s v="宁波"/>
    <s v="三级"/>
    <n v="1971"/>
    <n v="5000"/>
    <n v="662014.69999999995"/>
    <n v="3"/>
    <n v="274287.38666666998"/>
    <n v="0.40336155677509999"/>
    <x v="3"/>
    <n v="0"/>
    <n v="274287.39"/>
    <x v="0"/>
    <n v="0"/>
    <n v="0"/>
    <n v="274287.38666666998"/>
    <n v="200.44972570571338"/>
    <n v="0"/>
    <s v="ART"/>
  </r>
  <r>
    <s v="CNDE0000"/>
    <x v="2"/>
    <s v="CNDE0300"/>
    <s v="东二三区"/>
    <s v="CNDE0303"/>
    <n v="12900156"/>
    <s v="宁波市第六医院"/>
    <s v="否"/>
    <x v="5"/>
    <s v="宁波"/>
    <s v="三级"/>
    <n v="950"/>
    <n v="1000"/>
    <n v="64800"/>
    <n v="1"/>
    <n v="34057.919999999998"/>
    <n v="0.51362098765431996"/>
    <x v="1"/>
    <n v="0"/>
    <n v="34057.919999999998"/>
    <x v="0"/>
    <n v="0"/>
    <n v="0"/>
    <n v="34057.919999999998"/>
    <n v="24.889590458651231"/>
    <n v="0"/>
    <s v="ART"/>
  </r>
  <r>
    <s v="CNDE0000"/>
    <x v="2"/>
    <s v="CNDE0300"/>
    <s v="东二三区"/>
    <s v="CNDE0303"/>
    <n v="12900157"/>
    <s v="宁波市第一医院"/>
    <s v="是"/>
    <x v="5"/>
    <s v="宁波"/>
    <s v="三级"/>
    <n v="1600"/>
    <n v="4900"/>
    <n v="955542.5"/>
    <n v="4"/>
    <n v="657895.77333333006"/>
    <n v="0.58503963978578"/>
    <x v="1"/>
    <n v="0"/>
    <n v="657895.77"/>
    <x v="0"/>
    <n v="0"/>
    <n v="0"/>
    <n v="657895.77333333006"/>
    <n v="480.79143890009215"/>
    <n v="0"/>
    <s v="ART"/>
  </r>
  <r>
    <s v="CNDE0000"/>
    <x v="2"/>
    <s v="CNDE0300"/>
    <s v="东二三区"/>
    <s v="CNDE0303"/>
    <n v="12900168"/>
    <s v="宁波市海曙区西门医院"/>
    <s v="否"/>
    <x v="5"/>
    <s v="宁波"/>
    <s v="二级"/>
    <n v="100"/>
    <n v="1000"/>
    <n v="311340"/>
    <n v="2"/>
    <n v="255428.26666667001"/>
    <n v="0.79999486092375005"/>
    <x v="1"/>
    <n v="0"/>
    <n v="255428.27"/>
    <x v="0"/>
    <n v="0"/>
    <n v="0"/>
    <n v="255428.26666667001"/>
    <n v="186.66744618862725"/>
    <n v="0"/>
    <s v="ART"/>
  </r>
  <r>
    <s v="CNDE0000"/>
    <x v="2"/>
    <s v="CNDE0300"/>
    <s v="东二三区"/>
    <s v="CNDE0304"/>
    <n v="12900169"/>
    <s v="宁波市级机关卫生院"/>
    <s v="否"/>
    <x v="5"/>
    <s v="宁波"/>
    <s v="二级"/>
    <n v="0"/>
    <n v="50"/>
    <n v="49536"/>
    <n v="1"/>
    <n v="28888.666666666999"/>
    <n v="0.80018410852712996"/>
    <x v="1"/>
    <n v="0"/>
    <n v="28888.67"/>
    <x v="0"/>
    <n v="0"/>
    <n v="0"/>
    <n v="28888.666666666999"/>
    <n v="21.11189063306951"/>
    <n v="0"/>
    <s v="ART"/>
  </r>
  <r>
    <s v="CNDE0000"/>
    <x v="2"/>
    <s v="CNDE0300"/>
    <s v="东二三区"/>
    <s v="CNDE0302"/>
    <n v="12900174"/>
    <s v="宁波市江北区人民医院"/>
    <s v="否"/>
    <x v="5"/>
    <s v="宁波"/>
    <s v="二级"/>
    <n v="300"/>
    <n v="300"/>
    <n v="46500"/>
    <n v="1"/>
    <n v="30409.066666667"/>
    <n v="0.80252903225806005"/>
    <x v="1"/>
    <n v="0"/>
    <n v="30409.07"/>
    <x v="0"/>
    <n v="0"/>
    <n v="0"/>
    <n v="30409.066666667"/>
    <n v="22.223001744180625"/>
    <n v="0"/>
    <s v="ART"/>
  </r>
  <r>
    <s v="CNDE0000"/>
    <x v="2"/>
    <s v="CNDE0300"/>
    <s v="东二三区"/>
    <s v="CNDE0301"/>
    <n v="12900180"/>
    <s v="宁波市康宁医院"/>
    <s v="否"/>
    <x v="5"/>
    <s v="宁波"/>
    <s v="三级"/>
    <n v="560"/>
    <n v="400"/>
    <n v="490356"/>
    <n v="3"/>
    <n v="283713.46666666999"/>
    <n v="0.72355435642676003"/>
    <x v="1"/>
    <n v="0"/>
    <n v="283713.46999999997"/>
    <x v="0"/>
    <n v="0"/>
    <n v="0"/>
    <n v="283713.46666666999"/>
    <n v="207.33832227386796"/>
    <n v="0"/>
    <s v="ART"/>
  </r>
  <r>
    <s v="CNDE0000"/>
    <x v="2"/>
    <s v="CNDE0300"/>
    <s v="东二三区"/>
    <s v="CNDE0304"/>
    <n v="12900181"/>
    <s v="宁波市李惠利医院"/>
    <s v="是"/>
    <x v="5"/>
    <s v="宁波"/>
    <s v="三级"/>
    <n v="1350"/>
    <n v="4000"/>
    <n v="366817.9"/>
    <n v="2"/>
    <n v="196897.13333333001"/>
    <n v="0.48470494487864002"/>
    <x v="3"/>
    <n v="0"/>
    <n v="196897.13"/>
    <x v="0"/>
    <n v="0"/>
    <n v="0"/>
    <n v="196897.13333333001"/>
    <n v="143.89278649867725"/>
    <n v="0"/>
    <s v="ART"/>
  </r>
  <r>
    <s v="CNDE0000"/>
    <x v="2"/>
    <s v="CNDE0300"/>
    <s v="东二三区"/>
    <s v="CNDE0301"/>
    <n v="12900184"/>
    <s v="宁波市宁波大学医学院附属医院宁波市第三医院"/>
    <s v="是"/>
    <x v="5"/>
    <s v="宁波"/>
    <s v="三级"/>
    <n v="800"/>
    <n v="2000"/>
    <n v="97449.2"/>
    <n v="1"/>
    <n v="60817.279999999999"/>
    <n v="0.55088394773892002"/>
    <x v="1"/>
    <n v="0"/>
    <n v="60817.279999999999"/>
    <x v="0"/>
    <n v="0"/>
    <n v="0"/>
    <n v="60817.279999999999"/>
    <n v="44.445379870794234"/>
    <n v="0"/>
    <s v="ART"/>
  </r>
  <r>
    <s v="CNDE0000"/>
    <x v="2"/>
    <s v="CNDE0300"/>
    <s v="东二三区"/>
    <s v="CNDE0302"/>
    <n v="12900188"/>
    <s v="宁波市颐康医院"/>
    <s v="否"/>
    <x v="5"/>
    <s v="宁波"/>
    <s v="二级"/>
    <n v="40"/>
    <n v="200"/>
    <n v="185700"/>
    <n v="1"/>
    <n v="121635.2"/>
    <n v="0.84998599892298998"/>
    <x v="1"/>
    <n v="0"/>
    <n v="121635.2"/>
    <x v="0"/>
    <n v="0"/>
    <n v="0"/>
    <n v="121635.2"/>
    <n v="88.891227454763367"/>
    <n v="0"/>
    <s v="ART"/>
  </r>
  <r>
    <s v="CNDE0000"/>
    <x v="2"/>
    <s v="CNDE0300"/>
    <s v="东二三区"/>
    <s v="CNDE0302"/>
    <n v="12900191"/>
    <s v="宁波市镇海炼化总厂职工医院"/>
    <s v="否"/>
    <x v="5"/>
    <s v="宁波"/>
    <s v="二级"/>
    <n v="100"/>
    <n v="800"/>
    <n v="131376"/>
    <n v="1"/>
    <n v="97308.800000000003"/>
    <n v="0.85006089392279005"/>
    <x v="1"/>
    <n v="0"/>
    <n v="97308.800000000003"/>
    <x v="0"/>
    <n v="0"/>
    <n v="0"/>
    <n v="97308.800000000003"/>
    <n v="71.113449676985582"/>
    <n v="0"/>
    <s v="ART"/>
  </r>
  <r>
    <s v="CNDE0000"/>
    <x v="2"/>
    <s v="CNDE0300"/>
    <s v="东二三区"/>
    <s v="CNDE0301"/>
    <n v="12900192"/>
    <s v="宁波市镇海区龙赛医院"/>
    <s v="否"/>
    <x v="5"/>
    <s v="宁波"/>
    <s v="二级"/>
    <n v="420"/>
    <n v="1300"/>
    <n v="51984"/>
    <n v="1"/>
    <n v="58080.24"/>
    <n v="0.85826869806093997"/>
    <x v="1"/>
    <n v="0"/>
    <n v="58080.24"/>
    <x v="0"/>
    <n v="0"/>
    <n v="0"/>
    <n v="58080.24"/>
    <n v="42.445146014206784"/>
    <n v="0"/>
    <s v="ART"/>
  </r>
  <r>
    <s v="CNDE0000"/>
    <x v="2"/>
    <s v="CNDE0300"/>
    <s v="东二三区"/>
    <s v="CNDE0304"/>
    <n v="12900197"/>
    <s v="宁波市中国人民解放军第一一三医院"/>
    <s v="否"/>
    <x v="5"/>
    <s v="宁波"/>
    <s v="三级"/>
    <n v="800"/>
    <n v="1000"/>
    <n v="392928"/>
    <n v="2"/>
    <n v="85143.466666666995"/>
    <n v="0.74999389201074995"/>
    <x v="1"/>
    <n v="0"/>
    <n v="85143.47"/>
    <x v="0"/>
    <n v="0"/>
    <n v="0"/>
    <n v="85143.466666666995"/>
    <n v="62.223001744180621"/>
    <n v="0"/>
    <s v="ART"/>
  </r>
  <r>
    <s v="CNDE0000"/>
    <x v="2"/>
    <s v="CNDE0300"/>
    <s v="东二三区"/>
    <s v="CNDE0303"/>
    <n v="12900198"/>
    <s v="宁波市中医院（浙江中医学院宁波附属医院）"/>
    <s v="否"/>
    <x v="5"/>
    <s v="宁波"/>
    <s v="三级"/>
    <n v="600"/>
    <n v="1200"/>
    <n v="81480"/>
    <n v="1"/>
    <n v="63857.973333333"/>
    <n v="0.70006823760432002"/>
    <x v="1"/>
    <n v="0"/>
    <n v="63857.97"/>
    <x v="0"/>
    <n v="0"/>
    <n v="0"/>
    <n v="63857.973333333"/>
    <n v="46.667524140820397"/>
    <n v="0"/>
    <s v="ART"/>
  </r>
  <r>
    <s v="CNDE0000"/>
    <x v="2"/>
    <s v="CNDE0300"/>
    <s v="东二三区"/>
    <s v="CNDE0301"/>
    <n v="12900199"/>
    <s v="宁波象山红十字台胞医院"/>
    <s v="否"/>
    <x v="5"/>
    <s v="宁波"/>
    <s v="二级"/>
    <n v="280"/>
    <n v="100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300"/>
    <s v="东二三区"/>
    <s v="CNDE0301"/>
    <n v="12900200"/>
    <s v="宁波象山县第一人民医院"/>
    <s v="否"/>
    <x v="5"/>
    <s v="宁波"/>
    <s v="三级"/>
    <n v="400"/>
    <n v="800"/>
    <n v="72384"/>
    <n v="1"/>
    <n v="51086.506666667003"/>
    <n v="0.53694849690539004"/>
    <x v="1"/>
    <n v="0"/>
    <n v="51086.51"/>
    <x v="0"/>
    <n v="0"/>
    <n v="0"/>
    <n v="51086.506666667003"/>
    <n v="37.334112855291735"/>
    <n v="0"/>
    <s v="ART"/>
  </r>
  <r>
    <s v="CNDE0000"/>
    <x v="2"/>
    <s v="CNDE0300"/>
    <s v="东二三区"/>
    <s v="CNDE0303"/>
    <n v="12900203"/>
    <s v="宁波余姚市人民医院阳明医院"/>
    <s v="否"/>
    <x v="5"/>
    <s v="宁波"/>
    <s v="三级"/>
    <n v="1200"/>
    <n v="3500"/>
    <n v="188640"/>
    <n v="1"/>
    <n v="167250.13333333001"/>
    <n v="0.77483248515690994"/>
    <x v="1"/>
    <n v="0"/>
    <n v="167250.13"/>
    <x v="0"/>
    <n v="0"/>
    <n v="0"/>
    <n v="167250.13333333001"/>
    <n v="122.22670447347922"/>
    <n v="0"/>
    <s v="ART"/>
  </r>
  <r>
    <s v="CNDE0000"/>
    <x v="2"/>
    <s v="CNDE0300"/>
    <s v="东二三区"/>
    <s v="CNDE0308"/>
    <n v="12900284"/>
    <s v="义乌中心医院"/>
    <s v="是"/>
    <x v="5"/>
    <s v="义乌"/>
    <s v="三级"/>
    <n v="826"/>
    <n v="2200"/>
    <n v="175323.49919999999"/>
    <n v="1"/>
    <n v="158124"/>
    <n v="0.58023140345808999"/>
    <x v="1"/>
    <n v="0"/>
    <n v="158124"/>
    <x v="0"/>
    <n v="0"/>
    <n v="0"/>
    <n v="158124"/>
    <n v="115.55730947996142"/>
    <n v="0"/>
    <s v="ART"/>
  </r>
  <r>
    <s v="CNDE0000"/>
    <x v="2"/>
    <s v="CNDE0300"/>
    <s v="东二三区"/>
    <s v="CNDE0304"/>
    <n v="12900285"/>
    <s v="舟山岱山县第一人民医院"/>
    <s v="否"/>
    <x v="5"/>
    <s v="舟山"/>
    <s v="二级"/>
    <n v="100"/>
    <n v="300"/>
    <n v="40800"/>
    <n v="1"/>
    <n v="24327.466666666998"/>
    <n v="0.62502941176471005"/>
    <x v="1"/>
    <n v="0"/>
    <n v="24327.47"/>
    <x v="0"/>
    <n v="0"/>
    <n v="0"/>
    <n v="24327.466666666998"/>
    <n v="17.778557299736178"/>
    <n v="0"/>
    <s v="ART"/>
  </r>
  <r>
    <s v="CNDE0000"/>
    <x v="2"/>
    <s v="CNDE0300"/>
    <s v="东二三区"/>
    <s v="CNDE0303"/>
    <n v="12900286"/>
    <s v="舟山岱山县中医院"/>
    <s v="否"/>
    <x v="5"/>
    <s v="舟山"/>
    <s v="二级"/>
    <n v="140"/>
    <n v="80"/>
    <n v="36000"/>
    <n v="1"/>
    <n v="16725.066666667"/>
    <n v="0.19197777777778"/>
    <x v="0"/>
    <n v="0"/>
    <n v="16725.07"/>
    <x v="0"/>
    <n v="0"/>
    <n v="0"/>
    <n v="16725.066666667"/>
    <n v="12.222709423446316"/>
    <n v="0"/>
    <s v="ART"/>
  </r>
  <r>
    <s v="CNDE0000"/>
    <x v="2"/>
    <s v="CNDE0300"/>
    <s v="东二三区"/>
    <s v="CNDE0304"/>
    <n v="12900287"/>
    <s v="舟山精神病医院"/>
    <s v="否"/>
    <x v="5"/>
    <s v="舟山"/>
    <s v="二级"/>
    <n v="300"/>
    <n v="300"/>
    <n v="165744"/>
    <n v="1"/>
    <n v="68420"/>
    <n v="0.50002787431218998"/>
    <x v="1"/>
    <n v="0"/>
    <n v="68420"/>
    <x v="0"/>
    <n v="0"/>
    <n v="0"/>
    <n v="68420"/>
    <n v="50.001461603671551"/>
    <n v="0"/>
    <s v="ART"/>
  </r>
  <r>
    <s v="CNDE0000"/>
    <x v="2"/>
    <s v="CNDE0300"/>
    <s v="东二三区"/>
    <s v="CNDE0304"/>
    <n v="12900293"/>
    <s v="舟山市普陀区人民医院"/>
    <s v="否"/>
    <x v="5"/>
    <s v="舟山"/>
    <s v="三级"/>
    <n v="900"/>
    <n v="3000"/>
    <n v="175176"/>
    <n v="1"/>
    <n v="140489.22666667"/>
    <n v="0.80004110152076002"/>
    <x v="1"/>
    <n v="0"/>
    <n v="140489.23000000001"/>
    <x v="0"/>
    <n v="0"/>
    <n v="0"/>
    <n v="140489.22666667"/>
    <n v="102.66978475450175"/>
    <n v="0"/>
    <s v="ART"/>
  </r>
  <r>
    <s v="CNDE0000"/>
    <x v="2"/>
    <s v="CNDE0300"/>
    <s v="东二三区"/>
    <s v="CNDE0304"/>
    <n v="12900294"/>
    <s v="舟山市人民医院"/>
    <s v="是"/>
    <x v="5"/>
    <s v="舟山"/>
    <s v="三级"/>
    <n v="1500"/>
    <n v="4876"/>
    <n v="188636.00080000001"/>
    <n v="1"/>
    <n v="64617"/>
    <n v="0.49876401959853001"/>
    <x v="3"/>
    <n v="0"/>
    <n v="64617"/>
    <x v="0"/>
    <n v="0"/>
    <n v="0"/>
    <n v="64617"/>
    <n v="47.222222222222221"/>
    <n v="0"/>
    <s v="ART"/>
  </r>
  <r>
    <s v="CNDE0000"/>
    <x v="2"/>
    <s v="CNDE0300"/>
    <s v="东二三区"/>
    <s v="CNDE0303"/>
    <n v="12900388"/>
    <s v="宁波宁海县城关医院"/>
    <s v="否"/>
    <x v="5"/>
    <s v="宁波"/>
    <s v="二级"/>
    <n v="80"/>
    <n v="300"/>
    <n v="215460"/>
    <n v="2"/>
    <n v="85143.466666666995"/>
    <n v="0.55556669451406004"/>
    <x v="1"/>
    <n v="0"/>
    <n v="85143.47"/>
    <x v="0"/>
    <n v="0"/>
    <n v="0"/>
    <n v="85143.466666666995"/>
    <n v="62.223001744180621"/>
    <n v="0"/>
    <s v="ART"/>
  </r>
  <r>
    <s v="CNDE0000"/>
    <x v="2"/>
    <s v="CNDE0300"/>
    <s v="东二三区"/>
    <s v="CNDE0301"/>
    <n v="12900397"/>
    <s v="宁波慈溪峙山医院"/>
    <s v="否"/>
    <x v="5"/>
    <s v="宁波"/>
    <s v="二级"/>
    <n v="500"/>
    <n v="400"/>
    <n v="218880"/>
    <n v="2"/>
    <n v="194615.46666666999"/>
    <n v="0.80448099415204999"/>
    <x v="1"/>
    <n v="0"/>
    <n v="194615.47"/>
    <x v="0"/>
    <n v="0"/>
    <n v="0"/>
    <n v="194615.46666666999"/>
    <n v="142.22534031005728"/>
    <n v="0"/>
    <s v="ART"/>
  </r>
  <r>
    <s v="CNDE0000"/>
    <x v="2"/>
    <s v="CNDE0300"/>
    <s v="东二三区"/>
    <s v="CNDE0308"/>
    <n v="12900401"/>
    <s v="永康市第三人民医院"/>
    <s v="否"/>
    <x v="5"/>
    <s v="永康"/>
    <s v="二级"/>
    <n v="120"/>
    <n v="60"/>
    <n v="93984"/>
    <n v="1"/>
    <n v="36491.733333333003"/>
    <n v="0.79999148791284003"/>
    <x v="1"/>
    <n v="0"/>
    <n v="36491.730000000003"/>
    <x v="0"/>
    <n v="0"/>
    <n v="0"/>
    <n v="36491.733333333003"/>
    <n v="26.668225710582746"/>
    <n v="0"/>
    <s v="ART"/>
  </r>
  <r>
    <s v="CNDE0000"/>
    <x v="2"/>
    <s v="CNDE0300"/>
    <s v="东二三区"/>
    <s v="CNDE0308"/>
    <n v="12900415"/>
    <s v="东阳精神病院"/>
    <s v="否"/>
    <x v="5"/>
    <s v="东阳"/>
    <s v="二级"/>
    <n v="50"/>
    <n v="12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300"/>
    <s v="东二三区"/>
    <s v="CNDE0308"/>
    <n v="12900416"/>
    <s v="东阳市中医院"/>
    <s v="否"/>
    <x v="5"/>
    <s v="金华"/>
    <s v="二级"/>
    <n v="300"/>
    <n v="200"/>
    <n v="36000"/>
    <n v="1"/>
    <n v="36612.266666666997"/>
    <n v="0.69085833333333002"/>
    <x v="1"/>
    <n v="0"/>
    <n v="36612.269999999997"/>
    <x v="0"/>
    <n v="0"/>
    <n v="0"/>
    <n v="36612.266666666997"/>
    <n v="26.75631169185521"/>
    <n v="0"/>
    <s v="ART"/>
  </r>
  <r>
    <s v="CNDE0000"/>
    <x v="2"/>
    <s v="CNDE0300"/>
    <s v="东二三区"/>
    <s v="CNDE0307"/>
    <n v="12900419"/>
    <s v="金华浦江县第二人民医院"/>
    <s v="否"/>
    <x v="5"/>
    <s v="金华"/>
    <s v="二级"/>
    <n v="180"/>
    <n v="320"/>
    <n v="36000"/>
    <n v="1"/>
    <n v="0"/>
    <n v="6.7177777777778003E-2"/>
    <x v="0"/>
    <n v="0"/>
    <n v="0"/>
    <x v="0"/>
    <n v="0"/>
    <n v="0"/>
    <n v="0"/>
    <n v="0"/>
    <n v="0"/>
    <s v="ART"/>
  </r>
  <r>
    <s v="CNDE0000"/>
    <x v="2"/>
    <s v="CNDE0300"/>
    <s v="东二三区"/>
    <s v="CNDE0308"/>
    <n v="12900487"/>
    <s v="金华义乌市中医院"/>
    <s v="否"/>
    <x v="5"/>
    <s v="金华"/>
    <s v="二级"/>
    <n v="200"/>
    <n v="280"/>
    <n v="36000"/>
    <n v="1"/>
    <n v="33449.333333333001"/>
    <n v="0.67667777777778004"/>
    <x v="1"/>
    <n v="0"/>
    <n v="33449.33"/>
    <x v="0"/>
    <n v="0"/>
    <n v="0"/>
    <n v="33449.333333333001"/>
    <n v="24.44483420542328"/>
    <n v="0"/>
    <s v="ART"/>
  </r>
  <r>
    <s v="CNDE0000"/>
    <x v="2"/>
    <s v="CNDE0300"/>
    <s v="东二三区"/>
    <s v="CNDE0308"/>
    <n v="13000101"/>
    <s v="义乌市精神卫生服务中心"/>
    <s v="否"/>
    <x v="5"/>
    <s v="义乌"/>
    <s v="二级"/>
    <n v="120"/>
    <n v="150"/>
    <n v="227496"/>
    <n v="2"/>
    <n v="165269.61333332999"/>
    <n v="0.80000795618385001"/>
    <x v="1"/>
    <n v="0"/>
    <n v="165269.60999999999"/>
    <x v="0"/>
    <n v="0"/>
    <n v="0"/>
    <n v="165269.61333332999"/>
    <n v="120.77933682169166"/>
    <n v="0"/>
    <s v="ART"/>
  </r>
  <r>
    <s v="CNDE0000"/>
    <x v="2"/>
    <s v="CNDE0300"/>
    <s v="东二三区"/>
    <s v="CNDE0303"/>
    <n v="13000477"/>
    <s v="宁波海曙新城中医会馆"/>
    <s v="否"/>
    <x v="5"/>
    <s v="宁波"/>
    <s v="一级"/>
    <n v="100"/>
    <n v="800"/>
    <n v="36000"/>
    <n v="1"/>
    <n v="3648.96"/>
    <n v="7.6020000000000004E-2"/>
    <x v="0"/>
    <n v="0"/>
    <n v="3648.96"/>
    <x v="0"/>
    <n v="0"/>
    <n v="0"/>
    <n v="3648.96"/>
    <n v="2.6666666666666665"/>
    <n v="0"/>
    <s v="ART"/>
  </r>
  <r>
    <s v="CNDE0000"/>
    <x v="2"/>
    <s v="CNDE0300"/>
    <s v="东二三区"/>
    <s v="CNDE0301"/>
    <n v="13001012"/>
    <s v="宁波市江北康养医院"/>
    <s v="否"/>
    <x v="5"/>
    <s v="宁波"/>
    <s v="二级"/>
    <n v="470"/>
    <n v="3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300"/>
    <s v="东二三区"/>
    <s v="CNDE0304"/>
    <n v="91002306"/>
    <s v="宁波奉化爱伊美医院"/>
    <s v="否"/>
    <x v="5"/>
    <s v="宁波"/>
    <s v="一级"/>
    <n v="800"/>
    <n v="500"/>
    <n v="41880"/>
    <n v="1"/>
    <n v="22806.400000000001"/>
    <n v="0.49997851002865001"/>
    <x v="3"/>
    <n v="0"/>
    <n v="22806.400000000001"/>
    <x v="0"/>
    <n v="0"/>
    <n v="0"/>
    <n v="22806.400000000001"/>
    <n v="16.666958987400978"/>
    <n v="0"/>
    <s v="ART"/>
  </r>
  <r>
    <s v="CNDE0000"/>
    <x v="2"/>
    <s v="CNDE0300"/>
    <s v="东二三区"/>
    <s v="CNDE0307"/>
    <n v="91003227"/>
    <s v="金华市文荣医院"/>
    <s v="否"/>
    <x v="5"/>
    <s v="金华"/>
    <s v="二级"/>
    <n v="400"/>
    <n v="200"/>
    <n v="85680"/>
    <n v="1"/>
    <n v="47437.440000000002"/>
    <n v="0.50006629318394002"/>
    <x v="1"/>
    <n v="0"/>
    <n v="47437.440000000002"/>
    <x v="0"/>
    <n v="0"/>
    <n v="0"/>
    <n v="47437.440000000002"/>
    <n v="34.667368236429013"/>
    <n v="0"/>
    <s v="ART"/>
  </r>
  <r>
    <s v="CNDE0000"/>
    <x v="2"/>
    <s v="CNDE0300"/>
    <s v="东二三区"/>
    <s v="CNDE0308"/>
    <n v="91016732"/>
    <s v="义乌市东方医院"/>
    <s v="否"/>
    <x v="5"/>
    <s v="金华"/>
    <s v="二级"/>
    <n v="1000"/>
    <n v="200"/>
    <n v="36000"/>
    <n v="1"/>
    <n v="9274.44"/>
    <n v="0.1108625"/>
    <x v="0"/>
    <n v="0"/>
    <n v="9274.44"/>
    <x v="0"/>
    <n v="0"/>
    <n v="0"/>
    <n v="9274.44"/>
    <n v="6.7777777777777777"/>
    <n v="0"/>
    <s v="ART"/>
  </r>
  <r>
    <s v="CNDE0000"/>
    <x v="2"/>
    <s v="CNDE0300"/>
    <s v="东二三区"/>
    <s v="CNDE0302"/>
    <n v="91039491"/>
    <s v="宁波市精神病院"/>
    <s v="否"/>
    <x v="5"/>
    <s v="宁波"/>
    <s v="二级"/>
    <n v="400"/>
    <n v="1500"/>
    <n v="228624"/>
    <n v="2"/>
    <n v="170293.33333333"/>
    <n v="0.85001749597593002"/>
    <x v="1"/>
    <n v="0"/>
    <n v="170293.33"/>
    <x v="0"/>
    <n v="0"/>
    <n v="0"/>
    <n v="170293.33333333"/>
    <n v="124.45068062010728"/>
    <n v="0"/>
    <s v="ART"/>
  </r>
  <r>
    <s v="CNDE0000"/>
    <x v="2"/>
    <s v="CNDE0300"/>
    <s v="东二三区"/>
    <s v="CNDE0307"/>
    <n v="91044324"/>
    <s v="东阳广福医院"/>
    <s v="否"/>
    <x v="5"/>
    <s v="东阳"/>
    <s v="二级"/>
    <n v="360"/>
    <n v="80"/>
    <n v="36000"/>
    <n v="1"/>
    <n v="22806.400000000001"/>
    <n v="0.42445888888889"/>
    <x v="3"/>
    <n v="0"/>
    <n v="22806.400000000001"/>
    <x v="0"/>
    <n v="0"/>
    <n v="0"/>
    <n v="22806.400000000001"/>
    <n v="16.666958987400978"/>
    <n v="0"/>
    <s v="ART"/>
  </r>
  <r>
    <s v="CNDE0000"/>
    <x v="2"/>
    <s v="CNDE0400"/>
    <s v="东二四区"/>
    <s v="CNDE0407"/>
    <n v="12900124"/>
    <s v="丽水缙云县人民医院"/>
    <s v="否"/>
    <x v="5"/>
    <s v="丽水"/>
    <s v="二级"/>
    <n v="400"/>
    <n v="1500"/>
    <n v="37932"/>
    <n v="1"/>
    <n v="24327.466666666998"/>
    <n v="0.60853105557313003"/>
    <x v="1"/>
    <n v="0"/>
    <n v="24327.47"/>
    <x v="0"/>
    <n v="0"/>
    <n v="0"/>
    <n v="24327.466666666998"/>
    <n v="17.778557299736178"/>
    <n v="0"/>
    <s v="ART"/>
  </r>
  <r>
    <s v="CNDE0000"/>
    <x v="2"/>
    <s v="CNDE0400"/>
    <s v="东二四区"/>
    <s v="CNDE0407"/>
    <n v="12900125"/>
    <s v="丽水青田县人民医院"/>
    <s v="否"/>
    <x v="5"/>
    <s v="丽水"/>
    <s v="二级"/>
    <n v="500"/>
    <n v="1450"/>
    <n v="120540"/>
    <n v="1"/>
    <n v="85145.600000000006"/>
    <n v="0.77511199601792002"/>
    <x v="1"/>
    <n v="0"/>
    <n v="85145.600000000006"/>
    <x v="0"/>
    <n v="0"/>
    <n v="0"/>
    <n v="85145.600000000006"/>
    <n v="62.224560788096703"/>
    <n v="0"/>
    <s v="ART"/>
  </r>
  <r>
    <s v="CNDE0000"/>
    <x v="2"/>
    <s v="CNDE0400"/>
    <s v="东二四区"/>
    <s v="CNDE0407"/>
    <n v="12900128"/>
    <s v="丽水市第二人民医院"/>
    <s v="否"/>
    <x v="5"/>
    <s v="丽水"/>
    <s v="三级"/>
    <n v="500"/>
    <n v="600"/>
    <n v="339768"/>
    <n v="2"/>
    <n v="352741.33333333"/>
    <n v="0.73792234701325998"/>
    <x v="1"/>
    <n v="0"/>
    <n v="352741.33"/>
    <x v="0"/>
    <n v="0"/>
    <n v="0"/>
    <n v="352741.33333333"/>
    <n v="257.78401395344059"/>
    <n v="0"/>
    <s v="ART"/>
  </r>
  <r>
    <s v="CNDE0000"/>
    <x v="2"/>
    <s v="CNDE0400"/>
    <s v="东二四区"/>
    <s v="CNDE0407"/>
    <n v="12900129"/>
    <s v="丽水市人民医院"/>
    <s v="是"/>
    <x v="5"/>
    <s v="丽水"/>
    <s v="三级"/>
    <n v="1300"/>
    <n v="4360"/>
    <n v="209574.19080000001"/>
    <n v="2"/>
    <n v="155237.13333333001"/>
    <n v="0.79913876494376002"/>
    <x v="1"/>
    <n v="0"/>
    <n v="155237.13"/>
    <x v="0"/>
    <n v="0"/>
    <n v="0"/>
    <n v="155237.13333333001"/>
    <n v="113.44758202032361"/>
    <n v="0"/>
    <s v="ART"/>
  </r>
  <r>
    <s v="CNDE0000"/>
    <x v="2"/>
    <s v="CNDE0400"/>
    <s v="东二四区"/>
    <s v="CNDE0407"/>
    <n v="12900130"/>
    <s v="丽水市中心医院温州医学院附属第五医院"/>
    <s v="是"/>
    <x v="5"/>
    <s v="丽水"/>
    <s v="三级"/>
    <n v="1300"/>
    <n v="4730"/>
    <n v="200566.64727273001"/>
    <n v="1"/>
    <n v="182451.20000000001"/>
    <n v="0.72366488632896997"/>
    <x v="1"/>
    <n v="0"/>
    <n v="182451.20000000001"/>
    <x v="0"/>
    <n v="0"/>
    <n v="0"/>
    <n v="182451.20000000001"/>
    <n v="133.33567189920782"/>
    <n v="0"/>
    <s v="ART"/>
  </r>
  <r>
    <s v="CNDE0000"/>
    <x v="2"/>
    <s v="CNDE0400"/>
    <s v="东二四区"/>
    <s v="CNDE0407"/>
    <n v="12900131"/>
    <s v="丽水市中医院"/>
    <s v="否"/>
    <x v="5"/>
    <s v="丽水"/>
    <s v="三级"/>
    <n v="600"/>
    <n v="1000"/>
    <n v="132528"/>
    <n v="1"/>
    <n v="121635.2"/>
    <n v="0.84266570083303005"/>
    <x v="1"/>
    <n v="0"/>
    <n v="121635.2"/>
    <x v="0"/>
    <n v="0"/>
    <n v="0"/>
    <n v="121635.2"/>
    <n v="88.891227454763367"/>
    <n v="0"/>
    <s v="ART"/>
  </r>
  <r>
    <s v="CNDE0000"/>
    <x v="2"/>
    <s v="CNDE0400"/>
    <s v="东二四区"/>
    <s v="CNDE0407"/>
    <n v="12900134"/>
    <s v="龙泉人民医院"/>
    <s v="否"/>
    <x v="5"/>
    <s v="龙泉"/>
    <s v="二级"/>
    <n v="380"/>
    <n v="1200"/>
    <n v="44760"/>
    <n v="1"/>
    <n v="15204.133333333"/>
    <n v="0.45738605898123003"/>
    <x v="3"/>
    <n v="0"/>
    <n v="15204.13"/>
    <x v="0"/>
    <n v="0"/>
    <n v="0"/>
    <n v="15204.133333333"/>
    <n v="11.111208551355638"/>
    <n v="0"/>
    <s v="ART"/>
  </r>
  <r>
    <s v="CNDE0000"/>
    <x v="2"/>
    <s v="CNDE0400"/>
    <s v="东二四区"/>
    <s v="CNDE0408"/>
    <n v="12900206"/>
    <s v="衢州常山县人民医院"/>
    <s v="否"/>
    <x v="5"/>
    <s v="衢州"/>
    <s v="二级"/>
    <n v="500"/>
    <n v="879"/>
    <n v="57132"/>
    <n v="1"/>
    <n v="48653.866666667003"/>
    <n v="0.73302527480221003"/>
    <x v="1"/>
    <n v="0"/>
    <n v="48653.87"/>
    <x v="0"/>
    <n v="0"/>
    <n v="0"/>
    <n v="48653.866666667003"/>
    <n v="35.556335077513957"/>
    <n v="0"/>
    <s v="ART"/>
  </r>
  <r>
    <s v="CNDE0000"/>
    <x v="2"/>
    <s v="CNDE0400"/>
    <s v="东二四区"/>
    <s v="CNDE0408"/>
    <n v="12900208"/>
    <s v="衢州江山市人民医院"/>
    <s v="否"/>
    <x v="5"/>
    <s v="衢州"/>
    <s v="二级"/>
    <n v="680"/>
    <n v="1112"/>
    <n v="56424"/>
    <n v="1"/>
    <n v="43789.52"/>
    <n v="0.71348185169431"/>
    <x v="1"/>
    <n v="0"/>
    <n v="43789.52"/>
    <x v="0"/>
    <n v="0"/>
    <n v="0"/>
    <n v="43789.52"/>
    <n v="32.001461603671544"/>
    <n v="0"/>
    <s v="ART"/>
  </r>
  <r>
    <s v="CNDE0000"/>
    <x v="2"/>
    <s v="CNDE0400"/>
    <s v="东二四区"/>
    <s v="CNDE0408"/>
    <n v="12900209"/>
    <s v="衢州龙游县人民医院"/>
    <s v="否"/>
    <x v="5"/>
    <s v="衢州"/>
    <s v="二级"/>
    <n v="600"/>
    <n v="921"/>
    <n v="83064"/>
    <n v="1"/>
    <n v="98827.066666667"/>
    <n v="0.79578517769431001"/>
    <x v="1"/>
    <n v="0"/>
    <n v="98827.07"/>
    <x v="0"/>
    <n v="0"/>
    <n v="0"/>
    <n v="98827.066666667"/>
    <n v="72.223001744180621"/>
    <n v="0"/>
    <s v="ART"/>
  </r>
  <r>
    <s v="CNDE0000"/>
    <x v="2"/>
    <s v="CNDE0400"/>
    <s v="东二四区"/>
    <s v="CNDE0408"/>
    <n v="12900210"/>
    <s v="衢州市第三医院"/>
    <s v="否"/>
    <x v="5"/>
    <s v="衢州"/>
    <s v="三级"/>
    <n v="300"/>
    <n v="220"/>
    <n v="302508"/>
    <n v="2"/>
    <n v="255431.46666666999"/>
    <n v="0.70818358522750002"/>
    <x v="1"/>
    <n v="0"/>
    <n v="255431.47"/>
    <x v="0"/>
    <n v="0"/>
    <n v="0"/>
    <n v="255431.46666666999"/>
    <n v="186.66978475450173"/>
    <n v="0"/>
    <s v="ART"/>
  </r>
  <r>
    <s v="CNDE0000"/>
    <x v="2"/>
    <s v="CNDE0400"/>
    <s v="东二四区"/>
    <s v="CNDE0408"/>
    <n v="12900212"/>
    <s v="衢州市衢化集团公司职工医院"/>
    <s v="否"/>
    <x v="5"/>
    <s v="衢州"/>
    <s v="三级"/>
    <n v="650"/>
    <n v="1818"/>
    <n v="217008"/>
    <n v="2"/>
    <n v="158123.73333332999"/>
    <n v="0.70921182629211998"/>
    <x v="1"/>
    <n v="0"/>
    <n v="158123.73000000001"/>
    <x v="0"/>
    <n v="0"/>
    <n v="0"/>
    <n v="158123.73333332999"/>
    <n v="115.55711459946943"/>
    <n v="0"/>
    <s v="ART"/>
  </r>
  <r>
    <s v="CNDE0000"/>
    <x v="2"/>
    <s v="CNDE0400"/>
    <s v="东二四区"/>
    <s v="CNDE0408"/>
    <n v="12900213"/>
    <s v="衢州市衢江区人民医院"/>
    <s v="否"/>
    <x v="5"/>
    <s v="衢州"/>
    <s v="二级"/>
    <n v="288"/>
    <n v="724"/>
    <n v="36732"/>
    <n v="1"/>
    <n v="34969.733333333003"/>
    <n v="0.57289937928780998"/>
    <x v="1"/>
    <n v="0"/>
    <n v="34969.730000000003"/>
    <x v="0"/>
    <n v="0"/>
    <n v="0"/>
    <n v="34969.733333333003"/>
    <n v="25.555945316534395"/>
    <n v="0"/>
    <s v="ART"/>
  </r>
  <r>
    <s v="CNDE0000"/>
    <x v="2"/>
    <s v="CNDE0400"/>
    <s v="东二四区"/>
    <s v="CNDE0408"/>
    <n v="12900214"/>
    <s v="衢州市人民医院"/>
    <s v="是"/>
    <x v="5"/>
    <s v="衢州"/>
    <s v="三级"/>
    <n v="900"/>
    <n v="3563"/>
    <n v="187239.24625"/>
    <n v="1"/>
    <n v="72981.333333332994"/>
    <n v="0.55065805948789004"/>
    <x v="1"/>
    <n v="0"/>
    <n v="72981.33"/>
    <x v="0"/>
    <n v="0"/>
    <n v="0"/>
    <n v="72981.333333332994"/>
    <n v="53.334892377249403"/>
    <n v="0"/>
    <s v="ART"/>
  </r>
  <r>
    <s v="CNDE0000"/>
    <x v="2"/>
    <s v="CNDE0400"/>
    <s v="东二四区"/>
    <s v="CNDE0408"/>
    <n v="12900215"/>
    <s v="衢州市中医院"/>
    <s v="是"/>
    <x v="5"/>
    <s v="衢州"/>
    <s v="三级"/>
    <n v="800"/>
    <n v="1350"/>
    <n v="36000"/>
    <n v="1"/>
    <n v="29192.106666667001"/>
    <n v="0.64111555555555999"/>
    <x v="1"/>
    <n v="0"/>
    <n v="29192.11"/>
    <x v="0"/>
    <n v="0"/>
    <n v="0"/>
    <n v="29192.106666667001"/>
    <n v="21.33364514211684"/>
    <n v="0"/>
    <s v="ART"/>
  </r>
  <r>
    <s v="CNDE0000"/>
    <x v="2"/>
    <s v="CNDE0400"/>
    <s v="东二四区"/>
    <s v="CNDE0406"/>
    <n v="12900238"/>
    <s v="台州第二人民医院"/>
    <s v="否"/>
    <x v="5"/>
    <s v="台州"/>
    <s v="三级"/>
    <n v="300"/>
    <n v="1200"/>
    <n v="68664"/>
    <n v="1"/>
    <n v="19157.68"/>
    <n v="0.63566119072585003"/>
    <x v="1"/>
    <n v="0"/>
    <n v="19157.68"/>
    <x v="0"/>
    <n v="0"/>
    <n v="0"/>
    <n v="19157.68"/>
    <n v="14.000467713174896"/>
    <n v="0"/>
    <s v="ART"/>
  </r>
  <r>
    <s v="CNDE0000"/>
    <x v="2"/>
    <s v="CNDE0400"/>
    <s v="东二四区"/>
    <s v="CNDE0405"/>
    <n v="12900240"/>
    <s v="台州临海市第二人民医院"/>
    <s v="否"/>
    <x v="5"/>
    <s v="台州"/>
    <s v="二级"/>
    <n v="380"/>
    <n v="1603"/>
    <n v="36012"/>
    <n v="1"/>
    <n v="14596.16"/>
    <n v="0.37573475508164"/>
    <x v="3"/>
    <n v="0"/>
    <n v="14596.16"/>
    <x v="0"/>
    <n v="0"/>
    <n v="0"/>
    <n v="14596.16"/>
    <n v="10.666900523254114"/>
    <n v="0"/>
    <s v="ART"/>
  </r>
  <r>
    <s v="CNDE0000"/>
    <x v="2"/>
    <s v="CNDE0400"/>
    <s v="东二四区"/>
    <s v="CNDE0406"/>
    <n v="12900241"/>
    <s v="台州人民医院"/>
    <s v="是"/>
    <x v="5"/>
    <s v="台州"/>
    <s v="三级"/>
    <n v="1600"/>
    <n v="6696"/>
    <n v="90402.92"/>
    <n v="1"/>
    <n v="8421.32"/>
    <n v="0.10453047313074"/>
    <x v="0"/>
    <n v="0"/>
    <n v="8421.32"/>
    <x v="0"/>
    <n v="0"/>
    <n v="0"/>
    <n v="8421.32"/>
    <n v="6.1543161156420823"/>
    <n v="0"/>
    <s v="ART"/>
  </r>
  <r>
    <s v="CNDE0000"/>
    <x v="2"/>
    <s v="CNDE0400"/>
    <s v="东二四区"/>
    <s v="CNDE0406"/>
    <n v="12900242"/>
    <s v="台州三门县人民医院"/>
    <s v="否"/>
    <x v="5"/>
    <s v="台州"/>
    <s v="二级"/>
    <n v="700"/>
    <n v="2400"/>
    <n v="93840"/>
    <n v="1"/>
    <n v="72374.346666666999"/>
    <n v="0.74690153452685004"/>
    <x v="1"/>
    <n v="0"/>
    <n v="72374.350000000006"/>
    <x v="0"/>
    <n v="0"/>
    <n v="0"/>
    <n v="72374.346666666999"/>
    <n v="52.891305406959425"/>
    <n v="0"/>
    <s v="ART"/>
  </r>
  <r>
    <s v="CNDE0000"/>
    <x v="2"/>
    <s v="CNDE0400"/>
    <s v="东二四区"/>
    <s v="CNDE0405"/>
    <n v="12900243"/>
    <s v="台州市第一医院"/>
    <s v="否"/>
    <x v="5"/>
    <s v="台州"/>
    <s v="三级"/>
    <n v="1200"/>
    <n v="4436"/>
    <n v="422508"/>
    <n v="2"/>
    <n v="267600"/>
    <n v="0.70398477661961001"/>
    <x v="1"/>
    <n v="0"/>
    <n v="267600"/>
    <x v="0"/>
    <n v="0"/>
    <n v="0"/>
    <n v="267600"/>
    <n v="195.56257125317899"/>
    <n v="0"/>
    <s v="ART"/>
  </r>
  <r>
    <s v="CNDE0000"/>
    <x v="2"/>
    <s v="CNDE0400"/>
    <s v="东二四区"/>
    <s v="CNDE0405"/>
    <n v="12900244"/>
    <s v="台州市立医院（原：椒江人民医院）"/>
    <s v="否"/>
    <x v="5"/>
    <s v="台州"/>
    <s v="三级"/>
    <n v="800"/>
    <n v="3474"/>
    <n v="170940"/>
    <n v="1"/>
    <n v="132582.18666666999"/>
    <n v="0.69199140049139996"/>
    <x v="1"/>
    <n v="0"/>
    <n v="132582.19"/>
    <x v="0"/>
    <n v="0"/>
    <n v="0"/>
    <n v="132582.18666666999"/>
    <n v="96.891305406961607"/>
    <n v="0"/>
    <s v="ART"/>
  </r>
  <r>
    <s v="CNDE0000"/>
    <x v="2"/>
    <s v="CNDE0400"/>
    <s v="东二四区"/>
    <s v="CNDE0405"/>
    <n v="12900245"/>
    <s v="台州市中心医院"/>
    <s v="是"/>
    <x v="5"/>
    <s v="台州"/>
    <s v="三级"/>
    <n v="800"/>
    <n v="3436"/>
    <n v="54597.24"/>
    <n v="1"/>
    <n v="1520.4"/>
    <n v="0"/>
    <x v="0"/>
    <n v="0"/>
    <n v="1520.4"/>
    <x v="0"/>
    <n v="0"/>
    <n v="0"/>
    <n v="1520.4"/>
    <n v="1.1111111111111112"/>
    <n v="0"/>
    <s v="ART"/>
  </r>
  <r>
    <s v="CNDE0000"/>
    <x v="2"/>
    <s v="CNDE0400"/>
    <s v="东二四区"/>
    <s v="CNDE0406"/>
    <n v="12900247"/>
    <s v="台州天台县人民医院"/>
    <s v="否"/>
    <x v="5"/>
    <s v="台州"/>
    <s v="三级"/>
    <n v="630"/>
    <n v="2800"/>
    <n v="230940"/>
    <n v="2"/>
    <n v="158125.86666666999"/>
    <n v="0.70442192777345003"/>
    <x v="1"/>
    <n v="0"/>
    <n v="158125.87"/>
    <x v="0"/>
    <n v="0"/>
    <n v="0"/>
    <n v="158125.86666666999"/>
    <n v="115.55867364339061"/>
    <n v="0"/>
    <s v="ART"/>
  </r>
  <r>
    <s v="CNDE0000"/>
    <x v="2"/>
    <s v="CNDE0400"/>
    <s v="东二四区"/>
    <s v="CNDE0406"/>
    <n v="12900248"/>
    <s v="台州温岭人民医院"/>
    <s v="否"/>
    <x v="5"/>
    <s v="台州"/>
    <s v="三级"/>
    <n v="1050"/>
    <n v="4247"/>
    <n v="225672"/>
    <n v="2"/>
    <n v="144442.88"/>
    <n v="0.60962263816511997"/>
    <x v="1"/>
    <n v="0"/>
    <n v="144442.88"/>
    <x v="0"/>
    <n v="0"/>
    <n v="0"/>
    <n v="144442.88"/>
    <n v="105.55912186851414"/>
    <n v="0"/>
    <s v="ART"/>
  </r>
  <r>
    <s v="CNDE0000"/>
    <x v="2"/>
    <s v="CNDE0400"/>
    <s v="东二四区"/>
    <s v="CNDE0406"/>
    <n v="12900250"/>
    <s v="台州温岭市第三人民医院"/>
    <s v="否"/>
    <x v="5"/>
    <s v="台州"/>
    <s v="三级"/>
    <n v="350"/>
    <n v="627"/>
    <n v="36024"/>
    <n v="1"/>
    <n v="3041.0666666666998"/>
    <n v="0.19757939151677001"/>
    <x v="0"/>
    <n v="0"/>
    <n v="3041.07"/>
    <x v="0"/>
    <n v="0"/>
    <n v="0"/>
    <n v="3041.0666666666998"/>
    <n v="2.2224171027117863"/>
    <n v="0"/>
    <s v="ART"/>
  </r>
  <r>
    <s v="CNDE0000"/>
    <x v="2"/>
    <s v="CNDE0400"/>
    <s v="东二四区"/>
    <s v="CNDE0406"/>
    <n v="12900252"/>
    <s v="台州温岭市中医院"/>
    <s v="否"/>
    <x v="5"/>
    <s v="台州"/>
    <s v="三级"/>
    <n v="543"/>
    <n v="2320"/>
    <n v="72024"/>
    <n v="1"/>
    <n v="53519.786666667002"/>
    <n v="0.79177163167832998"/>
    <x v="1"/>
    <n v="0"/>
    <n v="53519.79"/>
    <x v="0"/>
    <n v="0"/>
    <n v="0"/>
    <n v="53519.786666667002"/>
    <n v="39.112358346244413"/>
    <n v="0"/>
    <s v="ART"/>
  </r>
  <r>
    <s v="CNDE0000"/>
    <x v="2"/>
    <s v="CNDE0400"/>
    <s v="东二四区"/>
    <s v="CNDE0405"/>
    <n v="12900253"/>
    <s v="台州仙居县第二人民医院"/>
    <s v="否"/>
    <x v="5"/>
    <s v="台州"/>
    <s v="二级"/>
    <n v="100"/>
    <n v="150"/>
    <n v="36012"/>
    <n v="1"/>
    <n v="12011.48"/>
    <n v="0.44741947128734999"/>
    <x v="3"/>
    <n v="0"/>
    <n v="12011.48"/>
    <x v="0"/>
    <n v="0"/>
    <n v="0"/>
    <n v="12011.48"/>
    <n v="8.7780116343652246"/>
    <n v="0"/>
    <s v="ART"/>
  </r>
  <r>
    <s v="CNDE0000"/>
    <x v="2"/>
    <s v="CNDE0400"/>
    <s v="东二四区"/>
    <s v="CNDE0406"/>
    <n v="12900254"/>
    <s v="台州玉环县第二人民医院"/>
    <s v="否"/>
    <x v="5"/>
    <s v="台州"/>
    <s v="二级"/>
    <n v="349"/>
    <n v="1325"/>
    <n v="41772"/>
    <n v="1"/>
    <n v="40138.986666666999"/>
    <n v="0.60680264291870001"/>
    <x v="1"/>
    <n v="0"/>
    <n v="40138.99"/>
    <x v="0"/>
    <n v="0"/>
    <n v="0"/>
    <n v="40138.986666666999"/>
    <n v="29.333645142116836"/>
    <n v="0"/>
    <s v="ART"/>
  </r>
  <r>
    <s v="CNDE0000"/>
    <x v="2"/>
    <s v="CNDE0400"/>
    <s v="东二四区"/>
    <s v="CNDE0406"/>
    <n v="12900255"/>
    <s v="台州玉环县人民医院"/>
    <s v="否"/>
    <x v="5"/>
    <s v="台州"/>
    <s v="二级"/>
    <n v="500"/>
    <n v="2909"/>
    <n v="83064"/>
    <n v="1"/>
    <n v="66899.199999999997"/>
    <n v="0.78869305595685002"/>
    <x v="1"/>
    <n v="0"/>
    <n v="66899.199999999997"/>
    <x v="0"/>
    <n v="0"/>
    <n v="0"/>
    <n v="66899.199999999997"/>
    <n v="48.890058171826126"/>
    <n v="0"/>
    <s v="ART"/>
  </r>
  <r>
    <s v="CNDE0000"/>
    <x v="2"/>
    <s v="CNDE0400"/>
    <s v="东二四区"/>
    <s v="CNDE0406"/>
    <n v="12900256"/>
    <s v="台州玉环县中医院"/>
    <s v="否"/>
    <x v="5"/>
    <s v="台州"/>
    <s v="二级"/>
    <n v="250"/>
    <n v="727"/>
    <n v="36972"/>
    <n v="1"/>
    <n v="13683.733333333001"/>
    <n v="0.55886130044357996"/>
    <x v="1"/>
    <n v="0"/>
    <n v="13683.73"/>
    <x v="0"/>
    <n v="0"/>
    <n v="0"/>
    <n v="13683.733333333001"/>
    <n v="10.000097440244527"/>
    <n v="0"/>
    <s v="ART"/>
  </r>
  <r>
    <s v="CNDE0000"/>
    <x v="2"/>
    <s v="CNDE0400"/>
    <s v="东二四区"/>
    <s v="CNDE0404"/>
    <n v="12900258"/>
    <s v="平阳第一人民医院"/>
    <s v="否"/>
    <x v="5"/>
    <s v="平阳"/>
    <s v="三级"/>
    <n v="600"/>
    <n v="2200"/>
    <n v="100836"/>
    <n v="1"/>
    <n v="97307.733333333003"/>
    <n v="0.74015629338727995"/>
    <x v="1"/>
    <n v="0"/>
    <n v="97307.73"/>
    <x v="0"/>
    <n v="0"/>
    <n v="0"/>
    <n v="97307.733333333003"/>
    <n v="71.112670155027189"/>
    <n v="0"/>
    <s v="ART"/>
  </r>
  <r>
    <s v="CNDE0000"/>
    <x v="2"/>
    <s v="CNDE0400"/>
    <s v="东二四区"/>
    <s v="CNDE0404"/>
    <n v="12900259"/>
    <s v="温州苍南县人民医院"/>
    <s v="否"/>
    <x v="5"/>
    <s v="温州"/>
    <s v="三级"/>
    <n v="500"/>
    <n v="982"/>
    <n v="133008"/>
    <n v="1"/>
    <n v="97307.733333333003"/>
    <n v="0.74088175147360003"/>
    <x v="1"/>
    <n v="0"/>
    <n v="97307.73"/>
    <x v="0"/>
    <n v="0"/>
    <n v="0"/>
    <n v="97307.733333333003"/>
    <n v="71.112670155027189"/>
    <n v="0"/>
    <s v="ART"/>
  </r>
  <r>
    <s v="CNDE0000"/>
    <x v="2"/>
    <s v="CNDE0400"/>
    <s v="东二四区"/>
    <s v="CNDE0401"/>
    <n v="12900261"/>
    <s v="温州第一一八医院"/>
    <s v="否"/>
    <x v="5"/>
    <s v="温州"/>
    <s v="三级"/>
    <n v="640"/>
    <n v="500"/>
    <n v="110928"/>
    <n v="1"/>
    <n v="92442.453333333004"/>
    <n v="0.75334487234962999"/>
    <x v="1"/>
    <n v="0"/>
    <n v="92442.45"/>
    <x v="0"/>
    <n v="0"/>
    <n v="0"/>
    <n v="92442.453333333004"/>
    <n v="67.557114599471632"/>
    <n v="0"/>
    <s v="ART"/>
  </r>
  <r>
    <s v="CNDE0000"/>
    <x v="2"/>
    <s v="CNDE0400"/>
    <s v="东二四区"/>
    <s v="CNDE0403"/>
    <n v="12900262"/>
    <s v="温州乐清市第二人民医院"/>
    <s v="否"/>
    <x v="5"/>
    <s v="温州"/>
    <s v="二级"/>
    <n v="310"/>
    <n v="800"/>
    <n v="36024"/>
    <n v="1"/>
    <n v="12164.266666666999"/>
    <n v="0.5217854763491"/>
    <x v="1"/>
    <n v="0"/>
    <n v="12164.27"/>
    <x v="0"/>
    <n v="0"/>
    <n v="0"/>
    <n v="12164.266666666999"/>
    <n v="8.8896684108472908"/>
    <n v="0"/>
    <s v="ART"/>
  </r>
  <r>
    <s v="CNDE0000"/>
    <x v="2"/>
    <s v="CNDE0400"/>
    <s v="东二四区"/>
    <s v="CNDE0403"/>
    <n v="12900263"/>
    <s v="温州乐清市第三人民医院"/>
    <s v="否"/>
    <x v="5"/>
    <s v="温州"/>
    <s v="二级"/>
    <n v="350"/>
    <n v="1356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400"/>
    <s v="东二四区"/>
    <s v="CNDE0403"/>
    <n v="12900264"/>
    <s v="温州乐清市人民医院"/>
    <s v="否"/>
    <x v="5"/>
    <s v="温州"/>
    <s v="三级"/>
    <n v="800"/>
    <n v="3201"/>
    <n v="278508"/>
    <n v="2"/>
    <n v="97307.733333333003"/>
    <n v="0.77119508236747003"/>
    <x v="1"/>
    <n v="0"/>
    <n v="97307.73"/>
    <x v="0"/>
    <n v="0"/>
    <n v="0"/>
    <n v="97307.733333333003"/>
    <n v="71.112670155027189"/>
    <n v="0"/>
    <s v="ART"/>
  </r>
  <r>
    <s v="CNDE0000"/>
    <x v="2"/>
    <s v="CNDE0400"/>
    <s v="东二四区"/>
    <s v="CNDE0403"/>
    <n v="12900265"/>
    <s v="温州乐清市中医院"/>
    <s v="否"/>
    <x v="5"/>
    <s v="温州"/>
    <s v="三级"/>
    <n v="300"/>
    <n v="930"/>
    <n v="50640"/>
    <n v="1"/>
    <n v="35882.239999999998"/>
    <n v="0.71595260663506999"/>
    <x v="1"/>
    <n v="0"/>
    <n v="35882.239999999998"/>
    <x v="0"/>
    <n v="0"/>
    <n v="0"/>
    <n v="35882.239999999998"/>
    <n v="26.222806863690838"/>
    <n v="0"/>
    <s v="ART"/>
  </r>
  <r>
    <s v="CNDE0000"/>
    <x v="2"/>
    <s v="CNDE0400"/>
    <s v="东二四区"/>
    <s v="CNDE0404"/>
    <n v="12900267"/>
    <s v="温州平阳第二人民医院"/>
    <s v="否"/>
    <x v="5"/>
    <s v="温州"/>
    <s v="二级"/>
    <n v="288"/>
    <n v="545"/>
    <n v="55452"/>
    <n v="1"/>
    <n v="46525.573333332999"/>
    <n v="0.52033290052657999"/>
    <x v="1"/>
    <n v="0"/>
    <n v="46525.57"/>
    <x v="0"/>
    <n v="0"/>
    <n v="0"/>
    <n v="46525.573333332999"/>
    <n v="34.000974402447454"/>
    <n v="0"/>
    <s v="ART"/>
  </r>
  <r>
    <s v="CNDE0000"/>
    <x v="2"/>
    <s v="CNDE0400"/>
    <s v="东二四区"/>
    <s v="CNDE0404"/>
    <n v="12900269"/>
    <s v="温州瑞安市人民医院温州医学院附属第三医院"/>
    <s v="否"/>
    <x v="5"/>
    <s v="温州"/>
    <s v="三级"/>
    <n v="1800"/>
    <n v="7900"/>
    <n v="605040"/>
    <n v="3"/>
    <n v="442601.16"/>
    <n v="0.78170816805499999"/>
    <x v="1"/>
    <n v="0"/>
    <n v="442601.16"/>
    <x v="0"/>
    <n v="0"/>
    <n v="0"/>
    <n v="442601.16"/>
    <n v="323.45374024379549"/>
    <n v="0"/>
    <s v="ART"/>
  </r>
  <r>
    <s v="CNDE0000"/>
    <x v="2"/>
    <s v="CNDE0400"/>
    <s v="东二四区"/>
    <s v="CNDE0404"/>
    <n v="12900270"/>
    <s v="温州瑞安市中医院"/>
    <s v="否"/>
    <x v="5"/>
    <s v="温州"/>
    <s v="三级"/>
    <n v="500"/>
    <n v="2500"/>
    <n v="61224"/>
    <n v="1"/>
    <n v="60209.546666667004"/>
    <n v="0.77355546844375001"/>
    <x v="1"/>
    <n v="0"/>
    <n v="60209.55"/>
    <x v="0"/>
    <n v="0"/>
    <n v="0"/>
    <n v="60209.546666667004"/>
    <n v="44.001247235133306"/>
    <n v="0"/>
    <s v="ART"/>
  </r>
  <r>
    <s v="CNDE0000"/>
    <x v="2"/>
    <s v="CNDE0400"/>
    <s v="东二四区"/>
    <s v="CNDE0402"/>
    <n v="12900271"/>
    <s v="温州市第二人民医院"/>
    <s v="是"/>
    <x v="5"/>
    <s v="温州"/>
    <s v="三级"/>
    <n v="1310"/>
    <n v="4500"/>
    <n v="490470.2"/>
    <n v="3"/>
    <n v="425724.8"/>
    <n v="0.81777690061496"/>
    <x v="1"/>
    <n v="0"/>
    <n v="425724.8"/>
    <x v="0"/>
    <n v="0"/>
    <n v="0"/>
    <n v="425724.8"/>
    <n v="311.12046537460901"/>
    <n v="0"/>
    <s v="ART"/>
  </r>
  <r>
    <s v="CNDE0000"/>
    <x v="2"/>
    <s v="CNDE0400"/>
    <s v="东二四区"/>
    <s v="CNDE0402"/>
    <n v="12900272"/>
    <s v="温州市第三人民医院"/>
    <s v="是"/>
    <x v="5"/>
    <s v="温州"/>
    <s v="三级"/>
    <n v="820"/>
    <n v="3500"/>
    <n v="261652.2"/>
    <n v="2"/>
    <n v="194617.60000000001"/>
    <n v="0.77969151415505"/>
    <x v="1"/>
    <n v="0"/>
    <n v="194617.60000000001"/>
    <x v="0"/>
    <n v="0"/>
    <n v="0"/>
    <n v="194617.60000000001"/>
    <n v="142.22689935397116"/>
    <n v="0"/>
    <s v="ART"/>
  </r>
  <r>
    <s v="CNDE0000"/>
    <x v="2"/>
    <s v="CNDE0400"/>
    <s v="东二四区"/>
    <s v="CNDE0402"/>
    <n v="12900273"/>
    <s v="温州市康宁精神康复医院温州市康宁医院"/>
    <s v="否"/>
    <x v="5"/>
    <s v="温州"/>
    <s v="三级"/>
    <n v="1060"/>
    <n v="2000"/>
    <n v="1021440"/>
    <n v="4"/>
    <n v="650753.06666667003"/>
    <n v="0.77586239035088"/>
    <x v="5"/>
    <n v="0.3"/>
    <n v="845978.99"/>
    <x v="0"/>
    <n v="0"/>
    <n v="0.3"/>
    <n v="845978.98666667112"/>
    <n v="618.24299648241038"/>
    <n v="0"/>
    <s v="ART"/>
  </r>
  <r>
    <s v="CNDE0000"/>
    <x v="2"/>
    <s v="CNDE0400"/>
    <s v="东二四区"/>
    <s v="CNDE0403"/>
    <n v="12900274"/>
    <s v="温州市中西医结合医院"/>
    <s v="是"/>
    <x v="5"/>
    <s v="温州"/>
    <s v="三级"/>
    <n v="800"/>
    <n v="2150"/>
    <n v="146741"/>
    <n v="1"/>
    <n v="121636.26666667"/>
    <n v="0.81030686720139999"/>
    <x v="1"/>
    <n v="0"/>
    <n v="121636.27"/>
    <x v="0"/>
    <n v="0"/>
    <n v="0"/>
    <n v="121636.26666667"/>
    <n v="88.892006976723948"/>
    <n v="0"/>
    <s v="ART"/>
  </r>
  <r>
    <s v="CNDE0000"/>
    <x v="2"/>
    <s v="CNDE0400"/>
    <s v="东二四区"/>
    <s v="CNDE0401"/>
    <n v="12900275"/>
    <s v="温州市中医院"/>
    <s v="是"/>
    <x v="5"/>
    <s v="温州"/>
    <s v="三级"/>
    <n v="901"/>
    <n v="2000"/>
    <n v="1040290.825"/>
    <n v="4"/>
    <n v="684505.41333332995"/>
    <n v="0.61567766879036001"/>
    <x v="5"/>
    <n v="0.3"/>
    <n v="889857.04"/>
    <x v="0"/>
    <n v="0"/>
    <n v="0.3"/>
    <n v="889857.03733332898"/>
    <n v="650.30915645979792"/>
    <n v="0"/>
    <s v="ART"/>
  </r>
  <r>
    <s v="CNDE0000"/>
    <x v="2"/>
    <s v="CNDE0400"/>
    <s v="东二四区"/>
    <s v="CNDE0402"/>
    <n v="12900276"/>
    <s v="温州泰顺县人民医院"/>
    <s v="否"/>
    <x v="5"/>
    <s v="温州"/>
    <s v="二级"/>
    <n v="500"/>
    <n v="110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400"/>
    <s v="东二四区"/>
    <s v="CNDE0401"/>
    <n v="12900278"/>
    <s v="温州文成县人民医院"/>
    <s v="否"/>
    <x v="5"/>
    <s v="温州"/>
    <s v="二级"/>
    <n v="353"/>
    <n v="1000"/>
    <n v="36048"/>
    <n v="1"/>
    <n v="760.2"/>
    <n v="3.3544163337772E-2"/>
    <x v="0"/>
    <n v="0"/>
    <n v="760.2"/>
    <x v="0"/>
    <n v="0"/>
    <n v="0"/>
    <n v="760.2"/>
    <n v="0.55555555555555558"/>
    <n v="0"/>
    <s v="ART"/>
  </r>
  <r>
    <s v="CNDE0000"/>
    <x v="2"/>
    <s v="CNDE0400"/>
    <s v="东二四区"/>
    <s v="CNDE0403"/>
    <n v="12900279"/>
    <s v="温州医学院附属第二医院温州医学院附属育英儿童医院"/>
    <s v="是"/>
    <x v="5"/>
    <s v="温州"/>
    <s v="三级"/>
    <n v="1693"/>
    <n v="6290"/>
    <n v="709040.66666667"/>
    <n v="3"/>
    <n v="158128"/>
    <n v="0.27485814165806999"/>
    <x v="3"/>
    <n v="0"/>
    <n v="158128"/>
    <x v="0"/>
    <n v="0"/>
    <n v="0"/>
    <n v="158128"/>
    <n v="115.56023268730452"/>
    <n v="0"/>
    <s v="ART"/>
  </r>
  <r>
    <s v="CNDE0000"/>
    <x v="2"/>
    <s v="CNDE0400"/>
    <s v="东二四区"/>
    <s v="CNDE0401"/>
    <n v="12900280"/>
    <s v="温州医学院附属第一医院"/>
    <s v="是"/>
    <x v="5"/>
    <s v="温州"/>
    <s v="三级"/>
    <n v="4200"/>
    <n v="10000"/>
    <n v="1692395.86"/>
    <n v="6"/>
    <n v="775425.6"/>
    <n v="0.37985072830418998"/>
    <x v="4"/>
    <n v="0.2"/>
    <n v="930510.72"/>
    <x v="0"/>
    <n v="0"/>
    <n v="0.2"/>
    <n v="930510.72"/>
    <n v="680.01894238358329"/>
    <n v="0"/>
    <s v="ART"/>
  </r>
  <r>
    <s v="CNDE0000"/>
    <x v="2"/>
    <s v="CNDE0400"/>
    <s v="东二四区"/>
    <s v="CNDE0401"/>
    <n v="12900282"/>
    <s v="温州永嘉人民医院"/>
    <s v="否"/>
    <x v="5"/>
    <s v="温州"/>
    <s v="二级"/>
    <n v="326"/>
    <n v="1200"/>
    <n v="136416"/>
    <n v="1"/>
    <n v="139880"/>
    <n v="0.82268942059581995"/>
    <x v="1"/>
    <n v="0"/>
    <n v="139880"/>
    <x v="0"/>
    <n v="0"/>
    <n v="0"/>
    <n v="139880"/>
    <n v="102.2245607880967"/>
    <n v="0"/>
    <s v="ART"/>
  </r>
  <r>
    <s v="CNDE0000"/>
    <x v="2"/>
    <s v="CNDE0400"/>
    <s v="东二四区"/>
    <s v="CNDE0404"/>
    <n v="12900323"/>
    <s v="温州苍南第二人民医院"/>
    <s v="否"/>
    <x v="5"/>
    <s v="温州"/>
    <s v="二级"/>
    <n v="300"/>
    <n v="680"/>
    <n v="114276"/>
    <n v="1"/>
    <n v="85144"/>
    <n v="0.77285869298889998"/>
    <x v="1"/>
    <n v="0"/>
    <n v="85144"/>
    <x v="0"/>
    <n v="0"/>
    <n v="0"/>
    <n v="85144"/>
    <n v="62.223391505159455"/>
    <n v="0"/>
    <s v="ART"/>
  </r>
  <r>
    <s v="CNDE0000"/>
    <x v="2"/>
    <s v="CNDE0400"/>
    <s v="东二四区"/>
    <s v="CNDE0404"/>
    <n v="12900324"/>
    <s v="温州瑞安市第五人民医院瑞安市精神病院"/>
    <s v="否"/>
    <x v="5"/>
    <s v="温州"/>
    <s v="二级"/>
    <n v="120"/>
    <n v="160"/>
    <n v="62424"/>
    <n v="1"/>
    <n v="35274.773333333003"/>
    <n v="0.77381840317826001"/>
    <x v="1"/>
    <n v="0"/>
    <n v="35274.769999999997"/>
    <x v="0"/>
    <n v="0"/>
    <n v="0"/>
    <n v="35274.773333333003"/>
    <n v="25.778869108518958"/>
    <n v="0"/>
    <s v="ART"/>
  </r>
  <r>
    <s v="CNDE0000"/>
    <x v="2"/>
    <s v="CNDE0400"/>
    <s v="东二四区"/>
    <s v="CNDE0404"/>
    <n v="12900325"/>
    <s v="温州平阳县中医院"/>
    <s v="否"/>
    <x v="5"/>
    <s v="温州"/>
    <s v="三级"/>
    <n v="432"/>
    <n v="1800"/>
    <n v="162528"/>
    <n v="1"/>
    <n v="117986.34666667"/>
    <n v="0.69686404804095003"/>
    <x v="1"/>
    <n v="0"/>
    <n v="117986.35"/>
    <x v="0"/>
    <n v="0"/>
    <n v="0"/>
    <n v="117986.34666667"/>
    <n v="86.224638740294949"/>
    <n v="0"/>
    <s v="ART"/>
  </r>
  <r>
    <s v="CNDE0000"/>
    <x v="2"/>
    <s v="CNDE0400"/>
    <s v="东二四区"/>
    <s v="CNDE0401"/>
    <n v="12900328"/>
    <s v="温州市永嘉中医院"/>
    <s v="否"/>
    <x v="5"/>
    <s v="温州"/>
    <s v="二级"/>
    <n v="430"/>
    <n v="500"/>
    <n v="36000"/>
    <n v="1"/>
    <n v="7906.08"/>
    <n v="2.5340000000000001E-2"/>
    <x v="0"/>
    <n v="0"/>
    <n v="7906.08"/>
    <x v="0"/>
    <n v="0"/>
    <n v="0"/>
    <n v="7906.08"/>
    <n v="5.7777777777777777"/>
    <n v="0"/>
    <s v="ART"/>
  </r>
  <r>
    <s v="CNDE0000"/>
    <x v="2"/>
    <s v="CNDE0400"/>
    <s v="东二四区"/>
    <s v="CNDE0401"/>
    <n v="12900329"/>
    <s v="温州市鹿城区人民医院"/>
    <s v="否"/>
    <x v="5"/>
    <s v="温州"/>
    <s v="二级"/>
    <n v="120"/>
    <n v="400"/>
    <n v="36036"/>
    <n v="1"/>
    <n v="1216.4266666666999"/>
    <n v="0.25196581196581003"/>
    <x v="3"/>
    <n v="0"/>
    <n v="1216.43"/>
    <x v="0"/>
    <n v="0"/>
    <n v="0"/>
    <n v="1216.4266666666999"/>
    <n v="0.88896684108472912"/>
    <n v="0"/>
    <s v="ART"/>
  </r>
  <r>
    <s v="CNDE0000"/>
    <x v="2"/>
    <s v="CNDE0400"/>
    <s v="东二四区"/>
    <s v="CNDE0403"/>
    <n v="12900330"/>
    <s v="温州市龙湾区人民医院"/>
    <s v="否"/>
    <x v="5"/>
    <s v="温州"/>
    <s v="二级"/>
    <n v="200"/>
    <n v="300"/>
    <n v="36012"/>
    <n v="1"/>
    <n v="10035.52"/>
    <n v="0.46234144174163999"/>
    <x v="3"/>
    <n v="0"/>
    <n v="10035.52"/>
    <x v="0"/>
    <n v="0"/>
    <n v="0"/>
    <n v="10035.52"/>
    <n v="7.3339764389488149"/>
    <n v="0"/>
    <s v="ART"/>
  </r>
  <r>
    <s v="CNDE0000"/>
    <x v="2"/>
    <s v="CNDE0400"/>
    <s v="东二四区"/>
    <s v="CNDE0401"/>
    <n v="12900331"/>
    <s v="温州瓯海县第三人民医院"/>
    <s v="否"/>
    <x v="5"/>
    <s v="温州"/>
    <s v="二级"/>
    <n v="120"/>
    <n v="40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400"/>
    <s v="东二四区"/>
    <s v="CNDE0401"/>
    <n v="12900333"/>
    <s v="温州洞头县人民医院"/>
    <s v="否"/>
    <x v="5"/>
    <s v="温州"/>
    <s v="二级"/>
    <n v="245"/>
    <n v="300"/>
    <n v="36060"/>
    <n v="1"/>
    <n v="13988"/>
    <n v="0.33346422628951999"/>
    <x v="3"/>
    <n v="0"/>
    <n v="13988"/>
    <x v="0"/>
    <n v="0"/>
    <n v="0"/>
    <n v="13988"/>
    <n v="10.222456078809671"/>
    <n v="0"/>
    <s v="ART"/>
  </r>
  <r>
    <s v="CNDE0000"/>
    <x v="2"/>
    <s v="CNDE0400"/>
    <s v="东二四区"/>
    <s v="CNDE0406"/>
    <n v="12900335"/>
    <s v="台州临海市中医院"/>
    <s v="否"/>
    <x v="5"/>
    <s v="台州"/>
    <s v="二级"/>
    <n v="200"/>
    <n v="916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400"/>
    <s v="东二四区"/>
    <s v="CNDE0406"/>
    <n v="12900336"/>
    <s v="台州天台县中医院"/>
    <s v="否"/>
    <x v="5"/>
    <s v="台州"/>
    <s v="二级"/>
    <n v="180"/>
    <n v="690"/>
    <n v="36024"/>
    <n v="1"/>
    <n v="6081.6"/>
    <n v="9.4967244059515996E-2"/>
    <x v="0"/>
    <n v="0"/>
    <n v="6081.6"/>
    <x v="0"/>
    <n v="0"/>
    <n v="0"/>
    <n v="6081.6"/>
    <n v="4.4444444444444446"/>
    <n v="0"/>
    <s v="ART"/>
  </r>
  <r>
    <s v="CNDE0000"/>
    <x v="2"/>
    <s v="CNDE0400"/>
    <s v="东二四区"/>
    <s v="CNDE0405"/>
    <n v="12900338"/>
    <s v="台州市路桥区中医院"/>
    <s v="否"/>
    <x v="5"/>
    <s v="台州"/>
    <s v="二级"/>
    <n v="150"/>
    <n v="909"/>
    <n v="36012"/>
    <n v="1"/>
    <n v="4561.3333333333003"/>
    <n v="0.22739920026658"/>
    <x v="3"/>
    <n v="0"/>
    <n v="4561.33"/>
    <x v="0"/>
    <n v="0"/>
    <n v="0"/>
    <n v="4561.3333333333003"/>
    <n v="3.3334307735780793"/>
    <n v="0"/>
    <s v="ART"/>
  </r>
  <r>
    <s v="CNDE0000"/>
    <x v="2"/>
    <s v="CNDE0400"/>
    <s v="东二四区"/>
    <s v="CNDE0405"/>
    <n v="12900340"/>
    <s v="台州黄岩区中医院"/>
    <s v="否"/>
    <x v="5"/>
    <s v="台州"/>
    <s v="二级"/>
    <n v="300"/>
    <n v="1000"/>
    <n v="36048"/>
    <n v="1"/>
    <n v="0"/>
    <n v="0.23480914336440001"/>
    <x v="3"/>
    <n v="0"/>
    <n v="0"/>
    <x v="0"/>
    <n v="0"/>
    <n v="0"/>
    <n v="0"/>
    <n v="0"/>
    <n v="0"/>
    <s v="ART"/>
  </r>
  <r>
    <s v="CNDE0000"/>
    <x v="2"/>
    <s v="CNDE0400"/>
    <s v="东二四区"/>
    <s v="CNDE0405"/>
    <n v="12900342"/>
    <s v="台州仙居县第一人民医院"/>
    <s v="否"/>
    <x v="5"/>
    <s v="台州"/>
    <s v="二级"/>
    <n v="500"/>
    <n v="1620"/>
    <n v="36012"/>
    <n v="1"/>
    <n v="20678.080000000002"/>
    <n v="0.42181050760856997"/>
    <x v="3"/>
    <n v="0"/>
    <n v="20678.080000000002"/>
    <x v="0"/>
    <n v="0"/>
    <n v="0"/>
    <n v="20678.080000000002"/>
    <n v="15.111578824286006"/>
    <n v="0"/>
    <s v="ART"/>
  </r>
  <r>
    <s v="CNDE0000"/>
    <x v="2"/>
    <s v="CNDE0400"/>
    <s v="东二四区"/>
    <s v="CNDE0405"/>
    <n v="12900350"/>
    <s v="台州路桥第二人民医院"/>
    <s v="否"/>
    <x v="5"/>
    <s v="台州"/>
    <s v="二级"/>
    <n v="300"/>
    <n v="600"/>
    <n v="38640"/>
    <n v="1"/>
    <n v="38011.199999999997"/>
    <n v="0.62332298136646003"/>
    <x v="1"/>
    <n v="0"/>
    <n v="38011.199999999997"/>
    <x v="0"/>
    <n v="0"/>
    <n v="0"/>
    <n v="38011.199999999997"/>
    <n v="27.778654739980706"/>
    <n v="0"/>
    <s v="ART"/>
  </r>
  <r>
    <s v="CNDE0000"/>
    <x v="2"/>
    <s v="CNDE0400"/>
    <s v="东二四区"/>
    <s v="CNDE0404"/>
    <n v="12900384"/>
    <s v="温州瑞安市红十字医院瑞安市人民医院分院"/>
    <s v="否"/>
    <x v="5"/>
    <s v="温州"/>
    <s v="二级"/>
    <n v="150"/>
    <n v="200"/>
    <n v="86664"/>
    <n v="1"/>
    <n v="55344.693333333002"/>
    <n v="0.83552270839103004"/>
    <x v="1"/>
    <n v="0"/>
    <n v="55344.69"/>
    <x v="0"/>
    <n v="0"/>
    <n v="0"/>
    <n v="55344.693333333002"/>
    <n v="40.446003488360518"/>
    <n v="0"/>
    <s v="ART"/>
  </r>
  <r>
    <s v="CNDE0000"/>
    <x v="2"/>
    <s v="CNDE0400"/>
    <s v="东二四区"/>
    <s v="CNDE0408"/>
    <n v="12900406"/>
    <s v="衢州市柯城区人民医院"/>
    <s v="否"/>
    <x v="5"/>
    <s v="衢州"/>
    <s v="二级"/>
    <n v="600"/>
    <n v="1050"/>
    <n v="136836"/>
    <n v="1"/>
    <n v="139424.25333333001"/>
    <n v="0.83941397000788998"/>
    <x v="1"/>
    <n v="0"/>
    <n v="139424.25"/>
    <x v="0"/>
    <n v="0"/>
    <n v="0"/>
    <n v="139424.25333333001"/>
    <n v="101.89150028744629"/>
    <n v="0"/>
    <s v="ART"/>
  </r>
  <r>
    <s v="CNDE0000"/>
    <x v="2"/>
    <s v="CNDE0400"/>
    <s v="东二四区"/>
    <s v="CNDE0408"/>
    <n v="12900407"/>
    <s v="衢州开化县人民医院"/>
    <s v="否"/>
    <x v="5"/>
    <s v="衢州"/>
    <s v="二级"/>
    <n v="600"/>
    <n v="800"/>
    <n v="36012"/>
    <n v="1"/>
    <n v="6233.84"/>
    <n v="0.19908974786181999"/>
    <x v="0"/>
    <n v="0"/>
    <n v="6233.84"/>
    <x v="0"/>
    <n v="0"/>
    <n v="0"/>
    <n v="6233.84"/>
    <n v="4.5557017159227104"/>
    <n v="0"/>
    <s v="ART"/>
  </r>
  <r>
    <s v="CNDE0000"/>
    <x v="2"/>
    <s v="CNDE0400"/>
    <s v="东二四区"/>
    <s v="CNDE0408"/>
    <n v="12900409"/>
    <s v="衢州江山市中医院"/>
    <s v="否"/>
    <x v="5"/>
    <s v="衢州"/>
    <s v="二级"/>
    <n v="200"/>
    <n v="400"/>
    <n v="81624"/>
    <n v="1"/>
    <n v="60817.066666667"/>
    <n v="0.79923551896500999"/>
    <x v="1"/>
    <n v="0"/>
    <n v="60817.07"/>
    <x v="0"/>
    <n v="0"/>
    <n v="0"/>
    <n v="60817.066666667"/>
    <n v="44.44522396640285"/>
    <n v="0"/>
    <s v="ART"/>
  </r>
  <r>
    <s v="CNDE0000"/>
    <x v="2"/>
    <s v="CNDE0400"/>
    <s v="东二四区"/>
    <s v="CNDE0407"/>
    <n v="12900422"/>
    <s v="云和人民医院"/>
    <s v="否"/>
    <x v="5"/>
    <s v="丽水"/>
    <s v="二级"/>
    <n v="200"/>
    <n v="1010"/>
    <n v="36024"/>
    <n v="1"/>
    <n v="16724.666666666999"/>
    <n v="0.38941538974016998"/>
    <x v="3"/>
    <n v="0"/>
    <n v="16724.669999999998"/>
    <x v="0"/>
    <n v="0"/>
    <n v="0"/>
    <n v="16724.666666666999"/>
    <n v="12.222417102712004"/>
    <n v="0"/>
    <s v="ART"/>
  </r>
  <r>
    <s v="CNDE0000"/>
    <x v="2"/>
    <s v="CNDE0400"/>
    <s v="东二四区"/>
    <s v="CNDE0405"/>
    <n v="13000281"/>
    <s v="台州人民医院路桥院区"/>
    <s v="否"/>
    <x v="5"/>
    <s v="台州"/>
    <s v="三级"/>
    <n v="462"/>
    <n v="1546"/>
    <n v="36000"/>
    <n v="1"/>
    <n v="3040.8"/>
    <n v="0"/>
    <x v="0"/>
    <n v="0"/>
    <n v="3040.8"/>
    <x v="0"/>
    <n v="0"/>
    <n v="0"/>
    <n v="3040.8"/>
    <n v="2.2222222222222223"/>
    <n v="0"/>
    <s v="ART"/>
  </r>
  <r>
    <s v="CNDE0000"/>
    <x v="2"/>
    <s v="CNDE0400"/>
    <s v="东二四区"/>
    <s v="CNDE0402"/>
    <n v="13000543"/>
    <s v="瑞安市塘下人民医院"/>
    <s v="否"/>
    <x v="5"/>
    <s v="瑞安"/>
    <s v="二级"/>
    <n v="200"/>
    <n v="500"/>
    <n v="36024"/>
    <n v="1"/>
    <n v="10642.933333333"/>
    <n v="0.32228181212524998"/>
    <x v="3"/>
    <n v="0"/>
    <n v="10642.93"/>
    <x v="0"/>
    <n v="0"/>
    <n v="0"/>
    <n v="10642.933333333"/>
    <n v="7.7778752180223041"/>
    <n v="0"/>
    <s v="ART"/>
  </r>
  <r>
    <s v="CNDE0000"/>
    <x v="2"/>
    <s v="CNDE0400"/>
    <s v="东二四区"/>
    <s v="CNDE0402"/>
    <n v="91002837"/>
    <s v="温州平阳县长庚医院原平阳县红十字会医院"/>
    <s v="否"/>
    <x v="5"/>
    <s v="温州"/>
    <s v="二级"/>
    <n v="150"/>
    <n v="180"/>
    <n v="36120"/>
    <n v="1"/>
    <n v="23870.746666667001"/>
    <n v="0.53294739756368004"/>
    <x v="1"/>
    <n v="0"/>
    <n v="23870.75"/>
    <x v="0"/>
    <n v="0"/>
    <n v="0"/>
    <n v="23870.746666667001"/>
    <n v="17.444785485301384"/>
    <n v="0"/>
    <s v="ART"/>
  </r>
  <r>
    <s v="CNDE0000"/>
    <x v="2"/>
    <s v="CNDE0400"/>
    <s v="东二四区"/>
    <s v="CNDE0404"/>
    <n v="91002838"/>
    <s v="温州苍南矾矿医院"/>
    <s v="否"/>
    <x v="5"/>
    <s v="温州"/>
    <s v="二级"/>
    <n v="250"/>
    <n v="320"/>
    <n v="36048"/>
    <n v="1"/>
    <n v="4865.7066666666997"/>
    <n v="0.31575454948956999"/>
    <x v="3"/>
    <n v="0"/>
    <n v="4865.71"/>
    <x v="0"/>
    <n v="0"/>
    <n v="0"/>
    <n v="4865.7066666666997"/>
    <n v="3.5558673643388432"/>
    <n v="0"/>
    <s v="ART"/>
  </r>
  <r>
    <s v="CNDE0000"/>
    <x v="2"/>
    <s v="CNDE0400"/>
    <s v="东二四区"/>
    <s v="CNDE0402"/>
    <n v="91002861"/>
    <s v="温州友好医院"/>
    <s v="否"/>
    <x v="5"/>
    <s v="温州"/>
    <s v="二级"/>
    <n v="100"/>
    <n v="100"/>
    <n v="48000"/>
    <n v="1"/>
    <n v="36490.773333333003"/>
    <n v="0.70986083333333005"/>
    <x v="1"/>
    <n v="0"/>
    <n v="36490.769999999997"/>
    <x v="0"/>
    <n v="0"/>
    <n v="0"/>
    <n v="36490.773333333003"/>
    <n v="26.667524140820401"/>
    <n v="0"/>
    <s v="ART"/>
  </r>
  <r>
    <s v="CNDE0000"/>
    <x v="2"/>
    <s v="CNDE0400"/>
    <s v="东二四区"/>
    <s v="CNDE0402"/>
    <n v="91002862"/>
    <s v="温州瑞安市第二人民医院瑞安市仙降医院"/>
    <s v="否"/>
    <x v="5"/>
    <s v="温州"/>
    <s v="二级"/>
    <n v="50"/>
    <n v="200"/>
    <n v="36000"/>
    <n v="1"/>
    <n v="16724.8"/>
    <n v="0.49044444444444002"/>
    <x v="3"/>
    <n v="0"/>
    <n v="16724.8"/>
    <x v="0"/>
    <n v="0"/>
    <n v="0"/>
    <n v="16724.8"/>
    <n v="12.222514542956532"/>
    <n v="0"/>
    <s v="ART"/>
  </r>
  <r>
    <s v="CNDE0000"/>
    <x v="2"/>
    <s v="CNDE0400"/>
    <s v="东二四区"/>
    <s v="CNDE0407"/>
    <n v="91015833"/>
    <s v="缙云县中医院"/>
    <s v="否"/>
    <x v="5"/>
    <s v="丽水"/>
    <s v="二级"/>
    <n v="120"/>
    <n v="300"/>
    <n v="36036"/>
    <n v="1"/>
    <n v="15812.586666667001"/>
    <n v="0.41422577422577"/>
    <x v="3"/>
    <n v="0"/>
    <n v="15812.59"/>
    <x v="0"/>
    <n v="0"/>
    <n v="0"/>
    <n v="15812.586666667001"/>
    <n v="11.555867364339065"/>
    <n v="0"/>
    <s v="ART"/>
  </r>
  <r>
    <s v="CNDE0000"/>
    <x v="2"/>
    <s v="CNDE0400"/>
    <s v="东二四区"/>
    <s v="CNDE0405"/>
    <n v="91017395"/>
    <s v="仙居县精神病医院"/>
    <s v="否"/>
    <x v="5"/>
    <s v="台州"/>
    <s v="二级"/>
    <n v="80"/>
    <n v="163"/>
    <n v="36036"/>
    <n v="1"/>
    <n v="8210.2933333333003"/>
    <n v="0.20001831501831999"/>
    <x v="3"/>
    <n v="0"/>
    <n v="8210.2900000000009"/>
    <x v="0"/>
    <n v="0"/>
    <n v="0"/>
    <n v="8210.2933333333003"/>
    <n v="6.0000974402447458"/>
    <n v="0"/>
    <s v="ART"/>
  </r>
  <r>
    <s v="CNDE0000"/>
    <x v="2"/>
    <s v="CNDE0400"/>
    <s v="东二四区"/>
    <s v="CNDE0406"/>
    <n v="91019077"/>
    <s v="天台县妇幼保健院"/>
    <s v="否"/>
    <x v="5"/>
    <s v="温岭"/>
    <s v="二级"/>
    <n v="200"/>
    <n v="300"/>
    <n v="36024"/>
    <n v="1"/>
    <n v="9578.52"/>
    <n v="0.33473573173440002"/>
    <x v="3"/>
    <n v="0"/>
    <n v="9578.52"/>
    <x v="0"/>
    <n v="0"/>
    <n v="0"/>
    <n v="9578.52"/>
    <n v="7"/>
    <n v="0"/>
    <s v="ART"/>
  </r>
  <r>
    <s v="CNDE0000"/>
    <x v="2"/>
    <s v="CNDE0400"/>
    <s v="东二四区"/>
    <s v="CNDE0402"/>
    <n v="91022597"/>
    <s v="瑞安市老干部医疗保健所"/>
    <s v="否"/>
    <x v="5"/>
    <s v="瑞安"/>
    <s v="一级"/>
    <n v="0"/>
    <n v="20"/>
    <n v="36000"/>
    <n v="1"/>
    <n v="10947.04"/>
    <n v="0.30579333333332998"/>
    <x v="3"/>
    <n v="0"/>
    <n v="10947.04"/>
    <x v="0"/>
    <n v="0"/>
    <n v="0"/>
    <n v="10947.04"/>
    <n v="8.0001169282937248"/>
    <n v="0"/>
    <s v="ART"/>
  </r>
  <r>
    <s v="CNDE0000"/>
    <x v="2"/>
    <s v="CNDE0400"/>
    <s v="东二四区"/>
    <s v="CNDE0403"/>
    <n v="91026912"/>
    <s v="温州市老干部医务室"/>
    <s v="否"/>
    <x v="5"/>
    <s v="温州"/>
    <s v="二级"/>
    <n v="0"/>
    <n v="30"/>
    <n v="81264"/>
    <n v="1"/>
    <n v="24326.400000000001"/>
    <n v="0.80252953337271005"/>
    <x v="1"/>
    <n v="0"/>
    <n v="24326.400000000001"/>
    <x v="0"/>
    <n v="0"/>
    <n v="0"/>
    <n v="24326.400000000001"/>
    <n v="17.777777777777779"/>
    <n v="0"/>
    <s v="ART"/>
  </r>
  <r>
    <s v="CNDE0000"/>
    <x v="2"/>
    <s v="CNDE0400"/>
    <s v="东二四区"/>
    <s v="CNDE0401"/>
    <n v="91027105"/>
    <s v="苍南县龙港老干部医疗服务室"/>
    <s v="否"/>
    <x v="5"/>
    <s v="温州"/>
    <s v="一级"/>
    <n v="0"/>
    <n v="20"/>
    <n v="36012"/>
    <n v="1"/>
    <n v="4561.2"/>
    <n v="0.22739364656225999"/>
    <x v="3"/>
    <n v="0"/>
    <n v="4561.2"/>
    <x v="0"/>
    <n v="0"/>
    <n v="0"/>
    <n v="4561.2"/>
    <n v="3.333333333333333"/>
    <n v="0"/>
    <s v="ART"/>
  </r>
  <r>
    <s v="CNDE0000"/>
    <x v="2"/>
    <s v="CNDE0400"/>
    <s v="东二四区"/>
    <s v="CNDE0403"/>
    <n v="91044529"/>
    <s v="温州市第七人民医院"/>
    <s v="否"/>
    <x v="5"/>
    <s v="温州"/>
    <s v="三级"/>
    <n v="300"/>
    <n v="500"/>
    <n v="36120"/>
    <n v="1"/>
    <n v="12163.2"/>
    <n v="0"/>
    <x v="0"/>
    <n v="0"/>
    <n v="12163.2"/>
    <x v="0"/>
    <n v="0"/>
    <n v="0"/>
    <n v="12163.2"/>
    <n v="8.8888888888888893"/>
    <n v="0"/>
    <s v="ART"/>
  </r>
  <r>
    <s v="CNDE0000"/>
    <x v="2"/>
    <s v="CNDE0400"/>
    <s v="东二四区"/>
    <s v="CNDE0408"/>
    <n v="91046429"/>
    <s v="衢州康复医院"/>
    <s v="否"/>
    <x v="5"/>
    <s v="衢州"/>
    <s v="二级"/>
    <n v="120"/>
    <n v="30"/>
    <n v="36024"/>
    <n v="1"/>
    <n v="22806.533333333002"/>
    <n v="0.29755773928492002"/>
    <x v="3"/>
    <n v="0"/>
    <n v="22806.53"/>
    <x v="0"/>
    <n v="0"/>
    <n v="0"/>
    <n v="22806.533333333002"/>
    <n v="16.667056427645502"/>
    <n v="0"/>
    <s v="ART"/>
  </r>
  <r>
    <s v="CNDE0000"/>
    <x v="2"/>
    <s v="CNDE0500"/>
    <s v="东二五区"/>
    <s v="CNDE0501"/>
    <n v="12900086"/>
    <s v="湖州长兴县人民医院"/>
    <s v="否"/>
    <x v="5"/>
    <s v="湖州"/>
    <s v="三级"/>
    <n v="800"/>
    <n v="1000"/>
    <n v="85332"/>
    <n v="1"/>
    <n v="72981.013333333001"/>
    <n v="0.83122955046172997"/>
    <x v="1"/>
    <n v="0"/>
    <n v="72981.009999999995"/>
    <x v="0"/>
    <n v="0"/>
    <n v="0"/>
    <n v="72981.013333333001"/>
    <n v="53.334658520661961"/>
    <n v="0"/>
    <s v="ART"/>
  </r>
  <r>
    <s v="CNDE0000"/>
    <x v="2"/>
    <s v="CNDE0500"/>
    <s v="东二五区"/>
    <s v="CNDE0501"/>
    <n v="12900089"/>
    <s v="湖州市第三人民医院"/>
    <s v="否"/>
    <x v="5"/>
    <s v="湖州"/>
    <s v="三级"/>
    <n v="600"/>
    <n v="1450"/>
    <n v="720000"/>
    <n v="3"/>
    <n v="245094.42666667001"/>
    <n v="0.39663183333333002"/>
    <x v="3"/>
    <n v="0"/>
    <n v="245094.43"/>
    <x v="0"/>
    <n v="0"/>
    <n v="0"/>
    <n v="245094.42666667001"/>
    <n v="179.11545694603029"/>
    <n v="0"/>
    <s v="ART"/>
  </r>
  <r>
    <s v="CNDE0000"/>
    <x v="2"/>
    <s v="CNDE0500"/>
    <s v="东二五区"/>
    <s v="CNDE0501"/>
    <n v="12900090"/>
    <s v="湖州市第一人民医院"/>
    <s v="是"/>
    <x v="5"/>
    <s v="湖州"/>
    <s v="三级"/>
    <n v="720"/>
    <n v="1500"/>
    <n v="215047.79"/>
    <n v="2"/>
    <n v="143531.09333333001"/>
    <n v="0.72177965651262999"/>
    <x v="1"/>
    <n v="0"/>
    <n v="143531.09"/>
    <x v="0"/>
    <n v="0"/>
    <n v="0"/>
    <n v="143531.09333333001"/>
    <n v="104.89278649867725"/>
    <n v="0"/>
    <s v="ART"/>
  </r>
  <r>
    <s v="CNDE0000"/>
    <x v="2"/>
    <s v="CNDE0500"/>
    <s v="东二五区"/>
    <s v="CNDE0501"/>
    <n v="12900091"/>
    <s v="湖州市九八医院"/>
    <s v="否"/>
    <x v="5"/>
    <s v="湖州"/>
    <s v="三级"/>
    <n v="660"/>
    <n v="1000"/>
    <n v="60000"/>
    <n v="1"/>
    <n v="50478.346666666999"/>
    <n v="0.72380133333332997"/>
    <x v="1"/>
    <n v="0"/>
    <n v="50478.35"/>
    <x v="0"/>
    <n v="0"/>
    <n v="0"/>
    <n v="50478.346666666999"/>
    <n v="36.889668410847285"/>
    <n v="0"/>
    <s v="ART"/>
  </r>
  <r>
    <s v="CNDE0000"/>
    <x v="2"/>
    <s v="CNDE0500"/>
    <s v="东二五区"/>
    <s v="CNDE0501"/>
    <n v="12900092"/>
    <s v="湖州市南浔人民医院"/>
    <s v="否"/>
    <x v="5"/>
    <s v="湖州"/>
    <s v="二级"/>
    <n v="200"/>
    <n v="1272"/>
    <n v="37200"/>
    <n v="1"/>
    <n v="6842"/>
    <n v="0.13189623655914001"/>
    <x v="0"/>
    <n v="0"/>
    <n v="6842"/>
    <x v="0"/>
    <n v="0"/>
    <n v="0"/>
    <n v="6842"/>
    <n v="5.0001461603671542"/>
    <n v="0"/>
    <s v="ART"/>
  </r>
  <r>
    <s v="CNDE0000"/>
    <x v="2"/>
    <s v="CNDE0500"/>
    <s v="东二五区"/>
    <s v="CNDE0501"/>
    <n v="12900093"/>
    <s v="湖州市中心医院（湖州市第二人民医院）"/>
    <s v="是"/>
    <x v="5"/>
    <s v="湖州"/>
    <s v="三级"/>
    <n v="1109"/>
    <n v="4000"/>
    <n v="220235.2254"/>
    <n v="2"/>
    <n v="127109.70666667"/>
    <n v="0.73204910661852995"/>
    <x v="1"/>
    <n v="0"/>
    <n v="127109.71"/>
    <x v="0"/>
    <n v="0"/>
    <n v="0"/>
    <n v="127109.70666667"/>
    <n v="92.892006976723962"/>
    <n v="0"/>
    <s v="ART"/>
  </r>
  <r>
    <s v="CNDE0000"/>
    <x v="2"/>
    <s v="CNDE0500"/>
    <s v="东二五区"/>
    <s v="CNDE0501"/>
    <n v="12900094"/>
    <s v="湖州中医院"/>
    <s v="是"/>
    <x v="5"/>
    <s v="湖州"/>
    <s v="三级"/>
    <n v="450"/>
    <n v="1100"/>
    <n v="46716"/>
    <n v="1"/>
    <n v="24327.466666666998"/>
    <n v="1"/>
    <x v="1"/>
    <n v="0"/>
    <n v="24327.47"/>
    <x v="0"/>
    <n v="0"/>
    <n v="0"/>
    <n v="24327.466666666998"/>
    <n v="17.778557299736178"/>
    <n v="0"/>
    <s v="ART"/>
  </r>
  <r>
    <s v="CNDE0000"/>
    <x v="2"/>
    <s v="CNDE0500"/>
    <s v="东二五区"/>
    <s v="CNDE0505"/>
    <n v="12900095"/>
    <s v="嘉兴海宁市人民医院"/>
    <s v="否"/>
    <x v="5"/>
    <s v="嘉兴"/>
    <s v="三级"/>
    <n v="620"/>
    <n v="1452"/>
    <n v="136836"/>
    <n v="1"/>
    <n v="133796.26666667001"/>
    <n v="0.66463562220467998"/>
    <x v="1"/>
    <n v="0"/>
    <n v="133796.26999999999"/>
    <x v="0"/>
    <n v="0"/>
    <n v="0"/>
    <n v="133796.26666667001"/>
    <n v="97.778557299738381"/>
    <n v="0"/>
    <s v="ART"/>
  </r>
  <r>
    <s v="CNDE0000"/>
    <x v="2"/>
    <s v="CNDE0500"/>
    <s v="东二五区"/>
    <s v="CNDE0504"/>
    <n v="12900097"/>
    <s v="嘉兴嘉善县第一人民医院"/>
    <s v="否"/>
    <x v="5"/>
    <s v="嘉兴"/>
    <s v="二级"/>
    <n v="600"/>
    <n v="2500"/>
    <n v="46296"/>
    <n v="1"/>
    <n v="54736"/>
    <n v="0.80012096077414996"/>
    <x v="1"/>
    <n v="0"/>
    <n v="54736"/>
    <x v="0"/>
    <n v="0"/>
    <n v="0"/>
    <n v="54736"/>
    <n v="40.001169282937234"/>
    <n v="0"/>
    <s v="ART"/>
  </r>
  <r>
    <s v="CNDE0000"/>
    <x v="2"/>
    <s v="CNDE0500"/>
    <s v="东二五区"/>
    <s v="CNDE0505"/>
    <n v="12900098"/>
    <s v="嘉兴平湖市第一人民医院"/>
    <s v="否"/>
    <x v="5"/>
    <s v="嘉兴"/>
    <s v="二级"/>
    <n v="780"/>
    <n v="2500"/>
    <n v="136800"/>
    <n v="1"/>
    <n v="107342.69333333"/>
    <n v="0.68406184210526"/>
    <x v="1"/>
    <n v="0"/>
    <n v="107342.69"/>
    <x v="0"/>
    <n v="0"/>
    <n v="0"/>
    <n v="107342.69333333"/>
    <n v="78.446237344945771"/>
    <n v="0"/>
    <s v="ART"/>
  </r>
  <r>
    <s v="CNDE0000"/>
    <x v="2"/>
    <s v="CNDE0500"/>
    <s v="东二五区"/>
    <s v="CNDE0505"/>
    <n v="12900099"/>
    <s v="嘉兴市第二人民医院"/>
    <s v="是"/>
    <x v="5"/>
    <s v="嘉兴"/>
    <s v="三级"/>
    <n v="1000"/>
    <n v="2800"/>
    <n v="498559.86"/>
    <n v="3"/>
    <n v="337780"/>
    <n v="0.60735976618734999"/>
    <x v="1"/>
    <n v="0"/>
    <n v="337780"/>
    <x v="0"/>
    <n v="0"/>
    <n v="0"/>
    <n v="337780"/>
    <n v="246.85024408781314"/>
    <n v="0"/>
    <s v="ART"/>
  </r>
  <r>
    <s v="CNDE0000"/>
    <x v="2"/>
    <s v="CNDE0500"/>
    <s v="东二五区"/>
    <s v="CNDE0504"/>
    <n v="12900100"/>
    <s v="嘉兴市第一人民医院"/>
    <s v="是"/>
    <x v="5"/>
    <s v="嘉兴"/>
    <s v="三级"/>
    <n v="1600"/>
    <n v="3000"/>
    <n v="156106.054"/>
    <n v="1"/>
    <n v="109470.93333333"/>
    <n v="0.71186476855022995"/>
    <x v="1"/>
    <n v="0"/>
    <n v="109470.93"/>
    <x v="0"/>
    <n v="0"/>
    <n v="0"/>
    <n v="109470.93333333"/>
    <n v="80.001559043913886"/>
    <n v="0"/>
    <s v="ART"/>
  </r>
  <r>
    <s v="CNDE0000"/>
    <x v="2"/>
    <s v="CNDE0500"/>
    <s v="东二五区"/>
    <s v="CNDE0504"/>
    <n v="12900101"/>
    <s v="嘉兴市省武警总队医院"/>
    <s v="否"/>
    <x v="5"/>
    <s v="嘉兴"/>
    <s v="三级"/>
    <n v="900"/>
    <n v="3000"/>
    <n v="156108"/>
    <n v="1"/>
    <n v="12163.2"/>
    <n v="0.35064955031132"/>
    <x v="3"/>
    <n v="0"/>
    <n v="12163.2"/>
    <x v="0"/>
    <n v="0"/>
    <n v="0"/>
    <n v="12163.2"/>
    <n v="8.8888888888888893"/>
    <n v="0"/>
    <s v="ART"/>
  </r>
  <r>
    <s v="CNDE0000"/>
    <x v="2"/>
    <s v="CNDE0500"/>
    <s v="东二五区"/>
    <s v="CNDE0505"/>
    <n v="12900102"/>
    <s v="嘉兴市浙江荣军医院"/>
    <s v="否"/>
    <x v="5"/>
    <s v="嘉兴"/>
    <s v="二级"/>
    <n v="600"/>
    <n v="2100"/>
    <n v="498564"/>
    <n v="3"/>
    <n v="389237.33333333"/>
    <n v="0.74519299427956998"/>
    <x v="1"/>
    <n v="0"/>
    <n v="389237.33"/>
    <x v="0"/>
    <n v="0"/>
    <n v="0"/>
    <n v="389237.33333333"/>
    <n v="284.45535775185624"/>
    <n v="0"/>
    <s v="ART"/>
  </r>
  <r>
    <s v="CNDE0000"/>
    <x v="2"/>
    <s v="CNDE0500"/>
    <s v="东二五区"/>
    <s v="CNDE0504"/>
    <n v="12900103"/>
    <s v="嘉兴市中医院"/>
    <s v="否"/>
    <x v="5"/>
    <s v="嘉兴"/>
    <s v="三级"/>
    <n v="600"/>
    <n v="3000"/>
    <n v="109464"/>
    <n v="1"/>
    <n v="65965.333333332994"/>
    <n v="0.71747533435650002"/>
    <x v="1"/>
    <n v="0"/>
    <n v="65965.33"/>
    <x v="0"/>
    <n v="0"/>
    <n v="0"/>
    <n v="65965.333333332994"/>
    <n v="48.207586697457536"/>
    <n v="0"/>
    <s v="ART"/>
  </r>
  <r>
    <s v="CNDE0000"/>
    <x v="2"/>
    <s v="CNDE0500"/>
    <s v="东二五区"/>
    <s v="CNDE0504"/>
    <n v="12900104"/>
    <s v="嘉兴桐乡市第一人民医院"/>
    <s v="否"/>
    <x v="5"/>
    <s v="嘉兴"/>
    <s v="三级"/>
    <n v="835"/>
    <n v="3000"/>
    <n v="136800"/>
    <n v="1"/>
    <n v="115553.06666667"/>
    <n v="0.72442339181286997"/>
    <x v="1"/>
    <n v="0"/>
    <n v="115553.07"/>
    <x v="0"/>
    <n v="0"/>
    <n v="0"/>
    <n v="115553.06666667"/>
    <n v="84.446393249342279"/>
    <n v="0"/>
    <s v="ART"/>
  </r>
  <r>
    <s v="CNDE0000"/>
    <x v="2"/>
    <s v="CNDE0500"/>
    <s v="东二五区"/>
    <s v="CNDE0504"/>
    <n v="12900105"/>
    <s v="嘉兴桐乡市乌镇康慈医院"/>
    <s v="否"/>
    <x v="5"/>
    <s v="嘉兴"/>
    <s v="三级"/>
    <n v="580"/>
    <n v="900"/>
    <n v="456000"/>
    <n v="2"/>
    <n v="158121.60000000001"/>
    <n v="0.63037719298245998"/>
    <x v="1"/>
    <n v="0"/>
    <n v="158121.60000000001"/>
    <x v="0"/>
    <n v="0"/>
    <n v="0"/>
    <n v="158121.60000000001"/>
    <n v="115.55555555555556"/>
    <n v="0"/>
    <s v="ART"/>
  </r>
  <r>
    <s v="CNDE0000"/>
    <x v="2"/>
    <s v="CNDE0500"/>
    <s v="东二五区"/>
    <s v="CNDE0503"/>
    <n v="12900216"/>
    <s v="绍兴上虞市人民医院"/>
    <s v="否"/>
    <x v="5"/>
    <s v="绍兴"/>
    <s v="三级"/>
    <n v="850"/>
    <n v="3000"/>
    <n v="60000"/>
    <n v="1"/>
    <n v="0"/>
    <n v="1.059E-2"/>
    <x v="0"/>
    <n v="0"/>
    <n v="0"/>
    <x v="0"/>
    <n v="0"/>
    <n v="0"/>
    <n v="0"/>
    <n v="0"/>
    <n v="0"/>
    <s v="ART"/>
  </r>
  <r>
    <s v="CNDE0000"/>
    <x v="2"/>
    <s v="CNDE0500"/>
    <s v="东二五区"/>
    <s v="CNDE0503"/>
    <n v="12900217"/>
    <s v="绍兴上虞市中医院"/>
    <s v="否"/>
    <x v="5"/>
    <s v="绍兴"/>
    <s v="三级"/>
    <n v="450"/>
    <n v="500"/>
    <n v="48000"/>
    <n v="1"/>
    <n v="31625.626666667002"/>
    <n v="0.70158833333333004"/>
    <x v="1"/>
    <n v="0"/>
    <n v="31625.63"/>
    <x v="0"/>
    <n v="0"/>
    <n v="0"/>
    <n v="31625.626666667002"/>
    <n v="23.112066025510099"/>
    <n v="0"/>
    <s v="ART"/>
  </r>
  <r>
    <s v="CNDE0000"/>
    <x v="2"/>
    <s v="CNDE0500"/>
    <s v="东二五区"/>
    <s v="CNDE0502"/>
    <n v="12900218"/>
    <s v="绍兴嵊州市人民医院"/>
    <s v="否"/>
    <x v="5"/>
    <s v="绍兴"/>
    <s v="三级"/>
    <n v="770"/>
    <n v="3000"/>
    <n v="63600"/>
    <n v="1"/>
    <n v="51696"/>
    <n v="0.76823899371069004"/>
    <x v="1"/>
    <n v="0"/>
    <n v="51696"/>
    <x v="0"/>
    <n v="0"/>
    <n v="0"/>
    <n v="51696"/>
    <n v="37.779531702183633"/>
    <n v="0"/>
    <s v="ART"/>
  </r>
  <r>
    <s v="CNDE0000"/>
    <x v="2"/>
    <s v="CNDE0500"/>
    <s v="东二五区"/>
    <s v="CNDE0502"/>
    <n v="12900220"/>
    <s v="绍兴嵊州市中医院"/>
    <s v="否"/>
    <x v="5"/>
    <s v="绍兴"/>
    <s v="二级"/>
    <n v="250"/>
    <n v="1400"/>
    <n v="37200"/>
    <n v="1"/>
    <n v="7297.92"/>
    <n v="0.29017204301075"/>
    <x v="3"/>
    <n v="0"/>
    <n v="7297.92"/>
    <x v="0"/>
    <n v="0"/>
    <n v="0"/>
    <n v="7297.92"/>
    <n v="5.333333333333333"/>
    <n v="0"/>
    <s v="ART"/>
  </r>
  <r>
    <s v="CNDE0000"/>
    <x v="2"/>
    <s v="CNDE0500"/>
    <s v="东二五区"/>
    <s v="CNDE0502"/>
    <n v="12900222"/>
    <s v="绍兴市第二人民医院"/>
    <s v="是"/>
    <x v="5"/>
    <s v="绍兴"/>
    <s v="三级"/>
    <n v="800"/>
    <n v="3000"/>
    <n v="236284.71272727"/>
    <n v="2"/>
    <n v="185494.01333332999"/>
    <n v="0.71442988440324995"/>
    <x v="1"/>
    <n v="0"/>
    <n v="185494.01"/>
    <x v="0"/>
    <n v="0"/>
    <n v="0"/>
    <n v="185494.01333332999"/>
    <n v="135.55936546912361"/>
    <n v="0"/>
    <s v="ART"/>
  </r>
  <r>
    <s v="CNDE0000"/>
    <x v="2"/>
    <s v="CNDE0500"/>
    <s v="东二五区"/>
    <s v="CNDE0503"/>
    <n v="12900224"/>
    <s v="绍兴市第六人民医院绍兴市传染病医院"/>
    <s v="否"/>
    <x v="5"/>
    <s v="绍兴"/>
    <s v="三级"/>
    <n v="500"/>
    <n v="290"/>
    <n v="540000"/>
    <n v="3"/>
    <n v="304089.59999999998"/>
    <n v="0.65217925925926001"/>
    <x v="1"/>
    <n v="0"/>
    <n v="304089.59999999998"/>
    <x v="0"/>
    <n v="0"/>
    <n v="0"/>
    <n v="304089.59999999998"/>
    <n v="222.22923791984564"/>
    <n v="0"/>
    <s v="ART"/>
  </r>
  <r>
    <s v="CNDE0000"/>
    <x v="2"/>
    <s v="CNDE0500"/>
    <s v="东二五区"/>
    <s v="CNDE0502"/>
    <n v="12900228"/>
    <s v="绍兴市七医院"/>
    <s v="否"/>
    <x v="5"/>
    <s v="绍兴"/>
    <s v="三级"/>
    <n v="700"/>
    <n v="230"/>
    <n v="420000"/>
    <n v="2"/>
    <n v="377068.79999999999"/>
    <n v="0.75162666666667"/>
    <x v="1"/>
    <n v="0"/>
    <n v="377068.79999999999"/>
    <x v="0"/>
    <n v="0"/>
    <n v="0"/>
    <n v="377068.79999999999"/>
    <n v="275.56257125317899"/>
    <n v="0"/>
    <s v="ART"/>
  </r>
  <r>
    <s v="CNDE0000"/>
    <x v="2"/>
    <s v="CNDE0500"/>
    <s v="东二五区"/>
    <s v="CNDE0502"/>
    <n v="12900229"/>
    <s v="绍兴市人民医院"/>
    <s v="是"/>
    <x v="5"/>
    <s v="绍兴"/>
    <s v="三级"/>
    <n v="1718"/>
    <n v="5000"/>
    <n v="559548.60770000005"/>
    <n v="3"/>
    <n v="443969.06666667003"/>
    <n v="0.72201627247476996"/>
    <x v="1"/>
    <n v="0"/>
    <n v="443969.07"/>
    <x v="0"/>
    <n v="0"/>
    <n v="0"/>
    <n v="443969.06666667003"/>
    <n v="324.45340894696568"/>
    <n v="0"/>
    <s v="ART"/>
  </r>
  <r>
    <s v="CNDE0000"/>
    <x v="2"/>
    <s v="CNDE0500"/>
    <s v="东二五区"/>
    <s v="CNDE0502"/>
    <n v="12900230"/>
    <s v="绍兴市文理学院医学院附属医院"/>
    <s v="否"/>
    <x v="5"/>
    <s v="绍兴"/>
    <s v="二级"/>
    <n v="400"/>
    <n v="800"/>
    <n v="120000"/>
    <n v="1"/>
    <n v="112512.53333332999"/>
    <n v="0.82872666666667005"/>
    <x v="1"/>
    <n v="0"/>
    <n v="112512.53"/>
    <x v="0"/>
    <n v="0"/>
    <n v="0"/>
    <n v="112512.53333332999"/>
    <n v="82.224365907604707"/>
    <n v="0"/>
    <s v="ART"/>
  </r>
  <r>
    <s v="CNDE0000"/>
    <x v="2"/>
    <s v="CNDE0500"/>
    <s v="东二五区"/>
    <s v="CNDE0503"/>
    <n v="12900231"/>
    <s v="绍兴市咸亨医院"/>
    <s v="否"/>
    <x v="5"/>
    <s v="绍兴"/>
    <s v="二级"/>
    <n v="180"/>
    <n v="472"/>
    <n v="37200"/>
    <n v="1"/>
    <n v="16572.626666667002"/>
    <n v="0.37034059139785003"/>
    <x v="3"/>
    <n v="0"/>
    <n v="16572.63"/>
    <x v="0"/>
    <n v="0"/>
    <n v="0"/>
    <n v="16572.626666667002"/>
    <n v="12.111305991600895"/>
    <n v="0"/>
    <s v="ART"/>
  </r>
  <r>
    <s v="CNDE0000"/>
    <x v="2"/>
    <s v="CNDE0500"/>
    <s v="东二五区"/>
    <s v="CNDE0503"/>
    <n v="12900232"/>
    <s v="绍兴市中医医院"/>
    <s v="是"/>
    <x v="5"/>
    <s v="绍兴"/>
    <s v="三级"/>
    <n v="600"/>
    <n v="1500"/>
    <n v="74726.666666667006"/>
    <n v="1"/>
    <n v="64770.853333332998"/>
    <n v="0.90436872156303005"/>
    <x v="1"/>
    <n v="0"/>
    <n v="64770.85"/>
    <x v="0"/>
    <n v="0"/>
    <n v="0"/>
    <n v="64770.853333332998"/>
    <n v="47.334658520661961"/>
    <n v="0"/>
    <s v="ART"/>
  </r>
  <r>
    <s v="CNDE0000"/>
    <x v="2"/>
    <s v="CNDE0500"/>
    <s v="东二五区"/>
    <s v="CNDE0502"/>
    <n v="12900233"/>
    <s v="绍兴新昌县人民医院"/>
    <s v="否"/>
    <x v="5"/>
    <s v="绍兴"/>
    <s v="三级"/>
    <n v="1000"/>
    <n v="2000"/>
    <n v="72000"/>
    <n v="1"/>
    <n v="66899.733333333003"/>
    <n v="0.76788333333333003"/>
    <x v="1"/>
    <n v="0"/>
    <n v="66899.73"/>
    <x v="0"/>
    <n v="0"/>
    <n v="0"/>
    <n v="66899.733333333003"/>
    <n v="48.89044793280496"/>
    <n v="0"/>
    <s v="ART"/>
  </r>
  <r>
    <s v="CNDE0000"/>
    <x v="2"/>
    <s v="CNDE0500"/>
    <s v="东二五区"/>
    <s v="CNDE0502"/>
    <n v="12900234"/>
    <s v="绍兴新昌县中医院"/>
    <s v="否"/>
    <x v="5"/>
    <s v="绍兴"/>
    <s v="三级"/>
    <n v="450"/>
    <n v="600"/>
    <n v="39252"/>
    <n v="1"/>
    <n v="30408.639999999999"/>
    <n v="0.63313767451339997"/>
    <x v="1"/>
    <n v="0"/>
    <n v="30408.639999999999"/>
    <x v="0"/>
    <n v="0"/>
    <n v="0"/>
    <n v="30408.639999999999"/>
    <n v="22.222689935397117"/>
    <n v="0"/>
    <s v="ART"/>
  </r>
  <r>
    <s v="CNDE0000"/>
    <x v="2"/>
    <s v="CNDE0500"/>
    <s v="东二五区"/>
    <s v="CNDE0503"/>
    <n v="12900236"/>
    <s v="绍兴诸暨市人民医院"/>
    <s v="否"/>
    <x v="5"/>
    <s v="绍兴"/>
    <s v="三级"/>
    <n v="1500"/>
    <n v="2250"/>
    <n v="504000"/>
    <n v="3"/>
    <n v="339648"/>
    <n v="0.78630218253967998"/>
    <x v="1"/>
    <n v="0"/>
    <n v="339648"/>
    <x v="0"/>
    <n v="0"/>
    <n v="0"/>
    <n v="339648"/>
    <n v="248.21538191703937"/>
    <n v="0"/>
    <s v="ART"/>
  </r>
  <r>
    <s v="CNDE0000"/>
    <x v="2"/>
    <s v="CNDE0500"/>
    <s v="东二五区"/>
    <s v="CNDE0503"/>
    <n v="12900237"/>
    <s v="绍兴诸暨市中医院"/>
    <s v="否"/>
    <x v="5"/>
    <s v="绍兴"/>
    <s v="三级"/>
    <n v="700"/>
    <n v="1818"/>
    <n v="91176"/>
    <n v="1"/>
    <n v="81189.626666666998"/>
    <n v="0.84207401070457"/>
    <x v="1"/>
    <n v="0"/>
    <n v="81189.63"/>
    <x v="0"/>
    <n v="0"/>
    <n v="0"/>
    <n v="81189.626666666998"/>
    <n v="59.333528213823115"/>
    <n v="0"/>
    <s v="ART"/>
  </r>
  <r>
    <s v="CNDE0000"/>
    <x v="2"/>
    <s v="CNDE0500"/>
    <s v="东二五区"/>
    <s v="CNDE0501"/>
    <n v="12900297"/>
    <s v="湖州长兴县中医院"/>
    <s v="否"/>
    <x v="5"/>
    <s v="湖州"/>
    <s v="三级"/>
    <n v="500"/>
    <n v="2509"/>
    <n v="36600"/>
    <n v="1"/>
    <n v="31625.173333333001"/>
    <n v="0.61025573770492003"/>
    <x v="1"/>
    <n v="0"/>
    <n v="31625.17"/>
    <x v="0"/>
    <n v="0"/>
    <n v="0"/>
    <n v="31625.173333333001"/>
    <n v="23.111734728677394"/>
    <n v="0"/>
    <s v="ART"/>
  </r>
  <r>
    <s v="CNDE0000"/>
    <x v="2"/>
    <s v="CNDE0500"/>
    <s v="东二五区"/>
    <s v="CNDE0503"/>
    <n v="12900301"/>
    <s v="绍兴上虞市第二人民医院"/>
    <s v="否"/>
    <x v="5"/>
    <s v="绍兴"/>
    <s v="二级"/>
    <n v="265"/>
    <n v="472"/>
    <n v="37200"/>
    <n v="1"/>
    <n v="18245.2"/>
    <n v="0.31580107526882001"/>
    <x v="3"/>
    <n v="0"/>
    <n v="18245.2"/>
    <x v="0"/>
    <n v="0"/>
    <n v="0"/>
    <n v="18245.2"/>
    <n v="13.333625654067644"/>
    <n v="0"/>
    <s v="ART"/>
  </r>
  <r>
    <s v="CNDE0000"/>
    <x v="2"/>
    <s v="CNDE0500"/>
    <s v="东二五区"/>
    <s v="CNDE0501"/>
    <n v="12900367"/>
    <s v="湖州交通医院"/>
    <s v="否"/>
    <x v="5"/>
    <s v="湖州"/>
    <s v="一级"/>
    <n v="250"/>
    <n v="350"/>
    <n v="180000"/>
    <n v="1"/>
    <n v="206774.39999999999"/>
    <n v="0.77553777777777999"/>
    <x v="1"/>
    <n v="0"/>
    <n v="206774.39999999999"/>
    <x v="0"/>
    <n v="0"/>
    <n v="0"/>
    <n v="206774.39999999999"/>
    <n v="151.11111111111111"/>
    <n v="0"/>
    <s v="ART"/>
  </r>
  <r>
    <s v="CNDE0000"/>
    <x v="2"/>
    <s v="CNDE0500"/>
    <s v="东二五区"/>
    <s v="CNDE0505"/>
    <n v="12900373"/>
    <s v="嘉兴市职工联合门诊部"/>
    <s v="否"/>
    <x v="5"/>
    <s v="嘉兴"/>
    <s v="一级"/>
    <n v="0"/>
    <n v="100"/>
    <n v="136800"/>
    <n v="1"/>
    <n v="60819.199999999997"/>
    <n v="0.79181286549707997"/>
    <x v="1"/>
    <n v="0"/>
    <n v="60819.199999999997"/>
    <x v="0"/>
    <n v="0"/>
    <n v="0"/>
    <n v="60819.199999999997"/>
    <n v="44.446783010318917"/>
    <n v="0"/>
    <s v="ART"/>
  </r>
  <r>
    <s v="CNDE0000"/>
    <x v="2"/>
    <s v="CNDE0500"/>
    <s v="东二五区"/>
    <s v="CNDE0504"/>
    <n v="12900374"/>
    <s v="嘉兴市民丰职工医院"/>
    <s v="否"/>
    <x v="5"/>
    <s v="嘉兴"/>
    <s v="一级"/>
    <n v="150"/>
    <n v="100"/>
    <n v="45144"/>
    <n v="1"/>
    <n v="39531.066666667"/>
    <n v="0.49997829168882002"/>
    <x v="3"/>
    <n v="0"/>
    <n v="39531.07"/>
    <x v="0"/>
    <n v="0"/>
    <n v="0"/>
    <n v="39531.066666667"/>
    <n v="28.889376090112982"/>
    <n v="0"/>
    <s v="ART"/>
  </r>
  <r>
    <s v="CNDE0000"/>
    <x v="2"/>
    <s v="CNDE0500"/>
    <s v="东二五区"/>
    <s v="CNDE0503"/>
    <n v="12900378"/>
    <s v="绍兴诸暨市第三人民医院"/>
    <s v="否"/>
    <x v="5"/>
    <s v="绍兴"/>
    <s v="二级"/>
    <n v="150"/>
    <n v="727"/>
    <n v="37200"/>
    <n v="1"/>
    <n v="24327.066666667"/>
    <n v="0.50763064516128997"/>
    <x v="1"/>
    <n v="0"/>
    <n v="24327.07"/>
    <x v="0"/>
    <n v="0"/>
    <n v="0"/>
    <n v="24327.066666667"/>
    <n v="17.778264979001872"/>
    <n v="0"/>
    <s v="ART"/>
  </r>
  <r>
    <s v="CNDE0000"/>
    <x v="2"/>
    <s v="CNDE0500"/>
    <s v="东二五区"/>
    <s v="CNDE0502"/>
    <n v="13000137"/>
    <s v="绍兴县中心医院"/>
    <s v="否"/>
    <x v="5"/>
    <s v="绍兴"/>
    <s v="三级"/>
    <n v="1000"/>
    <n v="2000"/>
    <n v="120000"/>
    <n v="1"/>
    <n v="97307.733333333003"/>
    <n v="0.82459533333333002"/>
    <x v="1"/>
    <n v="0"/>
    <n v="97307.73"/>
    <x v="0"/>
    <n v="0"/>
    <n v="0"/>
    <n v="97307.733333333003"/>
    <n v="71.112670155027189"/>
    <n v="0"/>
    <s v="ART"/>
  </r>
  <r>
    <s v="CNDE0000"/>
    <x v="2"/>
    <s v="CNDE0500"/>
    <s v="东二五区"/>
    <s v="CNDE0501"/>
    <n v="13000399"/>
    <s v="湖州德清县人民医院"/>
    <s v="否"/>
    <x v="5"/>
    <s v="湖州"/>
    <s v="二级"/>
    <n v="650"/>
    <n v="1080"/>
    <n v="108000"/>
    <n v="1"/>
    <n v="96092.906666666997"/>
    <n v="0.84184629629630003"/>
    <x v="1"/>
    <n v="0"/>
    <n v="96092.91"/>
    <x v="0"/>
    <n v="0"/>
    <n v="0"/>
    <n v="96092.906666666997"/>
    <n v="70.224872596880203"/>
    <n v="0"/>
    <s v="ART"/>
  </r>
  <r>
    <s v="CNDE0000"/>
    <x v="2"/>
    <s v="CNDE0500"/>
    <s v="东二五区"/>
    <s v="CNDE0503"/>
    <n v="13000405"/>
    <s v="绍兴县中医院"/>
    <s v="否"/>
    <x v="5"/>
    <s v="绍兴"/>
    <s v="二级"/>
    <n v="320"/>
    <n v="1781"/>
    <n v="37200"/>
    <n v="1"/>
    <n v="9122.6666666667006"/>
    <n v="0.24894086021504999"/>
    <x v="3"/>
    <n v="0"/>
    <n v="9122.67"/>
    <x v="0"/>
    <n v="0"/>
    <n v="0"/>
    <n v="9122.6666666667006"/>
    <n v="6.6668615471562305"/>
    <n v="0"/>
    <s v="ART"/>
  </r>
  <r>
    <s v="CNDE0000"/>
    <x v="2"/>
    <s v="CNDE0500"/>
    <s v="东二五区"/>
    <s v="CNDE0504"/>
    <n v="13000409"/>
    <s v="嘉善县康慈医院"/>
    <s v="否"/>
    <x v="5"/>
    <s v="嘉兴"/>
    <s v="二级"/>
    <n v="150"/>
    <n v="40"/>
    <n v="136800"/>
    <n v="1"/>
    <n v="152043.20000000001"/>
    <n v="0.94569883040935998"/>
    <x v="1"/>
    <n v="0"/>
    <n v="152043.20000000001"/>
    <x v="0"/>
    <n v="0"/>
    <n v="0"/>
    <n v="152043.20000000001"/>
    <n v="111.1134496769856"/>
    <n v="0"/>
    <s v="ART"/>
  </r>
  <r>
    <s v="CNDE0000"/>
    <x v="2"/>
    <s v="CNDE0500"/>
    <s v="东二五区"/>
    <s v="CNDE0501"/>
    <n v="13000454"/>
    <s v="湖州康复医院"/>
    <s v="否"/>
    <x v="5"/>
    <s v="湖州"/>
    <s v="一级"/>
    <n v="200"/>
    <n v="30"/>
    <n v="156000"/>
    <n v="1"/>
    <n v="155694.29333332999"/>
    <n v="0.75512871794872005"/>
    <x v="1"/>
    <n v="0"/>
    <n v="155694.29"/>
    <x v="0"/>
    <n v="0"/>
    <n v="0"/>
    <n v="155694.29333332999"/>
    <n v="113.78167538756612"/>
    <n v="0"/>
    <s v="ART"/>
  </r>
  <r>
    <s v="CNDE0000"/>
    <x v="2"/>
    <s v="CNDE0500"/>
    <s v="东二五区"/>
    <s v="CNDE0505"/>
    <n v="91002097"/>
    <s v="嘉兴海宁市第四人民医院海宁市精神病院"/>
    <s v="否"/>
    <x v="5"/>
    <s v="嘉兴"/>
    <s v="二级"/>
    <n v="230"/>
    <n v="100"/>
    <n v="36000"/>
    <n v="1"/>
    <n v="0"/>
    <n v="0"/>
    <x v="0"/>
    <n v="0"/>
    <n v="0"/>
    <x v="0"/>
    <n v="0"/>
    <n v="0"/>
    <n v="0"/>
    <n v="0"/>
    <n v="0"/>
    <s v="ART"/>
  </r>
  <r>
    <s v="CNDE0000"/>
    <x v="2"/>
    <s v="CNDE0500"/>
    <s v="东二五区"/>
    <s v="CNDE0505"/>
    <n v="91002112"/>
    <s v="嘉兴平湖市中医院"/>
    <s v="否"/>
    <x v="5"/>
    <s v="嘉兴"/>
    <s v="三级"/>
    <n v="450"/>
    <n v="1029"/>
    <n v="36000"/>
    <n v="1"/>
    <n v="0"/>
    <n v="3.1677777777777999E-2"/>
    <x v="0"/>
    <n v="0"/>
    <n v="0"/>
    <x v="0"/>
    <n v="0"/>
    <n v="0"/>
    <n v="0"/>
    <n v="0"/>
    <n v="0"/>
    <s v="ART"/>
  </r>
  <r>
    <s v="CNDE0000"/>
    <x v="2"/>
    <s v="CNDE0500"/>
    <s v="东二五区"/>
    <s v="CNDE0505"/>
    <n v="91002186"/>
    <s v="嘉善市嘉辰外科医院"/>
    <s v="否"/>
    <x v="5"/>
    <s v="嘉兴"/>
    <s v="一级"/>
    <n v="100"/>
    <n v="100"/>
    <n v="36000"/>
    <n v="1"/>
    <n v="31016.426666667001"/>
    <n v="0.38644611111110999"/>
    <x v="3"/>
    <n v="0"/>
    <n v="31016.43"/>
    <x v="0"/>
    <n v="0"/>
    <n v="0"/>
    <n v="31016.426666667001"/>
    <n v="22.666861547156451"/>
    <n v="0"/>
    <s v="ART"/>
  </r>
  <r>
    <s v="CNDE0000"/>
    <x v="2"/>
    <s v="CNDE0500"/>
    <s v="东二五区"/>
    <s v="CNDE0502"/>
    <n v="91015130"/>
    <s v="嵊州市康复护理医院"/>
    <s v="否"/>
    <x v="5"/>
    <s v="嵊州"/>
    <s v="二级"/>
    <n v="200"/>
    <n v="100"/>
    <n v="144000"/>
    <n v="1"/>
    <n v="162839.77333333"/>
    <n v="0.73726131944443996"/>
    <x v="1"/>
    <n v="0"/>
    <n v="162839.76999999999"/>
    <x v="0"/>
    <n v="0"/>
    <n v="0"/>
    <n v="162839.77333333"/>
    <n v="119.00360528905405"/>
    <n v="0"/>
    <s v="ART"/>
  </r>
  <r>
    <s v="CNDE0000"/>
    <x v="2"/>
    <s v="CNDE0500"/>
    <s v="东二五区"/>
    <s v="CNDE0505"/>
    <n v="91017185"/>
    <s v="嘉兴市卫生系统退管会门诊部嘉兴专家门诊部"/>
    <s v="否"/>
    <x v="5"/>
    <s v="嘉兴"/>
    <s v="一级"/>
    <n v="30"/>
    <n v="300"/>
    <n v="36000"/>
    <n v="1"/>
    <n v="22806.666666666999"/>
    <n v="0.32401388888888999"/>
    <x v="3"/>
    <n v="0"/>
    <n v="22806.67"/>
    <x v="0"/>
    <n v="0"/>
    <n v="0"/>
    <n v="22806.666666666999"/>
    <n v="16.667153867890757"/>
    <n v="0"/>
    <s v="ART"/>
  </r>
  <r>
    <s v="CNDE0000"/>
    <x v="2"/>
    <s v="CNDE0500"/>
    <s v="东二五区"/>
    <s v="CNDE0505"/>
    <n v="91018953"/>
    <s v="浙江新安国际医院"/>
    <s v="否"/>
    <x v="5"/>
    <s v="杭州"/>
    <s v="三级"/>
    <n v="800"/>
    <n v="1788"/>
    <n v="360000"/>
    <n v="2"/>
    <n v="301655.89333332999"/>
    <n v="0.78815291666666998"/>
    <x v="1"/>
    <n v="0"/>
    <n v="301655.89"/>
    <x v="0"/>
    <n v="0"/>
    <n v="0"/>
    <n v="301655.89333332999"/>
    <n v="220.45068062010728"/>
    <n v="0"/>
    <s v="ART"/>
  </r>
  <r>
    <s v="CNDE0000"/>
    <x v="2"/>
    <s v="CNDE0500"/>
    <s v="东二五区"/>
    <s v="CNDE0505"/>
    <n v="91034373"/>
    <s v="桐乡市康复医院"/>
    <s v="否"/>
    <x v="5"/>
    <s v="嘉兴"/>
    <s v="二级"/>
    <n v="104"/>
    <n v="436"/>
    <n v="45144"/>
    <n v="1"/>
    <n v="24326.933333333"/>
    <n v="0.30312112351586001"/>
    <x v="3"/>
    <n v="0"/>
    <n v="24326.93"/>
    <x v="0"/>
    <n v="0"/>
    <n v="0"/>
    <n v="24326.933333333"/>
    <n v="17.778167538756612"/>
    <n v="0"/>
    <s v="ART"/>
  </r>
  <r>
    <s v="CNDS0000"/>
    <x v="3"/>
    <s v="CNDS0100"/>
    <s v="东三一区"/>
    <s v="CNDS0106"/>
    <n v="11500028"/>
    <s v="淮安第一人民医院"/>
    <s v="否"/>
    <x v="6"/>
    <s v="淮安"/>
    <s v="三级"/>
    <n v="1200"/>
    <n v="2000"/>
    <n v="72000"/>
    <n v="1"/>
    <n v="41650.546666667004"/>
    <n v="0.63271111111111"/>
    <x v="1"/>
    <n v="0"/>
    <n v="41650.550000000003"/>
    <x v="0"/>
    <n v="0"/>
    <n v="0"/>
    <n v="41650.546666667004"/>
    <n v="30.43829596499971"/>
    <n v="0"/>
    <s v="ART"/>
  </r>
  <r>
    <s v="CNDS0000"/>
    <x v="3"/>
    <s v="CNDS0100"/>
    <s v="东三一区"/>
    <s v="CNDS0106"/>
    <n v="11500030"/>
    <s v="淮安市第二人民医院"/>
    <s v="是"/>
    <x v="6"/>
    <s v="淮安"/>
    <s v="三级"/>
    <n v="1200"/>
    <n v="1760"/>
    <n v="129529.57"/>
    <n v="1"/>
    <n v="38149.199999999997"/>
    <n v="0.39715456478393002"/>
    <x v="3"/>
    <n v="0"/>
    <n v="38149.199999999997"/>
    <x v="0"/>
    <n v="0"/>
    <n v="0"/>
    <n v="38149.199999999997"/>
    <n v="27.879505393317547"/>
    <n v="0"/>
    <s v="ART"/>
  </r>
  <r>
    <s v="CNDS0000"/>
    <x v="3"/>
    <s v="CNDS0100"/>
    <s v="东三一区"/>
    <s v="CNDS0106"/>
    <n v="11500031"/>
    <s v="淮安市淮阴医院"/>
    <s v="否"/>
    <x v="6"/>
    <s v="淮安"/>
    <s v="二级"/>
    <n v="400"/>
    <n v="35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6"/>
    <n v="11500042"/>
    <s v="宿迁市人民医院"/>
    <s v="否"/>
    <x v="6"/>
    <s v="宿迁"/>
    <s v="三级"/>
    <n v="1000"/>
    <n v="1000"/>
    <n v="96000"/>
    <n v="1"/>
    <n v="84215.84"/>
    <n v="0.66064000000000001"/>
    <x v="1"/>
    <n v="0"/>
    <n v="84215.84"/>
    <x v="0"/>
    <n v="0"/>
    <n v="0"/>
    <n v="84215.84"/>
    <n v="61.545090473267265"/>
    <n v="0"/>
    <s v="ART"/>
  </r>
  <r>
    <s v="CNDS0000"/>
    <x v="3"/>
    <s v="CNDS0100"/>
    <s v="东三一区"/>
    <s v="CNDS0107"/>
    <n v="11500044"/>
    <s v="东南大学附属中大医院（原南京铁道医学院附属医院）"/>
    <s v="是"/>
    <x v="6"/>
    <s v="南京"/>
    <s v="三级"/>
    <n v="1800"/>
    <n v="3195"/>
    <n v="461257.69"/>
    <n v="2"/>
    <n v="140792.32000000001"/>
    <n v="0.21925887024235999"/>
    <x v="3"/>
    <n v="0"/>
    <n v="140792.32000000001"/>
    <x v="0"/>
    <n v="0"/>
    <n v="0"/>
    <n v="140792.32000000001"/>
    <n v="102.89128591891024"/>
    <n v="0"/>
    <s v="ART"/>
  </r>
  <r>
    <s v="CNDS0000"/>
    <x v="3"/>
    <s v="CNDS0100"/>
    <s v="东三一区"/>
    <s v="CNDS0104"/>
    <n v="11500045"/>
    <s v="高淳县人民医院"/>
    <s v="是"/>
    <x v="6"/>
    <s v="南京"/>
    <s v="二级"/>
    <n v="400"/>
    <n v="800"/>
    <n v="87423.168000000005"/>
    <n v="1"/>
    <n v="58185.52"/>
    <n v="0.49691107052994998"/>
    <x v="3"/>
    <n v="0"/>
    <n v="58185.52"/>
    <x v="0"/>
    <n v="0"/>
    <n v="0"/>
    <n v="58185.52"/>
    <n v="42.522084831477095"/>
    <n v="0"/>
    <s v="ART"/>
  </r>
  <r>
    <s v="CNDS0000"/>
    <x v="3"/>
    <s v="CNDS0100"/>
    <s v="东三一区"/>
    <s v="CNDS0103"/>
    <n v="11500048"/>
    <s v="江苏省第二中医院南京中医药大学第二附属医院"/>
    <s v="否"/>
    <x v="6"/>
    <s v="南京"/>
    <s v="三级"/>
    <n v="500"/>
    <n v="300"/>
    <n v="72000"/>
    <n v="1"/>
    <n v="54735.199999999997"/>
    <n v="0.66538777777778002"/>
    <x v="1"/>
    <n v="0"/>
    <n v="54735.199999999997"/>
    <x v="0"/>
    <n v="0"/>
    <n v="0"/>
    <n v="54735.199999999997"/>
    <n v="40.00058464146862"/>
    <n v="0"/>
    <s v="ART"/>
  </r>
  <r>
    <s v="CNDS0000"/>
    <x v="3"/>
    <s v="CNDS0100"/>
    <s v="东三一区"/>
    <s v="CNDS0105"/>
    <n v="11500049"/>
    <s v="江苏省人民医院"/>
    <s v="是"/>
    <x v="6"/>
    <s v="南京"/>
    <s v="三级"/>
    <n v="2200"/>
    <n v="6933"/>
    <n v="1077428.824"/>
    <n v="4"/>
    <n v="666534.85333333001"/>
    <n v="0.56113054202084001"/>
    <x v="5"/>
    <n v="0.3"/>
    <n v="866495.31"/>
    <x v="0"/>
    <n v="0"/>
    <n v="0.3"/>
    <n v="866495.30933332909"/>
    <n v="633.23636275054014"/>
    <n v="0"/>
    <s v="ART"/>
  </r>
  <r>
    <s v="CNDS0000"/>
    <x v="3"/>
    <s v="CNDS0100"/>
    <s v="东三一区"/>
    <s v="CNDS0105"/>
    <n v="11500050"/>
    <s v="江苏省省级机关医院"/>
    <s v="是"/>
    <x v="6"/>
    <s v="南京"/>
    <s v="三级"/>
    <n v="300"/>
    <n v="2940"/>
    <n v="370629.85"/>
    <n v="2"/>
    <n v="201914.45333332999"/>
    <n v="0.51007850554940004"/>
    <x v="1"/>
    <n v="0"/>
    <n v="201914.45"/>
    <x v="0"/>
    <n v="0"/>
    <n v="0"/>
    <n v="201914.45333332999"/>
    <n v="147.55945316534391"/>
    <n v="0"/>
    <s v="ART"/>
  </r>
  <r>
    <s v="CNDS0000"/>
    <x v="3"/>
    <s v="CNDS0100"/>
    <s v="东三一区"/>
    <s v="CNDS0107"/>
    <n v="11500051"/>
    <s v="江苏省中医药研究所"/>
    <s v="否"/>
    <x v="6"/>
    <s v="南京"/>
    <s v="三级"/>
    <n v="730"/>
    <n v="900"/>
    <n v="36000"/>
    <n v="1"/>
    <n v="24498.653333333001"/>
    <n v="0"/>
    <x v="0"/>
    <n v="0"/>
    <n v="24498.65"/>
    <x v="0"/>
    <n v="0"/>
    <n v="0"/>
    <n v="24498.653333333001"/>
    <n v="17.903660829995761"/>
    <n v="0"/>
    <s v="ART"/>
  </r>
  <r>
    <s v="CNDS0000"/>
    <x v="3"/>
    <s v="CNDS0100"/>
    <s v="东三一区"/>
    <s v="CNDS0103"/>
    <n v="11500052"/>
    <s v="江苏省中医院南京中医药大学附属医院"/>
    <s v="是"/>
    <x v="6"/>
    <s v="南京"/>
    <s v="三级"/>
    <n v="2500"/>
    <n v="12000"/>
    <n v="759979.4"/>
    <n v="3"/>
    <n v="778462.93333332997"/>
    <n v="0.73256196154789999"/>
    <x v="1"/>
    <n v="0"/>
    <n v="778462.93"/>
    <x v="0"/>
    <n v="0"/>
    <n v="0"/>
    <n v="778462.93333332997"/>
    <n v="568.90214076217512"/>
    <n v="0"/>
    <s v="ART"/>
  </r>
  <r>
    <s v="CNDS0000"/>
    <x v="3"/>
    <s v="CNDS0100"/>
    <s v="东三一区"/>
    <s v="CNDS0103"/>
    <n v="11500053"/>
    <s v="江苏紫金集团有限公司医院（南京紫金医院）"/>
    <s v="否"/>
    <x v="6"/>
    <s v="南京"/>
    <s v="二级"/>
    <n v="180"/>
    <n v="350"/>
    <n v="36000"/>
    <n v="1"/>
    <n v="18397.373333332998"/>
    <n v="0.56270638888889002"/>
    <x v="1"/>
    <n v="0"/>
    <n v="18397.37"/>
    <x v="0"/>
    <n v="0"/>
    <n v="0"/>
    <n v="18397.373333332998"/>
    <n v="13.444834205423279"/>
    <n v="0"/>
    <s v="ART"/>
  </r>
  <r>
    <s v="CNDS0000"/>
    <x v="3"/>
    <s v="CNDS0100"/>
    <s v="东三一区"/>
    <s v="CNDS0105"/>
    <n v="11500056"/>
    <s v="句容市人民医院"/>
    <s v="否"/>
    <x v="6"/>
    <s v="句容"/>
    <s v="二级"/>
    <n v="300"/>
    <n v="3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4"/>
    <n v="11500057"/>
    <s v="溧水县人民医院"/>
    <s v="否"/>
    <x v="6"/>
    <s v="南京"/>
    <s v="二级"/>
    <n v="650"/>
    <n v="900"/>
    <n v="42000"/>
    <n v="1"/>
    <n v="22350.44"/>
    <n v="0.40181738095238001"/>
    <x v="3"/>
    <n v="0"/>
    <n v="22350.44"/>
    <x v="0"/>
    <n v="0"/>
    <n v="0"/>
    <n v="22350.44"/>
    <n v="16.333742582361367"/>
    <n v="0"/>
    <s v="ART"/>
  </r>
  <r>
    <s v="CNDS0000"/>
    <x v="3"/>
    <s v="CNDS0100"/>
    <s v="东三一区"/>
    <s v="CNDS0104"/>
    <n v="11500059"/>
    <s v="南京大学医学院附属鼓楼医院南京市鼓楼医院"/>
    <s v="是"/>
    <x v="6"/>
    <s v="南京"/>
    <s v="三级"/>
    <n v="2500"/>
    <n v="6869"/>
    <n v="751946.27"/>
    <n v="3"/>
    <n v="336930.56"/>
    <n v="0.38126160264084002"/>
    <x v="3"/>
    <n v="0"/>
    <n v="336930.56"/>
    <x v="0"/>
    <n v="0"/>
    <n v="0"/>
    <n v="336930.56"/>
    <n v="246.22947177643309"/>
    <n v="0"/>
    <s v="ART"/>
  </r>
  <r>
    <s v="CNDS0000"/>
    <x v="3"/>
    <s v="CNDS0100"/>
    <s v="东三一区"/>
    <s v="CNDS0107"/>
    <n v="11500061"/>
    <s v="南京江北人民医院"/>
    <s v="否"/>
    <x v="6"/>
    <s v="南京"/>
    <s v="三级"/>
    <n v="800"/>
    <n v="1600"/>
    <n v="48000"/>
    <n v="1"/>
    <n v="13645.4"/>
    <n v="0.40527645833332998"/>
    <x v="3"/>
    <n v="0"/>
    <n v="13645.4"/>
    <x v="0"/>
    <n v="0"/>
    <n v="0"/>
    <n v="13645.4"/>
    <n v="9.9720833698734239"/>
    <n v="0"/>
    <s v="ART"/>
  </r>
  <r>
    <s v="CNDS0000"/>
    <x v="3"/>
    <s v="CNDS0100"/>
    <s v="东三一区"/>
    <s v="CNDS0102"/>
    <n v="11500062"/>
    <s v="南京解放军第四五四医院"/>
    <s v="是"/>
    <x v="6"/>
    <s v="南京"/>
    <s v="三级"/>
    <n v="430"/>
    <n v="500"/>
    <n v="165243.26"/>
    <n v="1"/>
    <n v="212890.14666667001"/>
    <n v="1"/>
    <x v="1"/>
    <n v="0"/>
    <n v="212890.15"/>
    <x v="0"/>
    <n v="0"/>
    <n v="0"/>
    <n v="212890.14666667001"/>
    <n v="155.58051000224359"/>
    <n v="0"/>
    <s v="ART"/>
  </r>
  <r>
    <s v="CNDS0000"/>
    <x v="3"/>
    <s v="CNDS0100"/>
    <s v="东三一区"/>
    <s v="CNDS0103"/>
    <n v="11500063"/>
    <s v="南京军区空军司令部门诊部"/>
    <s v="否"/>
    <x v="6"/>
    <s v="南京"/>
    <s v="二级"/>
    <n v="0"/>
    <n v="200"/>
    <n v="36000"/>
    <n v="1"/>
    <n v="11230.666666667001"/>
    <n v="0.12670000000000001"/>
    <x v="0"/>
    <n v="0"/>
    <n v="11230.67"/>
    <x v="0"/>
    <n v="0"/>
    <n v="0"/>
    <n v="11230.666666667001"/>
    <n v="8.2073918169684887"/>
    <n v="0"/>
    <s v="ART"/>
  </r>
  <r>
    <s v="CNDS0000"/>
    <x v="3"/>
    <s v="CNDS0100"/>
    <s v="东三一区"/>
    <s v="CNDS0102"/>
    <n v="11500064"/>
    <s v="南京军区总医院"/>
    <s v="否"/>
    <x v="6"/>
    <s v="南京"/>
    <s v="三级"/>
    <n v="1800"/>
    <n v="6390"/>
    <n v="960000"/>
    <n v="4"/>
    <n v="632097.33333333"/>
    <n v="0.63617330208333001"/>
    <x v="1"/>
    <n v="0"/>
    <n v="632097.32999999996"/>
    <x v="0"/>
    <n v="0"/>
    <n v="0"/>
    <n v="632097.33333333"/>
    <n v="461.9378915879812"/>
    <n v="0"/>
    <s v="ART"/>
  </r>
  <r>
    <s v="CNDS0000"/>
    <x v="3"/>
    <s v="CNDS0100"/>
    <s v="东三一区"/>
    <s v="CNDS0103"/>
    <n v="11500065"/>
    <s v="南京康爱医院"/>
    <s v="否"/>
    <x v="6"/>
    <s v="南京"/>
    <s v="二级"/>
    <n v="200"/>
    <n v="5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1"/>
    <n v="11500068"/>
    <s v="南京脑科医院南京医科大学附属脑科医院"/>
    <s v="是"/>
    <x v="6"/>
    <s v="南京"/>
    <s v="三级"/>
    <n v="650"/>
    <n v="2000"/>
    <n v="6864254.8600000003"/>
    <n v="9"/>
    <n v="1245960.28"/>
    <n v="0.20690200596659999"/>
    <x v="2"/>
    <n v="0.22"/>
    <n v="1520071.54"/>
    <x v="0"/>
    <n v="0"/>
    <n v="0.22"/>
    <n v="1520071.5416000001"/>
    <n v="1110.8710731094156"/>
    <n v="0"/>
    <s v="ART"/>
  </r>
  <r>
    <s v="CNDS0000"/>
    <x v="3"/>
    <s v="CNDS0100"/>
    <s v="东三一区"/>
    <s v="CNDS0103"/>
    <n v="11500070"/>
    <s v="南京市白下区中医院"/>
    <s v="否"/>
    <x v="6"/>
    <s v="南京"/>
    <s v="二级"/>
    <n v="100"/>
    <n v="250"/>
    <n v="36000"/>
    <n v="1"/>
    <n v="1520.4533333333"/>
    <n v="0.11007888888889"/>
    <x v="0"/>
    <n v="0"/>
    <n v="1520.45"/>
    <x v="0"/>
    <n v="0"/>
    <n v="0"/>
    <n v="1520.4533333333"/>
    <n v="1.1111500872089946"/>
    <n v="0"/>
    <s v="ART"/>
  </r>
  <r>
    <s v="CNDS0000"/>
    <x v="3"/>
    <s v="CNDS0100"/>
    <s v="东三一区"/>
    <s v="CNDS0103"/>
    <n v="11500071"/>
    <s v="南京市白下医院"/>
    <s v="否"/>
    <x v="6"/>
    <s v="南京"/>
    <s v="二级"/>
    <n v="200"/>
    <n v="250"/>
    <n v="36000"/>
    <n v="1"/>
    <n v="152.10666666667001"/>
    <n v="3.2633333333333001E-2"/>
    <x v="0"/>
    <n v="0"/>
    <n v="152.11000000000001"/>
    <x v="0"/>
    <n v="0"/>
    <n v="0"/>
    <n v="152.10666666667001"/>
    <n v="0.1111598312334985"/>
    <n v="0"/>
    <s v="ART"/>
  </r>
  <r>
    <s v="CNDS0000"/>
    <x v="3"/>
    <s v="CNDS0100"/>
    <s v="东三一区"/>
    <s v="CNDS0103"/>
    <n v="11500072"/>
    <s v="南京市第一医院"/>
    <s v="否"/>
    <x v="6"/>
    <s v="南京"/>
    <s v="三级"/>
    <n v="1637"/>
    <n v="5025"/>
    <n v="324000"/>
    <n v="2"/>
    <n v="274144.70666666998"/>
    <n v="0.75459953703703997"/>
    <x v="1"/>
    <n v="0"/>
    <n v="274144.71000000002"/>
    <x v="0"/>
    <n v="0"/>
    <n v="0"/>
    <n v="274144.70666666998"/>
    <n v="200.34545489978512"/>
    <n v="0"/>
    <s v="ART"/>
  </r>
  <r>
    <s v="CNDS0000"/>
    <x v="3"/>
    <s v="CNDS0100"/>
    <s v="东三一区"/>
    <s v="CNDS0103"/>
    <n v="11500076"/>
    <s v="南京市红十字医院"/>
    <s v="否"/>
    <x v="6"/>
    <s v="南京"/>
    <s v="二级"/>
    <n v="260"/>
    <n v="500"/>
    <n v="36000"/>
    <n v="1"/>
    <n v="19309.426666667001"/>
    <n v="0.33727694444444001"/>
    <x v="3"/>
    <n v="0"/>
    <n v="19309.43"/>
    <x v="0"/>
    <n v="0"/>
    <n v="0"/>
    <n v="19309.426666667001"/>
    <n v="14.111364455747756"/>
    <n v="0"/>
    <s v="ART"/>
  </r>
  <r>
    <s v="CNDS0000"/>
    <x v="3"/>
    <s v="CNDS0100"/>
    <s v="东三一区"/>
    <s v="CNDS0104"/>
    <n v="11500077"/>
    <s v="南京市江宁区人民医院"/>
    <s v="否"/>
    <x v="6"/>
    <s v="南京"/>
    <s v="三级"/>
    <n v="800"/>
    <n v="800"/>
    <n v="96000"/>
    <n v="1"/>
    <n v="79063.333333332994"/>
    <n v="0.65077604166667002"/>
    <x v="1"/>
    <n v="0"/>
    <n v="79063.33"/>
    <x v="0"/>
    <n v="0"/>
    <n v="0"/>
    <n v="79063.333333332994"/>
    <n v="57.779629142428156"/>
    <n v="0"/>
    <s v="ART"/>
  </r>
  <r>
    <s v="CNDS0000"/>
    <x v="3"/>
    <s v="CNDS0100"/>
    <s v="东三一区"/>
    <s v="CNDS0101"/>
    <n v="11500079"/>
    <s v="南京市市级机关医院"/>
    <s v="否"/>
    <x v="6"/>
    <s v="南京"/>
    <s v="二级"/>
    <n v="200"/>
    <n v="1000"/>
    <n v="48000"/>
    <n v="1"/>
    <n v="30138.933333333"/>
    <n v="0.54875770833333004"/>
    <x v="1"/>
    <n v="0"/>
    <n v="30138.93"/>
    <x v="0"/>
    <n v="0"/>
    <n v="0"/>
    <n v="30138.933333333"/>
    <n v="22.025587808276327"/>
    <n v="0"/>
    <s v="ART"/>
  </r>
  <r>
    <s v="CNDS0000"/>
    <x v="3"/>
    <s v="CNDS0100"/>
    <s v="东三一区"/>
    <s v="CNDS0105"/>
    <n v="11500081"/>
    <s v="南京市中西医结合医院南京市钟山医院"/>
    <s v="是"/>
    <x v="6"/>
    <s v="南京"/>
    <s v="二级"/>
    <n v="250"/>
    <n v="471"/>
    <n v="36000"/>
    <n v="1"/>
    <n v="21577.906666667001"/>
    <n v="0.47868305555556001"/>
    <x v="3"/>
    <n v="0"/>
    <n v="21577.91"/>
    <x v="0"/>
    <n v="0"/>
    <n v="0"/>
    <n v="21577.906666667001"/>
    <n v="15.76917380416484"/>
    <n v="0"/>
    <s v="ART"/>
  </r>
  <r>
    <s v="CNDS0000"/>
    <x v="3"/>
    <s v="CNDS0100"/>
    <s v="东三一区"/>
    <s v="CNDS0104"/>
    <n v="11500082"/>
    <s v="南京市中医院"/>
    <s v="否"/>
    <x v="6"/>
    <s v="南京"/>
    <s v="三级"/>
    <n v="410"/>
    <n v="1000"/>
    <n v="60000"/>
    <n v="1"/>
    <n v="40139.626666666998"/>
    <n v="0.59155199999999997"/>
    <x v="1"/>
    <n v="0"/>
    <n v="40139.629999999997"/>
    <x v="0"/>
    <n v="0"/>
    <n v="0"/>
    <n v="40139.626666666998"/>
    <n v="29.334112855291732"/>
    <n v="0"/>
    <s v="ART"/>
  </r>
  <r>
    <s v="CNDS0000"/>
    <x v="3"/>
    <s v="CNDS0100"/>
    <s v="东三一区"/>
    <s v="CNDS0107"/>
    <n v="11500083"/>
    <s v="南京医科大学第二附属医院南京医科大学附属儿童医"/>
    <s v="是"/>
    <x v="6"/>
    <s v="南京"/>
    <s v="三级"/>
    <n v="1000"/>
    <n v="1400"/>
    <n v="349243.14"/>
    <n v="2"/>
    <n v="93658.773333332996"/>
    <n v="0.20863791340325"/>
    <x v="3"/>
    <n v="0"/>
    <n v="93658.77"/>
    <x v="0"/>
    <n v="0"/>
    <n v="0"/>
    <n v="93658.773333332996"/>
    <n v="68.446003488360518"/>
    <n v="0"/>
    <s v="ART"/>
  </r>
  <r>
    <s v="CNDS0000"/>
    <x v="3"/>
    <s v="CNDS0100"/>
    <s v="东三一区"/>
    <s v="CNDS0102"/>
    <n v="11500085"/>
    <s v="南京政治学院干休所卫生所"/>
    <s v="否"/>
    <x v="6"/>
    <s v="南京"/>
    <s v="一级"/>
    <n v="10"/>
    <n v="60"/>
    <n v="96000"/>
    <n v="1"/>
    <n v="76244.346666666999"/>
    <n v="0.82106437499999996"/>
    <x v="1"/>
    <n v="0"/>
    <n v="76244.350000000006"/>
    <x v="0"/>
    <n v="0"/>
    <n v="0"/>
    <n v="76244.346666666999"/>
    <n v="55.719508511405621"/>
    <n v="0"/>
    <s v="ART"/>
  </r>
  <r>
    <s v="CNDS0000"/>
    <x v="3"/>
    <s v="CNDS0100"/>
    <s v="东三一区"/>
    <s v="CNDS0101"/>
    <n v="11500089"/>
    <s v="玄武区医院"/>
    <s v="否"/>
    <x v="6"/>
    <s v="南京"/>
    <s v="二级"/>
    <n v="100"/>
    <n v="200"/>
    <n v="36000"/>
    <n v="1"/>
    <n v="4457.8"/>
    <n v="0.28183111111110998"/>
    <x v="3"/>
    <n v="0"/>
    <n v="4457.8"/>
    <x v="0"/>
    <n v="0"/>
    <n v="0"/>
    <n v="4457.8"/>
    <n v="3.2577684235142801"/>
    <n v="0"/>
    <s v="ART"/>
  </r>
  <r>
    <s v="CNDS0000"/>
    <x v="3"/>
    <s v="CNDS0100"/>
    <s v="东三一区"/>
    <s v="CNDS0102"/>
    <n v="11500090"/>
    <s v="中国人民解放军第八十一医院"/>
    <s v="是"/>
    <x v="6"/>
    <s v="南京"/>
    <s v="三级"/>
    <n v="650"/>
    <n v="600"/>
    <n v="59854.7"/>
    <n v="1"/>
    <n v="26457.733333332999"/>
    <n v="0.37169913139652999"/>
    <x v="3"/>
    <n v="0"/>
    <n v="26457.73"/>
    <x v="0"/>
    <n v="0"/>
    <n v="0"/>
    <n v="26457.733333332999"/>
    <n v="19.335360090424302"/>
    <n v="0"/>
    <s v="ART"/>
  </r>
  <r>
    <s v="CNDS0000"/>
    <x v="3"/>
    <s v="CNDS0100"/>
    <s v="东三一区"/>
    <s v="CNDS0102"/>
    <n v="11500092"/>
    <s v="中国人民解放军海军四一四医院"/>
    <s v="否"/>
    <x v="6"/>
    <s v="南京"/>
    <s v="三级"/>
    <n v="200"/>
    <n v="330"/>
    <n v="36000"/>
    <n v="1"/>
    <n v="2280.7333333332999"/>
    <n v="0.13148750000000001"/>
    <x v="0"/>
    <n v="0"/>
    <n v="2280.73"/>
    <x v="0"/>
    <n v="0"/>
    <n v="0"/>
    <n v="2280.7333333332999"/>
    <n v="1.6667641069114121"/>
    <n v="0"/>
    <s v="ART"/>
  </r>
  <r>
    <s v="CNDS0000"/>
    <x v="3"/>
    <s v="CNDS0100"/>
    <s v="东三一区"/>
    <s v="CNDS0106"/>
    <n v="11500154"/>
    <s v="徐州市第三人民医院"/>
    <s v="否"/>
    <x v="6"/>
    <s v="徐州"/>
    <s v="三级"/>
    <n v="950"/>
    <n v="2000"/>
    <n v="108000"/>
    <n v="1"/>
    <n v="79824"/>
    <n v="0.75027231481481005"/>
    <x v="1"/>
    <n v="0"/>
    <n v="79824"/>
    <x v="0"/>
    <n v="0"/>
    <n v="0"/>
    <n v="79824"/>
    <n v="58.335525738840659"/>
    <n v="0"/>
    <s v="ART"/>
  </r>
  <r>
    <s v="CNDS0000"/>
    <x v="3"/>
    <s v="CNDS0100"/>
    <s v="东三一区"/>
    <s v="CNDS0106"/>
    <n v="11500155"/>
    <s v="徐州市第四人民医院"/>
    <s v="否"/>
    <x v="6"/>
    <s v="徐州"/>
    <s v="三级"/>
    <n v="2200"/>
    <n v="3000"/>
    <n v="600000"/>
    <n v="3"/>
    <n v="537019.24"/>
    <n v="0.73808813333333001"/>
    <x v="1"/>
    <n v="0"/>
    <n v="537019.24"/>
    <x v="0"/>
    <n v="0"/>
    <n v="0"/>
    <n v="537019.24"/>
    <n v="392.45464643807185"/>
    <n v="0"/>
    <s v="ART"/>
  </r>
  <r>
    <s v="CNDS0000"/>
    <x v="3"/>
    <s v="CNDS0100"/>
    <s v="东三一区"/>
    <s v="CNDS0106"/>
    <n v="11500156"/>
    <s v="徐州市第一人民医院徐州市红十字医院"/>
    <s v="否"/>
    <x v="6"/>
    <s v="徐州"/>
    <s v="三级"/>
    <n v="1200"/>
    <n v="1800"/>
    <n v="96000"/>
    <n v="1"/>
    <n v="98744.413333332996"/>
    <n v="0.60106145833333002"/>
    <x v="1"/>
    <n v="0"/>
    <n v="98744.41"/>
    <x v="0"/>
    <n v="0"/>
    <n v="0"/>
    <n v="98744.413333332996"/>
    <n v="72.162598536447277"/>
    <n v="0"/>
    <s v="ART"/>
  </r>
  <r>
    <s v="CNDS0000"/>
    <x v="3"/>
    <s v="CNDS0100"/>
    <s v="东三一区"/>
    <s v="CNDS0106"/>
    <n v="11500158"/>
    <s v="徐州市中医院"/>
    <s v="否"/>
    <x v="6"/>
    <s v="徐州"/>
    <s v="三级"/>
    <n v="1100"/>
    <n v="1200"/>
    <n v="36000"/>
    <n v="1"/>
    <n v="12163.2"/>
    <n v="0.19341166666667001"/>
    <x v="0"/>
    <n v="0"/>
    <n v="12163.2"/>
    <x v="0"/>
    <n v="0"/>
    <n v="0"/>
    <n v="12163.2"/>
    <n v="8.8888888888888893"/>
    <n v="0"/>
    <s v="ART"/>
  </r>
  <r>
    <s v="CNDS0000"/>
    <x v="3"/>
    <s v="CNDS0100"/>
    <s v="东三一区"/>
    <s v="CNDS0106"/>
    <n v="11500159"/>
    <s v="徐州医学院第二附属医院徐州矿务局总医院"/>
    <s v="否"/>
    <x v="6"/>
    <s v="徐州"/>
    <s v="三级"/>
    <n v="814"/>
    <n v="800"/>
    <n v="60000"/>
    <n v="1"/>
    <n v="40139.199999999997"/>
    <n v="0.45889333333332999"/>
    <x v="3"/>
    <n v="0"/>
    <n v="40139.199999999997"/>
    <x v="0"/>
    <n v="0"/>
    <n v="0"/>
    <n v="40139.199999999997"/>
    <n v="29.333801046508224"/>
    <n v="0"/>
    <s v="ART"/>
  </r>
  <r>
    <s v="CNDS0000"/>
    <x v="3"/>
    <s v="CNDS0100"/>
    <s v="东三一区"/>
    <s v="CNDS0106"/>
    <n v="11500160"/>
    <s v="徐州医学院附属医院徐州市第二人民医院"/>
    <s v="否"/>
    <x v="6"/>
    <s v="徐州"/>
    <s v="三级"/>
    <n v="1200"/>
    <n v="3200"/>
    <n v="288000"/>
    <n v="2"/>
    <n v="256790.98666667001"/>
    <n v="0.58596701388889005"/>
    <x v="1"/>
    <n v="0"/>
    <n v="256790.99"/>
    <x v="0"/>
    <n v="0"/>
    <n v="0"/>
    <n v="256790.98666667001"/>
    <n v="187.66332446627351"/>
    <n v="0"/>
    <s v="ART"/>
  </r>
  <r>
    <s v="CNDS0000"/>
    <x v="3"/>
    <s v="CNDS0100"/>
    <s v="东三一区"/>
    <s v="CNDS0107"/>
    <n v="11500165"/>
    <s v="扬州市第一人民医院东南大学院附属扬州医院"/>
    <s v="否"/>
    <x v="6"/>
    <s v="扬州"/>
    <s v="三级"/>
    <n v="1532"/>
    <n v="3450"/>
    <n v="156000"/>
    <n v="1"/>
    <n v="31928.746666667001"/>
    <n v="0.10700692307692"/>
    <x v="0"/>
    <n v="0"/>
    <n v="31928.75"/>
    <x v="0"/>
    <n v="0"/>
    <n v="0"/>
    <n v="31928.746666667001"/>
    <n v="23.333586677969979"/>
    <n v="0"/>
    <s v="ART"/>
  </r>
  <r>
    <s v="CNDS0000"/>
    <x v="3"/>
    <s v="CNDS0100"/>
    <s v="东三一区"/>
    <s v="CNDS0107"/>
    <n v="11500166"/>
    <s v="扬州市级机关门诊部"/>
    <s v="否"/>
    <x v="6"/>
    <s v="扬州"/>
    <s v="二级"/>
    <n v="0"/>
    <n v="300"/>
    <n v="60000"/>
    <n v="1"/>
    <n v="45576.293333333"/>
    <n v="0.56728566666667002"/>
    <x v="1"/>
    <n v="0"/>
    <n v="45576.29"/>
    <x v="0"/>
    <n v="0"/>
    <n v="0"/>
    <n v="45576.293333333"/>
    <n v="33.307238835783707"/>
    <n v="0"/>
    <s v="ART"/>
  </r>
  <r>
    <s v="CNDS0000"/>
    <x v="3"/>
    <s v="CNDS0100"/>
    <s v="东三一区"/>
    <s v="CNDS0102"/>
    <n v="11500167"/>
    <s v="扬州市苏北人民医院扬州市红十字中心医院"/>
    <s v="是"/>
    <x v="6"/>
    <s v="扬州"/>
    <s v="三级"/>
    <n v="2000"/>
    <n v="3050"/>
    <n v="312928"/>
    <n v="2"/>
    <n v="169988.16"/>
    <n v="0.41269787299314997"/>
    <x v="3"/>
    <n v="0"/>
    <n v="169988.16"/>
    <x v="0"/>
    <n v="0"/>
    <n v="0"/>
    <n v="169988.16"/>
    <n v="124.22765938788038"/>
    <n v="0"/>
    <s v="ART"/>
  </r>
  <r>
    <s v="CNDS0000"/>
    <x v="3"/>
    <s v="CNDS0100"/>
    <s v="东三一区"/>
    <s v="CNDS0102"/>
    <n v="11500168"/>
    <s v="扬州市友好医院"/>
    <s v="否"/>
    <x v="6"/>
    <s v="扬州"/>
    <s v="二级"/>
    <n v="300"/>
    <n v="500"/>
    <n v="96000"/>
    <n v="1"/>
    <n v="54736.56"/>
    <n v="0.62467854166667003"/>
    <x v="1"/>
    <n v="0"/>
    <n v="54736.56"/>
    <x v="0"/>
    <n v="0"/>
    <n v="0"/>
    <n v="54736.56"/>
    <n v="40.001578531965272"/>
    <n v="0"/>
    <s v="ART"/>
  </r>
  <r>
    <s v="CNDS0000"/>
    <x v="3"/>
    <s v="CNDS0100"/>
    <s v="东三一区"/>
    <s v="CNDS0107"/>
    <n v="11500169"/>
    <s v="扬州市中医院"/>
    <s v="否"/>
    <x v="6"/>
    <s v="扬州"/>
    <s v="三级"/>
    <n v="500"/>
    <n v="700"/>
    <n v="36000"/>
    <n v="1"/>
    <n v="8058.12"/>
    <n v="0.23189333333333001"/>
    <x v="3"/>
    <n v="0"/>
    <n v="8058.12"/>
    <x v="0"/>
    <n v="0"/>
    <n v="0"/>
    <n v="8058.12"/>
    <n v="5.8888888888888884"/>
    <n v="0"/>
    <s v="ART"/>
  </r>
  <r>
    <s v="CNDS0000"/>
    <x v="3"/>
    <s v="CNDS0100"/>
    <s v="东三一区"/>
    <s v="CNDS0102"/>
    <n v="11500170"/>
    <s v="扬州五台山医院"/>
    <s v="否"/>
    <x v="6"/>
    <s v="扬州"/>
    <s v="二级"/>
    <n v="730"/>
    <n v="300"/>
    <n v="96000"/>
    <n v="1"/>
    <n v="43180.213333332998"/>
    <n v="0.46330375000000001"/>
    <x v="3"/>
    <n v="0"/>
    <n v="43180.21"/>
    <x v="0"/>
    <n v="0"/>
    <n v="0"/>
    <n v="43180.213333332998"/>
    <n v="31.556179173121841"/>
    <n v="0"/>
    <s v="ART"/>
  </r>
  <r>
    <s v="CNDS0000"/>
    <x v="3"/>
    <s v="CNDS0100"/>
    <s v="东三一区"/>
    <s v="CNDS0105"/>
    <n v="11500177"/>
    <s v="镇江市第四人民医院"/>
    <s v="否"/>
    <x v="6"/>
    <s v="镇江"/>
    <s v="三级"/>
    <n v="800"/>
    <n v="1534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5"/>
    <n v="11500178"/>
    <s v="镇江市第一人民医院镇江医学院附属人民医院"/>
    <s v="是"/>
    <x v="6"/>
    <s v="镇江"/>
    <s v="三级"/>
    <n v="1500"/>
    <n v="3000"/>
    <n v="151338.70000000001"/>
    <n v="1"/>
    <n v="93403.306666667006"/>
    <n v="0.72215342143153005"/>
    <x v="1"/>
    <n v="0"/>
    <n v="93403.31"/>
    <x v="0"/>
    <n v="0"/>
    <n v="0"/>
    <n v="93403.306666667006"/>
    <n v="68.259307979381887"/>
    <n v="0"/>
    <s v="ART"/>
  </r>
  <r>
    <s v="CNDS0000"/>
    <x v="3"/>
    <s v="CNDS0100"/>
    <s v="东三一区"/>
    <s v="CNDS0104"/>
    <n v="11500179"/>
    <s v="南京同仁医院"/>
    <s v="否"/>
    <x v="6"/>
    <s v="南京"/>
    <s v="三级"/>
    <n v="600"/>
    <n v="300"/>
    <n v="60000"/>
    <n v="1"/>
    <n v="34818"/>
    <n v="0.64713166666666999"/>
    <x v="1"/>
    <n v="0"/>
    <n v="34818"/>
    <x v="0"/>
    <n v="0"/>
    <n v="0"/>
    <n v="34818"/>
    <n v="25.445058317986494"/>
    <n v="0"/>
    <s v="ART"/>
  </r>
  <r>
    <s v="CNDS0000"/>
    <x v="3"/>
    <s v="CNDS0100"/>
    <s v="东三一区"/>
    <s v="CNDS0106"/>
    <n v="11500193"/>
    <s v="邳州市人民医院"/>
    <s v="否"/>
    <x v="6"/>
    <s v="邳州"/>
    <s v="二级"/>
    <n v="600"/>
    <n v="15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1"/>
    <n v="11500199"/>
    <s v="高邮市人民医院"/>
    <s v="否"/>
    <x v="6"/>
    <s v="高邮"/>
    <s v="二级"/>
    <n v="400"/>
    <n v="680"/>
    <n v="72000"/>
    <n v="1"/>
    <n v="74181.466666666995"/>
    <n v="0.82253833333333004"/>
    <x v="1"/>
    <n v="0"/>
    <n v="74181.47"/>
    <x v="0"/>
    <n v="0"/>
    <n v="0"/>
    <n v="74181.466666666995"/>
    <n v="54.211952020423716"/>
    <n v="0"/>
    <s v="ART"/>
  </r>
  <r>
    <s v="CNDS0000"/>
    <x v="3"/>
    <s v="CNDS0100"/>
    <s v="东三一区"/>
    <s v="CNDS0101"/>
    <n v="11500200"/>
    <s v="高邮市中医院"/>
    <s v="否"/>
    <x v="6"/>
    <s v="高邮"/>
    <s v="二级"/>
    <n v="140"/>
    <n v="360"/>
    <n v="36000"/>
    <n v="1"/>
    <n v="7754.1733333333004"/>
    <n v="0.29590083333333"/>
    <x v="3"/>
    <n v="0"/>
    <n v="7754.17"/>
    <x v="0"/>
    <n v="0"/>
    <n v="0"/>
    <n v="7754.1733333333004"/>
    <n v="5.6667641069114127"/>
    <n v="0"/>
    <s v="ART"/>
  </r>
  <r>
    <s v="CNDS0000"/>
    <x v="3"/>
    <s v="CNDS0100"/>
    <s v="东三一区"/>
    <s v="CNDS0101"/>
    <n v="11500223"/>
    <s v="南京明基医院"/>
    <s v="否"/>
    <x v="6"/>
    <s v="南京"/>
    <s v="三级"/>
    <n v="1500"/>
    <n v="300"/>
    <n v="144000"/>
    <n v="1"/>
    <n v="112513.2"/>
    <n v="0.79185208333333001"/>
    <x v="1"/>
    <n v="0"/>
    <n v="112513.2"/>
    <x v="0"/>
    <n v="0"/>
    <n v="0"/>
    <n v="112513.2"/>
    <n v="82.224853108831013"/>
    <n v="0"/>
    <s v="ART"/>
  </r>
  <r>
    <s v="CNDS0000"/>
    <x v="3"/>
    <s v="CNDS0100"/>
    <s v="东三一区"/>
    <s v="CNDS0101"/>
    <n v="11500227"/>
    <s v="钟山干部疗养院"/>
    <s v="否"/>
    <x v="6"/>
    <s v="南京"/>
    <s v="二级"/>
    <n v="150"/>
    <n v="1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4"/>
    <n v="11500229"/>
    <s v="南京市秦淮医院"/>
    <s v="否"/>
    <x v="6"/>
    <s v="南京"/>
    <s v="二级"/>
    <n v="100"/>
    <n v="200"/>
    <n v="36000"/>
    <n v="1"/>
    <n v="15660.386666667"/>
    <n v="0.37096944444444002"/>
    <x v="3"/>
    <n v="0"/>
    <n v="15660.39"/>
    <x v="0"/>
    <n v="0"/>
    <n v="0"/>
    <n v="15660.386666667"/>
    <n v="11.444639324934229"/>
    <n v="0"/>
    <s v="ART"/>
  </r>
  <r>
    <s v="CNDS0000"/>
    <x v="3"/>
    <s v="CNDS0100"/>
    <s v="东三一区"/>
    <s v="CNDS0101"/>
    <n v="11500230"/>
    <s v="上海梅山医院（九四二四）"/>
    <s v="是"/>
    <x v="6"/>
    <s v="南京"/>
    <s v="二级"/>
    <n v="100"/>
    <n v="300"/>
    <n v="55560.114999999998"/>
    <n v="1"/>
    <n v="19613.599999999999"/>
    <n v="0.28795098786243001"/>
    <x v="3"/>
    <n v="0"/>
    <n v="19613.599999999999"/>
    <x v="0"/>
    <n v="0"/>
    <n v="0"/>
    <n v="19613.599999999999"/>
    <n v="14.333654886141073"/>
    <n v="0"/>
    <s v="ART"/>
  </r>
  <r>
    <s v="CNDS0000"/>
    <x v="3"/>
    <s v="CNDS0100"/>
    <s v="东三一区"/>
    <s v="CNDS0105"/>
    <n v="11500232"/>
    <s v="镇江医学院附属医院镇江江滨医院江苏大学附属医院"/>
    <s v="是"/>
    <x v="6"/>
    <s v="镇江"/>
    <s v="三级"/>
    <n v="1400"/>
    <n v="3000"/>
    <n v="627291.28"/>
    <n v="3"/>
    <n v="171119.06666667"/>
    <n v="0.23515876069566999"/>
    <x v="3"/>
    <n v="0"/>
    <n v="171119.07"/>
    <x v="0"/>
    <n v="0"/>
    <n v="0"/>
    <n v="171119.06666667"/>
    <n v="125.05412805597211"/>
    <n v="0"/>
    <s v="ART"/>
  </r>
  <r>
    <s v="CNDS0000"/>
    <x v="3"/>
    <s v="CNDS0100"/>
    <s v="东三一区"/>
    <s v="CNDS0107"/>
    <n v="11500236"/>
    <s v="六合县人民医院"/>
    <s v="否"/>
    <x v="6"/>
    <s v="南京"/>
    <s v="二级"/>
    <n v="300"/>
    <n v="500"/>
    <n v="36000"/>
    <n v="1"/>
    <n v="4561.3733333333003"/>
    <n v="5.4233888888888998E-2"/>
    <x v="0"/>
    <n v="0"/>
    <n v="4561.37"/>
    <x v="0"/>
    <n v="0"/>
    <n v="0"/>
    <n v="4561.3733333333003"/>
    <n v="3.33346000565151"/>
    <n v="0"/>
    <s v="ART"/>
  </r>
  <r>
    <s v="CNDS0000"/>
    <x v="3"/>
    <s v="CNDS0100"/>
    <s v="东三一区"/>
    <s v="CNDS0107"/>
    <n v="11500237"/>
    <s v="南京东瑞医院"/>
    <s v="否"/>
    <x v="6"/>
    <s v="南京"/>
    <s v="二级"/>
    <n v="60"/>
    <n v="250"/>
    <n v="36000"/>
    <n v="1"/>
    <n v="7906.3466666667"/>
    <n v="0.19388333333332999"/>
    <x v="0"/>
    <n v="0"/>
    <n v="7906.35"/>
    <x v="0"/>
    <n v="0"/>
    <n v="0"/>
    <n v="7906.3466666667"/>
    <n v="5.7779726582673421"/>
    <n v="0"/>
    <s v="ART"/>
  </r>
  <r>
    <s v="CNDS0000"/>
    <x v="3"/>
    <s v="CNDS0100"/>
    <s v="东三一区"/>
    <s v="CNDS0103"/>
    <n v="11500242"/>
    <s v="南京市白下区蓝旗街卫生院"/>
    <s v="否"/>
    <x v="6"/>
    <s v="南京"/>
    <s v="二级"/>
    <n v="0"/>
    <n v="150"/>
    <n v="36000"/>
    <n v="1"/>
    <n v="10034.826666667001"/>
    <n v="0.24838944444444"/>
    <x v="3"/>
    <n v="0"/>
    <n v="10034.83"/>
    <x v="0"/>
    <n v="0"/>
    <n v="0"/>
    <n v="10034.826666667001"/>
    <n v="7.3334697496762544"/>
    <n v="0"/>
    <s v="ART"/>
  </r>
  <r>
    <s v="CNDS0000"/>
    <x v="3"/>
    <s v="CNDS0100"/>
    <s v="东三一区"/>
    <s v="CNDS0101"/>
    <n v="11500243"/>
    <s v="电子工业部第十四所医院"/>
    <s v="否"/>
    <x v="6"/>
    <s v="南京"/>
    <s v="一级"/>
    <n v="40"/>
    <n v="100"/>
    <n v="36000"/>
    <n v="1"/>
    <n v="11818.8"/>
    <n v="0.38399"/>
    <x v="3"/>
    <n v="0"/>
    <n v="11818.8"/>
    <x v="0"/>
    <n v="0"/>
    <n v="0"/>
    <n v="11818.8"/>
    <n v="8.6372007366482499"/>
    <n v="0"/>
    <s v="ART"/>
  </r>
  <r>
    <s v="CNDS0000"/>
    <x v="3"/>
    <s v="CNDS0100"/>
    <s v="东三一区"/>
    <s v="CNDS0105"/>
    <n v="11500245"/>
    <s v="南京晨光机器厂职工医院晨光集团晨光医院"/>
    <s v="否"/>
    <x v="6"/>
    <s v="南京"/>
    <s v="一级"/>
    <n v="30"/>
    <n v="100"/>
    <n v="36000"/>
    <n v="1"/>
    <n v="4409.2266666667001"/>
    <n v="0.17362055555556"/>
    <x v="0"/>
    <n v="0"/>
    <n v="4409.2299999999996"/>
    <x v="0"/>
    <n v="0"/>
    <n v="0"/>
    <n v="4409.2266666667001"/>
    <n v="3.2222709423446316"/>
    <n v="0"/>
    <s v="ART"/>
  </r>
  <r>
    <s v="CNDS0000"/>
    <x v="3"/>
    <s v="CNDS0100"/>
    <s v="东三一区"/>
    <s v="CNDS0104"/>
    <n v="11500250"/>
    <s v="南京市石门坎医院"/>
    <s v="否"/>
    <x v="6"/>
    <s v="南京"/>
    <s v="二级"/>
    <n v="20"/>
    <n v="250"/>
    <n v="36000"/>
    <n v="1"/>
    <n v="14085.173333332999"/>
    <n v="0.53113666666667003"/>
    <x v="1"/>
    <n v="0"/>
    <n v="14085.17"/>
    <x v="0"/>
    <n v="0"/>
    <n v="0"/>
    <n v="14085.173333332999"/>
    <n v="10.293470529197725"/>
    <n v="0"/>
    <s v="ART"/>
  </r>
  <r>
    <s v="CNDS0000"/>
    <x v="3"/>
    <s v="CNDS0100"/>
    <s v="东三一区"/>
    <s v="CNDS0104"/>
    <n v="11500252"/>
    <s v="南京大学医院"/>
    <s v="否"/>
    <x v="6"/>
    <s v="南京"/>
    <s v="一级"/>
    <n v="40"/>
    <n v="100"/>
    <n v="36000"/>
    <n v="1"/>
    <n v="29319.48"/>
    <n v="0.16791777777778"/>
    <x v="0"/>
    <n v="0"/>
    <n v="29319.48"/>
    <x v="0"/>
    <n v="0"/>
    <n v="0"/>
    <n v="29319.48"/>
    <n v="21.426729807945279"/>
    <n v="0"/>
    <s v="ART"/>
  </r>
  <r>
    <s v="CNDS0000"/>
    <x v="3"/>
    <s v="CNDS0100"/>
    <s v="东三一区"/>
    <s v="CNDS0103"/>
    <n v="11500256"/>
    <s v="南京市玄武区天山路社区卫生服务站"/>
    <s v="否"/>
    <x v="6"/>
    <s v="南京"/>
    <s v="二级"/>
    <n v="0"/>
    <n v="250"/>
    <n v="36000"/>
    <n v="1"/>
    <n v="10491.093333332999"/>
    <n v="0.27307611111111002"/>
    <x v="3"/>
    <n v="0"/>
    <n v="10491.09"/>
    <x v="0"/>
    <n v="0"/>
    <n v="0"/>
    <n v="10491.093333332999"/>
    <n v="7.6669102672783476"/>
    <n v="0"/>
    <s v="ART"/>
  </r>
  <r>
    <s v="CNDS0000"/>
    <x v="3"/>
    <s v="CNDS0100"/>
    <s v="东三一区"/>
    <s v="CNDS0105"/>
    <n v="13000212"/>
    <s v="镇江市市级机关医院"/>
    <s v="否"/>
    <x v="6"/>
    <s v="镇江"/>
    <s v="一级"/>
    <n v="50"/>
    <n v="300"/>
    <n v="90000"/>
    <n v="1"/>
    <n v="33984.533333332998"/>
    <n v="0.92302622222221997"/>
    <x v="1"/>
    <n v="0"/>
    <n v="33984.53"/>
    <x v="0"/>
    <n v="0"/>
    <n v="0"/>
    <n v="33984.533333332998"/>
    <n v="24.835959347929638"/>
    <n v="0"/>
    <s v="ART"/>
  </r>
  <r>
    <s v="CNDS0000"/>
    <x v="3"/>
    <s v="CNDS0100"/>
    <s v="东三一区"/>
    <s v="CNDS0104"/>
    <n v="13000313"/>
    <s v="南京市雨花台区宁南社区卫生服务部"/>
    <s v="否"/>
    <x v="6"/>
    <s v="南京"/>
    <s v="二级"/>
    <n v="30"/>
    <n v="200"/>
    <n v="36000"/>
    <n v="1"/>
    <n v="11502.293333333"/>
    <n v="0.28199111111111003"/>
    <x v="3"/>
    <n v="0"/>
    <n v="11502.29"/>
    <x v="0"/>
    <n v="0"/>
    <n v="0"/>
    <n v="11502.293333333"/>
    <n v="8.4058970836132296"/>
    <n v="0"/>
    <s v="ART"/>
  </r>
  <r>
    <s v="CNDS0000"/>
    <x v="3"/>
    <s v="CNDS0100"/>
    <s v="东三一区"/>
    <s v="CNDS0107"/>
    <n v="13000314"/>
    <s v="南京市浦口医院"/>
    <s v="否"/>
    <x v="6"/>
    <s v="南京"/>
    <s v="二级"/>
    <n v="140"/>
    <n v="2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100"/>
    <s v="东三一区"/>
    <s v="CNDS0107"/>
    <n v="91000557"/>
    <s v="南京浦口区中心医院"/>
    <s v="否"/>
    <x v="6"/>
    <s v="南京"/>
    <s v="二级"/>
    <n v="140"/>
    <n v="300"/>
    <n v="36000"/>
    <n v="1"/>
    <n v="10643"/>
    <n v="0.61666611111111003"/>
    <x v="1"/>
    <n v="0"/>
    <n v="10643"/>
    <x v="0"/>
    <n v="0"/>
    <n v="0"/>
    <n v="10643"/>
    <n v="7.7779239381449319"/>
    <n v="0"/>
    <s v="ART"/>
  </r>
  <r>
    <s v="CNDS0000"/>
    <x v="3"/>
    <s v="CNDS0100"/>
    <s v="东三一区"/>
    <s v="CNDS0104"/>
    <n v="91000695"/>
    <s v="南京市江宁区东山街道社区卫生服务中心"/>
    <s v="否"/>
    <x v="6"/>
    <s v="南京"/>
    <s v="二级"/>
    <n v="10"/>
    <n v="300"/>
    <n v="36000"/>
    <n v="1"/>
    <n v="3040.9333333333002"/>
    <n v="6.3352777777777994E-2"/>
    <x v="0"/>
    <n v="0"/>
    <n v="3040.93"/>
    <x v="0"/>
    <n v="0"/>
    <n v="0"/>
    <n v="3040.9333333333002"/>
    <n v="2.2223196624669677"/>
    <n v="0"/>
    <s v="ART"/>
  </r>
  <r>
    <s v="CNDS0000"/>
    <x v="3"/>
    <s v="CNDS0100"/>
    <s v="东三一区"/>
    <s v="CNDS0101"/>
    <n v="91000733"/>
    <s v="中国人民解放军总参谋部南京干休所"/>
    <s v="否"/>
    <x v="6"/>
    <s v="南京"/>
    <s v="一级"/>
    <n v="30"/>
    <n v="40"/>
    <n v="36000"/>
    <n v="1"/>
    <n v="11327.946666667"/>
    <n v="0.33878888888889003"/>
    <x v="3"/>
    <n v="0"/>
    <n v="11327.95"/>
    <x v="0"/>
    <n v="0"/>
    <n v="0"/>
    <n v="11327.946666667"/>
    <n v="8.2784842195526025"/>
    <n v="0"/>
    <s v="ART"/>
  </r>
  <r>
    <s v="CNDS0000"/>
    <x v="3"/>
    <s v="CNDS0100"/>
    <s v="东三一区"/>
    <s v="CNDS0101"/>
    <n v="91000740"/>
    <s v="江苏省军区南京第一离职干部休养所"/>
    <s v="否"/>
    <x v="6"/>
    <s v="南京"/>
    <s v="一级"/>
    <n v="30"/>
    <n v="40"/>
    <n v="36000"/>
    <n v="1"/>
    <n v="16773.2"/>
    <n v="0.51930555555556002"/>
    <x v="1"/>
    <n v="0"/>
    <n v="16773.2"/>
    <x v="0"/>
    <n v="0"/>
    <n v="0"/>
    <n v="16773.2"/>
    <n v="12.257885351808003"/>
    <n v="0"/>
    <s v="ART"/>
  </r>
  <r>
    <s v="CNDS0000"/>
    <x v="3"/>
    <s v="CNDS0100"/>
    <s v="东三一区"/>
    <s v="CNDS0107"/>
    <n v="91001112"/>
    <s v="扬州东方医院"/>
    <s v="否"/>
    <x v="6"/>
    <s v="扬州"/>
    <s v="二级"/>
    <n v="500"/>
    <n v="800"/>
    <n v="48000"/>
    <n v="1"/>
    <n v="39227.480000000003"/>
    <n v="0.66654145833333001"/>
    <x v="1"/>
    <n v="0"/>
    <n v="39227.480000000003"/>
    <x v="0"/>
    <n v="0"/>
    <n v="0"/>
    <n v="39227.480000000003"/>
    <n v="28.667514396796168"/>
    <n v="0"/>
    <s v="ART"/>
  </r>
  <r>
    <s v="CNDS0000"/>
    <x v="3"/>
    <s v="CNDS0100"/>
    <s v="东三一区"/>
    <s v="CNDS0105"/>
    <n v="91001911"/>
    <s v="镇江市中医院"/>
    <s v="否"/>
    <x v="6"/>
    <s v="镇江"/>
    <s v="三级"/>
    <n v="800"/>
    <n v="500"/>
    <n v="36000"/>
    <n v="1"/>
    <n v="3801"/>
    <n v="4.7512499999999999E-2"/>
    <x v="0"/>
    <n v="0"/>
    <n v="3801"/>
    <x v="0"/>
    <n v="0"/>
    <n v="0"/>
    <n v="3801"/>
    <n v="2.7777777777777777"/>
    <n v="0"/>
    <s v="ART"/>
  </r>
  <r>
    <s v="CNDS0000"/>
    <x v="3"/>
    <s v="CNDS0100"/>
    <s v="东三一区"/>
    <s v="CNDS0102"/>
    <n v="91011880"/>
    <s v="陆军指挥学院第一干休所医务室"/>
    <s v="否"/>
    <x v="6"/>
    <s v="南京"/>
    <s v="一级"/>
    <n v="30"/>
    <n v="40"/>
    <n v="60000"/>
    <n v="1"/>
    <n v="30763"/>
    <n v="0.6039795"/>
    <x v="1"/>
    <n v="0"/>
    <n v="30763"/>
    <x v="0"/>
    <n v="0"/>
    <n v="0"/>
    <n v="30763"/>
    <n v="22.48165687392207"/>
    <n v="0"/>
    <s v="ART"/>
  </r>
  <r>
    <s v="CNDS0000"/>
    <x v="3"/>
    <s v="CNDS0100"/>
    <s v="东三一区"/>
    <s v="CNDS0102"/>
    <n v="91019066"/>
    <s v="南京玄武半山园诊所海军干休所"/>
    <s v="否"/>
    <x v="6"/>
    <s v="南京"/>
    <s v="一级"/>
    <n v="30"/>
    <n v="40"/>
    <n v="36000"/>
    <n v="1"/>
    <n v="18245.599999999999"/>
    <n v="0.25341666666667001"/>
    <x v="3"/>
    <n v="0"/>
    <n v="18245.599999999999"/>
    <x v="0"/>
    <n v="0"/>
    <n v="0"/>
    <n v="18245.599999999999"/>
    <n v="13.333917974801951"/>
    <n v="0"/>
    <s v="ART"/>
  </r>
  <r>
    <s v="CNDS0000"/>
    <x v="3"/>
    <s v="CNDS0100"/>
    <s v="东三一区"/>
    <s v="CNDS0102"/>
    <n v="91037381"/>
    <s v="第二军医大学南京建宁路干休所"/>
    <s v="否"/>
    <x v="6"/>
    <s v="南京"/>
    <s v="一级"/>
    <n v="30"/>
    <n v="20"/>
    <n v="60000"/>
    <n v="1"/>
    <n v="39133.706666667"/>
    <n v="0.72754666666667001"/>
    <x v="1"/>
    <n v="0"/>
    <n v="39133.71"/>
    <x v="0"/>
    <n v="0"/>
    <n v="0"/>
    <n v="39133.706666667"/>
    <n v="28.598984672649742"/>
    <n v="0"/>
    <s v="ART"/>
  </r>
  <r>
    <s v="CNDS0000"/>
    <x v="3"/>
    <s v="CNDS0200"/>
    <s v="东三二区"/>
    <s v="CNDS0206"/>
    <n v="11500002"/>
    <s v="常熟市第二人民医院"/>
    <s v="否"/>
    <x v="6"/>
    <s v="常熟"/>
    <s v="三级"/>
    <n v="1200"/>
    <n v="1800"/>
    <n v="503556.48"/>
    <n v="3"/>
    <n v="484412.4"/>
    <n v="0.83794175382272995"/>
    <x v="1"/>
    <n v="0"/>
    <n v="484412.4"/>
    <x v="0"/>
    <n v="0"/>
    <n v="0"/>
    <n v="484412.4"/>
    <n v="354.00947119179165"/>
    <n v="0"/>
    <s v="ART"/>
  </r>
  <r>
    <s v="CNDS0000"/>
    <x v="3"/>
    <s v="CNDS0200"/>
    <s v="东三二区"/>
    <s v="CNDS0206"/>
    <n v="11500003"/>
    <s v="常熟市第三人民医院"/>
    <s v="否"/>
    <x v="6"/>
    <s v="常熟"/>
    <s v="二级"/>
    <n v="100"/>
    <n v="150"/>
    <n v="48000"/>
    <n v="1"/>
    <n v="19157.759999999998"/>
    <n v="0.68201500000000004"/>
    <x v="1"/>
    <n v="0"/>
    <n v="19157.759999999998"/>
    <x v="0"/>
    <n v="0"/>
    <n v="0"/>
    <n v="19157.759999999998"/>
    <n v="14.000526177321756"/>
    <n v="0"/>
    <s v="ART"/>
  </r>
  <r>
    <s v="CNDS0000"/>
    <x v="3"/>
    <s v="CNDS0200"/>
    <s v="东三二区"/>
    <s v="CNDS0206"/>
    <n v="11500004"/>
    <s v="常熟市第五人民医院"/>
    <s v="否"/>
    <x v="6"/>
    <s v="常熟"/>
    <s v="二级"/>
    <n v="269"/>
    <n v="500"/>
    <n v="36000"/>
    <n v="1"/>
    <n v="5777.68"/>
    <n v="0.16144277777777999"/>
    <x v="0"/>
    <n v="0"/>
    <n v="5777.68"/>
    <x v="0"/>
    <n v="0"/>
    <n v="0"/>
    <n v="5777.68"/>
    <n v="4.2223391505159462"/>
    <n v="0"/>
    <s v="ART"/>
  </r>
  <r>
    <s v="CNDS0000"/>
    <x v="3"/>
    <s v="CNDS0200"/>
    <s v="东三二区"/>
    <s v="CNDS0206"/>
    <n v="11500005"/>
    <s v="常熟市第一人民医院"/>
    <s v="否"/>
    <x v="6"/>
    <s v="常熟"/>
    <s v="二级"/>
    <n v="540"/>
    <n v="1500"/>
    <n v="96000"/>
    <n v="1"/>
    <n v="76136.679999999993"/>
    <n v="0.67241916666667001"/>
    <x v="1"/>
    <n v="0"/>
    <n v="76136.679999999993"/>
    <x v="0"/>
    <n v="0"/>
    <n v="0"/>
    <n v="76136.679999999993"/>
    <n v="55.640825513753683"/>
    <n v="0"/>
    <s v="ART"/>
  </r>
  <r>
    <s v="CNDS0000"/>
    <x v="3"/>
    <s v="CNDS0200"/>
    <s v="东三二区"/>
    <s v="CNDS0206"/>
    <n v="11500009"/>
    <s v="常熟市中医院"/>
    <s v="否"/>
    <x v="6"/>
    <s v="常熟"/>
    <s v="二级"/>
    <n v="550"/>
    <n v="1400"/>
    <n v="123144"/>
    <n v="1"/>
    <n v="84841.493333332997"/>
    <n v="0.79184661859286998"/>
    <x v="1"/>
    <n v="0"/>
    <n v="84841.49"/>
    <x v="0"/>
    <n v="0"/>
    <n v="0"/>
    <n v="84841.493333332997"/>
    <n v="62.002319077825277"/>
    <n v="0"/>
    <s v="ART"/>
  </r>
  <r>
    <s v="CNDS0000"/>
    <x v="3"/>
    <s v="CNDS0200"/>
    <s v="东三二区"/>
    <s v="CNDS0208"/>
    <n v="11500013"/>
    <s v="常州市第二人民医院"/>
    <s v="是"/>
    <x v="6"/>
    <s v="常州"/>
    <s v="三级"/>
    <n v="1740"/>
    <n v="3000"/>
    <n v="254718.32199999999"/>
    <n v="2"/>
    <n v="185492.82666667001"/>
    <n v="0.56836767321354997"/>
    <x v="1"/>
    <n v="0"/>
    <n v="185492.83"/>
    <x v="0"/>
    <n v="0"/>
    <n v="0"/>
    <n v="185492.82666667001"/>
    <n v="135.55849825095004"/>
    <n v="0"/>
    <s v="ART"/>
  </r>
  <r>
    <s v="CNDS0000"/>
    <x v="3"/>
    <s v="CNDS0200"/>
    <s v="东三二区"/>
    <s v="CNDS0207"/>
    <n v="11500015"/>
    <s v="常州市第一零二医院"/>
    <s v="否"/>
    <x v="6"/>
    <s v="常州"/>
    <s v="三级"/>
    <n v="350"/>
    <n v="400"/>
    <n v="264000"/>
    <n v="2"/>
    <n v="218945.06666667"/>
    <n v="0.91661939393938996"/>
    <x v="1"/>
    <n v="0"/>
    <n v="218945.07"/>
    <x v="0"/>
    <n v="0"/>
    <n v="0"/>
    <n v="218945.06666667"/>
    <n v="160.00545665370956"/>
    <n v="0"/>
    <s v="ART"/>
  </r>
  <r>
    <s v="CNDS0000"/>
    <x v="3"/>
    <s v="CNDS0200"/>
    <s v="东三二区"/>
    <s v="CNDS0207"/>
    <n v="11500016"/>
    <s v="常州市第一人民医院苏州大学医学院附属三院"/>
    <s v="是"/>
    <x v="6"/>
    <s v="常州"/>
    <s v="三级"/>
    <n v="1800"/>
    <n v="3611"/>
    <n v="773505.66130000004"/>
    <n v="3"/>
    <n v="604198.66666667"/>
    <n v="0.68347093815898996"/>
    <x v="1"/>
    <n v="0"/>
    <n v="604198.67000000004"/>
    <x v="0"/>
    <n v="0"/>
    <n v="0"/>
    <n v="604198.66666667"/>
    <n v="441.54949477233328"/>
    <n v="0"/>
    <s v="ART"/>
  </r>
  <r>
    <s v="CNDS0000"/>
    <x v="3"/>
    <s v="CNDS0200"/>
    <s v="东三二区"/>
    <s v="CNDS0208"/>
    <n v="11500018"/>
    <s v="常州市中医院"/>
    <s v="是"/>
    <x v="6"/>
    <s v="常州"/>
    <s v="三级"/>
    <n v="866"/>
    <n v="1800"/>
    <n v="92958.64"/>
    <n v="1"/>
    <n v="49870.186666667003"/>
    <n v="0.44792221572948998"/>
    <x v="3"/>
    <n v="0"/>
    <n v="49870.19"/>
    <x v="0"/>
    <n v="0"/>
    <n v="0"/>
    <n v="49870.186666667003"/>
    <n v="36.44522396640285"/>
    <n v="0"/>
    <s v="ART"/>
  </r>
  <r>
    <s v="CNDS0000"/>
    <x v="3"/>
    <s v="CNDS0200"/>
    <s v="东三二区"/>
    <s v="CNDS0207"/>
    <n v="11500020"/>
    <s v="姜堰市人民医院"/>
    <s v="否"/>
    <x v="6"/>
    <s v="姜堰"/>
    <s v="二级"/>
    <n v="800"/>
    <n v="200"/>
    <n v="36000"/>
    <n v="1"/>
    <n v="0"/>
    <n v="0.28550555555556001"/>
    <x v="3"/>
    <n v="0"/>
    <n v="0"/>
    <x v="0"/>
    <n v="0"/>
    <n v="0"/>
    <n v="0"/>
    <n v="0"/>
    <n v="0"/>
    <s v="ART"/>
  </r>
  <r>
    <s v="CNDS0000"/>
    <x v="3"/>
    <s v="CNDS0200"/>
    <s v="东三二区"/>
    <s v="CNDS0207"/>
    <n v="11500021"/>
    <s v="金坛市人民医院"/>
    <s v="否"/>
    <x v="6"/>
    <s v="金坛"/>
    <s v="二级"/>
    <n v="800"/>
    <n v="600"/>
    <n v="60000"/>
    <n v="1"/>
    <n v="48045.760000000002"/>
    <n v="0.66235533333332997"/>
    <x v="1"/>
    <n v="0"/>
    <n v="48045.760000000002"/>
    <x v="0"/>
    <n v="0"/>
    <n v="0"/>
    <n v="48045.760000000002"/>
    <n v="35.111929609167177"/>
    <n v="0"/>
    <s v="ART"/>
  </r>
  <r>
    <s v="CNDS0000"/>
    <x v="3"/>
    <s v="CNDS0200"/>
    <s v="东三二区"/>
    <s v="CNDS0204"/>
    <n v="11500022"/>
    <s v="靖江市人民医院"/>
    <s v="否"/>
    <x v="6"/>
    <s v="靖江"/>
    <s v="二级"/>
    <n v="1000"/>
    <n v="260"/>
    <n v="36000"/>
    <n v="1"/>
    <n v="4409.28"/>
    <n v="0.12544888888889"/>
    <x v="0"/>
    <n v="0"/>
    <n v="4409.28"/>
    <x v="0"/>
    <n v="0"/>
    <n v="0"/>
    <n v="4409.28"/>
    <n v="3.222309918442515"/>
    <n v="0"/>
    <s v="ART"/>
  </r>
  <r>
    <s v="CNDS0000"/>
    <x v="3"/>
    <s v="CNDS0200"/>
    <s v="东三二区"/>
    <s v="CNDS0208"/>
    <n v="11500024"/>
    <s v="武进市人民医院"/>
    <s v="否"/>
    <x v="6"/>
    <s v="常州"/>
    <s v="三级"/>
    <n v="1000"/>
    <n v="1000"/>
    <n v="168000"/>
    <n v="1"/>
    <n v="103997.75999999999"/>
    <n v="0.45267214285714003"/>
    <x v="3"/>
    <n v="0"/>
    <n v="103997.75999999999"/>
    <x v="0"/>
    <n v="0"/>
    <n v="0"/>
    <n v="103997.75999999999"/>
    <n v="76.001753924405847"/>
    <n v="0"/>
    <s v="ART"/>
  </r>
  <r>
    <s v="CNDS0000"/>
    <x v="3"/>
    <s v="CNDS0200"/>
    <s v="东三二区"/>
    <s v="CNDS0207"/>
    <n v="11500025"/>
    <s v="武进市中医院"/>
    <s v="否"/>
    <x v="6"/>
    <s v="常州"/>
    <s v="二级"/>
    <n v="800"/>
    <n v="1706"/>
    <n v="296040"/>
    <n v="2"/>
    <n v="280826.44"/>
    <n v="0.79451141737603004"/>
    <x v="1"/>
    <n v="0"/>
    <n v="280826.44"/>
    <x v="0"/>
    <n v="0"/>
    <n v="0"/>
    <n v="280826.44"/>
    <n v="205.22847788593646"/>
    <n v="0"/>
    <s v="ART"/>
  </r>
  <r>
    <s v="CNDS0000"/>
    <x v="3"/>
    <s v="CNDS0200"/>
    <s v="东三二区"/>
    <s v="CNDS0205"/>
    <n v="11500099"/>
    <s v="南通瑞慈医院"/>
    <s v="否"/>
    <x v="6"/>
    <s v="南通"/>
    <s v="二级"/>
    <n v="856"/>
    <n v="440"/>
    <n v="108000"/>
    <n v="1"/>
    <n v="83320.053333332995"/>
    <n v="0.72062999999999999"/>
    <x v="1"/>
    <n v="0"/>
    <n v="83320.05"/>
    <x v="0"/>
    <n v="0"/>
    <n v="0"/>
    <n v="83320.053333332995"/>
    <n v="60.89044793280496"/>
    <n v="0"/>
    <s v="ART"/>
  </r>
  <r>
    <s v="CNDS0000"/>
    <x v="3"/>
    <s v="CNDS0200"/>
    <s v="东三二区"/>
    <s v="CNDS0205"/>
    <n v="11500100"/>
    <s v="南通市传染病防治院南通市第三人民医院"/>
    <s v="否"/>
    <x v="6"/>
    <s v="南通"/>
    <s v="二级"/>
    <n v="500"/>
    <n v="380"/>
    <n v="180000"/>
    <n v="1"/>
    <n v="156260.93333333"/>
    <n v="0.86977022222222"/>
    <x v="1"/>
    <n v="0"/>
    <n v="156260.93"/>
    <x v="0"/>
    <n v="0"/>
    <n v="0"/>
    <n v="156260.93333333"/>
    <n v="114.19577693978923"/>
    <n v="0"/>
    <s v="ART"/>
  </r>
  <r>
    <s v="CNDS0000"/>
    <x v="3"/>
    <s v="CNDS0200"/>
    <s v="东三二区"/>
    <s v="CNDS0205"/>
    <n v="11500103"/>
    <s v="南通市老年康复医院"/>
    <s v="否"/>
    <x v="6"/>
    <s v="南通"/>
    <s v="二级"/>
    <n v="300"/>
    <n v="580"/>
    <n v="264000"/>
    <n v="2"/>
    <n v="218944"/>
    <n v="0.71463515151515"/>
    <x v="1"/>
    <n v="0"/>
    <n v="218944"/>
    <x v="0"/>
    <n v="0"/>
    <n v="0"/>
    <n v="218944"/>
    <n v="160.00467713174893"/>
    <n v="0"/>
    <s v="ART"/>
  </r>
  <r>
    <s v="CNDS0000"/>
    <x v="3"/>
    <s v="CNDS0200"/>
    <s v="东三二区"/>
    <s v="CNDS0205"/>
    <n v="11500107"/>
    <s v="南通医学院第二附属医院南通市第一人民医院"/>
    <s v="是"/>
    <x v="6"/>
    <s v="南通"/>
    <s v="三级"/>
    <n v="1060"/>
    <n v="2600"/>
    <n v="368006.5"/>
    <n v="2"/>
    <n v="145958.39999999999"/>
    <n v="0.50178461521739004"/>
    <x v="1"/>
    <n v="0"/>
    <n v="145958.39999999999"/>
    <x v="0"/>
    <n v="0"/>
    <n v="0"/>
    <n v="145958.39999999999"/>
    <n v="106.66666666666666"/>
    <n v="0"/>
    <s v="ART"/>
  </r>
  <r>
    <s v="CNDS0000"/>
    <x v="3"/>
    <s v="CNDS0200"/>
    <s v="东三二区"/>
    <s v="CNDS0205"/>
    <n v="11500108"/>
    <s v="南通医学院附属第一人民医院"/>
    <s v="否"/>
    <x v="6"/>
    <s v="南通"/>
    <s v="三级"/>
    <n v="2002"/>
    <n v="4500"/>
    <n v="720000"/>
    <n v="3"/>
    <n v="352742.40000000002"/>
    <n v="0.53752666666667004"/>
    <x v="1"/>
    <n v="0"/>
    <n v="352742.40000000002"/>
    <x v="0"/>
    <n v="0"/>
    <n v="0"/>
    <n v="352742.40000000002"/>
    <n v="257.78479347540122"/>
    <n v="0"/>
    <s v="ART"/>
  </r>
  <r>
    <s v="CNDS0000"/>
    <x v="3"/>
    <s v="CNDS0200"/>
    <s v="东三二区"/>
    <s v="CNDS0201"/>
    <n v="11500110"/>
    <s v="昆山市第二人民医院"/>
    <s v="否"/>
    <x v="6"/>
    <s v="昆山"/>
    <s v="二级"/>
    <n v="210"/>
    <n v="500"/>
    <n v="54000"/>
    <n v="1"/>
    <n v="29800.533333333002"/>
    <n v="0.82083851851851997"/>
    <x v="1"/>
    <n v="0"/>
    <n v="29800.53"/>
    <x v="0"/>
    <n v="0"/>
    <n v="0"/>
    <n v="29800.533333333002"/>
    <n v="21.778284467050337"/>
    <n v="0"/>
    <s v="ART"/>
  </r>
  <r>
    <s v="CNDS0000"/>
    <x v="3"/>
    <s v="CNDS0200"/>
    <s v="东三二区"/>
    <s v="CNDS0201"/>
    <n v="11500111"/>
    <s v="昆山市第一人民医院江苏大学附属昆山医院"/>
    <s v="否"/>
    <x v="6"/>
    <s v="昆山"/>
    <s v="三级"/>
    <n v="1500"/>
    <n v="3000"/>
    <n v="48000"/>
    <n v="1"/>
    <n v="19157.306666666998"/>
    <n v="0.25281395833332998"/>
    <x v="3"/>
    <n v="0"/>
    <n v="19157.310000000001"/>
    <x v="0"/>
    <n v="0"/>
    <n v="0"/>
    <n v="19157.306666666998"/>
    <n v="14.000194880489783"/>
    <n v="0"/>
    <s v="ART"/>
  </r>
  <r>
    <s v="CNDS0000"/>
    <x v="3"/>
    <s v="CNDS0200"/>
    <s v="东三二区"/>
    <s v="CNDS0201"/>
    <n v="11500112"/>
    <s v="昆山市中医院"/>
    <s v="否"/>
    <x v="6"/>
    <s v="昆山"/>
    <s v="二级"/>
    <n v="775"/>
    <n v="2400"/>
    <n v="204000"/>
    <n v="1"/>
    <n v="206780.79999999999"/>
    <n v="0.94196666666666995"/>
    <x v="1"/>
    <n v="0"/>
    <n v="206780.79999999999"/>
    <x v="0"/>
    <n v="0"/>
    <n v="0"/>
    <n v="206780.79999999999"/>
    <n v="151.11578824286008"/>
    <n v="0"/>
    <s v="ART"/>
  </r>
  <r>
    <s v="CNDS0000"/>
    <x v="3"/>
    <s v="CNDS0200"/>
    <s v="东三二区"/>
    <s v="CNDS0201"/>
    <n v="11500113"/>
    <s v="南京医科大学附属苏州医学院苏州市第四人民医院"/>
    <s v="否"/>
    <x v="6"/>
    <s v="苏州"/>
    <s v="三级"/>
    <n v="600"/>
    <n v="1096"/>
    <n v="504000"/>
    <n v="3"/>
    <n v="592600.96"/>
    <n v="0.96898769841270005"/>
    <x v="1"/>
    <n v="0"/>
    <n v="592600.96"/>
    <x v="0"/>
    <n v="0"/>
    <n v="0"/>
    <n v="592600.96"/>
    <n v="433.07386944956005"/>
    <n v="0"/>
    <s v="ART"/>
  </r>
  <r>
    <s v="CNDS0000"/>
    <x v="3"/>
    <s v="CNDS0200"/>
    <s v="东三二区"/>
    <s v="CNDS0202"/>
    <n v="11500114"/>
    <s v="苏州大学附属第二医院苏州市第六人民医院"/>
    <s v="否"/>
    <x v="6"/>
    <s v="苏州"/>
    <s v="三级"/>
    <n v="1289"/>
    <n v="3000"/>
    <n v="360000"/>
    <n v="2"/>
    <n v="307741.89333332999"/>
    <n v="0.77973538888889005"/>
    <x v="1"/>
    <n v="0"/>
    <n v="307741.89"/>
    <x v="0"/>
    <n v="0"/>
    <n v="0"/>
    <n v="307741.89333332999"/>
    <n v="224.89834059262913"/>
    <n v="0"/>
    <s v="ART"/>
  </r>
  <r>
    <s v="CNDS0000"/>
    <x v="3"/>
    <s v="CNDS0200"/>
    <s v="东三二区"/>
    <s v="CNDS0201"/>
    <n v="11500115"/>
    <s v="苏州大学附属第一医院苏州市第一人民医院"/>
    <s v="是"/>
    <x v="6"/>
    <s v="苏州"/>
    <s v="三级"/>
    <n v="1691"/>
    <n v="3500"/>
    <n v="1076127.6000000001"/>
    <n v="4"/>
    <n v="822702.64"/>
    <n v="0.71881551964654999"/>
    <x v="5"/>
    <n v="0.3"/>
    <n v="1069513.43"/>
    <x v="0"/>
    <n v="0"/>
    <n v="0.3"/>
    <n v="1069513.432"/>
    <n v="781.60237949077725"/>
    <n v="0"/>
    <s v="ART"/>
  </r>
  <r>
    <s v="CNDS0000"/>
    <x v="3"/>
    <s v="CNDS0200"/>
    <s v="东三二区"/>
    <s v="CNDS0202"/>
    <n v="11500116"/>
    <s v="苏州九龙医院有限公司"/>
    <s v="否"/>
    <x v="6"/>
    <s v="苏州"/>
    <s v="三级"/>
    <n v="1100"/>
    <n v="1500"/>
    <n v="240000"/>
    <n v="2"/>
    <n v="197352.18666666999"/>
    <n v="0.94545449999999998"/>
    <x v="1"/>
    <n v="0"/>
    <n v="197352.19"/>
    <x v="0"/>
    <n v="0"/>
    <n v="0"/>
    <n v="197352.18666666999"/>
    <n v="144.22534031005731"/>
    <n v="0"/>
    <s v="ART"/>
  </r>
  <r>
    <s v="CNDS0000"/>
    <x v="3"/>
    <s v="CNDS0200"/>
    <s v="东三二区"/>
    <s v="CNDS0202"/>
    <n v="11500117"/>
    <s v="苏州市沧浪区人民医院"/>
    <s v="否"/>
    <x v="6"/>
    <s v="苏州"/>
    <s v="一级"/>
    <n v="100"/>
    <n v="500"/>
    <n v="36000"/>
    <n v="1"/>
    <n v="6841.8666666667004"/>
    <n v="0.19101388888889001"/>
    <x v="0"/>
    <n v="0"/>
    <n v="6841.87"/>
    <x v="0"/>
    <n v="0"/>
    <n v="0"/>
    <n v="6841.8666666667004"/>
    <n v="5.0000487201224102"/>
    <n v="0"/>
    <s v="ART"/>
  </r>
  <r>
    <s v="CNDS0000"/>
    <x v="3"/>
    <s v="CNDS0200"/>
    <s v="东三二区"/>
    <s v="CNDS0202"/>
    <n v="11500118"/>
    <s v="苏州市第二人民医院"/>
    <s v="否"/>
    <x v="6"/>
    <s v="苏州"/>
    <s v="三级"/>
    <n v="1200"/>
    <n v="1500"/>
    <n v="504000"/>
    <n v="3"/>
    <n v="475533.78666667"/>
    <n v="0.90360539682539998"/>
    <x v="1"/>
    <n v="0"/>
    <n v="475533.79"/>
    <x v="0"/>
    <n v="0"/>
    <n v="0"/>
    <n v="475533.78666667"/>
    <n v="347.52096426866467"/>
    <n v="0"/>
    <s v="ART"/>
  </r>
  <r>
    <s v="CNDS0000"/>
    <x v="3"/>
    <s v="CNDS0200"/>
    <s v="东三二区"/>
    <s v="CNDS0202"/>
    <n v="11500119"/>
    <s v="苏州市第七人民医院"/>
    <s v="否"/>
    <x v="6"/>
    <s v="苏州"/>
    <s v="二级"/>
    <n v="227"/>
    <n v="600"/>
    <n v="36000"/>
    <n v="1"/>
    <n v="760.26666666666995"/>
    <n v="1.5838888888888999E-2"/>
    <x v="0"/>
    <n v="0"/>
    <n v="760.27"/>
    <x v="0"/>
    <n v="0"/>
    <n v="0"/>
    <n v="760.26666666666995"/>
    <n v="0.5556042756779429"/>
    <n v="0"/>
    <s v="ART"/>
  </r>
  <r>
    <s v="CNDS0000"/>
    <x v="3"/>
    <s v="CNDS0200"/>
    <s v="东三二区"/>
    <s v="CNDS0203"/>
    <n v="11500120"/>
    <s v="苏州市第三人民医院"/>
    <s v="否"/>
    <x v="6"/>
    <s v="苏州"/>
    <s v="三级"/>
    <n v="506"/>
    <n v="950"/>
    <n v="48000"/>
    <n v="1"/>
    <n v="0"/>
    <n v="0"/>
    <x v="0"/>
    <n v="0"/>
    <n v="0"/>
    <x v="0"/>
    <n v="0"/>
    <n v="0"/>
    <n v="0"/>
    <n v="0"/>
    <n v="0"/>
    <s v="ART"/>
  </r>
  <r>
    <s v="CNDS0000"/>
    <x v="3"/>
    <s v="CNDS0200"/>
    <s v="东三二区"/>
    <s v="CNDS0203"/>
    <n v="11500121"/>
    <s v="苏州市广济医院"/>
    <s v="是"/>
    <x v="6"/>
    <s v="苏州"/>
    <s v="二级"/>
    <n v="500"/>
    <n v="500"/>
    <n v="503233.25"/>
    <n v="3"/>
    <n v="30408.106666667001"/>
    <n v="6.2012118634847999E-2"/>
    <x v="0"/>
    <n v="0"/>
    <n v="30408.11"/>
    <x v="0"/>
    <n v="0"/>
    <n v="0"/>
    <n v="30408.106666667001"/>
    <n v="22.222300174418283"/>
    <n v="0"/>
    <s v="ART"/>
  </r>
  <r>
    <s v="CNDS0000"/>
    <x v="3"/>
    <s v="CNDS0200"/>
    <s v="东三二区"/>
    <s v="CNDS0203"/>
    <n v="11500122"/>
    <s v="苏州市金闾区人民医院"/>
    <s v="否"/>
    <x v="6"/>
    <s v="苏州"/>
    <s v="二级"/>
    <n v="400"/>
    <n v="200"/>
    <n v="36000"/>
    <n v="1"/>
    <n v="40949.333333333001"/>
    <n v="0"/>
    <x v="0"/>
    <n v="0"/>
    <n v="40949.33"/>
    <x v="0"/>
    <n v="0"/>
    <n v="0"/>
    <n v="40949.333333333001"/>
    <n v="29.925847973729866"/>
    <n v="0"/>
    <s v="ART"/>
  </r>
  <r>
    <s v="CNDS0000"/>
    <x v="3"/>
    <s v="CNDS0200"/>
    <s v="东三二区"/>
    <s v="CNDS0203"/>
    <n v="11500124"/>
    <s v="苏州市中医院"/>
    <s v="是"/>
    <x v="6"/>
    <s v="苏州"/>
    <s v="三级"/>
    <n v="780"/>
    <n v="2000"/>
    <n v="86352"/>
    <n v="1"/>
    <n v="17637.066666667"/>
    <n v="0.23096766722253001"/>
    <x v="3"/>
    <n v="0"/>
    <n v="17637.07"/>
    <x v="0"/>
    <n v="0"/>
    <n v="0"/>
    <n v="17637.066666667"/>
    <n v="12.889200697672397"/>
    <n v="0"/>
    <s v="ART"/>
  </r>
  <r>
    <s v="CNDS0000"/>
    <x v="3"/>
    <s v="CNDS0200"/>
    <s v="东三二区"/>
    <s v="CNDS0202"/>
    <n v="11500127"/>
    <s v="苏州一零零医院"/>
    <s v="否"/>
    <x v="6"/>
    <s v="苏州"/>
    <s v="二级"/>
    <n v="400"/>
    <n v="3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200"/>
    <s v="东三二区"/>
    <s v="CNDS0206"/>
    <n v="11500128"/>
    <s v="太仓市第一人民医院"/>
    <s v="否"/>
    <x v="6"/>
    <s v="苏州"/>
    <s v="二级"/>
    <n v="750"/>
    <n v="2800"/>
    <n v="287280"/>
    <n v="2"/>
    <n v="304087.46666666999"/>
    <n v="0.90450570871624003"/>
    <x v="1"/>
    <n v="0"/>
    <n v="304087.46999999997"/>
    <x v="0"/>
    <n v="0"/>
    <n v="0"/>
    <n v="304087.46666666999"/>
    <n v="222.22767887593179"/>
    <n v="0"/>
    <s v="ART"/>
  </r>
  <r>
    <s v="CNDS0000"/>
    <x v="3"/>
    <s v="CNDS0200"/>
    <s v="东三二区"/>
    <s v="CNDS0206"/>
    <n v="11500129"/>
    <s v="太仓市中医院"/>
    <s v="否"/>
    <x v="6"/>
    <s v="苏州"/>
    <s v="二级"/>
    <n v="400"/>
    <n v="8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200"/>
    <s v="东三二区"/>
    <s v="CNDS0202"/>
    <n v="11500130"/>
    <s v="吴江市第一人民医院"/>
    <s v="是"/>
    <x v="6"/>
    <s v="吴江"/>
    <s v="三级"/>
    <n v="1316"/>
    <n v="2600"/>
    <n v="133811.14909091001"/>
    <n v="1"/>
    <n v="72980.533333333005"/>
    <n v="0.52109708700451995"/>
    <x v="1"/>
    <n v="0"/>
    <n v="72980.53"/>
    <x v="0"/>
    <n v="0"/>
    <n v="0"/>
    <n v="72980.533333333005"/>
    <n v="53.33430773578079"/>
    <n v="0"/>
    <s v="ART"/>
  </r>
  <r>
    <s v="CNDS0000"/>
    <x v="3"/>
    <s v="CNDS0200"/>
    <s v="东三二区"/>
    <s v="CNDS0203"/>
    <n v="11500132"/>
    <s v="吴中区第一人民医院"/>
    <s v="否"/>
    <x v="6"/>
    <s v="苏州"/>
    <s v="二级"/>
    <n v="600"/>
    <n v="1000"/>
    <n v="108000"/>
    <n v="1"/>
    <n v="90770.826666666995"/>
    <n v="0.75842851851852"/>
    <x v="1"/>
    <n v="0"/>
    <n v="90770.83"/>
    <x v="0"/>
    <n v="0"/>
    <n v="0"/>
    <n v="90770.826666666995"/>
    <n v="66.335486762742988"/>
    <n v="0"/>
    <s v="ART"/>
  </r>
  <r>
    <s v="CNDS0000"/>
    <x v="3"/>
    <s v="CNDS0200"/>
    <s v="东三二区"/>
    <s v="CNDS0207"/>
    <n v="11500134"/>
    <s v="泰兴市人民医院"/>
    <s v="否"/>
    <x v="6"/>
    <s v="泰兴"/>
    <s v="三级"/>
    <n v="1200"/>
    <n v="2000"/>
    <n v="96000"/>
    <n v="1"/>
    <n v="78152.293333333"/>
    <n v="0.70749499999999999"/>
    <x v="1"/>
    <n v="0"/>
    <n v="78152.289999999994"/>
    <x v="0"/>
    <n v="0"/>
    <n v="0"/>
    <n v="78152.293333333"/>
    <n v="57.113839437964423"/>
    <n v="0"/>
    <s v="ART"/>
  </r>
  <r>
    <s v="CNDS0000"/>
    <x v="3"/>
    <s v="CNDS0200"/>
    <s v="东三二区"/>
    <s v="CNDS0208"/>
    <n v="11500135"/>
    <s v="泰州市人民医院"/>
    <s v="是"/>
    <x v="6"/>
    <s v="泰州"/>
    <s v="三级"/>
    <n v="1500"/>
    <n v="1300"/>
    <n v="36000"/>
    <n v="1"/>
    <n v="25847.599999999999"/>
    <n v="0.44729722222222001"/>
    <x v="3"/>
    <n v="0"/>
    <n v="25847.599999999999"/>
    <x v="0"/>
    <n v="0"/>
    <n v="0"/>
    <n v="25847.599999999999"/>
    <n v="18.88947353035751"/>
    <n v="0"/>
    <s v="ART"/>
  </r>
  <r>
    <s v="CNDS0000"/>
    <x v="3"/>
    <s v="CNDS0200"/>
    <s v="东三二区"/>
    <s v="CNDS0204"/>
    <n v="11500136"/>
    <s v="江阴市人民医院东南大学医学院附属江阴医院"/>
    <s v="否"/>
    <x v="6"/>
    <s v="江阴"/>
    <s v="三级"/>
    <n v="1200"/>
    <n v="2200"/>
    <n v="288000"/>
    <n v="2"/>
    <n v="313898.45333332999"/>
    <n v="0.89699982638888998"/>
    <x v="1"/>
    <n v="0"/>
    <n v="313898.45"/>
    <x v="0"/>
    <n v="0"/>
    <n v="0"/>
    <n v="313898.45333332999"/>
    <n v="229.3975659426832"/>
    <n v="0"/>
    <s v="ART"/>
  </r>
  <r>
    <s v="CNDS0000"/>
    <x v="3"/>
    <s v="CNDS0200"/>
    <s v="东三二区"/>
    <s v="CNDS0208"/>
    <n v="11500138"/>
    <s v="无锡江原医院"/>
    <s v="否"/>
    <x v="6"/>
    <s v="无锡"/>
    <s v="二级"/>
    <n v="200"/>
    <n v="130"/>
    <n v="36000"/>
    <n v="1"/>
    <n v="3648.96"/>
    <n v="3.1675000000000002E-2"/>
    <x v="0"/>
    <n v="0"/>
    <n v="3648.96"/>
    <x v="0"/>
    <n v="0"/>
    <n v="0"/>
    <n v="3648.96"/>
    <n v="2.6666666666666665"/>
    <n v="0"/>
    <s v="ART"/>
  </r>
  <r>
    <s v="CNDS0000"/>
    <x v="3"/>
    <s v="CNDS0200"/>
    <s v="东三二区"/>
    <s v="CNDS0204"/>
    <n v="11500140"/>
    <s v="无锡市第二人民医院"/>
    <s v="否"/>
    <x v="6"/>
    <s v="无锡"/>
    <s v="三级"/>
    <n v="650"/>
    <n v="1600"/>
    <n v="342000"/>
    <n v="2"/>
    <n v="291322.09333333001"/>
    <n v="0.88397046783625999"/>
    <x v="1"/>
    <n v="0"/>
    <n v="291322.09000000003"/>
    <x v="0"/>
    <n v="0"/>
    <n v="0"/>
    <n v="291322.09333333001"/>
    <n v="212.89872060958373"/>
    <n v="0"/>
    <s v="ART"/>
  </r>
  <r>
    <s v="CNDS0000"/>
    <x v="3"/>
    <s v="CNDS0200"/>
    <s v="东三二区"/>
    <s v="CNDS0208"/>
    <n v="11500141"/>
    <s v="无锡市第七人民医院无锡市精神卫生中心"/>
    <s v="否"/>
    <x v="6"/>
    <s v="无锡"/>
    <s v="二级"/>
    <n v="200"/>
    <n v="150"/>
    <n v="36000"/>
    <n v="1"/>
    <n v="6689.76"/>
    <n v="0"/>
    <x v="0"/>
    <n v="0"/>
    <n v="6689.76"/>
    <x v="0"/>
    <n v="0"/>
    <n v="0"/>
    <n v="6689.76"/>
    <n v="4.8888888888888893"/>
    <n v="0"/>
    <s v="ART"/>
  </r>
  <r>
    <s v="CNDS0000"/>
    <x v="3"/>
    <s v="CNDS0200"/>
    <s v="东三二区"/>
    <s v="CNDS0204"/>
    <n v="11500142"/>
    <s v="无锡市第三人民医院南通医学院第三附属医院"/>
    <s v="否"/>
    <x v="6"/>
    <s v="无锡"/>
    <s v="三级"/>
    <n v="900"/>
    <n v="1200"/>
    <n v="60000"/>
    <n v="1"/>
    <n v="74045.399999999994"/>
    <n v="0.78398133333332998"/>
    <x v="1"/>
    <n v="0"/>
    <n v="74045.399999999994"/>
    <x v="0"/>
    <n v="0"/>
    <n v="0"/>
    <n v="74045.399999999994"/>
    <n v="54.112514250635797"/>
    <n v="0"/>
    <s v="ART"/>
  </r>
  <r>
    <s v="CNDS0000"/>
    <x v="3"/>
    <s v="CNDS0200"/>
    <s v="东三二区"/>
    <s v="CNDS0204"/>
    <n v="11500144"/>
    <s v="无锡市第四人民医院苏州大学附属第四医院"/>
    <s v="否"/>
    <x v="6"/>
    <s v="无锡"/>
    <s v="三级"/>
    <n v="950"/>
    <n v="800"/>
    <n v="36000"/>
    <n v="1"/>
    <n v="11735.906666667001"/>
    <n v="0.25890166666667003"/>
    <x v="3"/>
    <n v="0"/>
    <n v="11735.91"/>
    <x v="0"/>
    <n v="0"/>
    <n v="0"/>
    <n v="11735.906666667001"/>
    <n v="8.5766221364750503"/>
    <n v="0"/>
    <s v="ART"/>
  </r>
  <r>
    <s v="CNDS0000"/>
    <x v="3"/>
    <s v="CNDS0200"/>
    <s v="东三二区"/>
    <s v="CNDS0204"/>
    <n v="11500146"/>
    <s v="无锡市第一人民医院"/>
    <s v="否"/>
    <x v="6"/>
    <s v="无锡"/>
    <s v="三级"/>
    <n v="1500"/>
    <n v="2000"/>
    <n v="216000"/>
    <n v="2"/>
    <n v="222591.14666667001"/>
    <n v="0.71494592592592998"/>
    <x v="1"/>
    <n v="0"/>
    <n v="222591.15"/>
    <x v="0"/>
    <n v="0"/>
    <n v="0"/>
    <n v="222591.14666667001"/>
    <n v="162.67001861108918"/>
    <n v="0"/>
    <s v="ART"/>
  </r>
  <r>
    <s v="CNDS0000"/>
    <x v="3"/>
    <s v="CNDS0200"/>
    <s v="东三二区"/>
    <s v="CNDS0204"/>
    <n v="11500148"/>
    <s v="无锡市中医院"/>
    <s v="否"/>
    <x v="6"/>
    <s v="无锡"/>
    <s v="三级"/>
    <n v="800"/>
    <n v="1500"/>
    <n v="126000"/>
    <n v="1"/>
    <n v="113576.30666667"/>
    <n v="0.71414150793650999"/>
    <x v="1"/>
    <n v="0"/>
    <n v="113576.31"/>
    <x v="0"/>
    <n v="0"/>
    <n v="0"/>
    <n v="113576.30666667"/>
    <n v="83.001773412457254"/>
    <n v="0"/>
    <s v="ART"/>
  </r>
  <r>
    <s v="CNDS0000"/>
    <x v="3"/>
    <s v="CNDS0200"/>
    <s v="东三二区"/>
    <s v="CNDS0204"/>
    <n v="11500149"/>
    <s v="无锡一零一医院（无锡市太湖医院）"/>
    <s v="否"/>
    <x v="6"/>
    <s v="无锡"/>
    <s v="三级"/>
    <n v="800"/>
    <n v="800"/>
    <n v="152160"/>
    <n v="1"/>
    <n v="120515.28"/>
    <n v="0.71726353838065005"/>
    <x v="1"/>
    <n v="0"/>
    <n v="120515.28"/>
    <x v="0"/>
    <n v="0"/>
    <n v="0"/>
    <n v="120515.28"/>
    <n v="88.072787862843114"/>
    <n v="0"/>
    <s v="ART"/>
  </r>
  <r>
    <s v="CNDS0000"/>
    <x v="3"/>
    <s v="CNDS0200"/>
    <s v="东三二区"/>
    <s v="CNDS0208"/>
    <n v="11500152"/>
    <s v="宜兴市人民医院"/>
    <s v="是"/>
    <x v="6"/>
    <s v="宜兴"/>
    <s v="三级"/>
    <n v="600"/>
    <n v="1500"/>
    <n v="179219.20000000001"/>
    <n v="1"/>
    <n v="66898.666666667006"/>
    <n v="0.20361211298789"/>
    <x v="3"/>
    <n v="0"/>
    <n v="66898.67"/>
    <x v="0"/>
    <n v="0"/>
    <n v="0"/>
    <n v="66898.666666667006"/>
    <n v="48.889668410847293"/>
    <n v="0"/>
    <s v="ART"/>
  </r>
  <r>
    <s v="CNDS0000"/>
    <x v="3"/>
    <s v="CNDS0200"/>
    <s v="东三二区"/>
    <s v="CNDS0203"/>
    <n v="11500173"/>
    <s v="张家港市第一人民医院（市红十字医院）"/>
    <s v="否"/>
    <x v="6"/>
    <s v="张家港"/>
    <s v="三级"/>
    <n v="1028"/>
    <n v="2000"/>
    <n v="168000"/>
    <n v="1"/>
    <n v="99742.506666667003"/>
    <n v="0.49856190476189999"/>
    <x v="3"/>
    <n v="0"/>
    <n v="99742.51"/>
    <x v="0"/>
    <n v="0"/>
    <n v="0"/>
    <n v="99742.506666667003"/>
    <n v="72.892006976721774"/>
    <n v="0"/>
    <s v="ART"/>
  </r>
  <r>
    <s v="CNDS0000"/>
    <x v="3"/>
    <s v="CNDS0200"/>
    <s v="东三二区"/>
    <s v="CNDS0203"/>
    <n v="11500174"/>
    <s v="张家港市中医院"/>
    <s v="否"/>
    <x v="6"/>
    <s v="张家港"/>
    <s v="二级"/>
    <n v="480"/>
    <n v="1200"/>
    <n v="132000"/>
    <n v="1"/>
    <n v="95331.68"/>
    <n v="0.80521909090909005"/>
    <x v="1"/>
    <n v="0"/>
    <n v="95331.68"/>
    <x v="0"/>
    <n v="0"/>
    <n v="0"/>
    <n v="95331.68"/>
    <n v="69.66856675143967"/>
    <n v="0"/>
    <s v="ART"/>
  </r>
  <r>
    <s v="CNDS0000"/>
    <x v="3"/>
    <s v="CNDS0200"/>
    <s v="东三二区"/>
    <s v="CNDS0205"/>
    <n v="11500207"/>
    <s v="盐城市第三人民医院"/>
    <s v="否"/>
    <x v="6"/>
    <s v="盐城"/>
    <s v="三级"/>
    <n v="1600"/>
    <n v="2500"/>
    <n v="108000"/>
    <n v="1"/>
    <n v="61728.24"/>
    <n v="0.63985351851852001"/>
    <x v="1"/>
    <n v="0"/>
    <n v="61728.24"/>
    <x v="0"/>
    <n v="0"/>
    <n v="0"/>
    <n v="61728.24"/>
    <n v="45.111111111111107"/>
    <n v="0"/>
    <s v="ART"/>
  </r>
  <r>
    <s v="CNDS0000"/>
    <x v="3"/>
    <s v="CNDS0200"/>
    <s v="东三二区"/>
    <s v="CNDS0205"/>
    <n v="11500208"/>
    <s v="盐城市第四人民医院"/>
    <s v="否"/>
    <x v="6"/>
    <s v="盐城"/>
    <s v="三级"/>
    <n v="360"/>
    <n v="280"/>
    <n v="96000"/>
    <n v="1"/>
    <n v="72981.333333332994"/>
    <n v="0.67668333333332997"/>
    <x v="1"/>
    <n v="0"/>
    <n v="72981.33"/>
    <x v="0"/>
    <n v="0"/>
    <n v="0"/>
    <n v="72981.333333332994"/>
    <n v="53.334892377249403"/>
    <n v="0"/>
    <s v="ART"/>
  </r>
  <r>
    <s v="CNDS0000"/>
    <x v="3"/>
    <s v="CNDS0200"/>
    <s v="东三二区"/>
    <s v="CNDS0205"/>
    <n v="11500209"/>
    <s v="盐城市第一人民医院"/>
    <s v="是"/>
    <x v="6"/>
    <s v="盐城"/>
    <s v="三级"/>
    <n v="1800"/>
    <n v="2500"/>
    <n v="93624.4"/>
    <n v="1"/>
    <n v="121636.53333332999"/>
    <n v="1"/>
    <x v="1"/>
    <n v="0"/>
    <n v="121636.53"/>
    <x v="0"/>
    <n v="0"/>
    <n v="0"/>
    <n v="121636.53333332999"/>
    <n v="88.892201857208619"/>
    <n v="0"/>
    <s v="ART"/>
  </r>
  <r>
    <s v="CNDS0000"/>
    <x v="3"/>
    <s v="CNDS0200"/>
    <s v="东三二区"/>
    <s v="CNDS0207"/>
    <n v="11500210"/>
    <s v="金坛市中医院"/>
    <s v="否"/>
    <x v="6"/>
    <s v="金坛"/>
    <s v="二级"/>
    <n v="450"/>
    <n v="400"/>
    <n v="36000"/>
    <n v="1"/>
    <n v="760.2"/>
    <n v="1.41175E-2"/>
    <x v="0"/>
    <n v="0"/>
    <n v="760.2"/>
    <x v="0"/>
    <n v="0"/>
    <n v="0"/>
    <n v="760.2"/>
    <n v="0.55555555555555558"/>
    <n v="0"/>
    <s v="ART"/>
  </r>
  <r>
    <s v="CNDS0000"/>
    <x v="3"/>
    <s v="CNDS0200"/>
    <s v="东三二区"/>
    <s v="CNDS0207"/>
    <n v="11500211"/>
    <s v="溧阳市中医院"/>
    <s v="否"/>
    <x v="6"/>
    <s v="溧阳"/>
    <s v="二级"/>
    <n v="400"/>
    <n v="100"/>
    <n v="36000"/>
    <n v="1"/>
    <n v="6081.8666666667004"/>
    <n v="0.12861944444444001"/>
    <x v="0"/>
    <n v="0"/>
    <n v="6081.87"/>
    <x v="0"/>
    <n v="0"/>
    <n v="0"/>
    <n v="6081.8666666667004"/>
    <n v="4.444639324934009"/>
    <n v="0"/>
    <s v="ART"/>
  </r>
  <r>
    <s v="CNDS0000"/>
    <x v="3"/>
    <s v="CNDS0200"/>
    <s v="东三二区"/>
    <s v="CNDS0201"/>
    <n v="11500213"/>
    <s v="昆山市第三人民医院"/>
    <s v="否"/>
    <x v="6"/>
    <s v="昆山"/>
    <s v="二级"/>
    <n v="310"/>
    <n v="300"/>
    <n v="48000"/>
    <n v="1"/>
    <n v="62641.306666666998"/>
    <n v="0.80594541666666997"/>
    <x v="1"/>
    <n v="0"/>
    <n v="62641.31"/>
    <x v="0"/>
    <n v="0"/>
    <n v="0"/>
    <n v="62641.306666666998"/>
    <n v="45.778381907295589"/>
    <n v="0"/>
    <s v="ART"/>
  </r>
  <r>
    <s v="CNDS0000"/>
    <x v="3"/>
    <s v="CNDS0200"/>
    <s v="东三二区"/>
    <s v="CNDS0202"/>
    <n v="11500214"/>
    <s v="吴江市第三人民医院"/>
    <s v="否"/>
    <x v="6"/>
    <s v="吴江"/>
    <s v="二级"/>
    <n v="618"/>
    <n v="500"/>
    <n v="36000"/>
    <n v="1"/>
    <n v="9730.56"/>
    <n v="0.59049777777778001"/>
    <x v="1"/>
    <n v="0"/>
    <n v="9730.56"/>
    <x v="0"/>
    <n v="0"/>
    <n v="0"/>
    <n v="9730.56"/>
    <n v="7.1111111111111107"/>
    <n v="0"/>
    <s v="ART"/>
  </r>
  <r>
    <s v="CNDS0000"/>
    <x v="3"/>
    <s v="CNDS0200"/>
    <s v="东三二区"/>
    <s v="CNDS0203"/>
    <n v="11500216"/>
    <s v="苏州市老年病医院"/>
    <s v="否"/>
    <x v="6"/>
    <s v="苏州"/>
    <s v="一级"/>
    <n v="200"/>
    <n v="0"/>
    <n v="40800"/>
    <n v="1"/>
    <n v="12163.866666667"/>
    <n v="0.37179411764706"/>
    <x v="3"/>
    <n v="0"/>
    <n v="12163.87"/>
    <x v="0"/>
    <n v="0"/>
    <n v="0"/>
    <n v="12163.866666667"/>
    <n v="8.8893760901129824"/>
    <n v="0"/>
    <s v="ART"/>
  </r>
  <r>
    <s v="CNDS0000"/>
    <x v="3"/>
    <s v="CNDS0200"/>
    <s v="东三二区"/>
    <s v="CNDS0203"/>
    <n v="11500217"/>
    <s v="张家港澳洋医院有限公司"/>
    <s v="否"/>
    <x v="6"/>
    <s v="张家港"/>
    <s v="二级"/>
    <n v="400"/>
    <n v="200"/>
    <n v="244272"/>
    <n v="2"/>
    <n v="200545.45333332999"/>
    <n v="0.78520874271303998"/>
    <x v="1"/>
    <n v="0"/>
    <n v="200545.45"/>
    <x v="0"/>
    <n v="0"/>
    <n v="0"/>
    <n v="200545.45333332999"/>
    <n v="146.558985452169"/>
    <n v="0"/>
    <s v="ART"/>
  </r>
  <r>
    <s v="CNDS0000"/>
    <x v="3"/>
    <s v="CNDS0200"/>
    <s v="东三二区"/>
    <s v="CNDS0208"/>
    <n v="11500264"/>
    <s v="泰州市中医院"/>
    <s v="否"/>
    <x v="6"/>
    <s v="泰州"/>
    <s v="三级"/>
    <n v="1000"/>
    <n v="200"/>
    <n v="36000"/>
    <n v="1"/>
    <n v="13684"/>
    <n v="0.27211944444443997"/>
    <x v="3"/>
    <n v="0"/>
    <n v="13684"/>
    <x v="0"/>
    <n v="0"/>
    <n v="0"/>
    <n v="13684"/>
    <n v="10.000292320734308"/>
    <n v="0"/>
    <s v="ART"/>
  </r>
  <r>
    <s v="CNDS0000"/>
    <x v="3"/>
    <s v="CNDS0200"/>
    <s v="东三二区"/>
    <s v="CNDS0208"/>
    <n v="11500266"/>
    <s v="泰州市第四人民医院"/>
    <s v="否"/>
    <x v="6"/>
    <s v="泰州"/>
    <s v="二级"/>
    <n v="300"/>
    <n v="100"/>
    <n v="54000"/>
    <n v="1"/>
    <n v="47742.8"/>
    <n v="0.73449074074073994"/>
    <x v="1"/>
    <n v="0"/>
    <n v="47742.8"/>
    <x v="0"/>
    <n v="0"/>
    <n v="0"/>
    <n v="47742.8"/>
    <n v="34.890525885001026"/>
    <n v="0"/>
    <s v="ART"/>
  </r>
  <r>
    <s v="CNDS0000"/>
    <x v="3"/>
    <s v="CNDS0200"/>
    <s v="东三二区"/>
    <s v="CNDS0208"/>
    <n v="11500272"/>
    <s v="宜兴市中医院"/>
    <s v="否"/>
    <x v="6"/>
    <s v="宜兴"/>
    <s v="三级"/>
    <n v="700"/>
    <n v="350"/>
    <n v="48000"/>
    <n v="1"/>
    <n v="0"/>
    <n v="0"/>
    <x v="0"/>
    <n v="0"/>
    <n v="0"/>
    <x v="0"/>
    <n v="0"/>
    <n v="0"/>
    <n v="0"/>
    <n v="0"/>
    <n v="0"/>
    <s v="ART"/>
  </r>
  <r>
    <s v="CNDS0000"/>
    <x v="3"/>
    <s v="CNDS0200"/>
    <s v="东三二区"/>
    <s v="CNDS0202"/>
    <n v="13000105"/>
    <s v="苏州爱心护理院"/>
    <s v="否"/>
    <x v="6"/>
    <s v="苏州"/>
    <s v="一级"/>
    <n v="200"/>
    <n v="0"/>
    <n v="41400"/>
    <n v="1"/>
    <n v="28279.973333333"/>
    <n v="0.72862657004831"/>
    <x v="1"/>
    <n v="0"/>
    <n v="28279.97"/>
    <x v="0"/>
    <n v="0"/>
    <n v="0"/>
    <n v="28279.973333333"/>
    <n v="20.667056427645505"/>
    <n v="0"/>
    <s v="ART"/>
  </r>
  <r>
    <s v="CNDS0000"/>
    <x v="3"/>
    <s v="CNDS0200"/>
    <s v="东三二区"/>
    <s v="CNDS0205"/>
    <n v="13000136"/>
    <s v="连云港第一人民医院"/>
    <s v="是"/>
    <x v="6"/>
    <s v="连云港"/>
    <s v="三级"/>
    <n v="1810"/>
    <n v="3500"/>
    <n v="204071.49333333"/>
    <n v="2"/>
    <n v="142007.49333333"/>
    <n v="0.72957754935818997"/>
    <x v="1"/>
    <n v="0"/>
    <n v="142007.49"/>
    <x v="0"/>
    <n v="0"/>
    <n v="0"/>
    <n v="142007.49333333"/>
    <n v="103.77933682169166"/>
    <n v="0"/>
    <s v="ART"/>
  </r>
  <r>
    <s v="CNDS0000"/>
    <x v="3"/>
    <s v="CNDS0200"/>
    <s v="东三二区"/>
    <s v="CNDS0204"/>
    <n v="13000219"/>
    <s v="无锡市惠山区阳山人民医院"/>
    <s v="否"/>
    <x v="6"/>
    <s v="无锡"/>
    <s v="一级"/>
    <n v="200"/>
    <n v="100"/>
    <n v="93600"/>
    <n v="1"/>
    <n v="57569.813333332997"/>
    <n v="0.66854476495727"/>
    <x v="1"/>
    <n v="0"/>
    <n v="57569.81"/>
    <x v="0"/>
    <n v="0"/>
    <n v="0"/>
    <n v="57569.813333332997"/>
    <n v="42.072125269178429"/>
    <n v="0"/>
    <s v="ART"/>
  </r>
  <r>
    <s v="CNDS0000"/>
    <x v="3"/>
    <s v="CNDS0200"/>
    <s v="东三二区"/>
    <s v="CNDS0203"/>
    <n v="13000242"/>
    <s v="苏州市高新区中西医结合医院"/>
    <s v="否"/>
    <x v="6"/>
    <s v="苏州"/>
    <s v="二级"/>
    <n v="280"/>
    <n v="500"/>
    <n v="36000"/>
    <n v="1"/>
    <n v="28888.133333333"/>
    <n v="0.38393888888889"/>
    <x v="3"/>
    <n v="0"/>
    <n v="28888.13"/>
    <x v="0"/>
    <n v="0"/>
    <n v="0"/>
    <n v="28888.133333333"/>
    <n v="21.111500872089948"/>
    <n v="0"/>
    <s v="ART"/>
  </r>
  <r>
    <s v="CNDS0000"/>
    <x v="3"/>
    <s v="CNDS0200"/>
    <s v="东三二区"/>
    <s v="CNDS0207"/>
    <n v="13000414"/>
    <s v="常州市新北区三井街道府成社区卫生服务站"/>
    <s v="否"/>
    <x v="6"/>
    <s v="常州"/>
    <s v="一级"/>
    <n v="0"/>
    <n v="30"/>
    <n v="81360"/>
    <n v="1"/>
    <n v="33192.186666667003"/>
    <n v="0.74742846607669999"/>
    <x v="1"/>
    <n v="0"/>
    <n v="33192.19"/>
    <x v="0"/>
    <n v="0"/>
    <n v="0"/>
    <n v="33192.186666667003"/>
    <n v="24.256910949360549"/>
    <n v="0"/>
    <s v="ART"/>
  </r>
  <r>
    <s v="CNDS0000"/>
    <x v="3"/>
    <s v="CNDS0200"/>
    <s v="东三二区"/>
    <s v="CNDS0202"/>
    <n v="13000623"/>
    <s v="苏州明基医院"/>
    <s v="否"/>
    <x v="6"/>
    <s v="苏州"/>
    <s v="二级"/>
    <n v="400"/>
    <n v="800"/>
    <n v="36000"/>
    <n v="1"/>
    <n v="6841.8"/>
    <n v="0"/>
    <x v="0"/>
    <n v="0"/>
    <n v="6841.8"/>
    <x v="0"/>
    <n v="0"/>
    <n v="0"/>
    <n v="6841.8"/>
    <n v="5"/>
    <n v="0"/>
    <s v="ART"/>
  </r>
  <r>
    <s v="CNDS0000"/>
    <x v="3"/>
    <s v="CNDS0200"/>
    <s v="东三二区"/>
    <s v="CNDS0207"/>
    <n v="91000764"/>
    <s v="南通市市级机关门诊部"/>
    <s v="否"/>
    <x v="6"/>
    <s v="南通"/>
    <s v="一级"/>
    <n v="100"/>
    <n v="100"/>
    <n v="36000"/>
    <n v="1"/>
    <n v="15405.093333332999"/>
    <n v="0.31819638888889001"/>
    <x v="3"/>
    <n v="0"/>
    <n v="15405.09"/>
    <x v="0"/>
    <n v="0"/>
    <n v="0"/>
    <n v="15405.093333332999"/>
    <n v="11.258070488272821"/>
    <n v="0"/>
    <s v="ART"/>
  </r>
  <r>
    <s v="CNDS0000"/>
    <x v="3"/>
    <s v="CNDS0200"/>
    <s v="东三二区"/>
    <s v="CNDS0204"/>
    <n v="91001279"/>
    <s v="无锡市方便门诊部无锡公费医疗方便门诊"/>
    <s v="否"/>
    <x v="6"/>
    <s v="无锡"/>
    <s v="二级"/>
    <n v="70"/>
    <n v="70"/>
    <n v="69600"/>
    <n v="1"/>
    <n v="62642.613333333"/>
    <n v="0.83437298850575004"/>
    <x v="1"/>
    <n v="0"/>
    <n v="62642.61"/>
    <x v="0"/>
    <n v="0"/>
    <n v="0"/>
    <n v="62642.613333333"/>
    <n v="45.779336821693846"/>
    <n v="0"/>
    <s v="ART"/>
  </r>
  <r>
    <s v="CNDS0000"/>
    <x v="3"/>
    <s v="CNDS0200"/>
    <s v="东三二区"/>
    <s v="CNDS0204"/>
    <n v="91001312"/>
    <s v="江苏省荣军医院"/>
    <s v="是"/>
    <x v="6"/>
    <s v="无锡"/>
    <s v="一级"/>
    <n v="300"/>
    <n v="100"/>
    <n v="65693.64"/>
    <n v="1"/>
    <n v="34969.733333333003"/>
    <n v="0.69028356474081998"/>
    <x v="1"/>
    <n v="0"/>
    <n v="34969.730000000003"/>
    <x v="0"/>
    <n v="0"/>
    <n v="0"/>
    <n v="34969.733333333003"/>
    <n v="25.555945316534395"/>
    <n v="0"/>
    <s v="ART"/>
  </r>
  <r>
    <s v="CNDS0000"/>
    <x v="3"/>
    <s v="CNDS0200"/>
    <s v="东三二区"/>
    <s v="CNDS0208"/>
    <n v="91001319"/>
    <s v="宜兴市第二人民医院"/>
    <s v="否"/>
    <x v="6"/>
    <s v="宜兴"/>
    <s v="二级"/>
    <n v="700"/>
    <n v="600"/>
    <n v="36000"/>
    <n v="1"/>
    <n v="7602.2"/>
    <n v="0.16739722222222"/>
    <x v="0"/>
    <n v="0"/>
    <n v="7602.2"/>
    <x v="0"/>
    <n v="0"/>
    <n v="0"/>
    <n v="7602.2"/>
    <n v="5.5557017159227104"/>
    <n v="0"/>
    <s v="ART"/>
  </r>
  <r>
    <s v="CNDS0000"/>
    <x v="3"/>
    <s v="CNDS0200"/>
    <s v="东三二区"/>
    <s v="CNDS0208"/>
    <n v="91001389"/>
    <s v="靖江市中医院"/>
    <s v="否"/>
    <x v="6"/>
    <s v="靖江"/>
    <s v="二级"/>
    <n v="300"/>
    <n v="200"/>
    <n v="48000"/>
    <n v="1"/>
    <n v="4865.7066666666997"/>
    <n v="0.15016833333332999"/>
    <x v="0"/>
    <n v="0"/>
    <n v="4865.71"/>
    <x v="0"/>
    <n v="0"/>
    <n v="0"/>
    <n v="4865.7066666666997"/>
    <n v="3.5558673643388432"/>
    <n v="0"/>
    <s v="ART"/>
  </r>
  <r>
    <s v="CNDS0000"/>
    <x v="3"/>
    <s v="CNDS0200"/>
    <s v="东三二区"/>
    <s v="CNDS0206"/>
    <n v="91001609"/>
    <s v="太仓市第三人民医院"/>
    <s v="否"/>
    <x v="6"/>
    <s v="太仓"/>
    <s v="二级"/>
    <n v="200"/>
    <n v="150"/>
    <n v="174000"/>
    <n v="1"/>
    <n v="170290.13333333001"/>
    <n v="0.96482965517241004"/>
    <x v="1"/>
    <n v="0"/>
    <n v="170290.13"/>
    <x v="0"/>
    <n v="0"/>
    <n v="0"/>
    <n v="170290.13333333001"/>
    <n v="124.44834205423282"/>
    <n v="0"/>
    <s v="ART"/>
  </r>
  <r>
    <s v="CNDS0000"/>
    <x v="3"/>
    <s v="CNDS0200"/>
    <s v="东三二区"/>
    <s v="CNDS0201"/>
    <n v="91001669"/>
    <s v="昆山市周市卫生院"/>
    <s v="否"/>
    <x v="6"/>
    <s v="昆山"/>
    <s v="二级"/>
    <n v="100"/>
    <n v="250"/>
    <n v="36000"/>
    <n v="1"/>
    <n v="36490.266666666997"/>
    <n v="0.31868055555556002"/>
    <x v="3"/>
    <n v="0"/>
    <n v="36490.269999999997"/>
    <x v="0"/>
    <n v="0"/>
    <n v="0"/>
    <n v="36490.266666666997"/>
    <n v="26.667153867890757"/>
    <n v="0"/>
    <s v="ART"/>
  </r>
  <r>
    <s v="CNDS0000"/>
    <x v="3"/>
    <s v="CNDS0200"/>
    <s v="东三二区"/>
    <s v="CNDS0206"/>
    <n v="91001738"/>
    <s v="常熟市社会福利院卫生所"/>
    <s v="否"/>
    <x v="6"/>
    <s v="常熟"/>
    <s v="一级"/>
    <n v="150"/>
    <n v="0"/>
    <n v="57456"/>
    <n v="1"/>
    <n v="58602.453333332996"/>
    <n v="0.76386243386243002"/>
    <x v="1"/>
    <n v="0"/>
    <n v="58602.45"/>
    <x v="0"/>
    <n v="0"/>
    <n v="0"/>
    <n v="58602.453333332996"/>
    <n v="42.826780476872308"/>
    <n v="0"/>
    <s v="ART"/>
  </r>
  <r>
    <s v="CNDS0000"/>
    <x v="3"/>
    <s v="CNDS0200"/>
    <s v="东三二区"/>
    <s v="CNDS0201"/>
    <n v="91012066"/>
    <s v="苏州广慈肿瘤医院"/>
    <s v="否"/>
    <x v="6"/>
    <s v="苏州"/>
    <s v="二级"/>
    <n v="100"/>
    <n v="120"/>
    <n v="36000"/>
    <n v="1"/>
    <n v="27216.613333333"/>
    <n v="0.90033888888889002"/>
    <x v="1"/>
    <n v="0"/>
    <n v="27216.61"/>
    <x v="0"/>
    <n v="0"/>
    <n v="0"/>
    <n v="27216.613333333"/>
    <n v="19.889950987556634"/>
    <n v="0"/>
    <s v="ART"/>
  </r>
  <r>
    <s v="CNDS0000"/>
    <x v="3"/>
    <s v="CNDS0200"/>
    <s v="东三二区"/>
    <s v="CNDS0205"/>
    <n v="91014043"/>
    <s v="连云港市中医院"/>
    <s v="否"/>
    <x v="6"/>
    <s v="连云港"/>
    <s v="三级"/>
    <n v="350"/>
    <n v="500"/>
    <n v="72000"/>
    <n v="1"/>
    <n v="41356.160000000003"/>
    <n v="0.68225333333333005"/>
    <x v="1"/>
    <n v="0"/>
    <n v="41356.160000000003"/>
    <x v="0"/>
    <n v="0"/>
    <n v="0"/>
    <n v="41356.160000000003"/>
    <n v="30.223157648572013"/>
    <n v="0"/>
    <s v="ART"/>
  </r>
  <r>
    <s v="CNDS0000"/>
    <x v="3"/>
    <s v="CNDS0200"/>
    <s v="东三二区"/>
    <s v="CNDS0201"/>
    <n v="91014284"/>
    <s v="昆山宗仁卿纪念医院"/>
    <s v="否"/>
    <x v="6"/>
    <s v="昆山"/>
    <s v="二级"/>
    <n v="300"/>
    <n v="600"/>
    <n v="36000"/>
    <n v="1"/>
    <n v="9122.7999999999993"/>
    <n v="0.12670833333333001"/>
    <x v="0"/>
    <n v="0"/>
    <n v="9122.7999999999993"/>
    <x v="0"/>
    <n v="0"/>
    <n v="0"/>
    <n v="9122.7999999999993"/>
    <n v="6.6669589874009754"/>
    <n v="0"/>
    <s v="ART"/>
  </r>
  <r>
    <s v="CNDS0000"/>
    <x v="3"/>
    <s v="CNDS0200"/>
    <s v="东三二区"/>
    <s v="CNDS0205"/>
    <n v="91018274"/>
    <s v="崇川区观音山镇社区卫生服务中心"/>
    <s v="否"/>
    <x v="6"/>
    <s v="南通"/>
    <s v="二级"/>
    <n v="0"/>
    <n v="90"/>
    <n v="36000"/>
    <n v="1"/>
    <n v="23586.720000000001"/>
    <n v="0.63402722222221997"/>
    <x v="1"/>
    <n v="0"/>
    <n v="23586.720000000001"/>
    <x v="0"/>
    <n v="0"/>
    <n v="0"/>
    <n v="23586.720000000001"/>
    <n v="17.23721827589231"/>
    <n v="0"/>
    <s v="ART"/>
  </r>
  <r>
    <s v="CNDS0000"/>
    <x v="3"/>
    <s v="CNDS0200"/>
    <s v="东三二区"/>
    <s v="CNDS0205"/>
    <n v="91018538"/>
    <s v="连云港市第二人民医院"/>
    <s v="否"/>
    <x v="6"/>
    <s v="连云港"/>
    <s v="三级"/>
    <n v="1307"/>
    <n v="600"/>
    <n v="84000"/>
    <n v="1"/>
    <n v="43788.480000000003"/>
    <n v="0.47749238095238"/>
    <x v="3"/>
    <n v="0"/>
    <n v="43788.480000000003"/>
    <x v="0"/>
    <n v="0"/>
    <n v="0"/>
    <n v="43788.480000000003"/>
    <n v="32.000701569762349"/>
    <n v="0"/>
    <s v="ART"/>
  </r>
  <r>
    <s v="CNDS0000"/>
    <x v="3"/>
    <s v="CNDS0200"/>
    <s v="东三二区"/>
    <s v="CNDS0201"/>
    <n v="91021168"/>
    <s v="苏州市吴中区康佳乐护理院"/>
    <s v="否"/>
    <x v="6"/>
    <s v="苏州"/>
    <s v="二级"/>
    <n v="0"/>
    <n v="40"/>
    <n v="36000"/>
    <n v="1"/>
    <n v="6081.6"/>
    <n v="0.16794444444444001"/>
    <x v="0"/>
    <n v="0"/>
    <n v="6081.6"/>
    <x v="0"/>
    <n v="0"/>
    <n v="0"/>
    <n v="6081.6"/>
    <n v="4.4444444444444446"/>
    <n v="0"/>
    <s v="ART"/>
  </r>
  <r>
    <s v="CNDS0000"/>
    <x v="3"/>
    <s v="CNDS0300"/>
    <s v="东三三区"/>
    <s v="CNDS0305"/>
    <n v="10100002"/>
    <s v="安庆市立医院"/>
    <s v="否"/>
    <x v="7"/>
    <s v="安庆"/>
    <s v="三级"/>
    <n v="1469"/>
    <n v="1000"/>
    <n v="36000"/>
    <n v="1"/>
    <n v="8666.3066666667"/>
    <n v="0.24628083333333001"/>
    <x v="3"/>
    <n v="0"/>
    <n v="8666.31"/>
    <x v="0"/>
    <n v="0"/>
    <n v="0"/>
    <n v="8666.3066666667"/>
    <n v="6.333352821382312"/>
    <n v="0"/>
    <s v="ART"/>
  </r>
  <r>
    <s v="CNDS0000"/>
    <x v="3"/>
    <s v="CNDS0300"/>
    <s v="东三三区"/>
    <s v="CNDS0304"/>
    <n v="10100003"/>
    <s v="池州人民医院"/>
    <s v="否"/>
    <x v="7"/>
    <s v="池州"/>
    <s v="三级"/>
    <n v="860"/>
    <n v="833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2"/>
    <n v="10100004"/>
    <s v="六安地区中医院"/>
    <s v="否"/>
    <x v="7"/>
    <s v="六安"/>
    <s v="三级"/>
    <n v="450"/>
    <n v="500"/>
    <n v="36000"/>
    <n v="1"/>
    <n v="25543.200000000001"/>
    <n v="0.76763944444443999"/>
    <x v="1"/>
    <n v="0"/>
    <n v="25543.200000000001"/>
    <x v="0"/>
    <n v="0"/>
    <n v="0"/>
    <n v="25543.200000000001"/>
    <n v="18.667017451547839"/>
    <n v="0"/>
    <s v="ART"/>
  </r>
  <r>
    <s v="CNDS0000"/>
    <x v="3"/>
    <s v="CNDS0300"/>
    <s v="东三三区"/>
    <s v="CNDS0302"/>
    <n v="10100005"/>
    <s v="六安市人民医院"/>
    <s v="否"/>
    <x v="7"/>
    <s v="六安"/>
    <s v="三级"/>
    <n v="1205"/>
    <n v="7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3"/>
    <n v="10100006"/>
    <s v="蚌埠市第三人民医院"/>
    <s v="否"/>
    <x v="7"/>
    <s v="蚌埠"/>
    <s v="三级"/>
    <n v="938"/>
    <n v="700"/>
    <n v="36000"/>
    <n v="1"/>
    <n v="2574.5333333333001"/>
    <n v="0.107275"/>
    <x v="0"/>
    <n v="0"/>
    <n v="2574.5300000000002"/>
    <x v="0"/>
    <n v="0"/>
    <n v="0"/>
    <n v="2574.5333333333001"/>
    <n v="1.8814736862618755"/>
    <n v="0"/>
    <s v="ART"/>
  </r>
  <r>
    <s v="CNDS0000"/>
    <x v="3"/>
    <s v="CNDS0300"/>
    <s v="东三三区"/>
    <s v="CNDS0303"/>
    <n v="10100007"/>
    <s v="蚌埠医学院附属医院"/>
    <s v="否"/>
    <x v="7"/>
    <s v="蚌埠"/>
    <s v="三级"/>
    <n v="1925"/>
    <n v="2739"/>
    <n v="216000"/>
    <n v="2"/>
    <n v="237192"/>
    <n v="0.96706111111111004"/>
    <x v="1"/>
    <n v="0"/>
    <n v="237192"/>
    <x v="0"/>
    <n v="0"/>
    <n v="0"/>
    <n v="237192"/>
    <n v="173.34034903095676"/>
    <n v="0"/>
    <s v="ART"/>
  </r>
  <r>
    <s v="CNDS0000"/>
    <x v="3"/>
    <s v="CNDS0300"/>
    <s v="东三三区"/>
    <s v="CNDS0303"/>
    <n v="10100008"/>
    <s v="亳州市人民医院"/>
    <s v="否"/>
    <x v="7"/>
    <s v="安庆"/>
    <s v="三级"/>
    <n v="800"/>
    <n v="8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3"/>
    <n v="10100010"/>
    <s v="阜阳市人民医院（原阜阳地区医院）"/>
    <s v="否"/>
    <x v="7"/>
    <s v="阜阳"/>
    <s v="三级"/>
    <n v="670"/>
    <n v="900"/>
    <n v="36000"/>
    <n v="1"/>
    <n v="10764.533333333"/>
    <n v="0.19439444444444001"/>
    <x v="0"/>
    <n v="0"/>
    <n v="10764.53"/>
    <x v="0"/>
    <n v="0"/>
    <n v="0"/>
    <n v="10764.533333333"/>
    <n v="7.8667407212524481"/>
    <n v="0"/>
    <s v="ART"/>
  </r>
  <r>
    <s v="CNDS0000"/>
    <x v="3"/>
    <s v="CNDS0300"/>
    <s v="东三三区"/>
    <s v="CNDS0305"/>
    <n v="10100015"/>
    <s v="安徽省立医院"/>
    <s v="是"/>
    <x v="7"/>
    <s v="合肥"/>
    <s v="三级"/>
    <n v="1400"/>
    <n v="1500"/>
    <n v="424494.10666667001"/>
    <n v="2"/>
    <n v="298612.98666667001"/>
    <n v="0.76192435871429998"/>
    <x v="1"/>
    <n v="0"/>
    <n v="298612.99"/>
    <x v="0"/>
    <n v="0"/>
    <n v="0"/>
    <n v="298612.98666667001"/>
    <n v="218.22691884202257"/>
    <n v="0"/>
    <s v="ART"/>
  </r>
  <r>
    <s v="CNDS0000"/>
    <x v="3"/>
    <s v="CNDS0300"/>
    <s v="东三三区"/>
    <s v="CNDS0305"/>
    <n v="10100018"/>
    <s v="安徽省中国科学技术大学校医院"/>
    <s v="否"/>
    <x v="7"/>
    <s v="合肥"/>
    <s v="二级"/>
    <n v="50"/>
    <n v="100"/>
    <n v="36000"/>
    <n v="1"/>
    <n v="29864.799999999999"/>
    <n v="0.68435666666667005"/>
    <x v="1"/>
    <n v="0"/>
    <n v="29864.799999999999"/>
    <x v="0"/>
    <n v="0"/>
    <n v="0"/>
    <n v="29864.799999999999"/>
    <n v="21.825250665029667"/>
    <n v="0"/>
    <s v="ART"/>
  </r>
  <r>
    <s v="CNDS0000"/>
    <x v="3"/>
    <s v="CNDS0300"/>
    <s v="东三三区"/>
    <s v="CNDS0301"/>
    <n v="10100019"/>
    <s v="安徽医科大学第一附属医院"/>
    <s v="否"/>
    <x v="7"/>
    <s v="合肥"/>
    <s v="三级"/>
    <n v="2800"/>
    <n v="1500"/>
    <n v="324000"/>
    <n v="2"/>
    <n v="267597.86666667002"/>
    <n v="0.74397530864198003"/>
    <x v="1"/>
    <n v="0"/>
    <n v="267597.87"/>
    <x v="0"/>
    <n v="0"/>
    <n v="0"/>
    <n v="267597.86666667002"/>
    <n v="195.5610122092651"/>
    <n v="0"/>
    <s v="ART"/>
  </r>
  <r>
    <s v="CNDS0000"/>
    <x v="3"/>
    <s v="CNDS0300"/>
    <s v="东三三区"/>
    <s v="CNDS0301"/>
    <n v="10100020"/>
    <s v="安徽中医学院第二附属医院第二附属针灸医院"/>
    <s v="否"/>
    <x v="7"/>
    <s v="合肥"/>
    <s v="三级"/>
    <n v="800"/>
    <n v="800"/>
    <n v="36000"/>
    <n v="1"/>
    <n v="42267.413333333003"/>
    <n v="0.33057777777778002"/>
    <x v="3"/>
    <n v="0"/>
    <n v="42267.41"/>
    <x v="0"/>
    <n v="0"/>
    <n v="0"/>
    <n v="42267.413333333003"/>
    <n v="30.889103257427138"/>
    <n v="0"/>
    <s v="ART"/>
  </r>
  <r>
    <s v="CNDS0000"/>
    <x v="3"/>
    <s v="CNDS0300"/>
    <s v="东三三区"/>
    <s v="CNDS0301"/>
    <n v="10100021"/>
    <s v="安徽中医学院第一附属医院"/>
    <s v="否"/>
    <x v="7"/>
    <s v="合肥"/>
    <s v="三级"/>
    <n v="1180"/>
    <n v="650"/>
    <n v="300000"/>
    <n v="2"/>
    <n v="267597.86666667002"/>
    <n v="0.86799199999999999"/>
    <x v="1"/>
    <n v="0"/>
    <n v="267597.87"/>
    <x v="0"/>
    <n v="0"/>
    <n v="0"/>
    <n v="267597.86666667002"/>
    <n v="195.5610122092651"/>
    <n v="0"/>
    <s v="ART"/>
  </r>
  <r>
    <s v="CNDS0000"/>
    <x v="3"/>
    <s v="CNDS0300"/>
    <s v="东三三区"/>
    <s v="CNDS0305"/>
    <n v="10100022"/>
    <s v="安徽中医学院神经病学研究所附属医院"/>
    <s v="否"/>
    <x v="7"/>
    <s v="合肥"/>
    <s v="一级"/>
    <n v="168"/>
    <n v="50"/>
    <n v="60000"/>
    <n v="1"/>
    <n v="41193.466666667002"/>
    <n v="0.63694233333332995"/>
    <x v="1"/>
    <n v="0"/>
    <n v="41193.47"/>
    <x v="0"/>
    <n v="0"/>
    <n v="0"/>
    <n v="41193.466666667002"/>
    <n v="30.104261061904033"/>
    <n v="0"/>
    <s v="ART"/>
  </r>
  <r>
    <s v="CNDS0000"/>
    <x v="3"/>
    <s v="CNDS0300"/>
    <s v="东三三区"/>
    <s v="CNDS0301"/>
    <n v="10100026"/>
    <s v="合肥市第二人民医院"/>
    <s v="否"/>
    <x v="7"/>
    <s v="合肥"/>
    <s v="三级"/>
    <n v="800"/>
    <n v="600"/>
    <n v="48000"/>
    <n v="1"/>
    <n v="25734.186666666999"/>
    <n v="0.59510291666667003"/>
    <x v="1"/>
    <n v="0"/>
    <n v="25734.19"/>
    <x v="0"/>
    <n v="0"/>
    <n v="0"/>
    <n v="25734.186666666999"/>
    <n v="18.806590858156479"/>
    <n v="0"/>
    <s v="ART"/>
  </r>
  <r>
    <s v="CNDS0000"/>
    <x v="3"/>
    <s v="CNDS0300"/>
    <s v="东三三区"/>
    <s v="CNDS0302"/>
    <n v="10100028"/>
    <s v="合肥市第四人民医院"/>
    <s v="否"/>
    <x v="7"/>
    <s v="合肥"/>
    <s v="三级"/>
    <n v="200"/>
    <n v="300"/>
    <n v="120000"/>
    <n v="1"/>
    <n v="157214.07999999999"/>
    <n v="0.78586266666667004"/>
    <x v="1"/>
    <n v="0"/>
    <n v="157214.07999999999"/>
    <x v="0"/>
    <n v="0"/>
    <n v="0"/>
    <n v="157214.07999999999"/>
    <n v="114.89233827355373"/>
    <n v="0"/>
    <s v="ART"/>
  </r>
  <r>
    <s v="CNDS0000"/>
    <x v="3"/>
    <s v="CNDS0300"/>
    <s v="东三三区"/>
    <s v="CNDS0302"/>
    <n v="10100029"/>
    <s v="合肥市第一人民医院"/>
    <s v="否"/>
    <x v="7"/>
    <s v="合肥"/>
    <s v="三级"/>
    <n v="500"/>
    <n v="800"/>
    <n v="156000"/>
    <n v="1"/>
    <n v="170286.93333333"/>
    <n v="0.88777948717948996"/>
    <x v="1"/>
    <n v="0"/>
    <n v="170286.93"/>
    <x v="0"/>
    <n v="0"/>
    <n v="0"/>
    <n v="170286.93333333"/>
    <n v="124.44600348835833"/>
    <n v="0"/>
    <s v="ART"/>
  </r>
  <r>
    <s v="CNDS0000"/>
    <x v="3"/>
    <s v="CNDS0300"/>
    <s v="东三三区"/>
    <s v="CNDS0303"/>
    <n v="10100031"/>
    <s v="淮南市朝阳医院"/>
    <s v="是"/>
    <x v="7"/>
    <s v="淮南"/>
    <s v="三级"/>
    <n v="688"/>
    <n v="4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3"/>
    <n v="10100032"/>
    <s v="淮南市第一人民医院"/>
    <s v="是"/>
    <x v="7"/>
    <s v="淮南"/>
    <s v="三级"/>
    <n v="600"/>
    <n v="600"/>
    <n v="64957.48"/>
    <n v="1"/>
    <n v="120478"/>
    <n v="1"/>
    <x v="1"/>
    <n v="0"/>
    <n v="120478"/>
    <x v="0"/>
    <n v="0"/>
    <n v="0"/>
    <n v="120478"/>
    <n v="88.045543570405457"/>
    <n v="0"/>
    <s v="ART"/>
  </r>
  <r>
    <s v="CNDS0000"/>
    <x v="3"/>
    <s v="CNDS0300"/>
    <s v="东三三区"/>
    <s v="CNDS0305"/>
    <n v="10100033"/>
    <s v="省委机关医院"/>
    <s v="否"/>
    <x v="7"/>
    <s v="合肥"/>
    <s v="二级"/>
    <n v="50"/>
    <n v="100"/>
    <n v="76800"/>
    <n v="1"/>
    <n v="76786.080000000002"/>
    <n v="0.99667447916666996"/>
    <x v="1"/>
    <n v="0"/>
    <n v="76786.080000000002"/>
    <x v="0"/>
    <n v="0"/>
    <n v="0"/>
    <n v="76786.080000000002"/>
    <n v="56.115408225905462"/>
    <n v="0"/>
    <s v="ART"/>
  </r>
  <r>
    <s v="CNDS0000"/>
    <x v="3"/>
    <s v="CNDS0300"/>
    <s v="东三三区"/>
    <s v="CNDS0305"/>
    <n v="10100034"/>
    <s v="桐城市人民医院"/>
    <s v="否"/>
    <x v="7"/>
    <s v="安庆"/>
    <s v="二级"/>
    <n v="865"/>
    <n v="500"/>
    <n v="36000"/>
    <n v="1"/>
    <n v="10947.52"/>
    <n v="0.30120722222222002"/>
    <x v="3"/>
    <n v="0"/>
    <n v="10947.52"/>
    <x v="0"/>
    <n v="0"/>
    <n v="0"/>
    <n v="10947.52"/>
    <n v="8.0004677131748956"/>
    <n v="0"/>
    <s v="ART"/>
  </r>
  <r>
    <s v="CNDS0000"/>
    <x v="3"/>
    <s v="CNDS0300"/>
    <s v="东三三区"/>
    <s v="CNDS0305"/>
    <n v="10100035"/>
    <s v="中国人民解放军第一零五医院"/>
    <s v="否"/>
    <x v="7"/>
    <s v="合肥"/>
    <s v="三级"/>
    <n v="350"/>
    <n v="400"/>
    <n v="36000"/>
    <n v="1"/>
    <n v="29192.213333332998"/>
    <n v="0.53723805555556003"/>
    <x v="1"/>
    <n v="0"/>
    <n v="29192.21"/>
    <x v="0"/>
    <n v="0"/>
    <n v="0"/>
    <n v="29192.213333332998"/>
    <n v="21.333723094312166"/>
    <n v="0"/>
    <s v="ART"/>
  </r>
  <r>
    <s v="CNDS0000"/>
    <x v="3"/>
    <s v="CNDS0300"/>
    <s v="东三三区"/>
    <s v="CNDS0304"/>
    <n v="10100037"/>
    <s v="马鞍山市人民医院"/>
    <s v="否"/>
    <x v="7"/>
    <s v="马鞍山"/>
    <s v="三级"/>
    <n v="850"/>
    <n v="8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4"/>
    <n v="10100038"/>
    <s v="马鞍山中心医院（原马鞍山钢铁公司医院）"/>
    <s v="否"/>
    <x v="7"/>
    <s v="马鞍山"/>
    <s v="三级"/>
    <n v="1000"/>
    <n v="800"/>
    <n v="36000"/>
    <n v="1"/>
    <n v="4561.3333333333003"/>
    <n v="9.6944444444444E-2"/>
    <x v="0"/>
    <n v="0"/>
    <n v="4561.33"/>
    <x v="0"/>
    <n v="0"/>
    <n v="0"/>
    <n v="4561.3333333333003"/>
    <n v="3.3334307735780793"/>
    <n v="0"/>
    <s v="ART"/>
  </r>
  <r>
    <s v="CNDS0000"/>
    <x v="3"/>
    <s v="CNDS0300"/>
    <s v="东三三区"/>
    <s v="CNDS0304"/>
    <n v="10100039"/>
    <s v="铜陵市人民医院"/>
    <s v="否"/>
    <x v="7"/>
    <s v="铜陵"/>
    <s v="三级"/>
    <n v="800"/>
    <n v="900"/>
    <n v="120000"/>
    <n v="1"/>
    <n v="136535.92000000001"/>
    <n v="0.89262833333333003"/>
    <x v="1"/>
    <n v="0"/>
    <n v="136535.92000000001"/>
    <x v="0"/>
    <n v="0"/>
    <n v="0"/>
    <n v="136535.92000000001"/>
    <n v="99.780700985120873"/>
    <n v="0"/>
    <s v="ART"/>
  </r>
  <r>
    <s v="CNDS0000"/>
    <x v="3"/>
    <s v="CNDS0300"/>
    <s v="东三三区"/>
    <s v="CNDS0304"/>
    <n v="10100040"/>
    <s v="皖南医学院弋矶山医院"/>
    <s v="是"/>
    <x v="7"/>
    <s v="芜湖"/>
    <s v="三级"/>
    <n v="2100"/>
    <n v="1500"/>
    <n v="206251.76"/>
    <n v="2"/>
    <n v="285840.53333333001"/>
    <n v="1"/>
    <x v="1"/>
    <n v="0"/>
    <n v="285840.53000000003"/>
    <x v="0"/>
    <n v="0"/>
    <n v="0"/>
    <n v="285840.53333333001"/>
    <n v="208.89278649867725"/>
    <n v="0"/>
    <s v="ART"/>
  </r>
  <r>
    <s v="CNDS0000"/>
    <x v="3"/>
    <s v="CNDS0300"/>
    <s v="东三三区"/>
    <s v="CNDS0304"/>
    <n v="10100042"/>
    <s v="芜湖市中医院"/>
    <s v="否"/>
    <x v="7"/>
    <s v="芜湖"/>
    <s v="三级"/>
    <n v="650"/>
    <n v="8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4"/>
    <n v="10100043"/>
    <s v="宣城人民医院"/>
    <s v="否"/>
    <x v="7"/>
    <s v="宣城"/>
    <s v="二级"/>
    <n v="450"/>
    <n v="400"/>
    <n v="36000"/>
    <n v="1"/>
    <n v="1520.5333333333001"/>
    <n v="8.2061111111111001E-2"/>
    <x v="0"/>
    <n v="0"/>
    <n v="1520.53"/>
    <x v="0"/>
    <n v="0"/>
    <n v="0"/>
    <n v="1520.5333333333001"/>
    <n v="1.1112085513558567"/>
    <n v="0"/>
    <s v="ART"/>
  </r>
  <r>
    <s v="CNDS0000"/>
    <x v="3"/>
    <s v="CNDS0300"/>
    <s v="东三三区"/>
    <s v="CNDS0304"/>
    <n v="10100050"/>
    <s v="芜湖市第二人民医院"/>
    <s v="是"/>
    <x v="7"/>
    <s v="芜湖"/>
    <s v="三级"/>
    <n v="400"/>
    <n v="500"/>
    <n v="36000"/>
    <n v="1"/>
    <n v="10156.453333333"/>
    <n v="0.27877055555556002"/>
    <x v="3"/>
    <n v="0"/>
    <n v="10156.450000000001"/>
    <x v="0"/>
    <n v="0"/>
    <n v="0"/>
    <n v="10156.453333333"/>
    <n v="7.4223547409548658"/>
    <n v="0"/>
    <s v="ART"/>
  </r>
  <r>
    <s v="CNDS0000"/>
    <x v="3"/>
    <s v="CNDS0300"/>
    <s v="东三三区"/>
    <s v="CNDS0304"/>
    <n v="10100051"/>
    <s v="黄山市人民医院"/>
    <s v="否"/>
    <x v="7"/>
    <s v="黄山"/>
    <s v="三级"/>
    <n v="400"/>
    <n v="500"/>
    <n v="48000"/>
    <n v="1"/>
    <n v="47115.199999999997"/>
    <n v="0.92745958333333001"/>
    <x v="1"/>
    <n v="0"/>
    <n v="47115.199999999997"/>
    <x v="0"/>
    <n v="0"/>
    <n v="0"/>
    <n v="47115.199999999997"/>
    <n v="34.431874652869126"/>
    <n v="0"/>
    <s v="ART"/>
  </r>
  <r>
    <s v="CNDS0000"/>
    <x v="3"/>
    <s v="CNDS0300"/>
    <s v="东三三区"/>
    <s v="CNDS0304"/>
    <n v="10100053"/>
    <s v="铜陵有色金属公司职工总医院"/>
    <s v="否"/>
    <x v="7"/>
    <s v="铜陵"/>
    <s v="二级"/>
    <n v="800"/>
    <n v="800"/>
    <n v="36000"/>
    <n v="1"/>
    <n v="16116.373333333"/>
    <n v="0.24456611111111001"/>
    <x v="3"/>
    <n v="0"/>
    <n v="16116.37"/>
    <x v="0"/>
    <n v="0"/>
    <n v="0"/>
    <n v="16116.373333333"/>
    <n v="11.777875218022304"/>
    <n v="0"/>
    <s v="ART"/>
  </r>
  <r>
    <s v="CNDS0000"/>
    <x v="3"/>
    <s v="CNDS0300"/>
    <s v="东三三区"/>
    <s v="CNDS0301"/>
    <n v="10100054"/>
    <s v="巢湖市第一人民医院"/>
    <s v="否"/>
    <x v="7"/>
    <s v="巢湖"/>
    <s v="三级"/>
    <n v="580"/>
    <n v="1300"/>
    <n v="36000"/>
    <n v="1"/>
    <n v="4409.2266666667001"/>
    <n v="0.21609777777778"/>
    <x v="3"/>
    <n v="0"/>
    <n v="4409.2299999999996"/>
    <x v="0"/>
    <n v="0"/>
    <n v="0"/>
    <n v="4409.2266666667001"/>
    <n v="3.2222709423446316"/>
    <n v="0"/>
    <s v="ART"/>
  </r>
  <r>
    <s v="CNDS0000"/>
    <x v="3"/>
    <s v="CNDS0300"/>
    <s v="东三三区"/>
    <s v="CNDS0303"/>
    <n v="10100060"/>
    <s v="滁州市第二人民医院"/>
    <s v="否"/>
    <x v="7"/>
    <s v="滁州"/>
    <s v="二级"/>
    <n v="450"/>
    <n v="650"/>
    <n v="36000"/>
    <n v="1"/>
    <n v="0"/>
    <n v="1.3435555555556001E-2"/>
    <x v="0"/>
    <n v="0"/>
    <n v="0"/>
    <x v="0"/>
    <n v="0"/>
    <n v="0"/>
    <n v="0"/>
    <n v="0"/>
    <n v="0"/>
    <s v="ART"/>
  </r>
  <r>
    <s v="CNDS0000"/>
    <x v="3"/>
    <s v="CNDS0300"/>
    <s v="东三三区"/>
    <s v="CNDS0305"/>
    <n v="10100062"/>
    <s v="安庆市第一人民医院"/>
    <s v="否"/>
    <x v="7"/>
    <s v="安庆"/>
    <s v="三级"/>
    <n v="1000"/>
    <n v="800"/>
    <n v="36000"/>
    <n v="1"/>
    <n v="6081.6"/>
    <n v="5.5111111111111E-2"/>
    <x v="0"/>
    <n v="0"/>
    <n v="6081.6"/>
    <x v="0"/>
    <n v="0"/>
    <n v="0"/>
    <n v="6081.6"/>
    <n v="4.4444444444444446"/>
    <n v="0"/>
    <s v="ART"/>
  </r>
  <r>
    <s v="CNDS0000"/>
    <x v="3"/>
    <s v="CNDS0300"/>
    <s v="东三三区"/>
    <s v="CNDS0302"/>
    <n v="10100063"/>
    <s v="合肥工业大学校医院"/>
    <s v="否"/>
    <x v="7"/>
    <s v="合肥"/>
    <s v="一级"/>
    <n v="30"/>
    <n v="100"/>
    <n v="36000"/>
    <n v="1"/>
    <n v="15204.48"/>
    <n v="0.46792"/>
    <x v="3"/>
    <n v="0"/>
    <n v="15204.48"/>
    <x v="0"/>
    <n v="0"/>
    <n v="0"/>
    <n v="15204.48"/>
    <n v="11.111461895992282"/>
    <n v="0"/>
    <s v="ART"/>
  </r>
  <r>
    <s v="CNDS0000"/>
    <x v="3"/>
    <s v="CNDS0300"/>
    <s v="东三三区"/>
    <s v="CNDS0301"/>
    <n v="10100066"/>
    <s v="安徽政府机关医院"/>
    <s v="否"/>
    <x v="7"/>
    <s v="合肥"/>
    <s v="一级"/>
    <n v="20"/>
    <n v="210"/>
    <n v="60000"/>
    <n v="1"/>
    <n v="62994.720000000001"/>
    <n v="0.94675600000000004"/>
    <x v="1"/>
    <n v="0"/>
    <n v="62994.720000000001"/>
    <x v="0"/>
    <n v="0"/>
    <n v="0"/>
    <n v="62994.720000000001"/>
    <n v="46.036657020082437"/>
    <n v="0"/>
    <s v="ART"/>
  </r>
  <r>
    <s v="CNDS0000"/>
    <x v="3"/>
    <s v="CNDS0300"/>
    <s v="东三三区"/>
    <s v="CNDS0304"/>
    <n v="13000066"/>
    <s v="宣城市地区医院（皖南医学院第二附属医院）"/>
    <s v="否"/>
    <x v="7"/>
    <s v="宣城"/>
    <s v="三级"/>
    <n v="510"/>
    <n v="48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4"/>
    <n v="13000067"/>
    <s v="芜湖市第四人民医院（精神病院）"/>
    <s v="否"/>
    <x v="7"/>
    <s v="芜湖"/>
    <s v="二级"/>
    <n v="320"/>
    <n v="180"/>
    <n v="36000"/>
    <n v="1"/>
    <n v="27367.533333333002"/>
    <n v="0.62105694444444004"/>
    <x v="1"/>
    <n v="0"/>
    <n v="27367.53"/>
    <x v="0"/>
    <n v="0"/>
    <n v="0"/>
    <n v="27367.533333333002"/>
    <n v="20.000243600611682"/>
    <n v="0"/>
    <s v="ART"/>
  </r>
  <r>
    <s v="CNDS0000"/>
    <x v="3"/>
    <s v="CNDS0300"/>
    <s v="东三三区"/>
    <s v="CNDS0305"/>
    <n v="13000321"/>
    <s v="安徽省立医院南区"/>
    <s v="否"/>
    <x v="7"/>
    <s v="合肥"/>
    <s v="三级"/>
    <n v="1500"/>
    <n v="800"/>
    <n v="72000"/>
    <n v="1"/>
    <n v="51999.853333332998"/>
    <n v="0.64630777777778003"/>
    <x v="1"/>
    <n v="0"/>
    <n v="51999.85"/>
    <x v="0"/>
    <n v="0"/>
    <n v="0"/>
    <n v="51999.853333332998"/>
    <n v="38.001588275989505"/>
    <n v="0"/>
    <s v="ART"/>
  </r>
  <r>
    <s v="CNDS0000"/>
    <x v="3"/>
    <s v="CNDS0300"/>
    <s v="东三三区"/>
    <s v="CNDS0302"/>
    <n v="91000265"/>
    <s v="安徽省人大常委会机关医院"/>
    <s v="否"/>
    <x v="7"/>
    <s v="合肥"/>
    <s v="二级"/>
    <n v="100"/>
    <n v="420"/>
    <n v="36000"/>
    <n v="1"/>
    <n v="12873.066666667"/>
    <n v="0.56471444444443997"/>
    <x v="1"/>
    <n v="0"/>
    <n v="12873.07"/>
    <x v="0"/>
    <n v="0"/>
    <n v="0"/>
    <n v="12873.066666667"/>
    <n v="9.4076607520440536"/>
    <n v="0"/>
    <s v="ART"/>
  </r>
  <r>
    <s v="CNDS0000"/>
    <x v="3"/>
    <s v="CNDS0300"/>
    <s v="东三三区"/>
    <s v="CNDS0303"/>
    <n v="91000326"/>
    <s v="宿州市立医院"/>
    <s v="否"/>
    <x v="7"/>
    <s v="宿州"/>
    <s v="三级"/>
    <n v="580"/>
    <n v="4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1"/>
    <n v="91000442"/>
    <s v="中铁四局集团第一医院"/>
    <s v="否"/>
    <x v="7"/>
    <s v="合肥"/>
    <s v="一级"/>
    <n v="100"/>
    <n v="50"/>
    <n v="36000"/>
    <n v="1"/>
    <n v="20070.026666667"/>
    <n v="0.41005111111110998"/>
    <x v="3"/>
    <n v="0"/>
    <n v="20070.03"/>
    <x v="0"/>
    <n v="0"/>
    <n v="0"/>
    <n v="20070.026666667"/>
    <n v="14.66721233203762"/>
    <n v="0"/>
    <s v="ART"/>
  </r>
  <r>
    <s v="CNDS0000"/>
    <x v="3"/>
    <s v="CNDS0300"/>
    <s v="东三三区"/>
    <s v="CNDS0303"/>
    <n v="91000457"/>
    <s v="蚌埠医学院第二附医院"/>
    <s v="否"/>
    <x v="7"/>
    <s v="蚌埠"/>
    <s v="二级"/>
    <n v="420"/>
    <n v="300"/>
    <n v="36000"/>
    <n v="1"/>
    <n v="38545.173333332998"/>
    <n v="0.76802333333332995"/>
    <x v="1"/>
    <n v="0"/>
    <n v="38545.17"/>
    <x v="0"/>
    <n v="0"/>
    <n v="0"/>
    <n v="38545.173333332998"/>
    <n v="28.168883432234935"/>
    <n v="0"/>
    <s v="ART"/>
  </r>
  <r>
    <s v="CNDS0000"/>
    <x v="3"/>
    <s v="CNDS0300"/>
    <s v="东三三区"/>
    <s v="CNDS0301"/>
    <n v="91015132"/>
    <s v="安徽医科大学第二附属医院"/>
    <s v="否"/>
    <x v="7"/>
    <s v="合肥"/>
    <s v="三级"/>
    <n v="1000"/>
    <n v="1000"/>
    <n v="96000"/>
    <n v="1"/>
    <n v="78149.226666667004"/>
    <n v="0.57829760416666998"/>
    <x v="1"/>
    <n v="0"/>
    <n v="78149.23"/>
    <x v="0"/>
    <n v="0"/>
    <n v="0"/>
    <n v="78149.226666667004"/>
    <n v="57.111598312335211"/>
    <n v="0"/>
    <s v="ART"/>
  </r>
  <r>
    <s v="CNDS0000"/>
    <x v="3"/>
    <s v="CNDS0300"/>
    <s v="东三三区"/>
    <s v="CNDS0302"/>
    <n v="91016481"/>
    <s v="合肥光明老年病医院"/>
    <s v="否"/>
    <x v="7"/>
    <s v="合肥"/>
    <s v="一级"/>
    <n v="200"/>
    <n v="100"/>
    <n v="36000"/>
    <n v="1"/>
    <n v="1672.4933333332999"/>
    <n v="4.0911111111111002E-2"/>
    <x v="0"/>
    <n v="0"/>
    <n v="1672.49"/>
    <x v="0"/>
    <n v="0"/>
    <n v="0"/>
    <n v="1672.4933333332999"/>
    <n v="1.2222611983201057"/>
    <n v="0"/>
    <s v="ART"/>
  </r>
  <r>
    <s v="CNDS0000"/>
    <x v="3"/>
    <s v="CNDS0300"/>
    <s v="东三三区"/>
    <s v="CNDS0305"/>
    <n v="91026533"/>
    <s v="安徽医科大学第四附属医院"/>
    <s v="否"/>
    <x v="7"/>
    <s v="合肥"/>
    <s v="二级"/>
    <n v="300"/>
    <n v="400"/>
    <n v="36000"/>
    <n v="1"/>
    <n v="0"/>
    <n v="0"/>
    <x v="0"/>
    <n v="0"/>
    <n v="0"/>
    <x v="0"/>
    <n v="0"/>
    <n v="0"/>
    <n v="0"/>
    <n v="0"/>
    <n v="0"/>
    <s v="ART"/>
  </r>
  <r>
    <s v="CNDS0000"/>
    <x v="3"/>
    <s v="CNDS0300"/>
    <s v="东三三区"/>
    <s v="CNDS0302"/>
    <n v="91027744"/>
    <s v="合肥市滨湖医院"/>
    <s v="否"/>
    <x v="7"/>
    <s v="合肥"/>
    <s v="三级"/>
    <n v="2200"/>
    <n v="500"/>
    <n v="468000"/>
    <n v="2"/>
    <n v="407936.09333333001"/>
    <n v="0.94969502136752004"/>
    <x v="1"/>
    <n v="0"/>
    <n v="407936.09"/>
    <x v="0"/>
    <n v="0"/>
    <n v="0"/>
    <n v="407936.09333333001"/>
    <n v="298.1204458865576"/>
    <n v="0"/>
    <s v="ART"/>
  </r>
  <r>
    <s v="CNDS0000"/>
    <x v="3"/>
    <s v="CNDS0300"/>
    <s v="东三三区"/>
    <s v="CNDS0303"/>
    <n v="91029017"/>
    <s v="滁州市中西医结合医院"/>
    <s v="否"/>
    <x v="7"/>
    <s v="滁州"/>
    <s v="二级"/>
    <n v="300"/>
    <n v="200"/>
    <n v="36000"/>
    <n v="1"/>
    <n v="8362.3333333332994"/>
    <n v="9.5027777777778002E-2"/>
    <x v="0"/>
    <n v="0"/>
    <n v="8362.33"/>
    <x v="0"/>
    <n v="0"/>
    <n v="0"/>
    <n v="8362.3333333332994"/>
    <n v="6.1112085513558556"/>
    <n v="0"/>
    <s v="ART"/>
  </r>
  <r>
    <s v="CNDS0000"/>
    <x v="3"/>
    <s v="CNDS0300"/>
    <s v="东三三区"/>
    <s v="CNDS0301"/>
    <n v="91048515"/>
    <s v="安徽省第二人民医院"/>
    <s v="否"/>
    <x v="7"/>
    <s v="合肥"/>
    <s v="二级"/>
    <n v="1082"/>
    <n v="800"/>
    <n v="36000"/>
    <n v="1"/>
    <n v="23110.240000000002"/>
    <n v="0.16471333333332999"/>
    <x v="0"/>
    <n v="0"/>
    <n v="23110.240000000002"/>
    <x v="0"/>
    <n v="0"/>
    <n v="0"/>
    <n v="23110.240000000002"/>
    <n v="16.889005817182614"/>
    <n v="0"/>
    <s v="ART"/>
  </r>
  <r>
    <s v="CNDY0000"/>
    <x v="4"/>
    <s v="CNDY0100"/>
    <s v="东一一区"/>
    <s v="CNDY0101"/>
    <n v="12400009"/>
    <s v="复旦大学医学院附属华山医院"/>
    <s v="是"/>
    <x v="8"/>
    <s v="上海"/>
    <s v="三级"/>
    <n v="1326"/>
    <n v="8500"/>
    <n v="9004712.3699999992"/>
    <n v="10"/>
    <n v="2545215.4666666999"/>
    <n v="0.24619105074202"/>
    <x v="2"/>
    <n v="0.22"/>
    <n v="3105162.87"/>
    <x v="0"/>
    <n v="0"/>
    <n v="0.22"/>
    <n v="3105162.8693333738"/>
    <n v="2269.2587252867474"/>
    <n v="0"/>
    <s v="ART"/>
  </r>
  <r>
    <s v="CNDY0000"/>
    <x v="4"/>
    <s v="CNDY0100"/>
    <s v="东一一区"/>
    <s v="CNDY0103"/>
    <n v="12400037"/>
    <s v="上海第二医科大学附属宝钢医院"/>
    <s v="是"/>
    <x v="8"/>
    <s v="上海"/>
    <s v="三级"/>
    <n v="500"/>
    <n v="1300"/>
    <n v="80892"/>
    <n v="1"/>
    <n v="6689.76"/>
    <n v="0"/>
    <x v="0"/>
    <n v="0"/>
    <n v="6689.76"/>
    <x v="0"/>
    <n v="0"/>
    <n v="0"/>
    <n v="6689.76"/>
    <n v="4.8888888888888893"/>
    <n v="0"/>
    <s v="ART"/>
  </r>
  <r>
    <s v="CNDY0000"/>
    <x v="4"/>
    <s v="CNDY0100"/>
    <s v="东一一区"/>
    <s v="CNDY0104"/>
    <n v="12400040"/>
    <s v="上海第二医科大学附属瑞金医院"/>
    <s v="是"/>
    <x v="8"/>
    <s v="上海"/>
    <s v="三级"/>
    <n v="1600"/>
    <n v="8000"/>
    <n v="2170552.81"/>
    <n v="7"/>
    <n v="1001058.08"/>
    <n v="0.45129567706763002"/>
    <x v="4"/>
    <n v="0.2"/>
    <n v="1201269.7"/>
    <x v="0"/>
    <n v="0"/>
    <n v="0.2"/>
    <n v="1201269.696"/>
    <n v="877.89009909672893"/>
    <n v="0"/>
    <s v="ART"/>
  </r>
  <r>
    <s v="CNDY0000"/>
    <x v="4"/>
    <s v="CNDY0100"/>
    <s v="东一一区"/>
    <s v="CNDY0106"/>
    <n v="12400041"/>
    <s v="上海第二医科大学附属新华医院"/>
    <s v="是"/>
    <x v="8"/>
    <s v="上海"/>
    <s v="三级"/>
    <n v="1900"/>
    <n v="7000"/>
    <n v="801313.63"/>
    <n v="4"/>
    <n v="559522.13333333004"/>
    <n v="0.68088955381926997"/>
    <x v="1"/>
    <n v="0"/>
    <n v="559522.13"/>
    <x v="0"/>
    <n v="0"/>
    <n v="0"/>
    <n v="559522.13333333004"/>
    <n v="408.8998021963007"/>
    <n v="0"/>
    <s v="ART"/>
  </r>
  <r>
    <s v="CNDY0000"/>
    <x v="4"/>
    <s v="CNDY0100"/>
    <s v="东一一区"/>
    <s v="CNDY0104"/>
    <n v="12400042"/>
    <s v="上海二医大附属瑞金医院卢湾分院原卢湾区中心医院"/>
    <s v="否"/>
    <x v="8"/>
    <s v="上海"/>
    <s v="二级"/>
    <n v="400"/>
    <n v="1200"/>
    <n v="36000"/>
    <n v="1"/>
    <n v="14595.946666667"/>
    <n v="0.40273111111110999"/>
    <x v="3"/>
    <n v="0"/>
    <n v="14595.95"/>
    <x v="0"/>
    <n v="0"/>
    <n v="0"/>
    <n v="14595.946666667"/>
    <n v="10.666744618862726"/>
    <n v="0"/>
    <s v="ART"/>
  </r>
  <r>
    <s v="CNDY0000"/>
    <x v="4"/>
    <s v="CNDY0100"/>
    <s v="东一一区"/>
    <s v="CNDY0103"/>
    <n v="12400053"/>
    <s v="上海市宝山区中心医院"/>
    <s v="否"/>
    <x v="8"/>
    <s v="上海"/>
    <s v="二级"/>
    <n v="533"/>
    <n v="1700"/>
    <n v="36000"/>
    <n v="1"/>
    <n v="0"/>
    <n v="0"/>
    <x v="0"/>
    <n v="0"/>
    <n v="0"/>
    <x v="0"/>
    <n v="0"/>
    <n v="0"/>
    <n v="0"/>
    <n v="0"/>
    <n v="0"/>
    <s v="ART"/>
  </r>
  <r>
    <s v="CNDY0000"/>
    <x v="4"/>
    <s v="CNDY0100"/>
    <s v="东一一区"/>
    <s v="CNDY0103"/>
    <n v="12400055"/>
    <s v="上海市第二军医大学附属长海医院"/>
    <s v="是"/>
    <x v="8"/>
    <s v="上海"/>
    <s v="三级"/>
    <n v="1800"/>
    <n v="6500"/>
    <n v="1120201.1781818001"/>
    <n v="5"/>
    <n v="766300.8"/>
    <n v="0.64628219832357003"/>
    <x v="5"/>
    <n v="0.3"/>
    <n v="996191.04"/>
    <x v="0"/>
    <n v="0"/>
    <n v="0.3"/>
    <n v="996191.04"/>
    <n v="728.01824081382085"/>
    <n v="0"/>
    <s v="ART"/>
  </r>
  <r>
    <s v="CNDY0000"/>
    <x v="4"/>
    <s v="CNDY0100"/>
    <s v="东一一区"/>
    <s v="CNDY0101"/>
    <n v="12400070"/>
    <s v="上海市静安区中心医院"/>
    <s v="是"/>
    <x v="8"/>
    <s v="上海"/>
    <s v="二级"/>
    <n v="590"/>
    <n v="1500"/>
    <n v="601193.31000000006"/>
    <n v="3"/>
    <n v="221676.45333332999"/>
    <n v="0.40278026380566001"/>
    <x v="3"/>
    <n v="0"/>
    <n v="221676.45"/>
    <x v="0"/>
    <n v="0"/>
    <n v="0"/>
    <n v="221676.45333332999"/>
    <n v="162.00155904391389"/>
    <n v="0"/>
    <s v="ART"/>
  </r>
  <r>
    <s v="CNDY0000"/>
    <x v="4"/>
    <s v="CNDY0100"/>
    <s v="东一一区"/>
    <s v="CNDY0103"/>
    <n v="12400091"/>
    <s v="上海市杨浦区市东医院"/>
    <s v="是"/>
    <x v="8"/>
    <s v="上海"/>
    <s v="二级"/>
    <n v="640"/>
    <n v="2000"/>
    <n v="149862.26999999999"/>
    <n v="1"/>
    <n v="0"/>
    <n v="0"/>
    <x v="0"/>
    <n v="0"/>
    <n v="0"/>
    <x v="0"/>
    <n v="0"/>
    <n v="0"/>
    <n v="0"/>
    <n v="0"/>
    <n v="0"/>
    <s v="ART"/>
  </r>
  <r>
    <s v="CNDY0000"/>
    <x v="4"/>
    <s v="CNDY0100"/>
    <s v="东一一区"/>
    <s v="CNDY0103"/>
    <n v="12400092"/>
    <s v="上海市杨浦区中心医院"/>
    <s v="是"/>
    <x v="8"/>
    <s v="上海"/>
    <s v="三级"/>
    <n v="950"/>
    <n v="2500"/>
    <n v="93677.728000000003"/>
    <n v="1"/>
    <n v="42115.88"/>
    <n v="0.4017722334171"/>
    <x v="3"/>
    <n v="0"/>
    <n v="42115.88"/>
    <x v="0"/>
    <n v="0"/>
    <n v="0"/>
    <n v="42115.88"/>
    <n v="30.778362419246392"/>
    <n v="0"/>
    <s v="ART"/>
  </r>
  <r>
    <s v="CNDY0000"/>
    <x v="4"/>
    <s v="CNDY0100"/>
    <s v="东一一区"/>
    <s v="CNDY0105"/>
    <n v="12400100"/>
    <s v="上海邮电医院"/>
    <s v="是"/>
    <x v="8"/>
    <s v="上海"/>
    <s v="二级"/>
    <n v="200"/>
    <n v="900"/>
    <n v="141835.35999999999"/>
    <n v="1"/>
    <n v="13379.52"/>
    <n v="9.7989669148792993E-2"/>
    <x v="0"/>
    <n v="0"/>
    <n v="13379.52"/>
    <x v="0"/>
    <n v="0"/>
    <n v="0"/>
    <n v="13379.52"/>
    <n v="9.7777777777777786"/>
    <n v="0"/>
    <s v="ART"/>
  </r>
  <r>
    <s v="CNDY0000"/>
    <x v="4"/>
    <s v="CNDY0100"/>
    <s v="东一一区"/>
    <s v="CNDY0105"/>
    <n v="12400113"/>
    <s v="杨浦区老年医院"/>
    <s v="否"/>
    <x v="8"/>
    <s v="上海"/>
    <s v="二级"/>
    <n v="410"/>
    <n v="1000"/>
    <n v="79236"/>
    <n v="1"/>
    <n v="60513.626666666998"/>
    <n v="0.69458074612550003"/>
    <x v="1"/>
    <n v="0"/>
    <n v="60513.63"/>
    <x v="0"/>
    <m/>
    <n v="0"/>
    <n v="60513.626666666998"/>
    <n v="44.22346945735552"/>
    <n v="0"/>
    <s v="ART"/>
  </r>
  <r>
    <s v="CNDY0000"/>
    <x v="4"/>
    <s v="CNDY0100"/>
    <s v="东一一区"/>
    <s v="CNDY0105"/>
    <n v="12400116"/>
    <s v="中国人民解放军第四一一医院"/>
    <s v="是"/>
    <x v="8"/>
    <s v="上海"/>
    <s v="三级"/>
    <n v="800"/>
    <n v="1000"/>
    <n v="239717.78"/>
    <n v="2"/>
    <n v="283104.08"/>
    <n v="0.64598070280811004"/>
    <x v="1"/>
    <n v="0"/>
    <n v="283104.08"/>
    <x v="0"/>
    <m/>
    <n v="0"/>
    <n v="283104.08"/>
    <n v="206.89298137916924"/>
    <n v="0"/>
    <s v="ART"/>
  </r>
  <r>
    <s v="CNDY0000"/>
    <x v="4"/>
    <s v="CNDY0100"/>
    <s v="东一一区"/>
    <s v="CNDY0105"/>
    <n v="12400145"/>
    <s v="上海航道医院"/>
    <s v="否"/>
    <x v="8"/>
    <s v="上海"/>
    <s v="二级"/>
    <n v="160"/>
    <n v="2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2"/>
    <n v="12400217"/>
    <s v="上海市静安区老年医院"/>
    <s v="否"/>
    <x v="8"/>
    <s v="上海"/>
    <s v="二级"/>
    <n v="300"/>
    <n v="300"/>
    <n v="68400"/>
    <n v="1"/>
    <n v="48652.800000000003"/>
    <n v="0.8099649122807"/>
    <x v="1"/>
    <n v="0"/>
    <n v="48652.800000000003"/>
    <x v="0"/>
    <m/>
    <n v="0"/>
    <n v="48652.800000000003"/>
    <n v="35.555555555555557"/>
    <n v="0"/>
    <s v="ART"/>
  </r>
  <r>
    <s v="CNDY0000"/>
    <x v="4"/>
    <s v="CNDY0100"/>
    <s v="东一一区"/>
    <s v="CNDY0102"/>
    <n v="13000094"/>
    <s v="上海长宁区同仁医院"/>
    <s v="是"/>
    <x v="8"/>
    <s v="上海"/>
    <s v="二级"/>
    <n v="330"/>
    <n v="1200"/>
    <n v="314347.73333333002"/>
    <n v="2"/>
    <n v="97308.053333332995"/>
    <n v="0.18210406479787999"/>
    <x v="0"/>
    <n v="0"/>
    <n v="97308.05"/>
    <x v="0"/>
    <m/>
    <n v="0"/>
    <n v="97308.053333332995"/>
    <n v="71.112904011614631"/>
    <n v="0"/>
    <s v="ART"/>
  </r>
  <r>
    <s v="CNDY0000"/>
    <x v="4"/>
    <s v="CNDY0100"/>
    <s v="东一一区"/>
    <s v="CNDY0103"/>
    <n v="13000183"/>
    <s v="上海静安区精神卫生中心"/>
    <s v="否"/>
    <x v="8"/>
    <s v="上海"/>
    <s v="二级"/>
    <n v="200"/>
    <n v="100"/>
    <n v="36000"/>
    <n v="1"/>
    <n v="3040.8"/>
    <n v="0"/>
    <x v="0"/>
    <n v="0"/>
    <n v="3040.8"/>
    <x v="0"/>
    <m/>
    <n v="0"/>
    <n v="3040.8"/>
    <n v="2.2222222222222223"/>
    <n v="0"/>
    <s v="ART"/>
  </r>
  <r>
    <s v="CNDY0000"/>
    <x v="4"/>
    <s v="CNDY0100"/>
    <s v="东一一区"/>
    <s v="CNDY0103"/>
    <n v="13000443"/>
    <s v="上海市第三福利院"/>
    <s v="否"/>
    <x v="8"/>
    <s v="上海"/>
    <s v="一级"/>
    <n v="400"/>
    <n v="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6"/>
    <n v="13000470"/>
    <s v="东体育会路干休所"/>
    <s v="否"/>
    <x v="8"/>
    <s v="上海"/>
    <s v="一级"/>
    <n v="80"/>
    <n v="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5"/>
    <n v="13000712"/>
    <s v="上海市黄浦区第二红十字老年护理院"/>
    <s v="否"/>
    <x v="8"/>
    <s v="上海"/>
    <s v="一级"/>
    <n v="35"/>
    <n v="6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5"/>
    <n v="13000713"/>
    <s v="上海市杨浦区沪东老年护理院"/>
    <s v="否"/>
    <x v="8"/>
    <s v="上海"/>
    <s v="一级"/>
    <n v="320"/>
    <n v="15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6"/>
    <n v="91000112"/>
    <s v="上海保障基地医院"/>
    <s v="否"/>
    <x v="8"/>
    <s v="上海"/>
    <s v="二级"/>
    <n v="100"/>
    <n v="500"/>
    <n v="182436"/>
    <n v="1"/>
    <n v="145960.53333333001"/>
    <n v="0.91820912539192001"/>
    <x v="1"/>
    <n v="0"/>
    <n v="145960.53"/>
    <x v="0"/>
    <m/>
    <n v="0"/>
    <n v="145960.53333333001"/>
    <n v="106.66822571058056"/>
    <n v="0"/>
    <s v="ART"/>
  </r>
  <r>
    <s v="CNDY0000"/>
    <x v="4"/>
    <s v="CNDY0100"/>
    <s v="东一一区"/>
    <s v="CNDY0102"/>
    <n v="91034332"/>
    <s v="上海亲清老年护理院"/>
    <s v="否"/>
    <x v="8"/>
    <s v="上海"/>
    <s v="一级"/>
    <n v="380"/>
    <n v="2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4"/>
    <n v="91035872"/>
    <s v="上海夕阳老年护理院"/>
    <s v="否"/>
    <x v="8"/>
    <s v="上海"/>
    <s v="一级"/>
    <n v="100"/>
    <n v="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100"/>
    <s v="东一一区"/>
    <s v="CNDY0102"/>
    <n v="91048740"/>
    <s v="上海德济医院"/>
    <s v="否"/>
    <x v="8"/>
    <s v="上海"/>
    <s v="一级"/>
    <n v="300"/>
    <n v="1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5"/>
    <n v="12400005"/>
    <s v="奉贤区中心医院"/>
    <s v="否"/>
    <x v="8"/>
    <s v="上海"/>
    <s v="二级"/>
    <n v="945"/>
    <n v="1800"/>
    <n v="36000"/>
    <n v="1"/>
    <n v="12924.066666667"/>
    <n v="0.22898888888888999"/>
    <x v="3"/>
    <n v="0"/>
    <n v="12924.07"/>
    <x v="0"/>
    <m/>
    <n v="0"/>
    <n v="12924.066666667"/>
    <n v="9.4449316456685377"/>
    <n v="0"/>
    <s v="ART"/>
  </r>
  <r>
    <s v="CNDY0000"/>
    <x v="4"/>
    <s v="CNDY0200"/>
    <s v="东一二区"/>
    <s v="CNDY0202"/>
    <n v="12400010"/>
    <s v="复旦大学医学院附属金山医院"/>
    <s v="是"/>
    <x v="8"/>
    <s v="上海"/>
    <s v="三级"/>
    <n v="700"/>
    <n v="3000"/>
    <n v="303417.65333333"/>
    <n v="2"/>
    <n v="6082.1333333332996"/>
    <n v="1.5034062619253E-2"/>
    <x v="0"/>
    <n v="0"/>
    <n v="6082.13"/>
    <x v="0"/>
    <m/>
    <n v="0"/>
    <n v="6082.1333333332996"/>
    <n v="4.4448342054234997"/>
    <n v="0"/>
    <s v="ART"/>
  </r>
  <r>
    <s v="CNDY0000"/>
    <x v="4"/>
    <s v="CNDY0200"/>
    <s v="东一二区"/>
    <s v="CNDY0203"/>
    <n v="12400011"/>
    <s v="复旦大学医学院附属中山医院"/>
    <s v="是"/>
    <x v="8"/>
    <s v="上海"/>
    <s v="三级"/>
    <n v="1850"/>
    <n v="8000"/>
    <n v="1099596.3750545001"/>
    <n v="5"/>
    <n v="823476.05333332997"/>
    <n v="0.48010598431975998"/>
    <x v="4"/>
    <n v="0.2"/>
    <n v="988171.26"/>
    <x v="0"/>
    <m/>
    <n v="0.2"/>
    <n v="988171.26399999589"/>
    <n v="722.15737379051996"/>
    <n v="0"/>
    <s v="ART"/>
  </r>
  <r>
    <s v="CNDY0000"/>
    <x v="4"/>
    <s v="CNDY0200"/>
    <s v="东一二区"/>
    <s v="CNDY0204"/>
    <n v="12400012"/>
    <s v="虹口区精神卫生中心"/>
    <s v="否"/>
    <x v="8"/>
    <s v="上海"/>
    <s v="二级"/>
    <n v="200"/>
    <n v="600"/>
    <n v="63276"/>
    <n v="1"/>
    <n v="36186.746666667001"/>
    <n v="0.50905272141096003"/>
    <x v="1"/>
    <n v="0"/>
    <n v="36186.75"/>
    <x v="0"/>
    <m/>
    <n v="0"/>
    <n v="36186.746666667001"/>
    <n v="26.445340894696571"/>
    <n v="0"/>
    <s v="ART"/>
  </r>
  <r>
    <s v="CNDY0000"/>
    <x v="4"/>
    <s v="CNDY0200"/>
    <s v="东一二区"/>
    <s v="CNDY0202"/>
    <n v="12400021"/>
    <s v="金山区中心医院"/>
    <s v="否"/>
    <x v="8"/>
    <s v="上海"/>
    <s v="二级"/>
    <n v="636"/>
    <n v="1300"/>
    <n v="119724"/>
    <n v="1"/>
    <n v="133798.39999999999"/>
    <n v="0.79846981390532001"/>
    <x v="1"/>
    <n v="0"/>
    <n v="133798.39999999999"/>
    <x v="0"/>
    <m/>
    <n v="0"/>
    <n v="133798.39999999999"/>
    <n v="97.780116343652253"/>
    <n v="0"/>
    <s v="ART"/>
  </r>
  <r>
    <s v="CNDY0000"/>
    <x v="4"/>
    <s v="CNDY0200"/>
    <s v="东一二区"/>
    <s v="CNDY0201"/>
    <n v="12400025"/>
    <s v="南汇县周浦医院"/>
    <s v="否"/>
    <x v="8"/>
    <s v="上海"/>
    <s v="二级"/>
    <n v="340"/>
    <n v="800"/>
    <n v="101640"/>
    <n v="1"/>
    <n v="72372.639999999999"/>
    <n v="0.66470995670996003"/>
    <x v="1"/>
    <n v="0"/>
    <n v="72372.639999999999"/>
    <x v="0"/>
    <m/>
    <n v="0"/>
    <n v="72372.639999999999"/>
    <n v="52.890058171826126"/>
    <n v="0"/>
    <s v="ART"/>
  </r>
  <r>
    <s v="CNDY0000"/>
    <x v="4"/>
    <s v="CNDY0200"/>
    <s v="东一二区"/>
    <s v="CNDY0203"/>
    <n v="12400030"/>
    <s v="青浦区中心医院"/>
    <s v="否"/>
    <x v="8"/>
    <s v="上海"/>
    <s v="二级"/>
    <n v="735"/>
    <n v="3400"/>
    <n v="36000"/>
    <n v="1"/>
    <n v="1976.56"/>
    <n v="4.1178333333332998E-2"/>
    <x v="0"/>
    <n v="0"/>
    <n v="1976.56"/>
    <x v="0"/>
    <m/>
    <n v="0"/>
    <n v="1976.56"/>
    <n v="1.4444736765178754"/>
    <n v="0"/>
    <s v="ART"/>
  </r>
  <r>
    <s v="CNDY0000"/>
    <x v="4"/>
    <s v="CNDY0200"/>
    <s v="东一二区"/>
    <s v="CNDY0204"/>
    <n v="12400031"/>
    <s v="人民解放军第四五五医院"/>
    <s v="否"/>
    <x v="8"/>
    <s v="上海"/>
    <s v="三级"/>
    <n v="800"/>
    <n v="1300"/>
    <n v="162984"/>
    <n v="1"/>
    <n v="73588.479999999996"/>
    <n v="0.32346954302262998"/>
    <x v="3"/>
    <n v="0"/>
    <n v="73588.479999999996"/>
    <x v="0"/>
    <m/>
    <n v="0"/>
    <n v="73588.479999999996"/>
    <n v="53.778596275833841"/>
    <n v="0"/>
    <s v="ART"/>
  </r>
  <r>
    <s v="CNDY0000"/>
    <x v="4"/>
    <s v="CNDY0200"/>
    <s v="东一二区"/>
    <s v="CNDY0206"/>
    <n v="12400035"/>
    <s v="上海博爱医院"/>
    <s v="否"/>
    <x v="8"/>
    <s v="上海"/>
    <s v="一级"/>
    <n v="100"/>
    <n v="200"/>
    <n v="36000"/>
    <n v="1"/>
    <n v="456.12"/>
    <n v="3.6373611111111002E-2"/>
    <x v="0"/>
    <n v="0"/>
    <n v="456.12"/>
    <x v="0"/>
    <m/>
    <n v="0"/>
    <n v="456.12"/>
    <n v="0.33333333333333331"/>
    <n v="0"/>
    <s v="ART"/>
  </r>
  <r>
    <s v="CNDY0000"/>
    <x v="4"/>
    <s v="CNDY0200"/>
    <s v="东一二区"/>
    <s v="CNDY0203"/>
    <n v="12400038"/>
    <s v="上海第二医科大学附属第九人民医院"/>
    <s v="是"/>
    <x v="8"/>
    <s v="上海"/>
    <s v="三级"/>
    <n v="1000"/>
    <n v="6000"/>
    <n v="1022725.45"/>
    <n v="4"/>
    <n v="355175.04"/>
    <n v="0.33829028113067999"/>
    <x v="4"/>
    <n v="0.2"/>
    <n v="426210.05"/>
    <x v="0"/>
    <m/>
    <n v="0.2"/>
    <n v="426210.04799999995"/>
    <n v="311.47508550381474"/>
    <n v="0"/>
    <s v="ART"/>
  </r>
  <r>
    <s v="CNDY0000"/>
    <x v="4"/>
    <s v="CNDY0200"/>
    <s v="东一二区"/>
    <s v="CNDY0204"/>
    <n v="12400045"/>
    <s v="上海华东医院"/>
    <s v="是"/>
    <x v="8"/>
    <s v="上海"/>
    <s v="三级"/>
    <n v="1200"/>
    <n v="3000"/>
    <n v="2985417.15"/>
    <n v="7"/>
    <n v="340586.42666667001"/>
    <n v="0.14857302605097999"/>
    <x v="6"/>
    <n v="0.21"/>
    <n v="412109.58"/>
    <x v="0"/>
    <m/>
    <n v="0.21"/>
    <n v="412109.57626667072"/>
    <n v="301.17043487581532"/>
    <n v="0"/>
    <s v="ART"/>
  </r>
  <r>
    <s v="CNDY0000"/>
    <x v="4"/>
    <s v="CNDY0200"/>
    <s v="东一二区"/>
    <s v="CNDY0201"/>
    <n v="12400048"/>
    <s v="上海浦东新区人民医院"/>
    <s v="否"/>
    <x v="8"/>
    <s v="上海"/>
    <s v="二级"/>
    <n v="800"/>
    <n v="3500"/>
    <n v="131700"/>
    <n v="1"/>
    <n v="83623.866666667003"/>
    <n v="0.56911936218679005"/>
    <x v="1"/>
    <n v="0"/>
    <n v="83623.87"/>
    <x v="0"/>
    <m/>
    <n v="0"/>
    <n v="83623.866666667003"/>
    <n v="61.112475274538134"/>
    <n v="0"/>
    <s v="ART"/>
  </r>
  <r>
    <s v="CNDY0000"/>
    <x v="4"/>
    <s v="CNDY0200"/>
    <s v="东一二区"/>
    <s v="CNDY0206"/>
    <n v="12400054"/>
    <s v="上海市第八人民医院"/>
    <s v="否"/>
    <x v="8"/>
    <s v="上海"/>
    <s v="二级"/>
    <n v="512"/>
    <n v="1290"/>
    <n v="215016"/>
    <n v="2"/>
    <n v="158125.86666666999"/>
    <n v="0.75402946757450995"/>
    <x v="1"/>
    <n v="0"/>
    <n v="158125.87"/>
    <x v="0"/>
    <m/>
    <n v="0"/>
    <n v="158125.86666666999"/>
    <n v="115.55867364339061"/>
    <n v="0"/>
    <s v="ART"/>
  </r>
  <r>
    <s v="CNDY0000"/>
    <x v="4"/>
    <s v="CNDY0200"/>
    <s v="东一二区"/>
    <s v="CNDY0204"/>
    <n v="12400056"/>
    <s v="上海市第二人民医院"/>
    <s v="是"/>
    <x v="8"/>
    <s v="上海"/>
    <s v="二级"/>
    <n v="502"/>
    <n v="1300"/>
    <n v="108323.2"/>
    <n v="1"/>
    <n v="608.21333333332996"/>
    <n v="2.9377640246965001E-2"/>
    <x v="0"/>
    <n v="0"/>
    <n v="608.21"/>
    <x v="0"/>
    <m/>
    <n v="0"/>
    <n v="608.21333333332996"/>
    <n v="0.44448342054234991"/>
    <n v="0"/>
    <s v="ART"/>
  </r>
  <r>
    <s v="CNDY0000"/>
    <x v="4"/>
    <s v="CNDY0200"/>
    <s v="东一二区"/>
    <s v="CNDY0206"/>
    <n v="12400057"/>
    <s v="上海市第六人民医院"/>
    <s v="是"/>
    <x v="8"/>
    <s v="上海"/>
    <s v="三级"/>
    <n v="1950"/>
    <n v="8400"/>
    <n v="3854189.69"/>
    <n v="8"/>
    <n v="1640909.4"/>
    <n v="0.39956752881044999"/>
    <x v="2"/>
    <n v="0.22"/>
    <n v="2001909.47"/>
    <x v="0"/>
    <m/>
    <n v="0.22"/>
    <n v="2001909.4679999999"/>
    <n v="1462.9991142681749"/>
    <n v="0"/>
    <s v="ART"/>
  </r>
  <r>
    <s v="CNDY0000"/>
    <x v="4"/>
    <s v="CNDY0200"/>
    <s v="东一二区"/>
    <s v="CNDY0202"/>
    <n v="12400059"/>
    <s v="上海市第五人民医院"/>
    <s v="是"/>
    <x v="8"/>
    <s v="上海"/>
    <s v="三级"/>
    <n v="800"/>
    <n v="4000"/>
    <n v="319533.40000000002"/>
    <n v="2"/>
    <n v="456.12"/>
    <n v="2.6489875549786001E-2"/>
    <x v="0"/>
    <n v="0"/>
    <n v="456.12"/>
    <x v="0"/>
    <m/>
    <n v="0"/>
    <n v="456.12"/>
    <n v="0.33333333333333331"/>
    <n v="0"/>
    <s v="ART"/>
  </r>
  <r>
    <s v="CNDY0000"/>
    <x v="4"/>
    <s v="CNDY0200"/>
    <s v="东一二区"/>
    <s v="CNDY0204"/>
    <n v="12400065"/>
    <s v="上海市黄浦区中心医院"/>
    <s v="是"/>
    <x v="8"/>
    <s v="上海"/>
    <s v="二级"/>
    <n v="530"/>
    <n v="1500"/>
    <n v="120267.25"/>
    <n v="1"/>
    <n v="9882.7999999999993"/>
    <n v="0.10831494026844"/>
    <x v="0"/>
    <n v="0"/>
    <n v="9882.7999999999993"/>
    <x v="0"/>
    <m/>
    <n v="0"/>
    <n v="9882.7999999999993"/>
    <n v="7.2223683825893765"/>
    <n v="0"/>
    <s v="ART"/>
  </r>
  <r>
    <s v="CNDY0000"/>
    <x v="4"/>
    <s v="CNDY0200"/>
    <s v="东一二区"/>
    <s v="CNDY0207"/>
    <n v="12400069"/>
    <s v="上海市精神卫生中心"/>
    <s v="是"/>
    <x v="8"/>
    <s v="上海"/>
    <s v="三级"/>
    <n v="1000"/>
    <n v="3000"/>
    <n v="8102306.2000000002"/>
    <n v="10"/>
    <n v="1137145.6666667"/>
    <n v="0.14270878703646001"/>
    <x v="7"/>
    <n v="0.22"/>
    <n v="1387317.71"/>
    <x v="0"/>
    <m/>
    <n v="0.22"/>
    <n v="1387317.7133333741"/>
    <n v="1013.8543317061111"/>
    <n v="0"/>
    <s v="ART"/>
  </r>
  <r>
    <s v="CNDY0000"/>
    <x v="4"/>
    <s v="CNDY0200"/>
    <s v="东一二区"/>
    <s v="CNDY0202"/>
    <n v="12400076"/>
    <s v="上海市闵行区中心医院"/>
    <s v="否"/>
    <x v="8"/>
    <s v="上海"/>
    <s v="二级"/>
    <n v="600"/>
    <n v="4500"/>
    <n v="162372"/>
    <n v="1"/>
    <n v="178195.70666667001"/>
    <n v="0.79998743625748003"/>
    <x v="1"/>
    <n v="0"/>
    <n v="178195.71"/>
    <x v="0"/>
    <m/>
    <n v="0"/>
    <n v="178195.70666667001"/>
    <n v="130.22574955908533"/>
    <n v="0"/>
    <s v="ART"/>
  </r>
  <r>
    <s v="CNDY0000"/>
    <x v="4"/>
    <s v="CNDY0200"/>
    <s v="东一二区"/>
    <s v="CNDY0201"/>
    <n v="12400080"/>
    <s v="上海市浦东新区东方医院"/>
    <s v="是"/>
    <x v="8"/>
    <s v="上海"/>
    <s v="三级"/>
    <n v="2200"/>
    <n v="5000"/>
    <n v="631089.1"/>
    <n v="3"/>
    <n v="594787.37333333003"/>
    <n v="0.45446685737401998"/>
    <x v="3"/>
    <n v="0"/>
    <n v="594787.37"/>
    <x v="0"/>
    <m/>
    <n v="0"/>
    <n v="594787.37333333003"/>
    <n v="434.67170432731882"/>
    <n v="0"/>
    <s v="ART"/>
  </r>
  <r>
    <s v="CNDY0000"/>
    <x v="4"/>
    <s v="CNDY0200"/>
    <s v="东一二区"/>
    <s v="CNDY0201"/>
    <n v="12400081"/>
    <s v="上海市浦东新区公利医院"/>
    <s v="是"/>
    <x v="8"/>
    <s v="上海"/>
    <s v="二级"/>
    <n v="550"/>
    <n v="4000"/>
    <n v="424587.12"/>
    <n v="2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1"/>
    <n v="12400082"/>
    <s v="上海市浦东新区浦南医院"/>
    <s v="否"/>
    <x v="8"/>
    <s v="上海"/>
    <s v="二级"/>
    <n v="674"/>
    <n v="20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1"/>
    <n v="12400185"/>
    <s v="上海市浦东新区精神卫生中心"/>
    <s v="否"/>
    <x v="8"/>
    <s v="上海"/>
    <s v="二级"/>
    <n v="626"/>
    <n v="1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1"/>
    <n v="12400199"/>
    <s v="上海市第七人民医院"/>
    <s v="是"/>
    <x v="8"/>
    <s v="上海"/>
    <s v="二级"/>
    <n v="700"/>
    <n v="1500"/>
    <n v="131986.1605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5"/>
    <n v="12400202"/>
    <s v="东海老年护理院"/>
    <s v="否"/>
    <x v="8"/>
    <s v="上海"/>
    <s v="一级"/>
    <n v="1000"/>
    <n v="5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7"/>
    <n v="13000184"/>
    <s v="上海市精神卫生中心分院"/>
    <s v="否"/>
    <x v="8"/>
    <s v="上海"/>
    <s v="三级"/>
    <n v="880"/>
    <n v="468"/>
    <n v="566364"/>
    <n v="3"/>
    <n v="201582.66666667"/>
    <n v="0.31414411932962"/>
    <x v="3"/>
    <n v="0"/>
    <n v="201582.67"/>
    <x v="0"/>
    <m/>
    <n v="0"/>
    <n v="201582.66666667"/>
    <n v="147.31698286026338"/>
    <n v="0"/>
    <s v="ART"/>
  </r>
  <r>
    <s v="CNDY0000"/>
    <x v="4"/>
    <s v="CNDY0200"/>
    <s v="东一二区"/>
    <s v="CNDY0202"/>
    <n v="13000185"/>
    <s v="上海市闵行区精神卫生中心"/>
    <s v="否"/>
    <x v="8"/>
    <s v="上海"/>
    <s v="二级"/>
    <n v="400"/>
    <n v="1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4"/>
    <n v="91000031"/>
    <s v="浦东新区民办御康医院"/>
    <s v="否"/>
    <x v="8"/>
    <s v="上海"/>
    <s v="一级"/>
    <n v="40"/>
    <n v="100"/>
    <n v="50400"/>
    <n v="1"/>
    <n v="48653.866666667003"/>
    <n v="0.82273015873015998"/>
    <x v="1"/>
    <n v="0"/>
    <n v="48653.87"/>
    <x v="0"/>
    <m/>
    <n v="0"/>
    <n v="48653.866666667003"/>
    <n v="35.556335077513957"/>
    <n v="0"/>
    <s v="ART"/>
  </r>
  <r>
    <s v="CNDY0000"/>
    <x v="4"/>
    <s v="CNDY0200"/>
    <s v="东一二区"/>
    <s v="CNDY0206"/>
    <n v="91000160"/>
    <s v="上海市闵行区民办军民护理院"/>
    <s v="否"/>
    <x v="8"/>
    <s v="上海"/>
    <s v="一级"/>
    <n v="100"/>
    <n v="4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2"/>
    <n v="91000211"/>
    <s v="上海市金山区众仁老年护理院"/>
    <s v="否"/>
    <x v="8"/>
    <s v="上海"/>
    <s v="一级"/>
    <n v="200"/>
    <n v="3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200"/>
    <s v="东一二区"/>
    <s v="CNDY0204"/>
    <n v="91029597"/>
    <s v="上海盈康护理院"/>
    <s v="否"/>
    <x v="8"/>
    <s v="上海"/>
    <s v="二级"/>
    <n v="500"/>
    <n v="150"/>
    <n v="252000"/>
    <n v="2"/>
    <n v="192338.73333332999"/>
    <n v="0.92587813492062998"/>
    <x v="1"/>
    <n v="0"/>
    <n v="192338.73"/>
    <x v="0"/>
    <m/>
    <n v="0"/>
    <n v="192338.73333332999"/>
    <n v="140.56149941048409"/>
    <n v="0"/>
    <s v="ART"/>
  </r>
  <r>
    <s v="CNDY0000"/>
    <x v="4"/>
    <s v="CNDY0200"/>
    <s v="东一二区"/>
    <s v="CNDY0205"/>
    <n v="91032093"/>
    <s v="上海市浦东新区老年医院"/>
    <s v="否"/>
    <x v="8"/>
    <s v="上海"/>
    <s v="二级"/>
    <n v="400"/>
    <n v="15"/>
    <n v="128280"/>
    <n v="1"/>
    <n v="91224.266666666997"/>
    <n v="0.32001091362644002"/>
    <x v="3"/>
    <n v="0"/>
    <n v="91224.27"/>
    <x v="0"/>
    <m/>
    <n v="0"/>
    <n v="91224.266666666997"/>
    <n v="66.666861547156444"/>
    <n v="0"/>
    <s v="ART"/>
  </r>
  <r>
    <s v="CNDY0000"/>
    <x v="4"/>
    <s v="CNDY0300"/>
    <s v="东一三区"/>
    <s v="CNDY0304"/>
    <n v="12400002"/>
    <s v="长宁区中心医院长宁区红十字医院"/>
    <s v="是"/>
    <x v="8"/>
    <s v="上海"/>
    <s v="二级"/>
    <n v="563"/>
    <n v="2700"/>
    <n v="245660.9"/>
    <n v="2"/>
    <n v="27519.386666667"/>
    <n v="2.5642582926302001E-2"/>
    <x v="0"/>
    <n v="0"/>
    <n v="27519.39"/>
    <x v="0"/>
    <m/>
    <n v="0"/>
    <n v="27519.386666667"/>
    <n v="20.111218295380599"/>
    <n v="0"/>
    <s v="ART"/>
  </r>
  <r>
    <s v="CNDY0000"/>
    <x v="4"/>
    <s v="CNDY0300"/>
    <s v="东一三区"/>
    <s v="CNDY0307"/>
    <n v="12400003"/>
    <s v="崇明县堡镇人民医院"/>
    <s v="否"/>
    <x v="8"/>
    <s v="上海"/>
    <s v="二级"/>
    <n v="380"/>
    <n v="6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300"/>
    <s v="东一三区"/>
    <s v="CNDY0307"/>
    <n v="12400004"/>
    <s v="崇明县中心医院"/>
    <s v="否"/>
    <x v="8"/>
    <s v="上海"/>
    <s v="二级"/>
    <n v="600"/>
    <n v="1200"/>
    <n v="36000"/>
    <n v="1"/>
    <n v="12923.466666667"/>
    <n v="1.5838888888888999E-2"/>
    <x v="0"/>
    <n v="0"/>
    <n v="12923.47"/>
    <x v="0"/>
    <m/>
    <n v="0"/>
    <n v="12923.466666667"/>
    <n v="9.4444931645670724"/>
    <n v="0"/>
    <s v="ART"/>
  </r>
  <r>
    <s v="CNDY0000"/>
    <x v="4"/>
    <s v="CNDY0300"/>
    <s v="东一三区"/>
    <s v="CNDY0306"/>
    <n v="12400007"/>
    <s v="复旦大学附属华山医院永和分院"/>
    <s v="否"/>
    <x v="8"/>
    <s v="上海"/>
    <s v="一级"/>
    <n v="60"/>
    <n v="600"/>
    <n v="96000"/>
    <n v="1"/>
    <n v="97307.733333333003"/>
    <n v="0.78612833333332999"/>
    <x v="1"/>
    <n v="0"/>
    <n v="97307.73"/>
    <x v="0"/>
    <m/>
    <n v="0"/>
    <n v="97307.733333333003"/>
    <n v="71.112670155027189"/>
    <n v="0"/>
    <s v="ART"/>
  </r>
  <r>
    <s v="CNDY0000"/>
    <x v="4"/>
    <s v="CNDY0300"/>
    <s v="东一三区"/>
    <s v="CNDY0303"/>
    <n v="12400020"/>
    <s v="嘉定区中心医院"/>
    <s v="是"/>
    <x v="8"/>
    <s v="上海"/>
    <s v="二级"/>
    <n v="780"/>
    <n v="3300"/>
    <n v="146059.76500000001"/>
    <n v="1"/>
    <n v="10643.066666667"/>
    <n v="0.10599565184841001"/>
    <x v="0"/>
    <n v="0"/>
    <n v="10643.07"/>
    <x v="0"/>
    <m/>
    <n v="0"/>
    <n v="10643.066666667"/>
    <n v="7.7779726582675615"/>
    <n v="0"/>
    <s v="ART"/>
  </r>
  <r>
    <s v="CNDY0000"/>
    <x v="4"/>
    <s v="CNDY0300"/>
    <s v="东一三区"/>
    <s v="CNDY0303"/>
    <n v="12400029"/>
    <s v="普陀区中心医院"/>
    <s v="是"/>
    <x v="8"/>
    <s v="上海"/>
    <s v="三级"/>
    <n v="1300"/>
    <n v="6600"/>
    <n v="864982.70400000003"/>
    <n v="4"/>
    <n v="261517.33333333"/>
    <n v="0.23921634391432001"/>
    <x v="3"/>
    <n v="0"/>
    <n v="261517.33"/>
    <x v="0"/>
    <m/>
    <n v="0"/>
    <n v="261517.33333333"/>
    <n v="191.11734728677393"/>
    <n v="0"/>
    <s v="ART"/>
  </r>
  <r>
    <s v="CNDY0000"/>
    <x v="4"/>
    <s v="CNDY0300"/>
    <s v="东一三区"/>
    <s v="CNDY0306"/>
    <n v="12400036"/>
    <s v="上海第二军医大学附属长征医院"/>
    <s v="是"/>
    <x v="8"/>
    <s v="上海"/>
    <s v="三级"/>
    <n v="1074"/>
    <n v="5000"/>
    <n v="1013981.375"/>
    <n v="4"/>
    <n v="195832.69333333001"/>
    <n v="0.13497837669849"/>
    <x v="6"/>
    <n v="0.21"/>
    <n v="236957.56"/>
    <x v="0"/>
    <m/>
    <n v="0.21"/>
    <n v="236957.5589333293"/>
    <n v="173.16901906905295"/>
    <n v="0"/>
    <s v="ART"/>
  </r>
  <r>
    <s v="CNDY0000"/>
    <x v="4"/>
    <s v="CNDY0300"/>
    <s v="东一三区"/>
    <s v="CNDY0305"/>
    <n v="12400039"/>
    <s v="上海第二医科大学附属仁济医院"/>
    <s v="是"/>
    <x v="8"/>
    <s v="上海"/>
    <s v="三级"/>
    <n v="2050"/>
    <n v="8000"/>
    <n v="3158060.93"/>
    <n v="8"/>
    <n v="1395002.56"/>
    <n v="0.41939086970054001"/>
    <x v="4"/>
    <n v="0.2"/>
    <n v="1674003.07"/>
    <x v="0"/>
    <m/>
    <n v="0.2"/>
    <n v="1674003.0719999999"/>
    <n v="1223.3645181092695"/>
    <n v="0"/>
    <s v="ART"/>
  </r>
  <r>
    <s v="CNDY0000"/>
    <x v="4"/>
    <s v="CNDY0300"/>
    <s v="东一三区"/>
    <s v="CNDY0307"/>
    <n v="12400046"/>
    <s v="上海建工医院"/>
    <s v="否"/>
    <x v="8"/>
    <s v="上海"/>
    <s v="二级"/>
    <n v="450"/>
    <n v="800"/>
    <n v="217644"/>
    <n v="2"/>
    <n v="179106.13333333001"/>
    <n v="0.78549925566520995"/>
    <x v="1"/>
    <n v="0"/>
    <n v="179106.13"/>
    <x v="0"/>
    <m/>
    <n v="0"/>
    <n v="179106.13333333001"/>
    <n v="130.89109103841827"/>
    <n v="0"/>
    <s v="ART"/>
  </r>
  <r>
    <s v="CNDY0000"/>
    <x v="4"/>
    <s v="CNDY0300"/>
    <s v="东一三区"/>
    <s v="CNDY0305"/>
    <n v="12400058"/>
    <s v="上海市第十人民医院（原上海同济大学附属铁路医院）"/>
    <s v="是"/>
    <x v="8"/>
    <s v="上海"/>
    <s v="三级"/>
    <n v="1400"/>
    <n v="5000"/>
    <n v="1636928.375"/>
    <n v="6"/>
    <n v="887940.26666666998"/>
    <n v="0.47701781698298001"/>
    <x v="4"/>
    <n v="0.2"/>
    <n v="1065528.3200000001"/>
    <x v="0"/>
    <m/>
    <n v="0.2"/>
    <n v="1065528.320000004"/>
    <n v="778.6900523254144"/>
    <n v="0"/>
    <s v="ART"/>
  </r>
  <r>
    <s v="CNDY0000"/>
    <x v="4"/>
    <s v="CNDY0300"/>
    <s v="东一三区"/>
    <s v="CNDY0302"/>
    <n v="12400060"/>
    <s v="上海市第一人民医院"/>
    <s v="是"/>
    <x v="8"/>
    <s v="上海"/>
    <s v="三级"/>
    <n v="1642"/>
    <n v="8600"/>
    <n v="1137211.49"/>
    <n v="5"/>
    <n v="459173.97333333001"/>
    <n v="0.41140094354833001"/>
    <x v="4"/>
    <n v="0.2"/>
    <n v="551008.77"/>
    <x v="0"/>
    <m/>
    <n v="0.2"/>
    <n v="551008.76799999597"/>
    <n v="402.67821918208364"/>
    <n v="0"/>
    <s v="ART"/>
  </r>
  <r>
    <s v="CNDY0000"/>
    <x v="4"/>
    <s v="CNDY0300"/>
    <s v="东一三区"/>
    <s v="CNDY0302"/>
    <n v="12400061"/>
    <s v="上海市第一人民医院分院（原上海市第四人民医院）"/>
    <s v="否"/>
    <x v="8"/>
    <s v="上海"/>
    <s v="二级"/>
    <n v="200"/>
    <n v="2000"/>
    <n v="47880"/>
    <n v="1"/>
    <n v="40747.253333332999"/>
    <n v="0.42869256474520001"/>
    <x v="3"/>
    <n v="0"/>
    <n v="40747.25"/>
    <x v="0"/>
    <m/>
    <n v="0"/>
    <n v="40747.253333332999"/>
    <n v="29.778167538756612"/>
    <n v="0"/>
    <s v="ART"/>
  </r>
  <r>
    <s v="CNDY0000"/>
    <x v="4"/>
    <s v="CNDY0300"/>
    <s v="东一三区"/>
    <s v="CNDY0305"/>
    <n v="12400079"/>
    <s v="上海市皮肤病性病防治中心"/>
    <s v="否"/>
    <x v="8"/>
    <s v="上海"/>
    <s v="三级"/>
    <n v="100"/>
    <n v="800"/>
    <n v="36000"/>
    <n v="1"/>
    <n v="21285.599999999999"/>
    <n v="0.15837499999999999"/>
    <x v="0"/>
    <n v="0"/>
    <n v="21285.599999999999"/>
    <x v="0"/>
    <m/>
    <n v="0"/>
    <n v="21285.599999999999"/>
    <n v="15.555555555555555"/>
    <n v="0"/>
    <s v="ART"/>
  </r>
  <r>
    <s v="CNDY0000"/>
    <x v="4"/>
    <s v="CNDY0300"/>
    <s v="东一三区"/>
    <s v="CNDY0303"/>
    <n v="12400083"/>
    <s v="上海市普陀区人民医院（原：上海纺织第一医院）"/>
    <s v="是"/>
    <x v="8"/>
    <s v="上海"/>
    <s v="二级"/>
    <n v="350"/>
    <n v="1000"/>
    <n v="177707.628"/>
    <n v="1"/>
    <n v="0"/>
    <n v="0"/>
    <x v="0"/>
    <n v="0"/>
    <n v="0"/>
    <x v="0"/>
    <m/>
    <n v="0"/>
    <n v="0"/>
    <n v="0"/>
    <n v="0"/>
    <s v="ART"/>
  </r>
  <r>
    <s v="CNDY0000"/>
    <x v="4"/>
    <s v="CNDY0300"/>
    <s v="东一三区"/>
    <s v="CNDY0301"/>
    <n v="12400087"/>
    <s v="上海市徐汇区中心医院"/>
    <s v="是"/>
    <x v="8"/>
    <s v="上海"/>
    <s v="二级"/>
    <n v="961"/>
    <n v="2000"/>
    <n v="1780053.7320000001"/>
    <n v="6"/>
    <n v="802797.86666666996"/>
    <n v="0.45269060451035997"/>
    <x v="4"/>
    <n v="0.2"/>
    <n v="963357.44"/>
    <x v="0"/>
    <m/>
    <n v="0.2"/>
    <n v="963357.4400000039"/>
    <n v="704.02338565874754"/>
    <n v="0"/>
    <s v="ART"/>
  </r>
  <r>
    <s v="CNDY0000"/>
    <x v="4"/>
    <s v="CNDY0300"/>
    <s v="东一三区"/>
    <s v="CNDY0306"/>
    <n v="12400101"/>
    <s v="上海中冶职工医院"/>
    <s v="否"/>
    <x v="8"/>
    <s v="上海"/>
    <s v="二级"/>
    <n v="600"/>
    <n v="500"/>
    <n v="180000"/>
    <n v="1"/>
    <n v="97314.133333332997"/>
    <n v="0.91340888888889005"/>
    <x v="1"/>
    <n v="0"/>
    <n v="97314.13"/>
    <x v="0"/>
    <m/>
    <n v="0"/>
    <n v="97314.133333332997"/>
    <n v="71.117347286776138"/>
    <n v="0"/>
    <s v="ART"/>
  </r>
  <r>
    <s v="CNDY0000"/>
    <x v="4"/>
    <s v="CNDY0300"/>
    <s v="东一三区"/>
    <s v="CNDY0304"/>
    <n v="12400102"/>
    <s v="上海中医药大学附属龙华医院"/>
    <s v="是"/>
    <x v="8"/>
    <s v="上海"/>
    <s v="三级"/>
    <n v="703"/>
    <n v="4750"/>
    <n v="345276.8"/>
    <n v="2"/>
    <n v="17941.173333333001"/>
    <n v="3.8538413238306E-2"/>
    <x v="0"/>
    <n v="0"/>
    <n v="17941.169999999998"/>
    <x v="0"/>
    <m/>
    <n v="0"/>
    <n v="17941.173333333001"/>
    <n v="13.111442407943086"/>
    <n v="0"/>
    <s v="ART"/>
  </r>
  <r>
    <s v="CNDY0000"/>
    <x v="4"/>
    <s v="CNDY0300"/>
    <s v="东一三区"/>
    <s v="CNDY0304"/>
    <n v="12400103"/>
    <s v="上海中医药大学附属曙光医院"/>
    <s v="否"/>
    <x v="8"/>
    <s v="上海"/>
    <s v="三级"/>
    <n v="1320"/>
    <n v="3000"/>
    <n v="1338204"/>
    <n v="5"/>
    <n v="483503.46666666999"/>
    <n v="0.33604753834244"/>
    <x v="4"/>
    <n v="0.2"/>
    <n v="580204.16"/>
    <x v="0"/>
    <m/>
    <n v="0.2"/>
    <n v="580204.16000000399"/>
    <n v="424.01426525183723"/>
    <n v="0"/>
    <s v="ART"/>
  </r>
  <r>
    <s v="CNDY0000"/>
    <x v="4"/>
    <s v="CNDY0300"/>
    <s v="东一三区"/>
    <s v="CNDY0307"/>
    <n v="12400104"/>
    <s v="上海中医药大学附属岳阳中西医结合医院"/>
    <s v="是"/>
    <x v="8"/>
    <s v="上海"/>
    <s v="三级"/>
    <n v="1000"/>
    <n v="2000"/>
    <n v="956947.8"/>
    <n v="4"/>
    <n v="541882.61333333002"/>
    <n v="0.51012780425432003"/>
    <x v="1"/>
    <n v="0"/>
    <n v="541882.61"/>
    <x v="0"/>
    <m/>
    <n v="0"/>
    <n v="541882.61333333002"/>
    <n v="396.0088085981248"/>
    <n v="0"/>
    <s v="ART"/>
  </r>
  <r>
    <s v="CNDY0000"/>
    <x v="4"/>
    <s v="CNDY0300"/>
    <s v="东一三区"/>
    <s v="CNDY0303"/>
    <n v="12400107"/>
    <s v="同济大学附属同济医院"/>
    <s v="是"/>
    <x v="8"/>
    <s v="上海"/>
    <s v="三级"/>
    <n v="1080"/>
    <n v="4500"/>
    <n v="771920.25"/>
    <n v="3"/>
    <n v="134508.93333333"/>
    <n v="0.1376703098539"/>
    <x v="0"/>
    <n v="0"/>
    <n v="134508.93"/>
    <x v="0"/>
    <m/>
    <n v="0"/>
    <n v="134508.93333333"/>
    <n v="98.299375408028595"/>
    <n v="0"/>
    <s v="ART"/>
  </r>
  <r>
    <s v="CNDY0000"/>
    <x v="4"/>
    <s v="CNDY0300"/>
    <s v="东一三区"/>
    <s v="CNDY0306"/>
    <n v="12400151"/>
    <s v="一钢医院"/>
    <s v="否"/>
    <x v="8"/>
    <s v="上海"/>
    <s v="二级"/>
    <n v="150"/>
    <n v="500"/>
    <n v="36000"/>
    <n v="1"/>
    <n v="0"/>
    <n v="0.11296"/>
    <x v="0"/>
    <n v="0"/>
    <n v="0"/>
    <x v="0"/>
    <m/>
    <n v="0"/>
    <n v="0"/>
    <n v="0"/>
    <n v="0"/>
    <s v="ART"/>
  </r>
  <r>
    <s v="CNDY0000"/>
    <x v="4"/>
    <s v="CNDY0300"/>
    <s v="东一三区"/>
    <s v="CNDY0303"/>
    <n v="12400188"/>
    <s v="上海市普陀区精神卫生中心"/>
    <s v="否"/>
    <x v="8"/>
    <s v="上海"/>
    <s v="二级"/>
    <n v="600"/>
    <n v="3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300"/>
    <s v="东一三区"/>
    <s v="CNDY0304"/>
    <n v="12400219"/>
    <s v="长宁区精神卫生中心"/>
    <s v="否"/>
    <x v="8"/>
    <s v="上海"/>
    <s v="二级"/>
    <n v="410"/>
    <n v="300"/>
    <n v="78000"/>
    <n v="1"/>
    <n v="75413.759999999995"/>
    <n v="0.80352410256410001"/>
    <x v="1"/>
    <n v="0"/>
    <n v="75413.759999999995"/>
    <x v="0"/>
    <m/>
    <n v="0"/>
    <n v="75413.759999999995"/>
    <n v="55.11251425063579"/>
    <n v="0"/>
    <s v="ART"/>
  </r>
  <r>
    <s v="CNDY0000"/>
    <x v="4"/>
    <s v="CNDY0300"/>
    <s v="东一三区"/>
    <s v="CNDY0302"/>
    <n v="13000352"/>
    <s v="上海康平医院"/>
    <s v="否"/>
    <x v="8"/>
    <s v="上海"/>
    <s v="二级"/>
    <n v="50"/>
    <n v="100"/>
    <n v="194976"/>
    <n v="1"/>
    <n v="246612.50666667"/>
    <n v="0.64519120301985999"/>
    <x v="1"/>
    <n v="0"/>
    <n v="246612.51"/>
    <x v="0"/>
    <m/>
    <n v="0"/>
    <n v="246612.50666667"/>
    <n v="180.22487259688239"/>
    <n v="0"/>
    <s v="ART"/>
  </r>
  <r>
    <s v="CNDY0000"/>
    <x v="4"/>
    <s v="CNDY0300"/>
    <s v="东一三区"/>
    <s v="CNDY0301"/>
    <n v="13000552"/>
    <s v="上海徐汇区精神卫生中心"/>
    <s v="否"/>
    <x v="8"/>
    <s v="上海"/>
    <s v="二级"/>
    <n v="200"/>
    <n v="100"/>
    <n v="36000"/>
    <n v="1"/>
    <n v="0"/>
    <n v="0"/>
    <x v="0"/>
    <n v="0"/>
    <n v="0"/>
    <x v="0"/>
    <m/>
    <n v="0"/>
    <n v="0"/>
    <n v="0"/>
    <n v="0"/>
    <s v="ART"/>
  </r>
  <r>
    <s v="CNDY0000"/>
    <x v="4"/>
    <s v="CNDY0300"/>
    <s v="东一三区"/>
    <s v="CNDY0302"/>
    <n v="91000139"/>
    <s v="上海阳光康复中心"/>
    <s v="否"/>
    <x v="8"/>
    <s v="上海"/>
    <s v="二级"/>
    <n v="300"/>
    <n v="100"/>
    <n v="444720"/>
    <n v="2"/>
    <n v="340578.13333332998"/>
    <n v="0.62531750314805001"/>
    <x v="1"/>
    <n v="0"/>
    <n v="340578.13"/>
    <x v="0"/>
    <m/>
    <n v="0"/>
    <n v="340578.13333332998"/>
    <n v="248.89512506455171"/>
    <n v="0"/>
    <s v="ART"/>
  </r>
  <r>
    <s v="CNDY0000"/>
    <x v="4"/>
    <s v="CNDY0300"/>
    <s v="东一三区"/>
    <s v="CNDY0306"/>
    <n v="91000168"/>
    <s v="宝山区精神卫生中心"/>
    <s v="否"/>
    <x v="8"/>
    <s v="上海"/>
    <s v="二级"/>
    <n v="280"/>
    <n v="300"/>
    <n v="36000"/>
    <n v="1"/>
    <n v="20373.36"/>
    <n v="9.5024999999999998E-2"/>
    <x v="0"/>
    <n v="0"/>
    <n v="20373.36"/>
    <x v="0"/>
    <m/>
    <n v="0"/>
    <n v="20373.36"/>
    <n v="14.888888888888889"/>
    <n v="0"/>
    <s v="ART"/>
  </r>
  <r>
    <s v="CNDY0000"/>
    <x v="4"/>
    <s v="CNDY0300"/>
    <s v="东一三区"/>
    <s v="CNDY0301"/>
    <n v="91049196"/>
    <s v="上海蓝十字脑科医院"/>
    <s v="否"/>
    <x v="8"/>
    <s v="上海"/>
    <s v="一级"/>
    <n v="200"/>
    <n v="200"/>
    <n v="36000"/>
    <n v="1"/>
    <n v="15204"/>
    <n v="9.5024999999999998E-2"/>
    <x v="0"/>
    <n v="0"/>
    <n v="15204"/>
    <x v="0"/>
    <m/>
    <n v="0"/>
    <n v="15204"/>
    <n v="11.111111111111111"/>
    <n v="0"/>
    <s v="ART"/>
  </r>
  <r>
    <s v="CNZE0000"/>
    <x v="5"/>
    <s v="CNZE0100"/>
    <s v="中二一区"/>
    <s v="CNZE0104"/>
    <n v="11000002"/>
    <s v="安阳市人民医院"/>
    <s v="否"/>
    <x v="9"/>
    <s v="安阳"/>
    <s v="三级"/>
    <n v="1070"/>
    <n v="1500"/>
    <n v="45192"/>
    <n v="1"/>
    <n v="24327.200000000001"/>
    <n v="0.35249955744380002"/>
    <x v="3"/>
    <n v="0"/>
    <n v="24327.200000000001"/>
    <x v="0"/>
    <m/>
    <n v="0"/>
    <n v="24327.200000000001"/>
    <n v="17.778362419246395"/>
    <n v="0"/>
    <s v="ART"/>
  </r>
  <r>
    <s v="CNZE0000"/>
    <x v="5"/>
    <s v="CNZE0100"/>
    <s v="中二一区"/>
    <s v="CNZE0104"/>
    <n v="11000003"/>
    <s v="濮阳市安阳地区医院"/>
    <s v="否"/>
    <x v="9"/>
    <s v="濮阳"/>
    <s v="三级"/>
    <n v="1200"/>
    <n v="1818"/>
    <n v="62880"/>
    <n v="1"/>
    <n v="79367.12"/>
    <n v="0.63110877862595005"/>
    <x v="1"/>
    <n v="0"/>
    <n v="79367.12"/>
    <x v="0"/>
    <m/>
    <n v="0"/>
    <n v="79367.12"/>
    <n v="58.001636996112133"/>
    <n v="0"/>
    <s v="ART"/>
  </r>
  <r>
    <s v="CNZE0000"/>
    <x v="5"/>
    <s v="CNZE0100"/>
    <s v="中二一区"/>
    <s v="CNZE0103"/>
    <n v="11000005"/>
    <s v="濮阳市人民医院"/>
    <s v="否"/>
    <x v="9"/>
    <s v="濮阳"/>
    <s v="三级"/>
    <n v="720"/>
    <n v="2909"/>
    <n v="36000"/>
    <n v="1"/>
    <n v="42875.813333332997"/>
    <n v="0.28825444444443998"/>
    <x v="3"/>
    <n v="0"/>
    <n v="42875.81"/>
    <x v="0"/>
    <m/>
    <n v="0"/>
    <n v="42875.813333332997"/>
    <n v="31.33372309431217"/>
    <n v="0"/>
    <s v="ART"/>
  </r>
  <r>
    <s v="CNZE0000"/>
    <x v="5"/>
    <s v="CNZE0100"/>
    <s v="中二一区"/>
    <s v="CNZE0101"/>
    <n v="11000007"/>
    <s v="新乡市第一人民医院"/>
    <s v="否"/>
    <x v="9"/>
    <s v="新乡"/>
    <s v="三级"/>
    <n v="3000"/>
    <n v="1200"/>
    <n v="36000"/>
    <n v="1"/>
    <n v="4561.2"/>
    <n v="0.43091388888888998"/>
    <x v="3"/>
    <n v="0"/>
    <n v="4561.2"/>
    <x v="0"/>
    <m/>
    <n v="0"/>
    <n v="4561.2"/>
    <n v="3.333333333333333"/>
    <n v="0"/>
    <s v="ART"/>
  </r>
  <r>
    <s v="CNZE0000"/>
    <x v="5"/>
    <s v="CNZE0100"/>
    <s v="中二一区"/>
    <s v="CNZE0101"/>
    <n v="11000009"/>
    <s v="新乡医学院第二附属医院（河南精神病医院）"/>
    <s v="否"/>
    <x v="9"/>
    <s v="新乡"/>
    <s v="三级"/>
    <n v="1000"/>
    <n v="200"/>
    <n v="36000"/>
    <n v="1"/>
    <n v="18245.866666667"/>
    <n v="0.38777777777778"/>
    <x v="3"/>
    <n v="0"/>
    <n v="18245.87"/>
    <x v="0"/>
    <m/>
    <n v="0"/>
    <n v="18245.866666667"/>
    <n v="13.334112855291735"/>
    <n v="0"/>
    <s v="ART"/>
  </r>
  <r>
    <s v="CNZE0000"/>
    <x v="5"/>
    <s v="CNZE0100"/>
    <s v="中二一区"/>
    <s v="CNZE0103"/>
    <n v="11000011"/>
    <s v="中原油田总医院"/>
    <s v="否"/>
    <x v="9"/>
    <s v="安阳"/>
    <s v="三级"/>
    <n v="1625"/>
    <n v="6647"/>
    <n v="360000"/>
    <n v="2"/>
    <n v="0"/>
    <n v="0"/>
    <x v="0"/>
    <n v="0"/>
    <n v="0"/>
    <x v="0"/>
    <m/>
    <n v="0"/>
    <n v="0"/>
    <n v="0"/>
    <n v="0"/>
    <s v="ART"/>
  </r>
  <r>
    <s v="CNZE0000"/>
    <x v="5"/>
    <s v="CNZE0100"/>
    <s v="中二一区"/>
    <s v="CNZE0102"/>
    <n v="11000012"/>
    <s v="河南科技大学第一附属医院"/>
    <s v="是"/>
    <x v="9"/>
    <s v="洛阳"/>
    <s v="三级"/>
    <n v="2300"/>
    <n v="3333"/>
    <n v="240000"/>
    <n v="2"/>
    <n v="222285.70666667001"/>
    <n v="0.46455974999999999"/>
    <x v="3"/>
    <n v="0"/>
    <n v="222285.71"/>
    <x v="0"/>
    <m/>
    <n v="0"/>
    <n v="222285.70666667001"/>
    <n v="162.44680249837032"/>
    <n v="0"/>
    <s v="ART"/>
  </r>
  <r>
    <s v="CNZE0000"/>
    <x v="5"/>
    <s v="CNZE0100"/>
    <s v="中二一区"/>
    <s v="CNZE0102"/>
    <n v="11000017"/>
    <s v="洛阳市中心医院"/>
    <s v="是"/>
    <x v="9"/>
    <s v="洛阳"/>
    <s v="三级"/>
    <n v="1456"/>
    <n v="1665"/>
    <n v="60000"/>
    <n v="1"/>
    <n v="0"/>
    <n v="0"/>
    <x v="0"/>
    <n v="0"/>
    <n v="0"/>
    <x v="0"/>
    <m/>
    <n v="0"/>
    <n v="0"/>
    <n v="0"/>
    <n v="0"/>
    <s v="ART"/>
  </r>
  <r>
    <s v="CNZE0000"/>
    <x v="5"/>
    <s v="CNZE0100"/>
    <s v="中二一区"/>
    <s v="CNZE0102"/>
    <n v="11000031"/>
    <s v="平顶山平煤集团总医院"/>
    <s v="否"/>
    <x v="9"/>
    <s v="平顶山"/>
    <s v="三级"/>
    <n v="1500"/>
    <n v="1200"/>
    <n v="77760"/>
    <n v="1"/>
    <n v="22958.639999999999"/>
    <n v="0.26618312757202001"/>
    <x v="3"/>
    <n v="0"/>
    <n v="22958.639999999999"/>
    <x v="0"/>
    <m/>
    <n v="0"/>
    <n v="22958.639999999999"/>
    <n v="16.778216258879244"/>
    <n v="0"/>
    <s v="ART"/>
  </r>
  <r>
    <s v="CNZE0000"/>
    <x v="5"/>
    <s v="CNZE0100"/>
    <s v="中二一区"/>
    <s v="CNZE0102"/>
    <n v="11000033"/>
    <s v="平顶山市第一人民医院"/>
    <s v="是"/>
    <x v="9"/>
    <s v="平顶山"/>
    <s v="三级"/>
    <n v="1200"/>
    <n v="1000"/>
    <n v="49426.334999999999"/>
    <n v="1"/>
    <n v="34057.813333332997"/>
    <n v="0.79326375301749996"/>
    <x v="1"/>
    <n v="0"/>
    <n v="34057.81"/>
    <x v="0"/>
    <m/>
    <n v="0"/>
    <n v="34057.813333332997"/>
    <n v="24.889512506455169"/>
    <n v="0"/>
    <s v="ART"/>
  </r>
  <r>
    <s v="CNZE0000"/>
    <x v="5"/>
    <s v="CNZE0100"/>
    <s v="中二一区"/>
    <s v="CNZE0103"/>
    <n v="11000039"/>
    <s v="商丘市第一人民医院"/>
    <s v="是"/>
    <x v="9"/>
    <s v="商丘"/>
    <s v="三级"/>
    <n v="1400"/>
    <n v="1309"/>
    <n v="53730.67"/>
    <n v="1"/>
    <n v="23110.586666667001"/>
    <n v="0.36065025803697998"/>
    <x v="3"/>
    <n v="0"/>
    <n v="23110.59"/>
    <x v="0"/>
    <m/>
    <n v="0"/>
    <n v="23110.586666667001"/>
    <n v="16.889259161819258"/>
    <n v="0"/>
    <s v="ART"/>
  </r>
  <r>
    <s v="CNZE0000"/>
    <x v="5"/>
    <s v="CNZE0100"/>
    <s v="中二一区"/>
    <s v="CNZE0103"/>
    <n v="11000040"/>
    <s v="商丘市中心医院"/>
    <s v="否"/>
    <x v="9"/>
    <s v="商丘"/>
    <s v="二级"/>
    <n v="600"/>
    <n v="2182"/>
    <n v="144000"/>
    <n v="1"/>
    <n v="109472"/>
    <n v="0.64882777777778"/>
    <x v="1"/>
    <n v="0"/>
    <n v="109472"/>
    <x v="0"/>
    <m/>
    <n v="0"/>
    <n v="109472"/>
    <n v="80.002338565874467"/>
    <n v="0"/>
    <s v="ART"/>
  </r>
  <r>
    <s v="CNZE0000"/>
    <x v="5"/>
    <s v="CNZE0100"/>
    <s v="中二一区"/>
    <s v="CNZE0101"/>
    <n v="11000046"/>
    <s v="河南省老干部疗养院"/>
    <s v="否"/>
    <x v="9"/>
    <s v="郑州"/>
    <s v="一级"/>
    <n v="260"/>
    <n v="300"/>
    <n v="36276"/>
    <n v="1"/>
    <n v="12315.773333333"/>
    <n v="0.61847695446024997"/>
    <x v="1"/>
    <n v="0"/>
    <n v="12315.77"/>
    <x v="0"/>
    <m/>
    <n v="0"/>
    <n v="12315.773333333"/>
    <n v="9.0003897609788357"/>
    <n v="0"/>
    <s v="ART"/>
  </r>
  <r>
    <s v="CNZE0000"/>
    <x v="5"/>
    <s v="CNZE0100"/>
    <s v="中二一区"/>
    <s v="CNZE0101"/>
    <n v="11000047"/>
    <s v="河南省人民医院"/>
    <s v="是"/>
    <x v="9"/>
    <s v="郑州"/>
    <s v="三级"/>
    <n v="3700"/>
    <n v="8727"/>
    <n v="1682610.0959999999"/>
    <n v="6"/>
    <n v="436066.18666667002"/>
    <n v="0.27525521277984999"/>
    <x v="4"/>
    <n v="0.2"/>
    <n v="523279.42"/>
    <x v="0"/>
    <m/>
    <n v="0.2"/>
    <n v="523279.42400000402"/>
    <n v="382.41356368207494"/>
    <n v="0"/>
    <s v="ART"/>
  </r>
  <r>
    <s v="CNZE0000"/>
    <x v="5"/>
    <s v="CNZE0100"/>
    <s v="中二一区"/>
    <s v="CNZE0104"/>
    <n v="11000048"/>
    <s v="河南省直第三人民医院"/>
    <s v="否"/>
    <x v="9"/>
    <s v="郑州"/>
    <s v="二级"/>
    <n v="2100"/>
    <n v="1500"/>
    <n v="66564"/>
    <n v="1"/>
    <n v="60969"/>
    <n v="0.84204164413196003"/>
    <x v="1"/>
    <n v="0"/>
    <n v="60969"/>
    <x v="0"/>
    <m/>
    <n v="0"/>
    <n v="60969"/>
    <n v="44.556257125317899"/>
    <n v="0"/>
    <s v="ART"/>
  </r>
  <r>
    <s v="CNZE0000"/>
    <x v="5"/>
    <s v="CNZE0100"/>
    <s v="中二一区"/>
    <s v="CNZE0101"/>
    <n v="11000049"/>
    <s v="河南直属机关第二门诊部"/>
    <s v="否"/>
    <x v="9"/>
    <s v="郑州"/>
    <s v="二级"/>
    <n v="50"/>
    <n v="100"/>
    <n v="48000"/>
    <n v="1"/>
    <n v="45614.400000000001"/>
    <n v="0.91930500000000004"/>
    <x v="1"/>
    <n v="0"/>
    <n v="45614.400000000001"/>
    <x v="0"/>
    <m/>
    <n v="0"/>
    <n v="45614.400000000001"/>
    <n v="33.335087257739197"/>
    <n v="0"/>
    <s v="ART"/>
  </r>
  <r>
    <s v="CNZE0000"/>
    <x v="5"/>
    <s v="CNZE0100"/>
    <s v="中二一区"/>
    <s v="CNZE0103"/>
    <n v="11000051"/>
    <s v="河南省职工医院"/>
    <s v="是"/>
    <x v="9"/>
    <s v="郑州"/>
    <s v="三级"/>
    <n v="600"/>
    <n v="346"/>
    <n v="44609.599999999999"/>
    <n v="1"/>
    <n v="76020.133333332997"/>
    <n v="1"/>
    <x v="1"/>
    <n v="0"/>
    <n v="76020.13"/>
    <x v="0"/>
    <m/>
    <n v="0"/>
    <n v="76020.133333332997"/>
    <n v="55.555652995800074"/>
    <n v="0"/>
    <s v="ART"/>
  </r>
  <r>
    <s v="CNZE0000"/>
    <x v="5"/>
    <s v="CNZE0100"/>
    <s v="中二一区"/>
    <s v="CNZE0102"/>
    <n v="11000053"/>
    <s v="河南省中医学院第一附属医院"/>
    <s v="是"/>
    <x v="9"/>
    <s v="郑州"/>
    <s v="三级"/>
    <n v="1949"/>
    <n v="5000"/>
    <n v="549469.59699999995"/>
    <n v="3"/>
    <n v="95788.266666666997"/>
    <n v="0.18148865841615999"/>
    <x v="0"/>
    <n v="0"/>
    <n v="95788.27"/>
    <x v="0"/>
    <m/>
    <n v="0"/>
    <n v="95788.266666666997"/>
    <n v="70.002241125629951"/>
    <n v="0"/>
    <s v="ART"/>
  </r>
  <r>
    <s v="CNZE0000"/>
    <x v="5"/>
    <s v="CNZE0100"/>
    <s v="中二一区"/>
    <s v="CNZE0102"/>
    <n v="11000056"/>
    <s v="黄河水利委员会黄河中心医院"/>
    <s v="是"/>
    <x v="9"/>
    <s v="郑州"/>
    <s v="二级"/>
    <n v="550"/>
    <n v="350"/>
    <n v="73100.402000000002"/>
    <n v="1"/>
    <n v="24326.400000000001"/>
    <n v="0"/>
    <x v="0"/>
    <n v="0"/>
    <n v="24326.400000000001"/>
    <x v="0"/>
    <m/>
    <n v="0"/>
    <n v="24326.400000000001"/>
    <n v="17.777777777777779"/>
    <n v="0"/>
    <s v="ART"/>
  </r>
  <r>
    <s v="CNZE0000"/>
    <x v="5"/>
    <s v="CNZE0100"/>
    <s v="中二一区"/>
    <s v="CNZE0103"/>
    <n v="11000059"/>
    <s v="武警河南总队医院"/>
    <s v="是"/>
    <x v="9"/>
    <s v="郑州"/>
    <s v="三级"/>
    <n v="800"/>
    <n v="450"/>
    <n v="44173.152999999998"/>
    <n v="1"/>
    <n v="6385.8666666667004"/>
    <n v="0.23030006483803001"/>
    <x v="3"/>
    <n v="0"/>
    <n v="6385.87"/>
    <x v="0"/>
    <m/>
    <n v="0"/>
    <n v="6385.8666666667004"/>
    <n v="4.6668030830093699"/>
    <n v="0"/>
    <s v="ART"/>
  </r>
  <r>
    <s v="CNZE0000"/>
    <x v="5"/>
    <s v="CNZE0100"/>
    <s v="中二一区"/>
    <s v="CNZE0101"/>
    <n v="11000063"/>
    <s v="新郑市第一人民医院"/>
    <s v="否"/>
    <x v="9"/>
    <s v="新郑"/>
    <s v="二级"/>
    <n v="350"/>
    <n v="300"/>
    <n v="36000"/>
    <n v="1"/>
    <n v="14900.56"/>
    <n v="0.39279055555555997"/>
    <x v="3"/>
    <n v="0"/>
    <n v="14900.56"/>
    <x v="0"/>
    <m/>
    <n v="0"/>
    <n v="14900.56"/>
    <n v="10.889356602063785"/>
    <n v="0"/>
    <s v="ART"/>
  </r>
  <r>
    <s v="CNZE0000"/>
    <x v="5"/>
    <s v="CNZE0100"/>
    <s v="中二一区"/>
    <s v="CNZE0102"/>
    <n v="11000067"/>
    <s v="郑州大学第二附属医院"/>
    <s v="是"/>
    <x v="9"/>
    <s v="郑州"/>
    <s v="三级"/>
    <n v="1200"/>
    <n v="1450"/>
    <n v="164303.08480000001"/>
    <n v="1"/>
    <n v="55952.586666666997"/>
    <n v="0.42238208786205"/>
    <x v="3"/>
    <n v="0"/>
    <n v="55952.59"/>
    <x v="0"/>
    <m/>
    <n v="0"/>
    <n v="55952.586666666997"/>
    <n v="40.890253052315906"/>
    <n v="0"/>
    <s v="ART"/>
  </r>
  <r>
    <s v="CNZE0000"/>
    <x v="5"/>
    <s v="CNZE0100"/>
    <s v="中二一区"/>
    <s v="CNZE0103"/>
    <n v="11000068"/>
    <s v="郑州大学第五附属医院原名郑州铁路中心医院"/>
    <s v="是"/>
    <x v="9"/>
    <s v="郑州"/>
    <s v="三级"/>
    <n v="1200"/>
    <n v="2900"/>
    <n v="218326.94399999999"/>
    <n v="2"/>
    <n v="63554.213333332998"/>
    <n v="0.16890860708425001"/>
    <x v="0"/>
    <n v="0"/>
    <n v="63554.21"/>
    <x v="0"/>
    <m/>
    <n v="0"/>
    <n v="63554.213333332998"/>
    <n v="46.445535775185625"/>
    <n v="0"/>
    <s v="ART"/>
  </r>
  <r>
    <s v="CNZE0000"/>
    <x v="5"/>
    <s v="CNZE0100"/>
    <s v="中二一区"/>
    <s v="CNZE0104"/>
    <n v="11000069"/>
    <s v="郑州大学第一附属医院"/>
    <s v="是"/>
    <x v="9"/>
    <s v="郑州"/>
    <s v="三级"/>
    <n v="7000"/>
    <n v="14545"/>
    <n v="1883886.72"/>
    <n v="6"/>
    <n v="220463.33333333"/>
    <n v="0.12481326902713"/>
    <x v="6"/>
    <n v="0.21"/>
    <n v="266760.63"/>
    <x v="0"/>
    <m/>
    <n v="0.21"/>
    <n v="266760.63333332929"/>
    <n v="194.94916055228836"/>
    <n v="0"/>
    <s v="ART"/>
  </r>
  <r>
    <s v="CNZE0000"/>
    <x v="5"/>
    <s v="CNZE0100"/>
    <s v="中二一区"/>
    <s v="CNZE0103"/>
    <n v="11000074"/>
    <s v="郑州人民医院"/>
    <s v="是"/>
    <x v="9"/>
    <s v="郑州"/>
    <s v="三级"/>
    <n v="1884"/>
    <n v="3636"/>
    <n v="344130.3885"/>
    <n v="2"/>
    <n v="90618.453333333004"/>
    <n v="0.26777478269693999"/>
    <x v="3"/>
    <n v="0"/>
    <n v="90618.45"/>
    <x v="0"/>
    <m/>
    <n v="0"/>
    <n v="90618.453333333004"/>
    <n v="66.224132051019467"/>
    <n v="0"/>
    <s v="ART"/>
  </r>
  <r>
    <s v="CNZE0000"/>
    <x v="5"/>
    <s v="CNZE0100"/>
    <s v="中二一区"/>
    <s v="CNZE0101"/>
    <n v="11000075"/>
    <s v="郑州市第一人民医院"/>
    <s v="是"/>
    <x v="9"/>
    <s v="郑州"/>
    <s v="三级"/>
    <n v="1616"/>
    <n v="2180"/>
    <n v="163617.61050000001"/>
    <n v="1"/>
    <n v="45004.906666666997"/>
    <n v="0.2414370915165"/>
    <x v="3"/>
    <n v="0"/>
    <n v="45004.91"/>
    <x v="0"/>
    <m/>
    <n v="0"/>
    <n v="45004.906666666997"/>
    <n v="32.889668410847293"/>
    <n v="0"/>
    <s v="ART"/>
  </r>
  <r>
    <s v="CNZE0000"/>
    <x v="5"/>
    <s v="CNZE0100"/>
    <s v="中二一区"/>
    <s v="CNZE0104"/>
    <n v="11000077"/>
    <s v="郑州市金水区人民医院"/>
    <s v="否"/>
    <x v="9"/>
    <s v="郑州"/>
    <s v="二级"/>
    <n v="300"/>
    <n v="440"/>
    <n v="36000"/>
    <n v="1"/>
    <n v="15356.36"/>
    <n v="0.29975444444443999"/>
    <x v="3"/>
    <n v="0"/>
    <n v="15356.36"/>
    <x v="0"/>
    <m/>
    <n v="0"/>
    <n v="15356.36"/>
    <n v="11.222456078809671"/>
    <n v="0"/>
    <s v="ART"/>
  </r>
  <r>
    <s v="CNZE0000"/>
    <x v="5"/>
    <s v="CNZE0100"/>
    <s v="中二一区"/>
    <s v="CNZE0101"/>
    <n v="11000078"/>
    <s v="郑州市直机关医院"/>
    <s v="否"/>
    <x v="9"/>
    <s v="郑州"/>
    <s v="一级"/>
    <n v="36"/>
    <n v="50"/>
    <n v="160800"/>
    <n v="1"/>
    <n v="121179.08"/>
    <n v="0.78262381840796003"/>
    <x v="1"/>
    <n v="0"/>
    <n v="121179.08"/>
    <x v="0"/>
    <m/>
    <n v="0"/>
    <n v="121179.08"/>
    <n v="88.557894121430024"/>
    <n v="0"/>
    <s v="ART"/>
  </r>
  <r>
    <s v="CNZE0000"/>
    <x v="5"/>
    <s v="CNZE0100"/>
    <s v="中二一区"/>
    <s v="CNZE0101"/>
    <n v="11000079"/>
    <s v="郑州市中心医院"/>
    <s v="是"/>
    <x v="9"/>
    <s v="郑州"/>
    <s v="三级"/>
    <n v="2200"/>
    <n v="4000"/>
    <n v="102195.5873"/>
    <n v="1"/>
    <n v="71460.933333333"/>
    <n v="0.61837327490949001"/>
    <x v="1"/>
    <n v="0"/>
    <n v="71460.929999999993"/>
    <x v="0"/>
    <m/>
    <n v="0"/>
    <n v="71460.933333333"/>
    <n v="52.223781266138296"/>
    <n v="0"/>
    <s v="ART"/>
  </r>
  <r>
    <s v="CNZE0000"/>
    <x v="5"/>
    <s v="CNZE0100"/>
    <s v="中二一区"/>
    <s v="CNZE0104"/>
    <n v="11000080"/>
    <s v="郑州市中医院"/>
    <s v="是"/>
    <x v="9"/>
    <s v="郑州"/>
    <s v="三级"/>
    <n v="650"/>
    <n v="1300"/>
    <n v="225171.31200000001"/>
    <n v="2"/>
    <n v="39835.333333333001"/>
    <n v="0.14854432255562"/>
    <x v="0"/>
    <n v="0"/>
    <n v="39835.33"/>
    <x v="0"/>
    <m/>
    <n v="0"/>
    <n v="39835.333333333001"/>
    <n v="29.111734728677398"/>
    <n v="0"/>
    <s v="ART"/>
  </r>
  <r>
    <s v="CNZE0000"/>
    <x v="5"/>
    <s v="CNZE0100"/>
    <s v="中二一区"/>
    <s v="CNZE0103"/>
    <n v="11000085"/>
    <s v="河南大学淮河医院"/>
    <s v="否"/>
    <x v="9"/>
    <s v="开封"/>
    <s v="三级"/>
    <n v="3000"/>
    <n v="2545"/>
    <n v="60000"/>
    <n v="1"/>
    <n v="0"/>
    <n v="0"/>
    <x v="0"/>
    <n v="0"/>
    <n v="0"/>
    <x v="0"/>
    <m/>
    <n v="0"/>
    <n v="0"/>
    <n v="0"/>
    <n v="0"/>
    <s v="ART"/>
  </r>
  <r>
    <s v="CNZE0000"/>
    <x v="5"/>
    <s v="CNZE0100"/>
    <s v="中二一区"/>
    <s v="CNZE0103"/>
    <n v="11000095"/>
    <s v="河南大学东京医院"/>
    <s v="是"/>
    <x v="9"/>
    <s v="开封"/>
    <s v="三级"/>
    <n v="1500"/>
    <n v="1600"/>
    <n v="113568.46666667001"/>
    <n v="1"/>
    <n v="15964.2"/>
    <n v="5.0203196074967002E-3"/>
    <x v="0"/>
    <n v="0"/>
    <n v="15964.2"/>
    <x v="0"/>
    <m/>
    <n v="0"/>
    <n v="15964.2"/>
    <n v="11.666666666666668"/>
    <n v="0"/>
    <s v="ART"/>
  </r>
  <r>
    <s v="CNZE0000"/>
    <x v="5"/>
    <s v="CNZE0100"/>
    <s v="中二一区"/>
    <s v="CNZE0103"/>
    <n v="11000098"/>
    <s v="开封市第一人民医院"/>
    <s v="是"/>
    <x v="9"/>
    <s v="开封"/>
    <s v="三级"/>
    <n v="1800"/>
    <n v="1000"/>
    <n v="36000"/>
    <n v="1"/>
    <n v="20677.653333333001"/>
    <n v="0.31327555555556003"/>
    <x v="3"/>
    <n v="0"/>
    <n v="20677.650000000001"/>
    <x v="0"/>
    <m/>
    <n v="0"/>
    <n v="20677.653333333001"/>
    <n v="15.111267015502499"/>
    <n v="0"/>
    <s v="ART"/>
  </r>
  <r>
    <s v="CNZE0000"/>
    <x v="5"/>
    <s v="CNZE0100"/>
    <s v="中二一区"/>
    <s v="CNZE0104"/>
    <n v="91007144"/>
    <s v="信阳市中心医院"/>
    <s v="是"/>
    <x v="9"/>
    <s v="信阳"/>
    <s v="三级"/>
    <n v="1200"/>
    <n v="2545"/>
    <n v="36000"/>
    <n v="1"/>
    <n v="0"/>
    <n v="0"/>
    <x v="0"/>
    <n v="0"/>
    <n v="0"/>
    <x v="0"/>
    <m/>
    <n v="0"/>
    <n v="0"/>
    <n v="0"/>
    <n v="0"/>
    <s v="ART"/>
  </r>
  <r>
    <s v="CNZE0000"/>
    <x v="5"/>
    <s v="CNZE0100"/>
    <s v="中二一区"/>
    <s v="CNZE0102"/>
    <n v="91007178"/>
    <s v="洛阳市第三人民医院原洛阳铁路医院"/>
    <s v="否"/>
    <x v="9"/>
    <s v="洛阳"/>
    <s v="二级"/>
    <n v="600"/>
    <n v="665"/>
    <n v="70740"/>
    <n v="1"/>
    <n v="0"/>
    <n v="0"/>
    <x v="0"/>
    <n v="0"/>
    <n v="0"/>
    <x v="0"/>
    <m/>
    <n v="0"/>
    <n v="0"/>
    <n v="0"/>
    <n v="0"/>
    <s v="ART"/>
  </r>
  <r>
    <s v="CNZE0000"/>
    <x v="5"/>
    <s v="CNZE0100"/>
    <s v="中二一区"/>
    <s v="CNZE0104"/>
    <n v="91007198"/>
    <s v="郑州市第七人民医院"/>
    <s v="是"/>
    <x v="9"/>
    <s v="郑州"/>
    <s v="三级"/>
    <n v="800"/>
    <n v="986"/>
    <n v="36000"/>
    <n v="1"/>
    <n v="19917.88"/>
    <n v="0.38374972222221998"/>
    <x v="3"/>
    <n v="0"/>
    <n v="19917.88"/>
    <x v="0"/>
    <m/>
    <n v="0"/>
    <n v="19917.88"/>
    <n v="14.556023268730453"/>
    <n v="0"/>
    <s v="ART"/>
  </r>
  <r>
    <s v="CNZE0000"/>
    <x v="5"/>
    <s v="CNZE0100"/>
    <s v="中二一区"/>
    <s v="CNZE0104"/>
    <n v="91013355"/>
    <s v="南乐县人民医院"/>
    <s v="否"/>
    <x v="9"/>
    <s v="濮阳"/>
    <s v="二级"/>
    <n v="294"/>
    <n v="411"/>
    <n v="36000"/>
    <n v="1"/>
    <n v="0"/>
    <n v="0"/>
    <x v="0"/>
    <n v="0"/>
    <n v="0"/>
    <x v="0"/>
    <m/>
    <n v="0"/>
    <n v="0"/>
    <n v="0"/>
    <n v="0"/>
    <s v="ART"/>
  </r>
  <r>
    <s v="CNZE0000"/>
    <x v="5"/>
    <s v="CNZE0200"/>
    <s v="中二二区"/>
    <s v="CNZE0207"/>
    <n v="12100009"/>
    <s v="德州市人民医院"/>
    <s v="否"/>
    <x v="10"/>
    <s v="德州"/>
    <s v="三级"/>
    <n v="1300"/>
    <n v="2000"/>
    <n v="36000"/>
    <n v="1"/>
    <n v="0"/>
    <n v="0.35575555555555999"/>
    <x v="3"/>
    <n v="0"/>
    <n v="0"/>
    <x v="0"/>
    <m/>
    <n v="0"/>
    <n v="0"/>
    <n v="0"/>
    <n v="0"/>
    <s v="ART"/>
  </r>
  <r>
    <s v="CNZE0000"/>
    <x v="5"/>
    <s v="CNZE0200"/>
    <s v="中二二区"/>
    <s v="CNZE0202"/>
    <n v="12100019"/>
    <s v="济南钢铁集团总公司职工医院"/>
    <s v="否"/>
    <x v="10"/>
    <s v="济南"/>
    <s v="二级"/>
    <n v="530"/>
    <n v="1090"/>
    <n v="83832"/>
    <n v="1"/>
    <n v="88481.853333332998"/>
    <n v="0.90200758660177005"/>
    <x v="1"/>
    <n v="0"/>
    <n v="88481.85"/>
    <x v="0"/>
    <m/>
    <n v="0"/>
    <n v="88481.853333332998"/>
    <n v="64.66270084870429"/>
    <n v="0"/>
    <s v="ART"/>
  </r>
  <r>
    <s v="CNZE0000"/>
    <x v="5"/>
    <s v="CNZE0200"/>
    <s v="中二二区"/>
    <s v="CNZE0204"/>
    <n v="12100020"/>
    <s v="济南军区总医院"/>
    <s v="是"/>
    <x v="10"/>
    <s v="济南"/>
    <s v="三级"/>
    <n v="2000"/>
    <n v="2000"/>
    <n v="259679.09"/>
    <n v="2"/>
    <n v="25087.4"/>
    <n v="0.12929924392448999"/>
    <x v="0"/>
    <n v="0"/>
    <n v="25087.4"/>
    <x v="0"/>
    <m/>
    <n v="0"/>
    <n v="25087.4"/>
    <n v="18.333917974801953"/>
    <n v="0"/>
    <s v="ART"/>
  </r>
  <r>
    <s v="CNZE0000"/>
    <x v="5"/>
    <s v="CNZE0200"/>
    <s v="中二二区"/>
    <s v="CNZE0202"/>
    <n v="12100022"/>
    <s v="济南市第二人民医院济南市眼科医院"/>
    <s v="是"/>
    <x v="10"/>
    <s v="济南"/>
    <s v="二级"/>
    <n v="300"/>
    <n v="545"/>
    <n v="55323.6"/>
    <n v="1"/>
    <n v="25543.253333332999"/>
    <n v="0.70214808869994005"/>
    <x v="1"/>
    <n v="0"/>
    <n v="25543.25"/>
    <x v="0"/>
    <m/>
    <n v="0"/>
    <n v="25543.253333332999"/>
    <n v="18.667056427645502"/>
    <n v="0"/>
    <s v="ART"/>
  </r>
  <r>
    <s v="CNZE0000"/>
    <x v="5"/>
    <s v="CNZE0200"/>
    <s v="中二二区"/>
    <s v="CNZE0201"/>
    <n v="12100023"/>
    <s v="济南市第四人民医院泰安医学院第二附属医院"/>
    <s v="是"/>
    <x v="10"/>
    <s v="济南"/>
    <s v="三级"/>
    <n v="680"/>
    <n v="900"/>
    <n v="36368.300000000003"/>
    <n v="1"/>
    <n v="22806.36"/>
    <n v="0.68644588831482001"/>
    <x v="1"/>
    <n v="0"/>
    <n v="22806.36"/>
    <x v="0"/>
    <m/>
    <n v="0"/>
    <n v="22806.36"/>
    <n v="16.666929755327544"/>
    <n v="0"/>
    <s v="ART"/>
  </r>
  <r>
    <s v="CNZE0000"/>
    <x v="5"/>
    <s v="CNZE0200"/>
    <s v="中二二区"/>
    <s v="CNZE0204"/>
    <n v="12100025"/>
    <s v="济南市中心医院济南市红十字医院"/>
    <s v="是"/>
    <x v="10"/>
    <s v="济南"/>
    <s v="三级"/>
    <n v="1082"/>
    <n v="2900"/>
    <n v="408309.37599999999"/>
    <n v="2"/>
    <n v="269120.53333333001"/>
    <n v="0.54546423151448997"/>
    <x v="1"/>
    <n v="0"/>
    <n v="269120.53000000003"/>
    <x v="0"/>
    <m/>
    <n v="0"/>
    <n v="269120.53333333001"/>
    <n v="196.67377980453244"/>
    <n v="0"/>
    <s v="ART"/>
  </r>
  <r>
    <s v="CNZE0000"/>
    <x v="5"/>
    <s v="CNZE0200"/>
    <s v="中二二区"/>
    <s v="CNZE0203"/>
    <n v="12100026"/>
    <s v="山东大学第二医院"/>
    <s v="是"/>
    <x v="10"/>
    <s v="济南"/>
    <s v="三级"/>
    <n v="1200"/>
    <n v="1600"/>
    <n v="124165.2"/>
    <n v="1"/>
    <n v="49565.440000000002"/>
    <n v="0.29413233337521"/>
    <x v="3"/>
    <n v="0"/>
    <n v="49565.440000000002"/>
    <x v="0"/>
    <m/>
    <n v="0"/>
    <n v="49565.440000000002"/>
    <n v="36.222514542956539"/>
    <n v="0"/>
    <s v="ART"/>
  </r>
  <r>
    <s v="CNZE0000"/>
    <x v="5"/>
    <s v="CNZE0200"/>
    <s v="中二二区"/>
    <s v="CNZE0202"/>
    <n v="12100028"/>
    <s v="山东大学齐鲁医院"/>
    <s v="是"/>
    <x v="10"/>
    <s v="济南"/>
    <s v="三级"/>
    <n v="3000"/>
    <n v="7778"/>
    <n v="1649208.71"/>
    <n v="6"/>
    <n v="524997.25333333004"/>
    <n v="0.27296480868089001"/>
    <x v="4"/>
    <n v="0.2"/>
    <n v="629996.69999999995"/>
    <x v="0"/>
    <m/>
    <n v="0.2"/>
    <n v="629996.70399999607"/>
    <n v="460.40274781489967"/>
    <n v="0"/>
    <s v="ART"/>
  </r>
  <r>
    <s v="CNZE0000"/>
    <x v="5"/>
    <s v="CNZE0200"/>
    <s v="中二二区"/>
    <s v="CNZE0201"/>
    <n v="12100030"/>
    <s v="山东省交通医院"/>
    <s v="是"/>
    <x v="10"/>
    <s v="济南"/>
    <s v="三级"/>
    <n v="800"/>
    <n v="1500"/>
    <n v="74193.005000000005"/>
    <n v="1"/>
    <n v="48916.853333332998"/>
    <n v="0.52339192892914999"/>
    <x v="1"/>
    <n v="0"/>
    <n v="48916.85"/>
    <x v="0"/>
    <m/>
    <n v="0"/>
    <n v="48916.853333332998"/>
    <n v="35.748526216297613"/>
    <n v="0"/>
    <s v="ART"/>
  </r>
  <r>
    <s v="CNZE0000"/>
    <x v="5"/>
    <s v="CNZE0200"/>
    <s v="中二二区"/>
    <s v="CNZE0201"/>
    <n v="12100031"/>
    <s v="山东省立医院"/>
    <s v="是"/>
    <x v="10"/>
    <s v="济南"/>
    <s v="三级"/>
    <n v="3000"/>
    <n v="7300"/>
    <n v="1806493.52"/>
    <n v="6"/>
    <n v="685017.08"/>
    <n v="0.31169516179610002"/>
    <x v="4"/>
    <n v="0.2"/>
    <n v="822020.5"/>
    <x v="0"/>
    <m/>
    <n v="0.2"/>
    <n v="822020.49599999993"/>
    <n v="600.73408752082787"/>
    <n v="0"/>
    <s v="ART"/>
  </r>
  <r>
    <s v="CNZE0000"/>
    <x v="5"/>
    <s v="CNZE0200"/>
    <s v="中二二区"/>
    <s v="CNZE0201"/>
    <n v="12100032"/>
    <s v="山东省立医院西院"/>
    <s v="否"/>
    <x v="10"/>
    <s v="济南"/>
    <s v="三级"/>
    <n v="800"/>
    <n v="1090"/>
    <n v="36000"/>
    <n v="1"/>
    <n v="6855.9733333332997"/>
    <n v="5.3742222222221997E-2"/>
    <x v="0"/>
    <n v="0"/>
    <n v="6855.97"/>
    <x v="0"/>
    <m/>
    <n v="0"/>
    <n v="6855.9733333332997"/>
    <n v="5.0103578980190147"/>
    <n v="0"/>
    <s v="ART"/>
  </r>
  <r>
    <s v="CNZE0000"/>
    <x v="5"/>
    <s v="CNZE0200"/>
    <s v="中二二区"/>
    <s v="CNZE0203"/>
    <n v="12100033"/>
    <s v="山东省千佛山医院"/>
    <s v="是"/>
    <x v="10"/>
    <s v="济南"/>
    <s v="三级"/>
    <n v="1700"/>
    <n v="1360"/>
    <n v="1100975.8"/>
    <n v="5"/>
    <n v="608937.26666666998"/>
    <n v="0.46818772946690002"/>
    <x v="4"/>
    <n v="0.2"/>
    <n v="730724.72"/>
    <x v="0"/>
    <m/>
    <n v="0.2"/>
    <n v="730724.72000000393"/>
    <n v="534.0149668215995"/>
    <n v="0"/>
    <s v="ART"/>
  </r>
  <r>
    <s v="CNZE0000"/>
    <x v="5"/>
    <s v="CNZE0200"/>
    <s v="中二二区"/>
    <s v="CNZE0201"/>
    <n v="12100035"/>
    <s v="山东中医学院附属医院（山东省中医院）"/>
    <s v="是"/>
    <x v="10"/>
    <s v="济南"/>
    <s v="三级"/>
    <n v="1600"/>
    <n v="2909"/>
    <n v="360000"/>
    <n v="2"/>
    <n v="9684.2666666666992"/>
    <n v="3.2572472222222003E-2"/>
    <x v="0"/>
    <n v="0"/>
    <n v="9684.27"/>
    <x v="0"/>
    <m/>
    <n v="0"/>
    <n v="9684.2666666666992"/>
    <n v="7.077279858127028"/>
    <n v="0"/>
    <s v="ART"/>
  </r>
  <r>
    <s v="CNZE0000"/>
    <x v="5"/>
    <s v="CNZE0200"/>
    <s v="中二二区"/>
    <s v="CNZE0203"/>
    <n v="12100038"/>
    <s v="中医药大学二附院"/>
    <s v="是"/>
    <x v="10"/>
    <s v="济南"/>
    <s v="三级"/>
    <n v="833"/>
    <n v="1000"/>
    <n v="117094.565"/>
    <n v="1"/>
    <n v="132214.17333332999"/>
    <n v="0.85057167256225996"/>
    <x v="1"/>
    <n v="0"/>
    <n v="132214.17000000001"/>
    <x v="0"/>
    <m/>
    <n v="0"/>
    <n v="132214.17333332999"/>
    <n v="96.622360587367353"/>
    <n v="0"/>
    <s v="ART"/>
  </r>
  <r>
    <s v="CNZE0000"/>
    <x v="5"/>
    <s v="CNZE0200"/>
    <s v="中二二区"/>
    <s v="CNZE0205"/>
    <n v="12100040"/>
    <s v="菏泽市立医院"/>
    <s v="否"/>
    <x v="10"/>
    <s v="菏泽"/>
    <s v="三级"/>
    <n v="1300"/>
    <n v="2545"/>
    <n v="82080"/>
    <n v="1"/>
    <n v="30712.080000000002"/>
    <n v="0.88195017056530001"/>
    <x v="1"/>
    <n v="0"/>
    <n v="30712.080000000002"/>
    <x v="0"/>
    <m/>
    <n v="0"/>
    <n v="30712.080000000002"/>
    <n v="22.444444444444446"/>
    <n v="0"/>
    <s v="ART"/>
  </r>
  <r>
    <s v="CNZE0000"/>
    <x v="5"/>
    <s v="CNZE0200"/>
    <s v="中二二区"/>
    <s v="CNZE0205"/>
    <n v="12100041"/>
    <s v="济宁市第二人民医院"/>
    <s v="否"/>
    <x v="10"/>
    <s v="济宁"/>
    <s v="二级"/>
    <n v="650"/>
    <n v="1000"/>
    <n v="36000"/>
    <n v="1"/>
    <n v="3040.8"/>
    <n v="0.13414000000000001"/>
    <x v="0"/>
    <n v="0"/>
    <n v="3040.8"/>
    <x v="0"/>
    <m/>
    <n v="0"/>
    <n v="3040.8"/>
    <n v="2.2222222222222223"/>
    <n v="0"/>
    <s v="ART"/>
  </r>
  <r>
    <s v="CNZE0000"/>
    <x v="5"/>
    <s v="CNZE0200"/>
    <s v="中二二区"/>
    <s v="CNZE0205"/>
    <n v="12100042"/>
    <s v="济宁市第一人民医院"/>
    <s v="是"/>
    <x v="10"/>
    <s v="济宁"/>
    <s v="三级"/>
    <n v="3100"/>
    <n v="3272"/>
    <n v="291118.59000000003"/>
    <n v="2"/>
    <n v="255738.21333333"/>
    <n v="0.78367808802590999"/>
    <x v="1"/>
    <n v="0"/>
    <n v="255738.21"/>
    <x v="0"/>
    <m/>
    <n v="0"/>
    <n v="255738.21333333"/>
    <n v="186.89395578161447"/>
    <n v="0"/>
    <s v="ART"/>
  </r>
  <r>
    <s v="CNZE0000"/>
    <x v="5"/>
    <s v="CNZE0200"/>
    <s v="中二二区"/>
    <s v="CNZE0205"/>
    <n v="12100043"/>
    <s v="济宁市市直机关医院"/>
    <s v="否"/>
    <x v="10"/>
    <s v="济宁"/>
    <s v="二级"/>
    <n v="50"/>
    <n v="100"/>
    <n v="36000"/>
    <n v="1"/>
    <n v="25721.613333333"/>
    <n v="0.77701472222222001"/>
    <x v="1"/>
    <n v="0"/>
    <n v="25721.61"/>
    <x v="0"/>
    <m/>
    <n v="0"/>
    <n v="25721.613333333"/>
    <n v="18.797402243074192"/>
    <n v="0"/>
    <s v="ART"/>
  </r>
  <r>
    <s v="CNZE0000"/>
    <x v="5"/>
    <s v="CNZE0200"/>
    <s v="中二二区"/>
    <s v="CNZE0205"/>
    <n v="12100045"/>
    <s v="济宁医学院附属医院"/>
    <s v="是"/>
    <x v="10"/>
    <s v="济宁"/>
    <s v="三级"/>
    <n v="3066"/>
    <n v="5090"/>
    <n v="227475.6"/>
    <n v="2"/>
    <n v="257458.13333333001"/>
    <n v="0.75599844554757001"/>
    <x v="1"/>
    <n v="0"/>
    <n v="257458.13"/>
    <x v="0"/>
    <m/>
    <n v="0"/>
    <n v="257458.13333333001"/>
    <n v="188.15087647499928"/>
    <n v="0"/>
    <s v="ART"/>
  </r>
  <r>
    <s v="CNZE0000"/>
    <x v="5"/>
    <s v="CNZE0200"/>
    <s v="中二二区"/>
    <s v="CNZE0205"/>
    <n v="12100046"/>
    <s v="曲阜市人民医院"/>
    <s v="否"/>
    <x v="10"/>
    <s v="曲阜"/>
    <s v="二级"/>
    <n v="500"/>
    <n v="981"/>
    <n v="36000"/>
    <n v="1"/>
    <n v="4609.84"/>
    <n v="4.8469444444444003E-2"/>
    <x v="0"/>
    <n v="0"/>
    <n v="4609.84"/>
    <x v="0"/>
    <m/>
    <n v="0"/>
    <n v="4609.84"/>
    <n v="3.3688795346253912"/>
    <n v="0"/>
    <s v="ART"/>
  </r>
  <r>
    <s v="CNZE0000"/>
    <x v="5"/>
    <s v="CNZE0200"/>
    <s v="中二二区"/>
    <s v="CNZE0203"/>
    <n v="12100048"/>
    <s v="滕州市中心人民医院"/>
    <s v="是"/>
    <x v="10"/>
    <s v="滕州"/>
    <s v="三级"/>
    <n v="1600"/>
    <n v="6254"/>
    <n v="98620.53"/>
    <n v="1"/>
    <n v="42876.773333333003"/>
    <n v="0.53172681185144999"/>
    <x v="1"/>
    <n v="0"/>
    <n v="42876.77"/>
    <x v="0"/>
    <m/>
    <n v="0"/>
    <n v="42876.773333333003"/>
    <n v="31.334424664074515"/>
    <n v="0"/>
    <s v="ART"/>
  </r>
  <r>
    <s v="CNZE0000"/>
    <x v="5"/>
    <s v="CNZE0200"/>
    <s v="中二二区"/>
    <s v="CNZE0205"/>
    <n v="12100050"/>
    <s v="兖州市矿务局总医院"/>
    <s v="否"/>
    <x v="10"/>
    <s v="兖州"/>
    <s v="三级"/>
    <n v="514"/>
    <n v="654"/>
    <n v="54744"/>
    <n v="1"/>
    <n v="49010.533333332998"/>
    <n v="0.79614496565834003"/>
    <x v="1"/>
    <n v="0"/>
    <n v="49010.53"/>
    <x v="0"/>
    <m/>
    <n v="0"/>
    <n v="49010.533333332998"/>
    <n v="35.816987732272935"/>
    <n v="0"/>
    <s v="ART"/>
  </r>
  <r>
    <s v="CNZE0000"/>
    <x v="5"/>
    <s v="CNZE0200"/>
    <s v="中二二区"/>
    <s v="CNZE0203"/>
    <n v="12100052"/>
    <s v="枣庄市立医院"/>
    <s v="否"/>
    <x v="10"/>
    <s v="枣庄"/>
    <s v="三级"/>
    <n v="908"/>
    <n v="1963"/>
    <n v="78288"/>
    <n v="1"/>
    <n v="36491.199999999997"/>
    <n v="0.70328888207644003"/>
    <x v="1"/>
    <n v="0"/>
    <n v="36491.199999999997"/>
    <x v="0"/>
    <m/>
    <n v="0"/>
    <n v="36491.199999999997"/>
    <n v="26.667835949603901"/>
    <n v="0"/>
    <s v="ART"/>
  </r>
  <r>
    <s v="CNZE0000"/>
    <x v="5"/>
    <s v="CNZE0200"/>
    <s v="中二二区"/>
    <s v="CNZE0203"/>
    <n v="12100053"/>
    <s v="枣庄市中医院"/>
    <s v="否"/>
    <x v="10"/>
    <s v="枣庄"/>
    <s v="三级"/>
    <n v="400"/>
    <n v="500"/>
    <n v="36000"/>
    <n v="1"/>
    <n v="0"/>
    <n v="0.10467333333333"/>
    <x v="0"/>
    <n v="0"/>
    <n v="0"/>
    <x v="0"/>
    <m/>
    <n v="0"/>
    <n v="0"/>
    <n v="0"/>
    <n v="0"/>
    <s v="ART"/>
  </r>
  <r>
    <s v="CNZE0000"/>
    <x v="5"/>
    <s v="CNZE0200"/>
    <s v="中二二区"/>
    <s v="CNZE0207"/>
    <n v="12100055"/>
    <s v="茌平县人民医院"/>
    <s v="否"/>
    <x v="10"/>
    <s v="聊城"/>
    <s v="二级"/>
    <n v="400"/>
    <n v="909"/>
    <n v="36000"/>
    <n v="1"/>
    <n v="33469.733333333003"/>
    <n v="0.55334166666666995"/>
    <x v="1"/>
    <n v="0"/>
    <n v="33469.730000000003"/>
    <x v="0"/>
    <m/>
    <n v="0"/>
    <n v="33469.733333333003"/>
    <n v="24.459742562873075"/>
    <n v="0"/>
    <s v="ART"/>
  </r>
  <r>
    <s v="CNZE0000"/>
    <x v="5"/>
    <s v="CNZE0200"/>
    <s v="中二二区"/>
    <s v="CNZE0207"/>
    <n v="12100059"/>
    <s v="聊城市人民医院（原聊城地区人民医院）"/>
    <s v="是"/>
    <x v="10"/>
    <s v="聊城"/>
    <s v="三级"/>
    <n v="2600"/>
    <n v="6945"/>
    <n v="144000"/>
    <n v="1"/>
    <n v="34572.133333332997"/>
    <n v="0.16198458333332999"/>
    <x v="0"/>
    <n v="0"/>
    <n v="34572.129999999997"/>
    <x v="0"/>
    <m/>
    <n v="0"/>
    <n v="34572.133333332997"/>
    <n v="25.265378506630565"/>
    <n v="0"/>
    <s v="ART"/>
  </r>
  <r>
    <s v="CNZE0000"/>
    <x v="5"/>
    <s v="CNZE0200"/>
    <s v="中二二区"/>
    <s v="CNZE0204"/>
    <n v="12100098"/>
    <s v="泰安市中心医院"/>
    <s v="是"/>
    <x v="10"/>
    <s v="泰安"/>
    <s v="三级"/>
    <n v="1900"/>
    <n v="3520"/>
    <n v="268170.44"/>
    <n v="2"/>
    <n v="27823.32"/>
    <n v="0.18322228206808"/>
    <x v="0"/>
    <n v="0"/>
    <n v="27823.32"/>
    <x v="0"/>
    <m/>
    <n v="0"/>
    <n v="27823.32"/>
    <n v="20.333333333333336"/>
    <n v="0"/>
    <s v="ART"/>
  </r>
  <r>
    <s v="CNZE0000"/>
    <x v="5"/>
    <s v="CNZE0200"/>
    <s v="中二二区"/>
    <s v="CNZE0204"/>
    <n v="12100099"/>
    <s v="泰山疗养院"/>
    <s v="否"/>
    <x v="10"/>
    <s v="泰安"/>
    <s v="三级"/>
    <n v="600"/>
    <n v="200"/>
    <n v="96000"/>
    <n v="1"/>
    <n v="72980.266666666997"/>
    <n v="0.54601250000000001"/>
    <x v="1"/>
    <n v="0"/>
    <n v="72980.27"/>
    <x v="0"/>
    <m/>
    <n v="0"/>
    <n v="72980.266666666997"/>
    <n v="53.334112855291728"/>
    <n v="0"/>
    <s v="ART"/>
  </r>
  <r>
    <s v="CNZE0000"/>
    <x v="5"/>
    <s v="CNZE0200"/>
    <s v="中二二区"/>
    <s v="CNZE0204"/>
    <n v="12100101"/>
    <s v="新泰市人民医院"/>
    <s v="否"/>
    <x v="10"/>
    <s v="新泰"/>
    <s v="三级"/>
    <n v="1380"/>
    <n v="1127"/>
    <n v="36000"/>
    <n v="1"/>
    <n v="20678.853333333002"/>
    <n v="0.52594722222222001"/>
    <x v="1"/>
    <n v="0"/>
    <n v="20678.849999999999"/>
    <x v="0"/>
    <m/>
    <n v="0"/>
    <n v="20678.853333333002"/>
    <n v="15.112143977705429"/>
    <n v="0"/>
    <s v="ART"/>
  </r>
  <r>
    <s v="CNZE0000"/>
    <x v="5"/>
    <s v="CNZE0200"/>
    <s v="中二二区"/>
    <s v="CNZE0204"/>
    <n v="12100102"/>
    <s v="中国人民解放军第八十八医院"/>
    <s v="否"/>
    <x v="10"/>
    <s v="泰安"/>
    <s v="三级"/>
    <n v="610"/>
    <n v="400"/>
    <n v="60000"/>
    <n v="1"/>
    <n v="64465.919999999998"/>
    <n v="0.82157999999999998"/>
    <x v="1"/>
    <n v="0"/>
    <n v="64465.919999999998"/>
    <x v="0"/>
    <m/>
    <n v="0"/>
    <n v="64465.919999999998"/>
    <n v="47.111812680873456"/>
    <n v="0"/>
    <s v="ART"/>
  </r>
  <r>
    <s v="CNZE0000"/>
    <x v="5"/>
    <s v="CNZE0200"/>
    <s v="中二二区"/>
    <s v="CNZE0202"/>
    <n v="12100174"/>
    <s v="山东省残疾人康复中心"/>
    <s v="否"/>
    <x v="10"/>
    <s v="济南"/>
    <s v="一级"/>
    <n v="156"/>
    <n v="50"/>
    <n v="55452"/>
    <n v="1"/>
    <n v="44142.333333333001"/>
    <n v="0.86397388732598002"/>
    <x v="1"/>
    <n v="0"/>
    <n v="44142.33"/>
    <x v="0"/>
    <m/>
    <n v="0"/>
    <n v="44142.333333333001"/>
    <n v="32.259298235356923"/>
    <n v="0"/>
    <s v="ART"/>
  </r>
  <r>
    <s v="CNZE0000"/>
    <x v="5"/>
    <s v="CNZE0200"/>
    <s v="中二二区"/>
    <s v="CNZE0202"/>
    <n v="12100177"/>
    <s v="山东省精神卫生中心"/>
    <s v="否"/>
    <x v="10"/>
    <s v="济南"/>
    <s v="三级"/>
    <n v="550"/>
    <n v="300"/>
    <n v="36000"/>
    <n v="1"/>
    <n v="2432.6666666667002"/>
    <n v="0.35924333333332997"/>
    <x v="3"/>
    <n v="0"/>
    <n v="2432.67"/>
    <x v="0"/>
    <m/>
    <n v="0"/>
    <n v="2432.6666666667002"/>
    <n v="1.7777972658267562"/>
    <n v="0"/>
    <s v="ART"/>
  </r>
  <r>
    <s v="CNZE0000"/>
    <x v="5"/>
    <s v="CNZE0200"/>
    <s v="中二二区"/>
    <s v="CNZE0204"/>
    <n v="13000239"/>
    <s v="新汶矿业集团莱芜中心医院"/>
    <s v="否"/>
    <x v="10"/>
    <s v="济南"/>
    <s v="三级"/>
    <n v="1000"/>
    <n v="1090"/>
    <n v="60000"/>
    <n v="1"/>
    <n v="39075.480000000003"/>
    <n v="0.65924400000000005"/>
    <x v="1"/>
    <n v="0"/>
    <n v="39075.480000000003"/>
    <x v="0"/>
    <m/>
    <n v="0"/>
    <n v="39075.480000000003"/>
    <n v="28.556432517758488"/>
    <n v="0"/>
    <s v="ART"/>
  </r>
  <r>
    <s v="CNZE0000"/>
    <x v="5"/>
    <s v="CNZE0200"/>
    <s v="中二二区"/>
    <s v="CNZE0204"/>
    <n v="91005130"/>
    <s v="泰山医学院附属医院"/>
    <s v="是"/>
    <x v="10"/>
    <s v="泰安"/>
    <s v="三级"/>
    <n v="810"/>
    <n v="12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200"/>
    <s v="中二二区"/>
    <s v="CNZE0202"/>
    <n v="91005148"/>
    <s v="济南市第三人民医院"/>
    <s v="是"/>
    <x v="10"/>
    <s v="济南"/>
    <s v="二级"/>
    <n v="660"/>
    <n v="909"/>
    <n v="36000"/>
    <n v="1"/>
    <n v="1520.5333333333001"/>
    <n v="3.1677777777777999E-2"/>
    <x v="0"/>
    <n v="0"/>
    <n v="1520.53"/>
    <x v="0"/>
    <m/>
    <n v="0"/>
    <n v="1520.5333333333001"/>
    <n v="1.1112085513558567"/>
    <n v="0"/>
    <s v="ART"/>
  </r>
  <r>
    <s v="CNZE0000"/>
    <x v="5"/>
    <s v="CNZE0200"/>
    <s v="中二二区"/>
    <s v="CNZE0202"/>
    <n v="91005159"/>
    <s v="济南市中医医院"/>
    <s v="是"/>
    <x v="10"/>
    <s v="济南"/>
    <s v="三级"/>
    <n v="409"/>
    <n v="220"/>
    <n v="36000"/>
    <n v="1"/>
    <n v="19154.946666667001"/>
    <n v="9.4345555555556002E-2"/>
    <x v="0"/>
    <n v="0"/>
    <n v="19154.95"/>
    <x v="0"/>
    <m/>
    <n v="0"/>
    <n v="19154.946666667001"/>
    <n v="13.998470188157357"/>
    <n v="0"/>
    <s v="ART"/>
  </r>
  <r>
    <s v="CNZE0000"/>
    <x v="5"/>
    <s v="CNZE0200"/>
    <s v="中二二区"/>
    <s v="CNZE0202"/>
    <n v="91005160"/>
    <s v="山东省警官总医院"/>
    <s v="否"/>
    <x v="10"/>
    <s v="济南"/>
    <s v="二级"/>
    <n v="506"/>
    <n v="300"/>
    <n v="36000"/>
    <n v="1"/>
    <n v="5899.0933333332996"/>
    <n v="0.15648666666666999"/>
    <x v="0"/>
    <n v="0"/>
    <n v="5899.09"/>
    <x v="0"/>
    <m/>
    <n v="0"/>
    <n v="5899.0933333332996"/>
    <n v="4.3110682374033882"/>
    <n v="0"/>
    <s v="ART"/>
  </r>
  <r>
    <s v="CNZE0000"/>
    <x v="5"/>
    <s v="CNZE0200"/>
    <s v="中二二区"/>
    <s v="CNZE0201"/>
    <n v="91005169"/>
    <s v="济南市市中区人民医院"/>
    <s v="否"/>
    <x v="10"/>
    <s v="济南"/>
    <s v="二级"/>
    <n v="260"/>
    <n v="380"/>
    <n v="36000"/>
    <n v="1"/>
    <n v="7602"/>
    <n v="0.33930555555556002"/>
    <x v="3"/>
    <n v="0"/>
    <n v="7602"/>
    <x v="0"/>
    <m/>
    <n v="0"/>
    <n v="7602"/>
    <n v="5.5555555555555554"/>
    <n v="0"/>
    <s v="ART"/>
  </r>
  <r>
    <s v="CNZE0000"/>
    <x v="5"/>
    <s v="CNZE0200"/>
    <s v="中二二区"/>
    <s v="CNZE0203"/>
    <n v="91005172"/>
    <s v="济南市市委机关门诊部"/>
    <s v="否"/>
    <x v="10"/>
    <s v="济南"/>
    <s v="一级"/>
    <n v="20"/>
    <n v="120"/>
    <n v="36000"/>
    <n v="1"/>
    <n v="2432.8533333332998"/>
    <n v="0.15145111111111001"/>
    <x v="0"/>
    <n v="0"/>
    <n v="2432.85"/>
    <x v="0"/>
    <m/>
    <n v="0"/>
    <n v="2432.8533333332998"/>
    <n v="1.7779336821693852"/>
    <n v="0"/>
    <s v="ART"/>
  </r>
  <r>
    <s v="CNZE0000"/>
    <x v="5"/>
    <s v="CNZE0200"/>
    <s v="中二二区"/>
    <s v="CNZE0202"/>
    <n v="91005174"/>
    <s v="济南第二机床职工医院"/>
    <s v="否"/>
    <x v="10"/>
    <s v="济南"/>
    <s v="一级"/>
    <n v="80"/>
    <n v="45"/>
    <n v="36000"/>
    <n v="1"/>
    <n v="12842.546666667"/>
    <n v="0.19520000000000001"/>
    <x v="0"/>
    <n v="0"/>
    <n v="12842.55"/>
    <x v="0"/>
    <m/>
    <n v="0"/>
    <n v="12842.546666667"/>
    <n v="9.3853566800162227"/>
    <n v="0"/>
    <s v="ART"/>
  </r>
  <r>
    <s v="CNZE0000"/>
    <x v="5"/>
    <s v="CNZE0200"/>
    <s v="中二二区"/>
    <s v="CNZE0203"/>
    <n v="91005176"/>
    <s v="章丘市人民医院"/>
    <s v="否"/>
    <x v="10"/>
    <s v="章丘"/>
    <s v="二级"/>
    <n v="1050"/>
    <n v="20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200"/>
    <s v="中二二区"/>
    <s v="CNZE0203"/>
    <n v="91005188"/>
    <s v="平阴县中医院"/>
    <s v="否"/>
    <x v="10"/>
    <s v="济南"/>
    <s v="二级"/>
    <n v="280"/>
    <n v="200"/>
    <n v="36000"/>
    <n v="1"/>
    <n v="3041.0666666666998"/>
    <n v="0.16778222222222"/>
    <x v="0"/>
    <n v="0"/>
    <n v="3041.07"/>
    <x v="0"/>
    <m/>
    <n v="0"/>
    <n v="3041.0666666666998"/>
    <n v="2.2224171027117863"/>
    <n v="0"/>
    <s v="ART"/>
  </r>
  <r>
    <s v="CNZE0000"/>
    <x v="5"/>
    <s v="CNZE0200"/>
    <s v="中二二区"/>
    <s v="CNZE0201"/>
    <n v="91005301"/>
    <s v="济南医院"/>
    <s v="否"/>
    <x v="10"/>
    <s v="济南"/>
    <s v="二级"/>
    <n v="420"/>
    <n v="450"/>
    <n v="36000"/>
    <n v="1"/>
    <n v="3649.28"/>
    <n v="0.17373555555556"/>
    <x v="0"/>
    <n v="0"/>
    <n v="3649.28"/>
    <x v="0"/>
    <m/>
    <n v="0"/>
    <n v="3649.28"/>
    <n v="2.6669005232541148"/>
    <n v="0"/>
    <s v="ART"/>
  </r>
  <r>
    <s v="CNZE0000"/>
    <x v="5"/>
    <s v="CNZE0200"/>
    <s v="中二二区"/>
    <s v="CNZE0203"/>
    <n v="91005350"/>
    <s v="济南市历下区人民医院分院"/>
    <s v="否"/>
    <x v="10"/>
    <s v="济南"/>
    <s v="二级"/>
    <n v="200"/>
    <n v="370"/>
    <n v="74196"/>
    <n v="1"/>
    <n v="73131.88"/>
    <n v="0.94386287670493996"/>
    <x v="1"/>
    <n v="0"/>
    <n v="73131.88"/>
    <x v="0"/>
    <m/>
    <n v="0"/>
    <n v="73131.88"/>
    <n v="53.444912157619342"/>
    <n v="0"/>
    <s v="ART"/>
  </r>
  <r>
    <s v="CNZE0000"/>
    <x v="5"/>
    <s v="CNZE0200"/>
    <s v="中二二区"/>
    <s v="CNZE0205"/>
    <n v="91005426"/>
    <s v="鱼台县人民医院"/>
    <s v="否"/>
    <x v="10"/>
    <s v="济宁"/>
    <s v="二级"/>
    <n v="700"/>
    <n v="500"/>
    <n v="36000"/>
    <n v="1"/>
    <n v="31929.200000000001"/>
    <n v="0.38011666666666999"/>
    <x v="3"/>
    <n v="0"/>
    <n v="31929.200000000001"/>
    <x v="0"/>
    <m/>
    <n v="0"/>
    <n v="31929.200000000001"/>
    <n v="23.333917974801956"/>
    <n v="0"/>
    <s v="ART"/>
  </r>
  <r>
    <s v="CNZE0000"/>
    <x v="5"/>
    <s v="CNZE0200"/>
    <s v="中二二区"/>
    <s v="CNZE0207"/>
    <n v="91005506"/>
    <s v="博兴县医疗保险事业处门诊部"/>
    <s v="否"/>
    <x v="10"/>
    <s v="滨州"/>
    <s v="一级"/>
    <n v="0"/>
    <n v="100"/>
    <n v="36000"/>
    <n v="1"/>
    <n v="17704.133333333"/>
    <n v="0.42174888888889001"/>
    <x v="3"/>
    <n v="0"/>
    <n v="17704.13"/>
    <x v="0"/>
    <m/>
    <n v="0"/>
    <n v="17704.133333333"/>
    <n v="12.938213140791166"/>
    <n v="0"/>
    <s v="ART"/>
  </r>
  <r>
    <s v="CNZE0000"/>
    <x v="5"/>
    <s v="CNZE0200"/>
    <s v="中二二区"/>
    <s v="CNZE0207"/>
    <n v="91005872"/>
    <s v="乐陵市人民医院"/>
    <s v="否"/>
    <x v="10"/>
    <s v="乐陵"/>
    <s v="二级"/>
    <n v="400"/>
    <n v="200"/>
    <n v="53400"/>
    <n v="1"/>
    <n v="20829.8"/>
    <n v="0.91500374531835005"/>
    <x v="1"/>
    <n v="0"/>
    <n v="20829.8"/>
    <x v="0"/>
    <m/>
    <n v="0"/>
    <n v="20829.8"/>
    <n v="15.222456078809669"/>
    <n v="0"/>
    <s v="ART"/>
  </r>
  <r>
    <s v="CNZE0000"/>
    <x v="5"/>
    <s v="CNZE0200"/>
    <s v="中二二区"/>
    <s v="CNZE0207"/>
    <n v="91005880"/>
    <s v="聊城市第四人民医院聊城市精神卫生中心"/>
    <s v="否"/>
    <x v="10"/>
    <s v="聊城"/>
    <s v="二级"/>
    <n v="500"/>
    <n v="200"/>
    <n v="36000"/>
    <n v="1"/>
    <n v="3861.8"/>
    <n v="9.9801666666666997E-2"/>
    <x v="0"/>
    <n v="0"/>
    <n v="3861.8"/>
    <x v="0"/>
    <m/>
    <n v="0"/>
    <n v="3861.8"/>
    <n v="2.8222105293928497"/>
    <n v="0"/>
    <s v="ART"/>
  </r>
  <r>
    <s v="CNZE0000"/>
    <x v="5"/>
    <s v="CNZE0200"/>
    <s v="中二二区"/>
    <s v="CNZE0207"/>
    <n v="91005884"/>
    <s v="聊城市脑科医院"/>
    <s v="否"/>
    <x v="10"/>
    <s v="聊城"/>
    <s v="三级"/>
    <n v="320"/>
    <n v="200"/>
    <n v="36000"/>
    <n v="1"/>
    <n v="3041.0666666666998"/>
    <n v="6.3355555555555998E-2"/>
    <x v="0"/>
    <n v="0"/>
    <n v="3041.07"/>
    <x v="0"/>
    <m/>
    <n v="0"/>
    <n v="3041.0666666666998"/>
    <n v="2.2224171027117863"/>
    <n v="0"/>
    <s v="ART"/>
  </r>
  <r>
    <s v="CNZE0000"/>
    <x v="5"/>
    <s v="CNZE0200"/>
    <s v="中二二区"/>
    <s v="CNZE0207"/>
    <n v="91005893"/>
    <s v="聊城市人民医院分院"/>
    <s v="否"/>
    <x v="10"/>
    <s v="聊城"/>
    <s v="一级"/>
    <n v="60"/>
    <n v="50"/>
    <n v="36000"/>
    <n v="1"/>
    <n v="21894.400000000001"/>
    <n v="0.64620888888889005"/>
    <x v="1"/>
    <n v="0"/>
    <n v="21894.400000000001"/>
    <x v="0"/>
    <m/>
    <n v="0"/>
    <n v="21894.400000000001"/>
    <n v="16.000467713174896"/>
    <n v="0"/>
    <s v="ART"/>
  </r>
  <r>
    <s v="CNZE0000"/>
    <x v="5"/>
    <s v="CNZE0200"/>
    <s v="中二二区"/>
    <s v="CNZE0207"/>
    <n v="91005894"/>
    <s v="东昌府区人民医院"/>
    <s v="否"/>
    <x v="10"/>
    <s v="聊城"/>
    <s v="二级"/>
    <n v="290"/>
    <n v="200"/>
    <n v="36000"/>
    <n v="1"/>
    <n v="56383.066666667"/>
    <n v="0.53101388888889001"/>
    <x v="1"/>
    <n v="0"/>
    <n v="56383.07"/>
    <x v="0"/>
    <m/>
    <n v="0"/>
    <n v="56383.066666667"/>
    <n v="41.204848626579995"/>
    <n v="0"/>
    <s v="ART"/>
  </r>
  <r>
    <s v="CNZE0000"/>
    <x v="5"/>
    <s v="CNZE0200"/>
    <s v="中二二区"/>
    <s v="CNZE0205"/>
    <n v="91005918"/>
    <s v="菏泽市第三人民医院"/>
    <s v="否"/>
    <x v="10"/>
    <s v="菏泽"/>
    <s v="二级"/>
    <n v="560"/>
    <n v="363"/>
    <n v="36000"/>
    <n v="1"/>
    <n v="10643.2"/>
    <n v="0.28891111111111001"/>
    <x v="3"/>
    <n v="0"/>
    <n v="10643.2"/>
    <x v="0"/>
    <m/>
    <n v="0"/>
    <n v="10643.2"/>
    <n v="7.7780700985120879"/>
    <n v="0"/>
    <s v="ART"/>
  </r>
  <r>
    <s v="CNZE0000"/>
    <x v="5"/>
    <s v="CNZE0200"/>
    <s v="中二二区"/>
    <s v="CNZE0201"/>
    <n v="91013819"/>
    <s v="济南市106医院"/>
    <s v="否"/>
    <x v="10"/>
    <s v="济南"/>
    <s v="一级"/>
    <n v="100"/>
    <n v="150"/>
    <n v="36000"/>
    <n v="1"/>
    <n v="4561.2"/>
    <n v="9.5024999999999998E-2"/>
    <x v="0"/>
    <n v="0"/>
    <n v="4561.2"/>
    <x v="0"/>
    <m/>
    <n v="0"/>
    <n v="4561.2"/>
    <n v="3.333333333333333"/>
    <n v="0"/>
    <s v="ART"/>
  </r>
  <r>
    <s v="CNZE0000"/>
    <x v="5"/>
    <s v="CNZE0200"/>
    <s v="中二二区"/>
    <s v="CNZE0207"/>
    <n v="91014034"/>
    <s v="聊城市第三人民医院"/>
    <s v="否"/>
    <x v="10"/>
    <s v="聊城"/>
    <s v="二级"/>
    <n v="540"/>
    <n v="180"/>
    <n v="36000"/>
    <n v="1"/>
    <n v="1520.4"/>
    <n v="0"/>
    <x v="0"/>
    <n v="0"/>
    <n v="1520.4"/>
    <x v="0"/>
    <m/>
    <n v="0"/>
    <n v="1520.4"/>
    <n v="1.1111111111111112"/>
    <n v="0"/>
    <s v="ART"/>
  </r>
  <r>
    <s v="CNZE0000"/>
    <x v="5"/>
    <s v="CNZE0200"/>
    <s v="中二二区"/>
    <s v="CNZE0201"/>
    <n v="91021055"/>
    <s v="济南市市中区四里村办事处机床一厂社区卫生服务站"/>
    <s v="否"/>
    <x v="10"/>
    <s v="济南"/>
    <s v="一级"/>
    <n v="100"/>
    <n v="200"/>
    <n v="36000"/>
    <n v="1"/>
    <n v="1064.3466666667"/>
    <n v="0.38477777777777999"/>
    <x v="3"/>
    <n v="0"/>
    <n v="1064.3499999999999"/>
    <x v="0"/>
    <m/>
    <n v="0"/>
    <n v="1064.3466666667"/>
    <n v="0.77782649790018699"/>
    <n v="0"/>
    <s v="ART"/>
  </r>
  <r>
    <s v="CNZE0000"/>
    <x v="5"/>
    <s v="CNZE0200"/>
    <s v="中二二区"/>
    <s v="CNZE0204"/>
    <n v="91030042"/>
    <s v="济南军区第四五六医院"/>
    <s v="否"/>
    <x v="10"/>
    <s v="济南"/>
    <s v="三级"/>
    <n v="800"/>
    <n v="2739"/>
    <n v="36000"/>
    <n v="1"/>
    <n v="13532.746666667001"/>
    <n v="0.43212666666666999"/>
    <x v="3"/>
    <n v="0"/>
    <n v="13532.75"/>
    <x v="0"/>
    <m/>
    <n v="0"/>
    <n v="13532.746666667001"/>
    <n v="9.8897561070675852"/>
    <n v="0"/>
    <s v="ART"/>
  </r>
  <r>
    <s v="CNZE0000"/>
    <x v="5"/>
    <s v="CNZE0200"/>
    <s v="中二二区"/>
    <s v="CNZE0205"/>
    <n v="91036389"/>
    <s v="兖矿鲁南化肥厂职工医院"/>
    <s v="否"/>
    <x v="10"/>
    <s v="济南"/>
    <s v="一级"/>
    <n v="100"/>
    <n v="80"/>
    <n v="36000"/>
    <n v="1"/>
    <n v="22806.666666666999"/>
    <n v="0.88777499999999998"/>
    <x v="1"/>
    <n v="0"/>
    <n v="22806.67"/>
    <x v="0"/>
    <m/>
    <n v="0"/>
    <n v="22806.666666666999"/>
    <n v="16.667153867890757"/>
    <n v="0"/>
    <s v="ART"/>
  </r>
  <r>
    <s v="CNZE0000"/>
    <x v="5"/>
    <s v="CNZE0300"/>
    <s v="中二三区"/>
    <s v="CNZE0302"/>
    <n v="12100076"/>
    <s v="解放军四零一医院海军四零一医院"/>
    <s v="否"/>
    <x v="10"/>
    <s v="青岛"/>
    <s v="三级"/>
    <n v="1000"/>
    <n v="1200"/>
    <n v="180000"/>
    <n v="1"/>
    <n v="145947.6"/>
    <n v="0.67453477777778004"/>
    <x v="1"/>
    <n v="0"/>
    <n v="145947.6"/>
    <x v="0"/>
    <m/>
    <n v="0"/>
    <n v="145947.6"/>
    <n v="106.65877400684032"/>
    <n v="0"/>
    <s v="ART"/>
  </r>
  <r>
    <s v="CNZE0000"/>
    <x v="5"/>
    <s v="CNZE0300"/>
    <s v="中二三区"/>
    <s v="CNZE0301"/>
    <n v="12100078"/>
    <s v="青岛大学医学院附属医院"/>
    <s v="是"/>
    <x v="10"/>
    <s v="青岛"/>
    <s v="三级"/>
    <n v="2640"/>
    <n v="7000"/>
    <n v="780000"/>
    <n v="3"/>
    <n v="609865.49333333003"/>
    <n v="0.50258292307691999"/>
    <x v="1"/>
    <n v="0"/>
    <n v="609865.49"/>
    <x v="0"/>
    <m/>
    <n v="0"/>
    <n v="609865.49333333003"/>
    <n v="445.69082210334273"/>
    <n v="0"/>
    <s v="ART"/>
  </r>
  <r>
    <s v="CNZE0000"/>
    <x v="5"/>
    <s v="CNZE0300"/>
    <s v="中二三区"/>
    <s v="CNZE0301"/>
    <n v="12100079"/>
    <s v="青岛第七人民医院（青岛精神病医院）"/>
    <s v="否"/>
    <x v="10"/>
    <s v="青岛"/>
    <s v="三级"/>
    <n v="550"/>
    <n v="200"/>
    <n v="324000"/>
    <n v="2"/>
    <n v="58837.333333333001"/>
    <n v="0.33381987654320999"/>
    <x v="3"/>
    <n v="0"/>
    <n v="58837.33"/>
    <x v="0"/>
    <m/>
    <n v="0"/>
    <n v="58837.333333333001"/>
    <n v="42.998431212058961"/>
    <n v="0"/>
    <s v="ART"/>
  </r>
  <r>
    <s v="CNZE0000"/>
    <x v="5"/>
    <s v="CNZE0300"/>
    <s v="中二三区"/>
    <s v="CNZE0301"/>
    <n v="12100080"/>
    <s v="青岛港口医院"/>
    <s v="否"/>
    <x v="10"/>
    <s v="青岛"/>
    <s v="二级"/>
    <n v="580"/>
    <n v="500"/>
    <n v="36000"/>
    <n v="1"/>
    <n v="26222.493333333001"/>
    <n v="0.55090638888888999"/>
    <x v="1"/>
    <n v="0"/>
    <n v="26222.49"/>
    <x v="0"/>
    <m/>
    <n v="0"/>
    <n v="26222.493333333001"/>
    <n v="19.163446266576777"/>
    <n v="0"/>
    <s v="ART"/>
  </r>
  <r>
    <s v="CNZE0000"/>
    <x v="5"/>
    <s v="CNZE0300"/>
    <s v="中二三区"/>
    <s v="CNZE0302"/>
    <n v="12100083"/>
    <s v="青岛市城阳区人民医院"/>
    <s v="否"/>
    <x v="10"/>
    <s v="青岛"/>
    <s v="二级"/>
    <n v="800"/>
    <n v="13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300"/>
    <s v="中二三区"/>
    <s v="CNZE0302"/>
    <n v="12100084"/>
    <s v="青岛市第八人民医院"/>
    <s v="否"/>
    <x v="10"/>
    <s v="青岛"/>
    <s v="三级"/>
    <n v="601"/>
    <n v="2181"/>
    <n v="36000"/>
    <n v="1"/>
    <n v="22046.533333333002"/>
    <n v="0.71846388888889001"/>
    <x v="1"/>
    <n v="0"/>
    <n v="22046.53"/>
    <x v="0"/>
    <m/>
    <n v="0"/>
    <n v="22046.533333333002"/>
    <n v="16.111647032457103"/>
    <n v="0"/>
    <s v="ART"/>
  </r>
  <r>
    <s v="CNZE0000"/>
    <x v="5"/>
    <s v="CNZE0300"/>
    <s v="中二三区"/>
    <s v="CNZE0302"/>
    <n v="12100085"/>
    <s v="青岛市海慈医院"/>
    <s v="是"/>
    <x v="10"/>
    <s v="青岛"/>
    <s v="三级"/>
    <n v="1400"/>
    <n v="3345"/>
    <n v="36000"/>
    <n v="1"/>
    <n v="10642.8"/>
    <n v="0.25341111111110998"/>
    <x v="3"/>
    <n v="0"/>
    <n v="10642.8"/>
    <x v="0"/>
    <m/>
    <n v="0"/>
    <n v="10642.8"/>
    <n v="7.7777777777777777"/>
    <n v="0"/>
    <s v="ART"/>
  </r>
  <r>
    <s v="CNZE0000"/>
    <x v="5"/>
    <s v="CNZE0300"/>
    <s v="中二三区"/>
    <s v="CNZE0302"/>
    <n v="12100087"/>
    <s v="青岛市立医院"/>
    <s v="是"/>
    <x v="10"/>
    <s v="青岛"/>
    <s v="三级"/>
    <n v="2000"/>
    <n v="3636"/>
    <n v="504871.08"/>
    <n v="3"/>
    <n v="260299.41333333001"/>
    <n v="0.52463111969098997"/>
    <x v="1"/>
    <n v="0"/>
    <n v="260299.41"/>
    <x v="0"/>
    <m/>
    <n v="0"/>
    <n v="260299.41333333001"/>
    <n v="190.22728911494784"/>
    <n v="0"/>
    <s v="ART"/>
  </r>
  <r>
    <s v="CNZE0000"/>
    <x v="5"/>
    <s v="CNZE0300"/>
    <s v="中二三区"/>
    <s v="CNZE0302"/>
    <n v="12100088"/>
    <s v="青岛市中心医院"/>
    <s v="否"/>
    <x v="10"/>
    <s v="青岛"/>
    <s v="三级"/>
    <n v="1491"/>
    <n v="2181"/>
    <n v="516000"/>
    <n v="3"/>
    <n v="77847.039999999994"/>
    <n v="8.1130813953488007E-2"/>
    <x v="0"/>
    <n v="0"/>
    <n v="77847.039999999994"/>
    <x v="0"/>
    <m/>
    <n v="0"/>
    <n v="77847.039999999994"/>
    <n v="56.890759741588468"/>
    <n v="0"/>
    <s v="ART"/>
  </r>
  <r>
    <s v="CNZE0000"/>
    <x v="5"/>
    <s v="CNZE0300"/>
    <s v="中二三区"/>
    <s v="CNZE0306"/>
    <n v="12100105"/>
    <s v="乳山市人民医院"/>
    <s v="否"/>
    <x v="10"/>
    <s v="乳山"/>
    <s v="二级"/>
    <n v="750"/>
    <n v="981"/>
    <n v="40800"/>
    <n v="1"/>
    <n v="81357.893333333006"/>
    <n v="0.82299656862744996"/>
    <x v="1"/>
    <n v="0"/>
    <n v="81357.89"/>
    <x v="0"/>
    <m/>
    <n v="0"/>
    <n v="81357.893333333006"/>
    <n v="59.456497802722239"/>
    <n v="0"/>
    <s v="ART"/>
  </r>
  <r>
    <s v="CNZE0000"/>
    <x v="5"/>
    <s v="CNZE0300"/>
    <s v="中二三区"/>
    <s v="CNZE0306"/>
    <n v="12100109"/>
    <s v="威海市立医院"/>
    <s v="是"/>
    <x v="10"/>
    <s v="威海"/>
    <s v="三级"/>
    <n v="1500"/>
    <n v="2909"/>
    <n v="68238.149999999994"/>
    <n v="1"/>
    <n v="41812.333333333001"/>
    <n v="0.43386785837540998"/>
    <x v="3"/>
    <n v="0"/>
    <n v="41812.33"/>
    <x v="0"/>
    <m/>
    <n v="0"/>
    <n v="41812.333333333001"/>
    <n v="30.556529958003011"/>
    <n v="0"/>
    <s v="ART"/>
  </r>
  <r>
    <s v="CNZE0000"/>
    <x v="5"/>
    <s v="CNZE0300"/>
    <s v="中二三区"/>
    <s v="CNZE0306"/>
    <n v="12100110"/>
    <s v="文登市中心医院"/>
    <s v="是"/>
    <x v="10"/>
    <s v="文登"/>
    <s v="三级"/>
    <n v="800"/>
    <n v="1381"/>
    <n v="36000"/>
    <n v="1"/>
    <n v="72372.373333333002"/>
    <n v="0.78880222222221996"/>
    <x v="1"/>
    <n v="0"/>
    <n v="72372.37"/>
    <x v="0"/>
    <m/>
    <n v="0"/>
    <n v="72372.373333333002"/>
    <n v="52.88986329133634"/>
    <n v="0"/>
    <s v="ART"/>
  </r>
  <r>
    <s v="CNZE0000"/>
    <x v="5"/>
    <s v="CNZE0300"/>
    <s v="中二三区"/>
    <s v="CNZE0307"/>
    <n v="12100126"/>
    <s v="莱州市第一人民医院"/>
    <s v="否"/>
    <x v="10"/>
    <s v="莱州"/>
    <s v="二级"/>
    <n v="810"/>
    <n v="1090"/>
    <n v="36000"/>
    <n v="1"/>
    <n v="8753.4133333332993"/>
    <n v="0.22307611111111"/>
    <x v="3"/>
    <n v="0"/>
    <n v="8753.41"/>
    <x v="0"/>
    <m/>
    <n v="0"/>
    <n v="8753.4133333332993"/>
    <n v="6.3970105332904348"/>
    <n v="0"/>
    <s v="ART"/>
  </r>
  <r>
    <s v="CNZE0000"/>
    <x v="5"/>
    <s v="CNZE0300"/>
    <s v="中二三区"/>
    <s v="CNZE0307"/>
    <n v="12100127"/>
    <s v="龙口市人民医院"/>
    <s v="否"/>
    <x v="10"/>
    <s v="龙口"/>
    <s v="二级"/>
    <n v="480"/>
    <n v="600"/>
    <n v="78000"/>
    <n v="1"/>
    <n v="68484.800000000003"/>
    <n v="0.88036153846153997"/>
    <x v="1"/>
    <n v="0"/>
    <n v="68484.800000000003"/>
    <x v="0"/>
    <m/>
    <n v="0"/>
    <n v="68484.800000000003"/>
    <n v="50.048817562629715"/>
    <n v="0"/>
    <s v="ART"/>
  </r>
  <r>
    <s v="CNZE0000"/>
    <x v="5"/>
    <s v="CNZE0300"/>
    <s v="中二三区"/>
    <s v="CNZE0306"/>
    <n v="12100133"/>
    <s v="烟台市烟台山医院"/>
    <s v="否"/>
    <x v="10"/>
    <s v="烟台"/>
    <s v="三级"/>
    <n v="1500"/>
    <n v="1600"/>
    <n v="240000"/>
    <n v="2"/>
    <n v="205966.93333333"/>
    <n v="0.70636666666667003"/>
    <x v="1"/>
    <n v="0"/>
    <n v="205966.93"/>
    <x v="0"/>
    <m/>
    <n v="0"/>
    <n v="205966.93333333"/>
    <n v="150.52101298878219"/>
    <n v="0"/>
    <s v="ART"/>
  </r>
  <r>
    <s v="CNZE0000"/>
    <x v="5"/>
    <s v="CNZE0300"/>
    <s v="中二三区"/>
    <s v="CNZE0306"/>
    <n v="12100134"/>
    <s v="烟台市中医院烟台市中西医结合医院"/>
    <s v="否"/>
    <x v="10"/>
    <s v="烟台"/>
    <s v="三级"/>
    <n v="600"/>
    <n v="600"/>
    <n v="36000"/>
    <n v="1"/>
    <n v="23415.226666667"/>
    <n v="0.85005333333333"/>
    <x v="1"/>
    <n v="0"/>
    <n v="23415.23"/>
    <x v="0"/>
    <m/>
    <n v="0"/>
    <n v="23415.226666667"/>
    <n v="17.111890633069514"/>
    <n v="0"/>
    <s v="ART"/>
  </r>
  <r>
    <s v="CNZE0000"/>
    <x v="5"/>
    <s v="CNZE0300"/>
    <s v="中二三区"/>
    <s v="CNZE0306"/>
    <n v="12100135"/>
    <s v="烟台毓璜顶医院"/>
    <s v="否"/>
    <x v="10"/>
    <s v="烟台"/>
    <s v="三级"/>
    <n v="1610"/>
    <n v="4410"/>
    <n v="550512"/>
    <n v="3"/>
    <n v="218946.13333333001"/>
    <n v="0.28606388234952002"/>
    <x v="3"/>
    <n v="0"/>
    <n v="218946.13"/>
    <x v="0"/>
    <m/>
    <n v="0"/>
    <n v="218946.13333333001"/>
    <n v="160.00623617566285"/>
    <n v="0"/>
    <s v="ART"/>
  </r>
  <r>
    <s v="CNZE0000"/>
    <x v="5"/>
    <s v="CNZE0300"/>
    <s v="中二三区"/>
    <s v="CNZE0306"/>
    <n v="13000060"/>
    <s v="烟台海港医院"/>
    <s v="否"/>
    <x v="10"/>
    <s v="烟台"/>
    <s v="二级"/>
    <n v="600"/>
    <n v="500"/>
    <n v="36000"/>
    <n v="1"/>
    <n v="0"/>
    <n v="3.2183333333333002E-2"/>
    <x v="0"/>
    <n v="0"/>
    <n v="0"/>
    <x v="0"/>
    <m/>
    <n v="0"/>
    <n v="0"/>
    <n v="0"/>
    <n v="0"/>
    <s v="ART"/>
  </r>
  <r>
    <s v="CNZE0000"/>
    <x v="5"/>
    <s v="CNZE0300"/>
    <s v="中二三区"/>
    <s v="CNZE0301"/>
    <n v="13000273"/>
    <s v="青岛市四方区人民医院"/>
    <s v="否"/>
    <x v="10"/>
    <s v="青岛"/>
    <s v="二级"/>
    <n v="300"/>
    <n v="112"/>
    <n v="36000"/>
    <n v="1"/>
    <n v="0"/>
    <n v="0"/>
    <x v="0"/>
    <n v="0"/>
    <n v="0"/>
    <x v="0"/>
    <m/>
    <n v="0"/>
    <n v="0"/>
    <n v="0"/>
    <n v="0"/>
    <s v="ART"/>
  </r>
  <r>
    <s v="CNZE0000"/>
    <x v="5"/>
    <s v="CNZE0300"/>
    <s v="中二三区"/>
    <s v="CNZE0302"/>
    <n v="13000304"/>
    <s v="海军青岛镇江路干休所"/>
    <s v="否"/>
    <x v="10"/>
    <s v="青岛"/>
    <s v="一级"/>
    <n v="0"/>
    <n v="20"/>
    <n v="36000"/>
    <n v="1"/>
    <n v="24631.306666666998"/>
    <n v="0.61362888888889"/>
    <x v="1"/>
    <n v="0"/>
    <n v="24631.31"/>
    <x v="0"/>
    <m/>
    <n v="0"/>
    <n v="24631.306666666998"/>
    <n v="18.000604129517818"/>
    <n v="0"/>
    <s v="ART"/>
  </r>
  <r>
    <s v="CNZE0000"/>
    <x v="5"/>
    <s v="CNZE0300"/>
    <s v="中二三区"/>
    <s v="CNZE0302"/>
    <n v="13000305"/>
    <s v="海军土山干休所"/>
    <s v="否"/>
    <x v="10"/>
    <s v="青岛"/>
    <s v="一级"/>
    <n v="0"/>
    <n v="20"/>
    <n v="36000"/>
    <n v="1"/>
    <n v="11843.253333332999"/>
    <n v="0.31110111111111"/>
    <x v="3"/>
    <n v="0"/>
    <n v="11843.25"/>
    <x v="0"/>
    <m/>
    <n v="0"/>
    <n v="11843.253333332999"/>
    <n v="8.6550712775388057"/>
    <n v="0"/>
    <s v="ART"/>
  </r>
  <r>
    <s v="CNZE0000"/>
    <x v="5"/>
    <s v="CNZE0300"/>
    <s v="中二三区"/>
    <s v="CNZE0302"/>
    <n v="13000306"/>
    <s v="海军江西路干休所"/>
    <s v="否"/>
    <x v="10"/>
    <s v="青岛"/>
    <s v="一级"/>
    <n v="0"/>
    <n v="20"/>
    <n v="40800"/>
    <n v="1"/>
    <n v="114163.97333333"/>
    <n v="0.81133578431372999"/>
    <x v="1"/>
    <n v="0"/>
    <n v="114163.97"/>
    <x v="0"/>
    <m/>
    <n v="0"/>
    <n v="114163.97333333"/>
    <n v="83.431241291275683"/>
    <n v="0"/>
    <s v="ART"/>
  </r>
  <r>
    <s v="CNZE0000"/>
    <x v="5"/>
    <s v="CNZE0300"/>
    <s v="中二三区"/>
    <s v="CNZE0302"/>
    <n v="13000307"/>
    <s v="海军辛家庄干休所"/>
    <s v="否"/>
    <x v="10"/>
    <s v="青岛"/>
    <s v="一级"/>
    <n v="0"/>
    <n v="20"/>
    <n v="120000"/>
    <n v="1"/>
    <n v="107939.73333333"/>
    <n v="0.87790000000000001"/>
    <x v="1"/>
    <n v="0"/>
    <n v="107939.73"/>
    <x v="0"/>
    <m/>
    <n v="0"/>
    <n v="107939.73333333"/>
    <n v="78.882555272976404"/>
    <n v="0"/>
    <s v="ART"/>
  </r>
  <r>
    <s v="CNZE0000"/>
    <x v="5"/>
    <s v="CNZE0300"/>
    <s v="中二三区"/>
    <s v="CNZE0301"/>
    <n v="13000973"/>
    <s v="山东大学齐鲁医院青岛院区"/>
    <s v="否"/>
    <x v="10"/>
    <s v="青岛"/>
    <s v="三级"/>
    <n v="930"/>
    <n v="800"/>
    <n v="36000"/>
    <n v="1"/>
    <n v="15204"/>
    <n v="0"/>
    <x v="0"/>
    <n v="0"/>
    <n v="15204"/>
    <x v="0"/>
    <m/>
    <n v="0"/>
    <n v="15204"/>
    <n v="11.111111111111111"/>
    <n v="0"/>
    <s v="ART"/>
  </r>
  <r>
    <s v="CNZE0000"/>
    <x v="5"/>
    <s v="CNZE0300"/>
    <s v="中二三区"/>
    <s v="CNZE0306"/>
    <n v="91005058"/>
    <s v="威海卫人民医院"/>
    <s v="否"/>
    <x v="10"/>
    <s v="威海"/>
    <s v="二级"/>
    <n v="650"/>
    <n v="727"/>
    <n v="36000"/>
    <n v="1"/>
    <n v="50173.733333333003"/>
    <n v="0.80719722222222001"/>
    <x v="1"/>
    <n v="0"/>
    <n v="50173.73"/>
    <x v="0"/>
    <m/>
    <n v="0"/>
    <n v="50173.733333333003"/>
    <n v="36.667056427645505"/>
    <n v="0"/>
    <s v="ART"/>
  </r>
  <r>
    <s v="CNZE0000"/>
    <x v="5"/>
    <s v="CNZE0300"/>
    <s v="中二三区"/>
    <s v="CNZE0307"/>
    <n v="91005679"/>
    <s v="中国人民解放军第一零七医院"/>
    <s v="否"/>
    <x v="10"/>
    <s v="烟台"/>
    <s v="三级"/>
    <n v="800"/>
    <n v="604"/>
    <n v="48000"/>
    <n v="1"/>
    <n v="39648.133333332997"/>
    <n v="0.83553166666667"/>
    <x v="1"/>
    <n v="0"/>
    <n v="39648.129999999997"/>
    <x v="0"/>
    <m/>
    <n v="0"/>
    <n v="39648.133333332997"/>
    <n v="28.974928625020461"/>
    <n v="0"/>
    <s v="ART"/>
  </r>
  <r>
    <s v="CNZE0000"/>
    <x v="5"/>
    <s v="CNZE0300"/>
    <s v="中二三区"/>
    <s v="CNZE0307"/>
    <n v="91005682"/>
    <s v="烟台经济技术开发区医院"/>
    <s v="否"/>
    <x v="10"/>
    <s v="烟台"/>
    <s v="二级"/>
    <n v="1030"/>
    <n v="836"/>
    <n v="36000"/>
    <n v="1"/>
    <n v="0"/>
    <n v="0"/>
    <x v="0"/>
    <n v="0"/>
    <n v="0"/>
    <x v="0"/>
    <m/>
    <n v="0"/>
    <n v="0"/>
    <n v="0"/>
    <n v="0"/>
    <s v="ART"/>
  </r>
  <r>
    <s v="CNZE0000"/>
    <x v="5"/>
    <s v="CNZE0300"/>
    <s v="中二三区"/>
    <s v="CNZE0307"/>
    <n v="91005683"/>
    <s v="栖霞市人民医院"/>
    <s v="否"/>
    <x v="10"/>
    <s v="烟台"/>
    <s v="二级"/>
    <n v="500"/>
    <n v="541"/>
    <n v="36000"/>
    <n v="1"/>
    <n v="608.16"/>
    <n v="0"/>
    <x v="0"/>
    <n v="0"/>
    <n v="608.16"/>
    <x v="0"/>
    <m/>
    <n v="0"/>
    <n v="608.16"/>
    <n v="0.44444444444444442"/>
    <n v="0"/>
    <s v="ART"/>
  </r>
  <r>
    <s v="CNZE0000"/>
    <x v="5"/>
    <s v="CNZE0300"/>
    <s v="中二三区"/>
    <s v="CNZE0307"/>
    <n v="91005785"/>
    <s v="龙口市医疗保险管理中心门诊部"/>
    <s v="否"/>
    <x v="10"/>
    <s v="龙口"/>
    <s v="一级"/>
    <n v="0"/>
    <n v="60"/>
    <n v="39840"/>
    <n v="1"/>
    <n v="20596.266666667001"/>
    <n v="0.89809236947791005"/>
    <x v="1"/>
    <n v="0"/>
    <n v="20596.27"/>
    <x v="0"/>
    <m/>
    <n v="0"/>
    <n v="20596.266666667001"/>
    <n v="15.051789490095443"/>
    <n v="0"/>
    <s v="ART"/>
  </r>
  <r>
    <s v="CNZE0000"/>
    <x v="5"/>
    <s v="CNZE0300"/>
    <s v="中二三区"/>
    <s v="CNZE0306"/>
    <n v="91005815"/>
    <s v="烟台市市直机关医院"/>
    <s v="否"/>
    <x v="10"/>
    <s v="烟台"/>
    <s v="一级"/>
    <n v="50"/>
    <n v="60"/>
    <n v="36000"/>
    <n v="1"/>
    <n v="29840.799999999999"/>
    <n v="0.58054833333333"/>
    <x v="1"/>
    <n v="0"/>
    <n v="29840.799999999999"/>
    <x v="0"/>
    <m/>
    <n v="0"/>
    <n v="29840.799999999999"/>
    <n v="21.807711420971089"/>
    <n v="0"/>
    <s v="ART"/>
  </r>
  <r>
    <s v="CNZE0000"/>
    <x v="5"/>
    <s v="CNZE0300"/>
    <s v="中二三区"/>
    <s v="CNZE0301"/>
    <n v="91005932"/>
    <s v="青岛市市北区医院"/>
    <s v="否"/>
    <x v="10"/>
    <s v="青岛"/>
    <s v="二级"/>
    <n v="150"/>
    <n v="2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300"/>
    <s v="中二三区"/>
    <s v="CNZE0301"/>
    <n v="91005933"/>
    <s v="青岛市市南区人民医院"/>
    <s v="否"/>
    <x v="10"/>
    <s v="青岛"/>
    <s v="二级"/>
    <n v="274"/>
    <n v="100"/>
    <n v="36000"/>
    <n v="1"/>
    <n v="1976.52"/>
    <n v="4.1177499999999999E-2"/>
    <x v="0"/>
    <n v="0"/>
    <n v="1976.52"/>
    <x v="0"/>
    <m/>
    <n v="0"/>
    <n v="1976.52"/>
    <n v="1.4444444444444444"/>
    <n v="0"/>
    <s v="ART"/>
  </r>
  <r>
    <s v="CNZE0000"/>
    <x v="5"/>
    <s v="CNZE0300"/>
    <s v="中二三区"/>
    <s v="CNZE0306"/>
    <n v="91017785"/>
    <s v="文登市立医院"/>
    <s v="否"/>
    <x v="10"/>
    <s v="文登"/>
    <s v="一级"/>
    <n v="100"/>
    <n v="15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300"/>
    <s v="中二三区"/>
    <s v="CNZE0301"/>
    <n v="91022345"/>
    <s v="青岛大学医学院附属心血管病医院"/>
    <s v="否"/>
    <x v="10"/>
    <s v="青岛"/>
    <s v="三级"/>
    <n v="70"/>
    <n v="3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400"/>
    <s v="中二四区"/>
    <s v="CNZE0407"/>
    <n v="12100002"/>
    <s v="滨州市人民医院"/>
    <s v="是"/>
    <x v="10"/>
    <s v="滨州"/>
    <s v="三级"/>
    <n v="1635"/>
    <n v="1500"/>
    <n v="81381.440000000002"/>
    <n v="1"/>
    <n v="96852.68"/>
    <n v="0.90613670635467003"/>
    <x v="1"/>
    <n v="0"/>
    <n v="96852.68"/>
    <x v="0"/>
    <m/>
    <n v="0"/>
    <n v="96852.68"/>
    <n v="70.780116343652253"/>
    <n v="0"/>
    <s v="ART"/>
  </r>
  <r>
    <s v="CNZE0000"/>
    <x v="5"/>
    <s v="CNZE0400"/>
    <s v="中二四区"/>
    <s v="CNZE0407"/>
    <n v="12100004"/>
    <s v="滨州医学院附属医院"/>
    <s v="是"/>
    <x v="10"/>
    <s v="滨州"/>
    <s v="三级"/>
    <n v="1700"/>
    <n v="3000"/>
    <n v="84619.92"/>
    <n v="1"/>
    <n v="24326.400000000001"/>
    <n v="0.44425473340083999"/>
    <x v="3"/>
    <n v="0"/>
    <n v="24326.400000000001"/>
    <x v="0"/>
    <m/>
    <n v="0"/>
    <n v="24326.400000000001"/>
    <n v="17.777777777777779"/>
    <n v="0"/>
    <s v="ART"/>
  </r>
  <r>
    <s v="CNZE0000"/>
    <x v="5"/>
    <s v="CNZE0400"/>
    <s v="中二四区"/>
    <s v="CNZE0407"/>
    <n v="12100011"/>
    <s v="东营市鸿港医院"/>
    <s v="否"/>
    <x v="10"/>
    <s v="东营"/>
    <s v="一级"/>
    <n v="480"/>
    <n v="310"/>
    <n v="36000"/>
    <n v="1"/>
    <n v="17636.906666667001"/>
    <n v="0.56778222222221997"/>
    <x v="1"/>
    <n v="0"/>
    <n v="17636.91"/>
    <x v="0"/>
    <m/>
    <n v="0"/>
    <n v="17636.906666667001"/>
    <n v="12.889083769378674"/>
    <n v="0"/>
    <s v="ART"/>
  </r>
  <r>
    <s v="CNZE0000"/>
    <x v="5"/>
    <s v="CNZE0400"/>
    <s v="中二四区"/>
    <s v="CNZE0407"/>
    <n v="12100012"/>
    <s v="东营市人民医院"/>
    <s v="是"/>
    <x v="10"/>
    <s v="东营"/>
    <s v="三级"/>
    <n v="935"/>
    <n v="2181"/>
    <n v="114006.21"/>
    <n v="1"/>
    <n v="76021.52"/>
    <n v="0.48536496389099998"/>
    <x v="3"/>
    <n v="0"/>
    <n v="76021.52"/>
    <x v="0"/>
    <m/>
    <n v="0"/>
    <n v="76021.52"/>
    <n v="55.556666374345937"/>
    <n v="0"/>
    <s v="ART"/>
  </r>
  <r>
    <s v="CNZE0000"/>
    <x v="5"/>
    <s v="CNZE0400"/>
    <s v="中二四区"/>
    <s v="CNZE0407"/>
    <n v="12100013"/>
    <s v="广饶县人民医院"/>
    <s v="否"/>
    <x v="10"/>
    <s v="东营"/>
    <s v="二级"/>
    <n v="720"/>
    <n v="1600"/>
    <n v="45360"/>
    <n v="1"/>
    <n v="24327.466666666998"/>
    <n v="0.51495590828923998"/>
    <x v="1"/>
    <n v="0"/>
    <n v="24327.47"/>
    <x v="0"/>
    <m/>
    <n v="0"/>
    <n v="24327.466666666998"/>
    <n v="17.778557299736178"/>
    <n v="0"/>
    <s v="ART"/>
  </r>
  <r>
    <s v="CNZE0000"/>
    <x v="5"/>
    <s v="CNZE0400"/>
    <s v="中二四区"/>
    <s v="CNZE0407"/>
    <n v="12100014"/>
    <s v="胜利石油管理局胜利医院"/>
    <s v="是"/>
    <x v="10"/>
    <s v="东营"/>
    <s v="三级"/>
    <n v="975"/>
    <n v="1103"/>
    <n v="384281.85333333001"/>
    <n v="2"/>
    <n v="297469.82666666998"/>
    <n v="0.68449373218734"/>
    <x v="1"/>
    <n v="0"/>
    <n v="297469.83"/>
    <x v="0"/>
    <m/>
    <n v="0"/>
    <n v="297469.82666666998"/>
    <n v="217.39149541543892"/>
    <n v="0"/>
    <s v="ART"/>
  </r>
  <r>
    <s v="CNZE0000"/>
    <x v="5"/>
    <s v="CNZE0400"/>
    <s v="中二四区"/>
    <s v="CNZE0407"/>
    <n v="12100015"/>
    <s v="胜利油田管理局中心医院"/>
    <s v="是"/>
    <x v="10"/>
    <s v="东营"/>
    <s v="三级"/>
    <n v="1075"/>
    <n v="3272"/>
    <n v="69099.600000000006"/>
    <n v="1"/>
    <n v="0"/>
    <n v="0"/>
    <x v="0"/>
    <n v="0"/>
    <n v="0"/>
    <x v="0"/>
    <m/>
    <n v="0"/>
    <n v="0"/>
    <n v="0"/>
    <n v="0"/>
    <s v="ART"/>
  </r>
  <r>
    <s v="CNZE0000"/>
    <x v="5"/>
    <s v="CNZE0400"/>
    <s v="中二四区"/>
    <s v="CNZE0405"/>
    <n v="12100065"/>
    <s v="临沂市罗庄矿务局中心医院"/>
    <s v="否"/>
    <x v="10"/>
    <s v="临沂"/>
    <s v="二级"/>
    <n v="150"/>
    <n v="400"/>
    <n v="36000"/>
    <n v="1"/>
    <n v="17789.64"/>
    <n v="0.48149111111110998"/>
    <x v="3"/>
    <n v="0"/>
    <n v="17789.64"/>
    <x v="0"/>
    <m/>
    <n v="0"/>
    <n v="17789.64"/>
    <n v="13.000701569762343"/>
    <n v="0"/>
    <s v="ART"/>
  </r>
  <r>
    <s v="CNZE0000"/>
    <x v="5"/>
    <s v="CNZE0400"/>
    <s v="中二四区"/>
    <s v="CNZE0405"/>
    <n v="12100066"/>
    <s v="临沂市人民医院"/>
    <s v="是"/>
    <x v="10"/>
    <s v="临沂"/>
    <s v="三级"/>
    <n v="2950"/>
    <n v="8363"/>
    <n v="669343.24"/>
    <n v="3"/>
    <n v="443314.65333333"/>
    <n v="0.63296025817784995"/>
    <x v="1"/>
    <n v="0"/>
    <n v="443314.65"/>
    <x v="0"/>
    <m/>
    <n v="0"/>
    <n v="443314.65333333"/>
    <n v="323.97516248160571"/>
    <n v="0"/>
    <s v="ART"/>
  </r>
  <r>
    <s v="CNZE0000"/>
    <x v="5"/>
    <s v="CNZE0400"/>
    <s v="中二四区"/>
    <s v="CNZE0405"/>
    <n v="12100067"/>
    <s v="临沂市市直机关医院"/>
    <s v="否"/>
    <x v="10"/>
    <s v="临沂"/>
    <s v="一级"/>
    <n v="100"/>
    <n v="50"/>
    <n v="266484"/>
    <n v="2"/>
    <n v="222322.25333333001"/>
    <n v="0.65083299560199004"/>
    <x v="1"/>
    <n v="0"/>
    <n v="222322.25"/>
    <x v="0"/>
    <m/>
    <n v="0"/>
    <n v="222322.25333333001"/>
    <n v="162.47351086945687"/>
    <n v="0"/>
    <s v="ART"/>
  </r>
  <r>
    <s v="CNZE0000"/>
    <x v="5"/>
    <s v="CNZE0400"/>
    <s v="中二四区"/>
    <s v="CNZE0405"/>
    <n v="12100068"/>
    <s v="临沂市沂水中心医院"/>
    <s v="是"/>
    <x v="10"/>
    <s v="临沂"/>
    <s v="三级"/>
    <n v="1500"/>
    <n v="2000"/>
    <n v="42910.75"/>
    <n v="1"/>
    <n v="5321.4666666666999"/>
    <n v="9.3013988336256001E-2"/>
    <x v="0"/>
    <n v="0"/>
    <n v="5321.47"/>
    <x v="0"/>
    <m/>
    <n v="0"/>
    <n v="5321.4666666666999"/>
    <n v="3.8889376090112977"/>
    <n v="0"/>
    <s v="ART"/>
  </r>
  <r>
    <s v="CNZE0000"/>
    <x v="5"/>
    <s v="CNZE0400"/>
    <s v="中二四区"/>
    <s v="CNZE0405"/>
    <n v="12100090"/>
    <s v="日照市人民医院"/>
    <s v="是"/>
    <x v="10"/>
    <s v="日照"/>
    <s v="三级"/>
    <n v="1399"/>
    <n v="1000"/>
    <n v="40613.506000000001"/>
    <n v="1"/>
    <n v="6082"/>
    <n v="0.26118158821353998"/>
    <x v="3"/>
    <n v="0"/>
    <n v="6082"/>
    <x v="0"/>
    <m/>
    <n v="0"/>
    <n v="6082"/>
    <n v="4.4447367651787539"/>
    <n v="0"/>
    <s v="ART"/>
  </r>
  <r>
    <s v="CNZE0000"/>
    <x v="5"/>
    <s v="CNZE0400"/>
    <s v="中二四区"/>
    <s v="CNZE0405"/>
    <n v="12100091"/>
    <s v="日照市中医医院"/>
    <s v="否"/>
    <x v="10"/>
    <s v="日照"/>
    <s v="二级"/>
    <n v="1100"/>
    <n v="800"/>
    <n v="36696"/>
    <n v="1"/>
    <n v="25847.599999999999"/>
    <n v="0.53767440592979998"/>
    <x v="1"/>
    <n v="0"/>
    <n v="25847.599999999999"/>
    <x v="0"/>
    <m/>
    <n v="0"/>
    <n v="25847.599999999999"/>
    <n v="18.88947353035751"/>
    <n v="0"/>
    <s v="ART"/>
  </r>
  <r>
    <s v="CNZE0000"/>
    <x v="5"/>
    <s v="CNZE0400"/>
    <s v="中二四区"/>
    <s v="CNZE0404"/>
    <n v="12100114"/>
    <s v="昌邑市人民医院"/>
    <s v="否"/>
    <x v="10"/>
    <s v="昌邑"/>
    <s v="二级"/>
    <n v="1100"/>
    <n v="800"/>
    <n v="36000"/>
    <n v="1"/>
    <n v="21590.400000000001"/>
    <n v="0.49105333333333001"/>
    <x v="3"/>
    <n v="0"/>
    <n v="21590.400000000001"/>
    <x v="0"/>
    <m/>
    <n v="0"/>
    <n v="21590.400000000001"/>
    <n v="15.778303955099535"/>
    <n v="0"/>
    <s v="ART"/>
  </r>
  <r>
    <s v="CNZE0000"/>
    <x v="5"/>
    <s v="CNZE0400"/>
    <s v="中二四区"/>
    <s v="CNZE0404"/>
    <n v="12100116"/>
    <s v="寿光市人民医院"/>
    <s v="否"/>
    <x v="10"/>
    <s v="寿光"/>
    <s v="二级"/>
    <n v="1000"/>
    <n v="1847"/>
    <n v="146592"/>
    <n v="1"/>
    <n v="2280.8000000000002"/>
    <n v="5.7862093429381999E-2"/>
    <x v="0"/>
    <n v="0"/>
    <n v="2280.8000000000002"/>
    <x v="0"/>
    <m/>
    <n v="0"/>
    <n v="2280.8000000000002"/>
    <n v="1.6668128270338216"/>
    <n v="0"/>
    <s v="ART"/>
  </r>
  <r>
    <s v="CNZE0000"/>
    <x v="5"/>
    <s v="CNZE0400"/>
    <s v="中二四区"/>
    <s v="CNZE0404"/>
    <n v="12100117"/>
    <s v="潍坊市人民医院"/>
    <s v="否"/>
    <x v="10"/>
    <s v="潍坊"/>
    <s v="三级"/>
    <n v="1885"/>
    <n v="5018"/>
    <n v="512820"/>
    <n v="3"/>
    <n v="243268.93333333"/>
    <n v="0.42468858468858001"/>
    <x v="3"/>
    <n v="0"/>
    <n v="243268.93"/>
    <x v="0"/>
    <m/>
    <n v="0"/>
    <n v="243268.93333333"/>
    <n v="177.78138306683181"/>
    <n v="0"/>
    <s v="ART"/>
  </r>
  <r>
    <s v="CNZE0000"/>
    <x v="5"/>
    <s v="CNZE0400"/>
    <s v="中二四区"/>
    <s v="CNZE0404"/>
    <n v="12100120"/>
    <s v="潍坊市益都中心医院潍坊医学院第三附属医院"/>
    <s v="是"/>
    <x v="10"/>
    <s v="潍坊"/>
    <s v="三级"/>
    <n v="1300"/>
    <n v="2000"/>
    <n v="140903.4638"/>
    <n v="1"/>
    <n v="85145.600000000006"/>
    <n v="0.45321242131167999"/>
    <x v="3"/>
    <n v="0"/>
    <n v="85145.600000000006"/>
    <x v="0"/>
    <m/>
    <n v="0"/>
    <n v="85145.600000000006"/>
    <n v="62.224560788096703"/>
    <n v="0"/>
    <s v="ART"/>
  </r>
  <r>
    <s v="CNZE0000"/>
    <x v="5"/>
    <s v="CNZE0400"/>
    <s v="中二四区"/>
    <s v="CNZE0404"/>
    <n v="12100121"/>
    <s v="潍坊市中医院"/>
    <s v="否"/>
    <x v="10"/>
    <s v="潍坊"/>
    <s v="三级"/>
    <n v="1350"/>
    <n v="2181"/>
    <n v="77760"/>
    <n v="1"/>
    <n v="41427.213333332998"/>
    <n v="0.42583024691358001"/>
    <x v="3"/>
    <n v="0"/>
    <n v="41427.21"/>
    <x v="0"/>
    <m/>
    <n v="0"/>
    <n v="41427.213333332998"/>
    <n v="30.275083555009644"/>
    <n v="0"/>
    <s v="ART"/>
  </r>
  <r>
    <s v="CNZE0000"/>
    <x v="5"/>
    <s v="CNZE0400"/>
    <s v="中二四区"/>
    <s v="CNZE0404"/>
    <n v="12100122"/>
    <s v="潍坊医学院附属医院"/>
    <s v="否"/>
    <x v="10"/>
    <s v="潍坊"/>
    <s v="三级"/>
    <n v="1000"/>
    <n v="800"/>
    <n v="36000"/>
    <n v="1"/>
    <n v="0.10666666666667"/>
    <n v="0.18870222222222"/>
    <x v="0"/>
    <n v="0"/>
    <n v="0.11"/>
    <x v="0"/>
    <m/>
    <n v="0"/>
    <n v="0.10666666666667"/>
    <n v="7.7952195815918319E-5"/>
    <n v="0"/>
    <s v="ART"/>
  </r>
  <r>
    <s v="CNZE0000"/>
    <x v="5"/>
    <s v="CNZE0400"/>
    <s v="中二四区"/>
    <s v="CNZE0404"/>
    <n v="12100123"/>
    <s v="中国人民解放军第八十九医院"/>
    <s v="否"/>
    <x v="10"/>
    <s v="潍坊"/>
    <s v="三级"/>
    <n v="1000"/>
    <n v="2123"/>
    <n v="38880"/>
    <n v="1"/>
    <n v="36490.133333332997"/>
    <n v="0.76788065843621001"/>
    <x v="1"/>
    <n v="0"/>
    <n v="36490.129999999997"/>
    <x v="0"/>
    <m/>
    <n v="0"/>
    <n v="36490.133333332997"/>
    <n v="26.667056427645498"/>
    <n v="0"/>
    <s v="ART"/>
  </r>
  <r>
    <s v="CNZE0000"/>
    <x v="5"/>
    <s v="CNZE0400"/>
    <s v="中二四区"/>
    <s v="CNZE0406"/>
    <n v="12100136"/>
    <s v="桓台县人民医院"/>
    <s v="否"/>
    <x v="10"/>
    <s v="淄博"/>
    <s v="三级"/>
    <n v="1000"/>
    <n v="800"/>
    <n v="153471.6"/>
    <n v="1"/>
    <n v="114263.03999999999"/>
    <n v="0.46967960195892999"/>
    <x v="3"/>
    <n v="0"/>
    <n v="114263.03999999999"/>
    <x v="0"/>
    <m/>
    <n v="0"/>
    <n v="114263.03999999999"/>
    <n v="83.503639393142151"/>
    <n v="0"/>
    <s v="ART"/>
  </r>
  <r>
    <s v="CNZE0000"/>
    <x v="5"/>
    <s v="CNZE0400"/>
    <s v="中二四区"/>
    <s v="CNZE0406"/>
    <n v="12100137"/>
    <s v="齐鲁石油化工公司中心医院"/>
    <s v="否"/>
    <x v="10"/>
    <s v="淄博"/>
    <s v="三级"/>
    <n v="686"/>
    <n v="300"/>
    <n v="46800"/>
    <n v="1"/>
    <n v="14140.066666667"/>
    <n v="0.79115021367520999"/>
    <x v="1"/>
    <n v="0"/>
    <n v="14140.07"/>
    <x v="0"/>
    <m/>
    <n v="0"/>
    <n v="14140.066666667"/>
    <n v="10.333586677969979"/>
    <n v="0"/>
    <s v="ART"/>
  </r>
  <r>
    <s v="CNZE0000"/>
    <x v="5"/>
    <s v="CNZE0400"/>
    <s v="中二四区"/>
    <s v="CNZE0406"/>
    <n v="12100138"/>
    <s v="山东铝业公司医院"/>
    <s v="否"/>
    <x v="10"/>
    <s v="淄博"/>
    <s v="二级"/>
    <n v="400"/>
    <n v="1090"/>
    <n v="43044"/>
    <n v="1"/>
    <n v="35730.426666667001"/>
    <n v="0.68306384165040002"/>
    <x v="1"/>
    <n v="0"/>
    <n v="35730.43"/>
    <x v="0"/>
    <m/>
    <n v="0"/>
    <n v="35730.426666667001"/>
    <n v="26.111861400996084"/>
    <n v="0"/>
    <s v="ART"/>
  </r>
  <r>
    <s v="CNZE0000"/>
    <x v="5"/>
    <s v="CNZE0400"/>
    <s v="中二四区"/>
    <s v="CNZE0406"/>
    <n v="12100141"/>
    <s v="中国人民解放军第一四八医院"/>
    <s v="否"/>
    <x v="10"/>
    <s v="淄博"/>
    <s v="三级"/>
    <n v="700"/>
    <n v="545"/>
    <n v="242546.4"/>
    <n v="2"/>
    <n v="159341.76000000001"/>
    <n v="0.51309638073374997"/>
    <x v="1"/>
    <n v="0"/>
    <n v="159341.76000000001"/>
    <x v="0"/>
    <m/>
    <n v="0"/>
    <n v="159341.76000000001"/>
    <n v="116.44725072349382"/>
    <n v="0"/>
    <s v="ART"/>
  </r>
  <r>
    <s v="CNZE0000"/>
    <x v="5"/>
    <s v="CNZE0400"/>
    <s v="中二四区"/>
    <s v="CNZE0406"/>
    <n v="12100142"/>
    <s v="淄博市第一人民医院"/>
    <s v="是"/>
    <x v="10"/>
    <s v="淄博"/>
    <s v="三级"/>
    <n v="1000"/>
    <n v="2036"/>
    <n v="108504.166"/>
    <n v="1"/>
    <n v="53670.12"/>
    <n v="0.45357511894981001"/>
    <x v="3"/>
    <n v="0"/>
    <n v="53670.12"/>
    <x v="0"/>
    <m/>
    <n v="0"/>
    <n v="53670.12"/>
    <n v="39.222222222222221"/>
    <n v="0"/>
    <s v="ART"/>
  </r>
  <r>
    <s v="CNZE0000"/>
    <x v="5"/>
    <s v="CNZE0400"/>
    <s v="中二四区"/>
    <s v="CNZE0406"/>
    <n v="12100144"/>
    <s v="淄博市临淄区人民医院"/>
    <s v="否"/>
    <x v="10"/>
    <s v="淄博"/>
    <s v="三级"/>
    <n v="930"/>
    <n v="1890"/>
    <n v="68008.800000000003"/>
    <n v="1"/>
    <n v="55344.853333332998"/>
    <n v="0.77759348790157001"/>
    <x v="1"/>
    <n v="0"/>
    <n v="55344.85"/>
    <x v="0"/>
    <m/>
    <n v="0"/>
    <n v="55344.853333332998"/>
    <n v="40.446120416654239"/>
    <n v="0"/>
    <s v="ART"/>
  </r>
  <r>
    <s v="CNZE0000"/>
    <x v="5"/>
    <s v="CNZE0400"/>
    <s v="中二四区"/>
    <s v="CNZE0406"/>
    <n v="12100145"/>
    <s v="淄博市张店区人民医院"/>
    <s v="否"/>
    <x v="10"/>
    <s v="淄博"/>
    <s v="二级"/>
    <n v="290"/>
    <n v="200"/>
    <n v="63530.400000000001"/>
    <n v="1"/>
    <n v="67454.373333333002"/>
    <n v="0.91987615377834997"/>
    <x v="1"/>
    <n v="0"/>
    <n v="67454.37"/>
    <x v="0"/>
    <m/>
    <n v="0"/>
    <n v="67454.373333333002"/>
    <n v="49.295779862998771"/>
    <n v="0"/>
    <s v="ART"/>
  </r>
  <r>
    <s v="CNZE0000"/>
    <x v="5"/>
    <s v="CNZE0400"/>
    <s v="中二四区"/>
    <s v="CNZE0406"/>
    <n v="12100146"/>
    <s v="淄博市中心医院"/>
    <s v="是"/>
    <x v="10"/>
    <s v="淄博"/>
    <s v="三级"/>
    <n v="1362"/>
    <n v="3709"/>
    <n v="118719.17"/>
    <n v="1"/>
    <n v="64466.346666666999"/>
    <n v="0.51756156987957003"/>
    <x v="1"/>
    <n v="0"/>
    <n v="64466.35"/>
    <x v="0"/>
    <m/>
    <n v="0"/>
    <n v="64466.346666666999"/>
    <n v="47.112124489656964"/>
    <n v="0"/>
    <s v="ART"/>
  </r>
  <r>
    <s v="CNZE0000"/>
    <x v="5"/>
    <s v="CNZE0400"/>
    <s v="中二四区"/>
    <s v="CNZE0404"/>
    <n v="12100155"/>
    <s v="青州市人民医院"/>
    <s v="否"/>
    <x v="10"/>
    <s v="青州"/>
    <s v="二级"/>
    <n v="900"/>
    <n v="727"/>
    <n v="36000"/>
    <n v="1"/>
    <n v="25847.866666667"/>
    <n v="0.79574166666667001"/>
    <x v="1"/>
    <n v="0"/>
    <n v="25847.87"/>
    <x v="0"/>
    <m/>
    <n v="0"/>
    <n v="25847.866666667"/>
    <n v="18.889668410847293"/>
    <n v="0"/>
    <s v="ART"/>
  </r>
  <r>
    <s v="CNZE0000"/>
    <x v="5"/>
    <s v="CNZE0400"/>
    <s v="中二四区"/>
    <s v="CNZE0405"/>
    <n v="12100168"/>
    <s v="临沂市兰山区第一人民医院"/>
    <s v="否"/>
    <x v="10"/>
    <s v="临沂"/>
    <s v="二级"/>
    <n v="300"/>
    <n v="400"/>
    <n v="71256"/>
    <n v="1"/>
    <n v="48654"/>
    <n v="0.84810626473560002"/>
    <x v="1"/>
    <n v="0"/>
    <n v="48654"/>
    <x v="0"/>
    <m/>
    <n v="0"/>
    <n v="48654"/>
    <n v="35.556432517758488"/>
    <n v="0"/>
    <s v="ART"/>
  </r>
  <r>
    <s v="CNZE0000"/>
    <x v="5"/>
    <s v="CNZE0400"/>
    <s v="中二四区"/>
    <s v="CNZE0406"/>
    <n v="13000047"/>
    <s v="淄博市中医院"/>
    <s v="否"/>
    <x v="10"/>
    <s v="淄博"/>
    <s v="三级"/>
    <n v="650"/>
    <n v="800"/>
    <n v="36000"/>
    <n v="1"/>
    <n v="21111.173333333001"/>
    <n v="0.79905277777778005"/>
    <x v="1"/>
    <n v="0"/>
    <n v="21111.17"/>
    <x v="0"/>
    <m/>
    <n v="0"/>
    <n v="21111.173333333001"/>
    <n v="15.428084227347336"/>
    <n v="0"/>
    <s v="ART"/>
  </r>
  <r>
    <s v="CNZE0000"/>
    <x v="5"/>
    <s v="CNZE0400"/>
    <s v="中二四区"/>
    <s v="CNZE0405"/>
    <n v="91004965"/>
    <s v="沂南县人民医院"/>
    <s v="否"/>
    <x v="10"/>
    <s v="临沂"/>
    <s v="二级"/>
    <n v="1200"/>
    <n v="1800"/>
    <n v="36000"/>
    <n v="1"/>
    <n v="33450.133333332997"/>
    <n v="0.89598999999999995"/>
    <x v="1"/>
    <n v="0"/>
    <n v="33450.129999999997"/>
    <x v="0"/>
    <m/>
    <n v="0"/>
    <n v="33450.133333332997"/>
    <n v="24.445418846891897"/>
    <n v="0"/>
    <s v="ART"/>
  </r>
  <r>
    <s v="CNZE0000"/>
    <x v="5"/>
    <s v="CNZE0400"/>
    <s v="中二四区"/>
    <s v="CNZE0405"/>
    <n v="91004968"/>
    <s v="莒南县人民医院"/>
    <s v="否"/>
    <x v="10"/>
    <s v="临沂"/>
    <s v="二级"/>
    <n v="400"/>
    <n v="363"/>
    <n v="36000"/>
    <n v="1"/>
    <n v="0"/>
    <n v="0"/>
    <x v="0"/>
    <n v="0"/>
    <n v="0"/>
    <x v="0"/>
    <m/>
    <n v="0"/>
    <n v="0"/>
    <n v="0"/>
    <n v="0"/>
    <s v="ART"/>
  </r>
  <r>
    <s v="CNZE0000"/>
    <x v="5"/>
    <s v="CNZE0400"/>
    <s v="中二四区"/>
    <s v="CNZE0407"/>
    <n v="91005496"/>
    <s v="滨州市滨城区市直机关医院"/>
    <s v="否"/>
    <x v="10"/>
    <s v="滨州"/>
    <s v="二级"/>
    <n v="45"/>
    <n v="50"/>
    <n v="49800"/>
    <n v="1"/>
    <n v="32233.386666667"/>
    <n v="0.67749036144578001"/>
    <x v="1"/>
    <n v="0"/>
    <n v="32233.39"/>
    <x v="0"/>
    <m/>
    <n v="0"/>
    <n v="32233.386666667"/>
    <n v="23.556218149220236"/>
    <n v="0"/>
    <s v="ART"/>
  </r>
  <r>
    <s v="CNZE0000"/>
    <x v="5"/>
    <s v="CNZE0400"/>
    <s v="中二四区"/>
    <s v="CNZE0407"/>
    <n v="91005501"/>
    <s v="滨州市医疗保险事业处特殊疾病门诊"/>
    <s v="否"/>
    <x v="10"/>
    <s v="滨州"/>
    <s v="一级"/>
    <n v="0"/>
    <n v="100"/>
    <n v="88800"/>
    <n v="1"/>
    <n v="65814.946666667005"/>
    <n v="0.99409009009008997"/>
    <x v="1"/>
    <n v="0"/>
    <n v="65814.95"/>
    <x v="0"/>
    <m/>
    <n v="0"/>
    <n v="65814.946666667005"/>
    <n v="48.097683845382072"/>
    <n v="0"/>
    <s v="ART"/>
  </r>
  <r>
    <s v="CNZE0000"/>
    <x v="5"/>
    <s v="CNZE0400"/>
    <s v="中二四区"/>
    <s v="CNZE0404"/>
    <n v="91005523"/>
    <s v="昌乐县人民医院"/>
    <s v="否"/>
    <x v="10"/>
    <s v="潍坊"/>
    <s v="二级"/>
    <n v="720"/>
    <n v="5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400"/>
    <s v="中二四区"/>
    <s v="CNZE0404"/>
    <n v="91005524"/>
    <s v="潍坊市第二人民医院"/>
    <s v="否"/>
    <x v="10"/>
    <s v="潍坊"/>
    <s v="三级"/>
    <n v="600"/>
    <n v="392"/>
    <n v="36000"/>
    <n v="1"/>
    <n v="3041.0666666666998"/>
    <n v="9.6944444444444E-2"/>
    <x v="0"/>
    <n v="0"/>
    <n v="3041.07"/>
    <x v="0"/>
    <m/>
    <n v="0"/>
    <n v="3041.0666666666998"/>
    <n v="2.2224171027117863"/>
    <n v="0"/>
    <s v="ART"/>
  </r>
  <r>
    <s v="CNZE0000"/>
    <x v="5"/>
    <s v="CNZE0400"/>
    <s v="中二四区"/>
    <s v="CNZE0404"/>
    <n v="91005531"/>
    <s v="潍坊市坊子区人民医院"/>
    <s v="否"/>
    <x v="10"/>
    <s v="潍坊"/>
    <s v="二级"/>
    <n v="650"/>
    <n v="400"/>
    <n v="44640"/>
    <n v="1"/>
    <n v="29192.213333332998"/>
    <n v="0.85392293906810002"/>
    <x v="1"/>
    <n v="0"/>
    <n v="29192.21"/>
    <x v="0"/>
    <m/>
    <n v="0"/>
    <n v="29192.213333332998"/>
    <n v="21.333723094312166"/>
    <n v="0"/>
    <s v="ART"/>
  </r>
  <r>
    <s v="CNZE0000"/>
    <x v="5"/>
    <s v="CNZE0400"/>
    <s v="中二四区"/>
    <s v="CNZE0407"/>
    <n v="91015023"/>
    <s v="胜利石油管理局胜北医院"/>
    <s v="否"/>
    <x v="10"/>
    <s v="东营"/>
    <s v="二级"/>
    <n v="350"/>
    <n v="200"/>
    <n v="98400"/>
    <n v="1"/>
    <n v="98280.4"/>
    <n v="0.53841361788618003"/>
    <x v="1"/>
    <n v="0"/>
    <n v="98280.4"/>
    <x v="0"/>
    <m/>
    <n v="0"/>
    <n v="98280.4"/>
    <n v="71.82349674062381"/>
    <n v="0"/>
    <s v="ART"/>
  </r>
  <r>
    <s v="CNZE0000"/>
    <x v="5"/>
    <s v="CNZE0400"/>
    <s v="中二四区"/>
    <s v="CNZE0404"/>
    <n v="91016153"/>
    <s v="潍坊市寒亭区人民医院"/>
    <s v="否"/>
    <x v="10"/>
    <s v="潍坊"/>
    <s v="二级"/>
    <n v="700"/>
    <n v="400"/>
    <n v="36000"/>
    <n v="1"/>
    <n v="8818.44"/>
    <n v="0.34744194444443999"/>
    <x v="3"/>
    <n v="0"/>
    <n v="8818.44"/>
    <x v="0"/>
    <m/>
    <n v="0"/>
    <n v="8818.44"/>
    <n v="6.4445321406647373"/>
    <n v="0"/>
    <s v="ART"/>
  </r>
  <r>
    <s v="CNZE0000"/>
    <x v="5"/>
    <s v="CNZE0400"/>
    <s v="中二四区"/>
    <s v="CNZE0406"/>
    <n v="91018544"/>
    <s v="淄博市市级机关医院"/>
    <s v="否"/>
    <x v="10"/>
    <s v="淄博"/>
    <s v="二级"/>
    <n v="300"/>
    <n v="350"/>
    <n v="36000"/>
    <n v="1"/>
    <n v="1005.6266666667"/>
    <n v="0.19745055555555999"/>
    <x v="0"/>
    <n v="0"/>
    <n v="1005.63"/>
    <x v="0"/>
    <m/>
    <n v="0"/>
    <n v="1005.6266666667"/>
    <n v="0.73491381410352541"/>
    <n v="0"/>
    <s v="ART"/>
  </r>
  <r>
    <s v="CNZE0000"/>
    <x v="5"/>
    <s v="CNZE0500"/>
    <s v="中二五区"/>
    <s v="CNZE0503"/>
    <n v="11100001"/>
    <s v="大庆油田医院"/>
    <s v="是"/>
    <x v="11"/>
    <s v="大庆"/>
    <s v="三级"/>
    <n v="2000"/>
    <n v="4300"/>
    <n v="206447.58"/>
    <n v="2"/>
    <n v="91529.68"/>
    <n v="0.19817650562917999"/>
    <x v="0"/>
    <n v="0"/>
    <n v="91529.68"/>
    <x v="0"/>
    <m/>
    <n v="0"/>
    <n v="91529.68"/>
    <n v="66.890058171826112"/>
    <n v="0"/>
    <s v="ART"/>
  </r>
  <r>
    <s v="CNZE0000"/>
    <x v="5"/>
    <s v="CNZE0500"/>
    <s v="中二五区"/>
    <s v="CNZE0503"/>
    <n v="11100002"/>
    <s v="大庆龙南医院"/>
    <s v="是"/>
    <x v="11"/>
    <s v="大庆"/>
    <s v="三级"/>
    <n v="700"/>
    <n v="1500"/>
    <n v="47625.477500000001"/>
    <n v="1"/>
    <n v="13684.666666667001"/>
    <n v="0.22747698435149999"/>
    <x v="3"/>
    <n v="0"/>
    <n v="13684.67"/>
    <x v="0"/>
    <m/>
    <n v="0"/>
    <n v="13684.666666667001"/>
    <n v="10.000779521958403"/>
    <n v="0"/>
    <s v="ART"/>
  </r>
  <r>
    <s v="CNZE0000"/>
    <x v="5"/>
    <s v="CNZE0500"/>
    <s v="中二五区"/>
    <s v="CNZE0503"/>
    <n v="11100008"/>
    <s v="大庆市第五医院"/>
    <s v="否"/>
    <x v="11"/>
    <s v="大庆"/>
    <s v="二级"/>
    <n v="600"/>
    <n v="727"/>
    <n v="36000"/>
    <n v="1"/>
    <n v="27824.586666667001"/>
    <n v="0.75145944444444002"/>
    <x v="1"/>
    <n v="0"/>
    <n v="27824.59"/>
    <x v="0"/>
    <m/>
    <n v="0"/>
    <n v="27824.586666667001"/>
    <n v="20.33425901565889"/>
    <n v="0"/>
    <s v="ART"/>
  </r>
  <r>
    <s v="CNZE0000"/>
    <x v="5"/>
    <s v="CNZE0500"/>
    <s v="中二五区"/>
    <s v="CNZE0502"/>
    <n v="11100011"/>
    <s v="哈尔滨市第三医院二四二医院"/>
    <s v="是"/>
    <x v="11"/>
    <s v="哈尔滨"/>
    <s v="三级"/>
    <n v="700"/>
    <n v="900"/>
    <n v="36000"/>
    <n v="1"/>
    <n v="2128.7466666667001"/>
    <n v="0.18554888888889001"/>
    <x v="0"/>
    <n v="0"/>
    <n v="2128.75"/>
    <x v="0"/>
    <m/>
    <n v="0"/>
    <n v="2128.7466666667001"/>
    <n v="1.5556919718982578"/>
    <n v="0"/>
    <s v="ART"/>
  </r>
  <r>
    <s v="CNZE0000"/>
    <x v="5"/>
    <s v="CNZE0500"/>
    <s v="中二五区"/>
    <s v="CNZE0503"/>
    <n v="11100012"/>
    <s v="哈尔滨市第一医院"/>
    <s v="是"/>
    <x v="11"/>
    <s v="哈尔滨"/>
    <s v="三级"/>
    <n v="1000"/>
    <n v="1800"/>
    <n v="91459.152000000002"/>
    <n v="1"/>
    <n v="77542.880000000005"/>
    <n v="0.89931382700771001"/>
    <x v="1"/>
    <n v="0"/>
    <n v="77542.880000000005"/>
    <x v="0"/>
    <m/>
    <n v="0"/>
    <n v="77542.880000000005"/>
    <n v="56.668479055219386"/>
    <n v="0"/>
    <s v="ART"/>
  </r>
  <r>
    <s v="CNZE0000"/>
    <x v="5"/>
    <s v="CNZE0500"/>
    <s v="中二五区"/>
    <s v="CNZE0502"/>
    <n v="11100014"/>
    <s v="哈尔滨医科大学第二附属医院"/>
    <s v="是"/>
    <x v="11"/>
    <s v="哈尔滨"/>
    <s v="三级"/>
    <n v="3100"/>
    <n v="4363"/>
    <n v="665593.65"/>
    <n v="3"/>
    <n v="785064.12"/>
    <n v="1"/>
    <x v="1"/>
    <n v="0"/>
    <n v="785064.12"/>
    <x v="0"/>
    <m/>
    <n v="0"/>
    <n v="785064.12"/>
    <n v="573.72630009646582"/>
    <n v="0"/>
    <s v="ART"/>
  </r>
  <r>
    <s v="CNZE0000"/>
    <x v="5"/>
    <s v="CNZE0500"/>
    <s v="中二五区"/>
    <s v="CNZE0502"/>
    <n v="11100015"/>
    <s v="哈尔滨医科大学第四附属医院"/>
    <s v="是"/>
    <x v="11"/>
    <s v="哈尔滨"/>
    <s v="三级"/>
    <n v="2600"/>
    <n v="1500"/>
    <n v="152521.91200000001"/>
    <n v="1"/>
    <n v="99410.146666667002"/>
    <n v="0.59632815250834004"/>
    <x v="1"/>
    <n v="0"/>
    <n v="99410.15"/>
    <x v="0"/>
    <m/>
    <n v="0"/>
    <n v="99410.146666667002"/>
    <n v="72.649117678583849"/>
    <n v="0"/>
    <s v="ART"/>
  </r>
  <r>
    <s v="CNZE0000"/>
    <x v="5"/>
    <s v="CNZE0500"/>
    <s v="中二五区"/>
    <s v="CNZE0501"/>
    <n v="11100016"/>
    <s v="哈尔滨医科大学第一附属医院"/>
    <s v="是"/>
    <x v="11"/>
    <s v="哈尔滨"/>
    <s v="三级"/>
    <n v="4400"/>
    <n v="7229"/>
    <n v="1814367.43"/>
    <n v="6"/>
    <n v="978726.13333333004"/>
    <n v="0.47088997293123003"/>
    <x v="4"/>
    <n v="0.2"/>
    <n v="1174471.3600000001"/>
    <x v="0"/>
    <m/>
    <n v="0.2"/>
    <n v="1174471.3599999959"/>
    <n v="858.30582595223177"/>
    <n v="0"/>
    <s v="ART"/>
  </r>
  <r>
    <s v="CNZE0000"/>
    <x v="5"/>
    <s v="CNZE0500"/>
    <s v="中二五区"/>
    <s v="CNZE0503"/>
    <n v="11100020"/>
    <s v="黑龙江省人民医院"/>
    <s v="是"/>
    <x v="11"/>
    <s v="哈尔滨"/>
    <s v="三级"/>
    <n v="2000"/>
    <n v="2545"/>
    <n v="360000"/>
    <n v="2"/>
    <n v="86395.306666667006"/>
    <n v="7.7671916666667007E-2"/>
    <x v="0"/>
    <n v="0"/>
    <n v="86395.31"/>
    <x v="0"/>
    <m/>
    <n v="0"/>
    <n v="86395.306666667006"/>
    <n v="63.137848714276217"/>
    <n v="0"/>
    <s v="ART"/>
  </r>
  <r>
    <s v="CNZE0000"/>
    <x v="5"/>
    <s v="CNZE0500"/>
    <s v="中二五区"/>
    <s v="CNZE0502"/>
    <n v="11100021"/>
    <s v="黑龙江省中医药大学附属第一医院"/>
    <s v="是"/>
    <x v="11"/>
    <s v="哈尔滨"/>
    <s v="三级"/>
    <n v="700"/>
    <n v="900"/>
    <n v="36000"/>
    <n v="1"/>
    <n v="26775.146666666998"/>
    <n v="0.20381722222222001"/>
    <x v="3"/>
    <n v="0"/>
    <n v="26775.15"/>
    <x v="0"/>
    <m/>
    <n v="0"/>
    <n v="26775.146666666998"/>
    <n v="19.567326337124001"/>
    <n v="0"/>
    <s v="ART"/>
  </r>
  <r>
    <s v="CNZE0000"/>
    <x v="5"/>
    <s v="CNZE0500"/>
    <s v="中二五区"/>
    <s v="CNZE0502"/>
    <n v="11100022"/>
    <s v="黑龙江省中医药大学附属二院"/>
    <s v="是"/>
    <x v="11"/>
    <s v="哈尔滨"/>
    <s v="三级"/>
    <n v="800"/>
    <n v="1800"/>
    <n v="36000"/>
    <n v="1"/>
    <n v="26759.84"/>
    <n v="0.66609555555555999"/>
    <x v="1"/>
    <n v="0"/>
    <n v="26759.84"/>
    <x v="0"/>
    <m/>
    <n v="0"/>
    <n v="26759.84"/>
    <n v="19.556140197024174"/>
    <n v="0"/>
    <s v="ART"/>
  </r>
  <r>
    <s v="CNZE0000"/>
    <x v="5"/>
    <s v="CNZE0500"/>
    <s v="中二五区"/>
    <s v="CNZE0501"/>
    <n v="11100024"/>
    <s v="牡丹江市第二人民医院"/>
    <s v="是"/>
    <x v="11"/>
    <s v="牡丹江"/>
    <s v="三级"/>
    <n v="1000"/>
    <n v="1200"/>
    <n v="46483.56"/>
    <n v="1"/>
    <n v="56864.293333333"/>
    <n v="1"/>
    <x v="1"/>
    <n v="0"/>
    <n v="56864.29"/>
    <x v="0"/>
    <m/>
    <n v="0"/>
    <n v="56864.293333333"/>
    <n v="41.556529958003011"/>
    <n v="0"/>
    <s v="ART"/>
  </r>
  <r>
    <s v="CNZE0000"/>
    <x v="5"/>
    <s v="CNZE0500"/>
    <s v="中二五区"/>
    <s v="CNZE0503"/>
    <n v="11100027"/>
    <s v="齐齐哈尔市第一医院"/>
    <s v="是"/>
    <x v="11"/>
    <s v="齐齐哈尔"/>
    <s v="三级"/>
    <n v="1500"/>
    <n v="3160"/>
    <n v="36000"/>
    <n v="1"/>
    <n v="21894.400000000001"/>
    <n v="0.35937111111110998"/>
    <x v="3"/>
    <n v="0"/>
    <n v="21894.400000000001"/>
    <x v="0"/>
    <m/>
    <n v="0"/>
    <n v="21894.400000000001"/>
    <n v="16.000467713174896"/>
    <n v="0"/>
    <s v="ART"/>
  </r>
  <r>
    <s v="CNZE0000"/>
    <x v="5"/>
    <s v="CNZE0500"/>
    <s v="中二五区"/>
    <s v="CNZE0503"/>
    <n v="11100043"/>
    <s v="哈尔滨市第二医院"/>
    <s v="否"/>
    <x v="11"/>
    <s v="哈尔滨"/>
    <s v="三级"/>
    <n v="550"/>
    <n v="360"/>
    <n v="36000"/>
    <n v="1"/>
    <n v="4105.08"/>
    <n v="0"/>
    <x v="0"/>
    <n v="0"/>
    <n v="4105.08"/>
    <x v="0"/>
    <m/>
    <n v="0"/>
    <n v="4105.08"/>
    <n v="2.9999999999999996"/>
    <n v="0"/>
    <s v="ART"/>
  </r>
  <r>
    <s v="CNZE0000"/>
    <x v="5"/>
    <s v="CNZE0500"/>
    <s v="中二五区"/>
    <s v="CNZE0502"/>
    <n v="11100045"/>
    <s v="哈尔滨工业大学医院"/>
    <s v="否"/>
    <x v="11"/>
    <s v="哈尔滨"/>
    <s v="二级"/>
    <n v="170"/>
    <n v="180"/>
    <n v="48000"/>
    <n v="1"/>
    <n v="45667.053333333002"/>
    <n v="0.96930145833333003"/>
    <x v="1"/>
    <n v="0"/>
    <n v="45667.05"/>
    <x v="0"/>
    <m/>
    <n v="0"/>
    <n v="45667.053333333002"/>
    <n v="33.373566410398581"/>
    <n v="0"/>
    <s v="ART"/>
  </r>
  <r>
    <s v="CNZE0000"/>
    <x v="5"/>
    <s v="CNZE0500"/>
    <s v="中二五区"/>
    <s v="CNZE0501"/>
    <n v="11100049"/>
    <s v="牡丹江医学院红旗医院"/>
    <s v="是"/>
    <x v="11"/>
    <s v="牡丹江"/>
    <s v="三级"/>
    <n v="1500"/>
    <n v="96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500"/>
    <s v="中二五区"/>
    <s v="CNZE0506"/>
    <n v="11400002"/>
    <s v="长春市中心医院"/>
    <s v="是"/>
    <x v="12"/>
    <s v="长春"/>
    <s v="三级"/>
    <n v="756"/>
    <n v="2180"/>
    <n v="171724.79999999999"/>
    <n v="1"/>
    <n v="24326.400000000001"/>
    <n v="0.44744614639237001"/>
    <x v="3"/>
    <n v="0"/>
    <n v="24326.400000000001"/>
    <x v="0"/>
    <m/>
    <n v="0"/>
    <n v="24326.400000000001"/>
    <n v="17.777777777777779"/>
    <n v="0"/>
    <s v="ART"/>
  </r>
  <r>
    <s v="CNZE0000"/>
    <x v="5"/>
    <s v="CNZE0500"/>
    <s v="中二五区"/>
    <s v="CNZE0504"/>
    <n v="11400004"/>
    <s v="长春中医学院附属医院"/>
    <s v="是"/>
    <x v="12"/>
    <s v="长春"/>
    <s v="三级"/>
    <n v="1635"/>
    <n v="1500"/>
    <n v="47159.7"/>
    <n v="1"/>
    <n v="18700.919999999998"/>
    <n v="0"/>
    <x v="0"/>
    <n v="0"/>
    <n v="18700.919999999998"/>
    <x v="0"/>
    <m/>
    <n v="0"/>
    <n v="18700.919999999998"/>
    <n v="13.666666666666666"/>
    <n v="0"/>
    <s v="ART"/>
  </r>
  <r>
    <s v="CNZE0000"/>
    <x v="5"/>
    <s v="CNZE0500"/>
    <s v="中二五区"/>
    <s v="CNZE0506"/>
    <n v="11400006"/>
    <s v="吉林大学第二医院"/>
    <s v="是"/>
    <x v="12"/>
    <s v="长春"/>
    <s v="三级"/>
    <n v="1918"/>
    <n v="1800"/>
    <n v="139185.72"/>
    <n v="1"/>
    <n v="102221.73333333"/>
    <n v="1"/>
    <x v="1"/>
    <n v="0"/>
    <n v="102221.73"/>
    <x v="0"/>
    <m/>
    <n v="0"/>
    <n v="102221.73333333"/>
    <n v="74.703830376019468"/>
    <n v="0"/>
    <s v="ART"/>
  </r>
  <r>
    <s v="CNZE0000"/>
    <x v="5"/>
    <s v="CNZE0500"/>
    <s v="中二五区"/>
    <s v="CNZE0504"/>
    <n v="11400008"/>
    <s v="吉林大学第三医院吉林大学中日联谊医院"/>
    <s v="是"/>
    <x v="12"/>
    <s v="长春"/>
    <s v="三级"/>
    <n v="1550"/>
    <n v="2545"/>
    <n v="459888.78"/>
    <n v="2"/>
    <n v="202558.28"/>
    <n v="0.47813469160957001"/>
    <x v="3"/>
    <n v="0"/>
    <n v="202558.28"/>
    <x v="0"/>
    <m/>
    <n v="0"/>
    <n v="202558.28"/>
    <n v="148.02996287526673"/>
    <n v="0"/>
    <s v="ART"/>
  </r>
  <r>
    <s v="CNZE0000"/>
    <x v="5"/>
    <s v="CNZE0500"/>
    <s v="中二五区"/>
    <s v="CNZE0506"/>
    <n v="11400009"/>
    <s v="吉林大学第四医院"/>
    <s v="是"/>
    <x v="12"/>
    <s v="长春"/>
    <s v="三级"/>
    <n v="800"/>
    <n v="20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500"/>
    <s v="中二五区"/>
    <s v="CNZE0505"/>
    <n v="11400010"/>
    <s v="吉林大学第一医院"/>
    <s v="是"/>
    <x v="12"/>
    <s v="长春"/>
    <s v="三级"/>
    <n v="3257"/>
    <n v="6000"/>
    <n v="720000"/>
    <n v="3"/>
    <n v="286201.62666667002"/>
    <n v="0.33039056944444001"/>
    <x v="3"/>
    <n v="0"/>
    <n v="286201.63"/>
    <x v="0"/>
    <m/>
    <n v="0"/>
    <n v="286201.62666667002"/>
    <n v="209.15667416956796"/>
    <n v="0"/>
    <s v="ART"/>
  </r>
  <r>
    <s v="CNZE0000"/>
    <x v="5"/>
    <s v="CNZE0500"/>
    <s v="中二五区"/>
    <s v="CNZE0504"/>
    <n v="11400015"/>
    <s v="四平市中心医院"/>
    <s v="是"/>
    <x v="12"/>
    <s v="四平"/>
    <s v="三级"/>
    <n v="1000"/>
    <n v="1854"/>
    <n v="41661.4"/>
    <n v="1"/>
    <n v="0"/>
    <n v="1.4512234346421E-2"/>
    <x v="0"/>
    <n v="0"/>
    <n v="0"/>
    <x v="0"/>
    <m/>
    <n v="0"/>
    <n v="0"/>
    <n v="0"/>
    <n v="0"/>
    <s v="ART"/>
  </r>
  <r>
    <s v="CNZE0000"/>
    <x v="5"/>
    <s v="CNZE0500"/>
    <s v="中二五区"/>
    <s v="CNZE0505"/>
    <n v="11400016"/>
    <s v="中国人民解放军长春第二零八医院"/>
    <s v="是"/>
    <x v="12"/>
    <s v="长春"/>
    <s v="三级"/>
    <n v="940"/>
    <n v="1180"/>
    <n v="165075.20000000001"/>
    <n v="1"/>
    <n v="24328.533333333002"/>
    <n v="0.48477300042646998"/>
    <x v="3"/>
    <n v="0"/>
    <n v="24328.53"/>
    <x v="0"/>
    <m/>
    <n v="0"/>
    <n v="24328.533333333002"/>
    <n v="17.779336821693853"/>
    <n v="0"/>
    <s v="ART"/>
  </r>
  <r>
    <s v="CNZE0000"/>
    <x v="5"/>
    <s v="CNZE0500"/>
    <s v="中二五区"/>
    <s v="CNZE0505"/>
    <n v="11400018"/>
    <s v="延边大学医学院附属医院"/>
    <s v="是"/>
    <x v="12"/>
    <s v="延吉"/>
    <s v="三级"/>
    <n v="800"/>
    <n v="2500"/>
    <n v="162124.37"/>
    <n v="1"/>
    <n v="97431.386666666993"/>
    <n v="0.53919062260658002"/>
    <x v="1"/>
    <n v="0"/>
    <n v="97431.39"/>
    <x v="0"/>
    <m/>
    <n v="0"/>
    <n v="97431.386666666993"/>
    <n v="71.203036238027266"/>
    <n v="0"/>
    <s v="ART"/>
  </r>
  <r>
    <s v="CNZE0000"/>
    <x v="5"/>
    <s v="CNZE0500"/>
    <s v="中二五区"/>
    <s v="CNZE0505"/>
    <n v="11400019"/>
    <s v="延吉市医院"/>
    <s v="否"/>
    <x v="12"/>
    <s v="延吉"/>
    <s v="二级"/>
    <n v="300"/>
    <n v="700"/>
    <n v="36000"/>
    <n v="1"/>
    <n v="12163.733333333001"/>
    <n v="0.53555777777778002"/>
    <x v="1"/>
    <n v="0"/>
    <n v="12163.73"/>
    <x v="0"/>
    <m/>
    <n v="0"/>
    <n v="12163.733333333001"/>
    <n v="8.889278649867725"/>
    <n v="0"/>
    <s v="ART"/>
  </r>
  <r>
    <s v="CNZE0000"/>
    <x v="5"/>
    <s v="CNZE0500"/>
    <s v="中二五区"/>
    <s v="CNZE0505"/>
    <n v="11400020"/>
    <s v="吉林大学第一医院分院"/>
    <s v="否"/>
    <x v="12"/>
    <s v="长春"/>
    <s v="三级"/>
    <n v="1000"/>
    <n v="600"/>
    <n v="36000"/>
    <n v="1"/>
    <n v="3040.8"/>
    <n v="9.5027777777778002E-2"/>
    <x v="0"/>
    <n v="0"/>
    <n v="3040.8"/>
    <x v="0"/>
    <m/>
    <n v="0"/>
    <n v="3040.8"/>
    <n v="2.2222222222222223"/>
    <n v="0"/>
    <s v="ART"/>
  </r>
  <r>
    <s v="CNZE0000"/>
    <x v="5"/>
    <s v="CNZE0500"/>
    <s v="中二五区"/>
    <s v="CNZE0505"/>
    <n v="11400024"/>
    <s v="延边州第二人民医院"/>
    <s v="是"/>
    <x v="12"/>
    <s v="延吉"/>
    <s v="二级"/>
    <n v="300"/>
    <n v="909"/>
    <n v="36000"/>
    <n v="1"/>
    <n v="6690.0266666667003"/>
    <n v="0.23632"/>
    <x v="3"/>
    <n v="0"/>
    <n v="6690.03"/>
    <x v="0"/>
    <m/>
    <n v="0"/>
    <n v="6690.0266666667003"/>
    <n v="4.8890837693784528"/>
    <n v="0"/>
    <s v="ART"/>
  </r>
  <r>
    <s v="CNZE0000"/>
    <x v="5"/>
    <s v="CNZE0500"/>
    <s v="中二五区"/>
    <s v="CNZE0506"/>
    <n v="11400028"/>
    <s v="通化市人民医院"/>
    <s v="否"/>
    <x v="12"/>
    <s v="通化"/>
    <s v="三级"/>
    <n v="720"/>
    <n v="1309"/>
    <n v="36000"/>
    <n v="1"/>
    <n v="0"/>
    <n v="0"/>
    <x v="0"/>
    <n v="0"/>
    <n v="0"/>
    <x v="0"/>
    <m/>
    <n v="0"/>
    <n v="0"/>
    <n v="0"/>
    <n v="0"/>
    <s v="ART"/>
  </r>
  <r>
    <s v="CNZE0000"/>
    <x v="5"/>
    <s v="CNZE0500"/>
    <s v="中二五区"/>
    <s v="CNZE0506"/>
    <n v="11400032"/>
    <s v="通化市中心医院"/>
    <s v="否"/>
    <x v="12"/>
    <s v="通化"/>
    <s v="二级"/>
    <n v="1000"/>
    <n v="350"/>
    <n v="36000"/>
    <n v="1"/>
    <n v="0"/>
    <n v="0.35299999999999998"/>
    <x v="3"/>
    <n v="0"/>
    <n v="0"/>
    <x v="0"/>
    <m/>
    <n v="0"/>
    <n v="0"/>
    <n v="0"/>
    <n v="0"/>
    <s v="ART"/>
  </r>
  <r>
    <s v="CNZE0000"/>
    <x v="5"/>
    <s v="CNZE0500"/>
    <s v="中二五区"/>
    <s v="CNZE0507"/>
    <n v="11700027"/>
    <s v="大连市中心医院"/>
    <s v="是"/>
    <x v="13"/>
    <s v="大连"/>
    <s v="三级"/>
    <n v="2000"/>
    <n v="3600"/>
    <n v="41574.81"/>
    <n v="1"/>
    <n v="58568.973333333"/>
    <n v="1"/>
    <x v="1"/>
    <n v="0"/>
    <n v="58568.97"/>
    <x v="0"/>
    <m/>
    <n v="0"/>
    <n v="58568.973333333"/>
    <n v="42.802313231410594"/>
    <n v="0"/>
    <s v="ART"/>
  </r>
  <r>
    <s v="CNZE0000"/>
    <x v="5"/>
    <s v="CNZE0500"/>
    <s v="中二五区"/>
    <s v="CNZE0507"/>
    <n v="11700029"/>
    <s v="大连大学附属中山医院"/>
    <s v="是"/>
    <x v="13"/>
    <s v="大连"/>
    <s v="三级"/>
    <n v="1300"/>
    <n v="1000"/>
    <n v="36000"/>
    <n v="1"/>
    <n v="2432.64"/>
    <n v="3.5299999999999998E-2"/>
    <x v="0"/>
    <n v="0"/>
    <n v="2432.64"/>
    <x v="0"/>
    <m/>
    <n v="0"/>
    <n v="2432.64"/>
    <n v="1.7777777777777777"/>
    <n v="0"/>
    <s v="ART"/>
  </r>
  <r>
    <s v="CNZE0000"/>
    <x v="5"/>
    <s v="CNZE0500"/>
    <s v="中二五区"/>
    <s v="CNZE0507"/>
    <n v="11700031"/>
    <s v="大连医科大学附属第一医院"/>
    <s v="是"/>
    <x v="13"/>
    <s v="大连"/>
    <s v="三级"/>
    <n v="2200"/>
    <n v="5479"/>
    <n v="509430.61"/>
    <n v="3"/>
    <n v="104036.05333333"/>
    <n v="0.23139477229293001"/>
    <x v="3"/>
    <n v="0"/>
    <n v="104036.05"/>
    <x v="0"/>
    <m/>
    <n v="0"/>
    <n v="104036.05333333"/>
    <n v="76.029738762701328"/>
    <n v="0"/>
    <s v="ART"/>
  </r>
  <r>
    <s v="CNZE0000"/>
    <x v="5"/>
    <s v="CNZE0500"/>
    <s v="中二五区"/>
    <s v="CNZE0507"/>
    <n v="11700050"/>
    <s v="锦州市中心医院"/>
    <s v="是"/>
    <x v="13"/>
    <s v="锦州"/>
    <s v="三级"/>
    <n v="900"/>
    <n v="180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500"/>
    <s v="中二五区"/>
    <s v="CNZE0507"/>
    <n v="11700063"/>
    <s v="辽宁省金秋医院"/>
    <s v="是"/>
    <x v="13"/>
    <s v="沈阳"/>
    <s v="三级"/>
    <n v="330"/>
    <n v="600"/>
    <n v="323016.20299999998"/>
    <n v="2"/>
    <n v="15267.013333333"/>
    <n v="4.0452583736179E-2"/>
    <x v="0"/>
    <n v="0"/>
    <n v="15267.01"/>
    <x v="0"/>
    <m/>
    <n v="0"/>
    <n v="15267.013333333"/>
    <n v="11.157161370789119"/>
    <n v="0"/>
    <s v="ART"/>
  </r>
  <r>
    <s v="CNZE0000"/>
    <x v="5"/>
    <s v="CNZE0500"/>
    <s v="中二五区"/>
    <s v="CNZE0508"/>
    <n v="11700072"/>
    <s v="沈阳市第四人民医院"/>
    <s v="否"/>
    <x v="13"/>
    <s v="沈阳"/>
    <s v="三级"/>
    <n v="1529"/>
    <n v="1700"/>
    <n v="72000"/>
    <n v="1"/>
    <n v="17061.813333333001"/>
    <n v="0.91616472222222001"/>
    <x v="1"/>
    <n v="0"/>
    <n v="17061.810000000001"/>
    <x v="0"/>
    <m/>
    <n v="0"/>
    <n v="17061.813333333001"/>
    <n v="12.468804505636674"/>
    <n v="0"/>
    <s v="ART"/>
  </r>
  <r>
    <s v="CNZE0000"/>
    <x v="5"/>
    <s v="CNZE0500"/>
    <s v="中二五区"/>
    <s v="CNZE0508"/>
    <n v="11700078"/>
    <s v="中国人民解放军第二零二医院"/>
    <s v="否"/>
    <x v="13"/>
    <s v="沈阳"/>
    <s v="三级"/>
    <n v="1000"/>
    <n v="3396"/>
    <n v="72000"/>
    <n v="1"/>
    <n v="65908.853333332998"/>
    <n v="0.84375388888889002"/>
    <x v="1"/>
    <n v="0"/>
    <n v="65908.850000000006"/>
    <x v="0"/>
    <m/>
    <n v="0"/>
    <n v="65908.853333332998"/>
    <n v="48.166311009773011"/>
    <n v="0"/>
    <s v="ART"/>
  </r>
  <r>
    <s v="CNZE0000"/>
    <x v="5"/>
    <s v="CNZE0500"/>
    <s v="中二五区"/>
    <s v="CNZE0507"/>
    <n v="11700080"/>
    <s v="中国人民解放军陆军总院"/>
    <s v="否"/>
    <x v="13"/>
    <s v="沈阳"/>
    <s v="三级"/>
    <n v="1228"/>
    <n v="1623"/>
    <n v="582780"/>
    <n v="3"/>
    <n v="362698.66666667"/>
    <n v="0.80000727547272998"/>
    <x v="1"/>
    <n v="0"/>
    <n v="362698.67"/>
    <x v="0"/>
    <m/>
    <n v="0"/>
    <n v="362698.66666667"/>
    <n v="265.06085143286123"/>
    <n v="0"/>
    <s v="ART"/>
  </r>
  <r>
    <s v="CNZE0000"/>
    <x v="5"/>
    <s v="CNZE0500"/>
    <s v="中二五区"/>
    <s v="CNZE0508"/>
    <n v="11700081"/>
    <s v="中国医科大学第一附属医院"/>
    <s v="是"/>
    <x v="13"/>
    <s v="沈阳"/>
    <s v="三级"/>
    <n v="2249"/>
    <n v="8808"/>
    <n v="1506732.486"/>
    <n v="5"/>
    <n v="79698.52"/>
    <n v="0.16873428585517"/>
    <x v="6"/>
    <n v="0.21"/>
    <n v="96435.21"/>
    <x v="0"/>
    <m/>
    <n v="0.21"/>
    <n v="96435.209199999998"/>
    <n v="70.475027916630125"/>
    <n v="0"/>
    <s v="ART"/>
  </r>
  <r>
    <s v="CNZE0000"/>
    <x v="5"/>
    <s v="CNZE0500"/>
    <s v="中二五区"/>
    <s v="CNZE0508"/>
    <n v="11700082"/>
    <s v="中国医科大学附属第二医院原中国医科大学附属盛京医院"/>
    <s v="否"/>
    <x v="13"/>
    <s v="沈阳"/>
    <s v="三级"/>
    <n v="4800"/>
    <n v="10763"/>
    <n v="77532"/>
    <n v="1"/>
    <n v="102465.09333333001"/>
    <n v="0.97552662126606005"/>
    <x v="1"/>
    <n v="0"/>
    <n v="102465.09"/>
    <x v="0"/>
    <m/>
    <n v="0"/>
    <n v="102465.09333333001"/>
    <n v="74.881678310773481"/>
    <n v="0"/>
    <s v="ART"/>
  </r>
  <r>
    <s v="CNZE0000"/>
    <x v="5"/>
    <s v="CNZE0500"/>
    <s v="中二五区"/>
    <s v="CNZE0503"/>
    <n v="13000086"/>
    <s v="齐齐哈尔医学院附属第二医院"/>
    <s v="是"/>
    <x v="11"/>
    <s v="齐齐哈尔"/>
    <s v="三级"/>
    <n v="900"/>
    <n v="570"/>
    <n v="36000"/>
    <n v="1"/>
    <n v="6081.6"/>
    <n v="0.102275"/>
    <x v="0"/>
    <n v="0"/>
    <n v="6081.6"/>
    <x v="0"/>
    <m/>
    <n v="0"/>
    <n v="6081.6"/>
    <n v="4.4444444444444446"/>
    <n v="0"/>
    <s v="ART"/>
  </r>
  <r>
    <s v="CNZE0000"/>
    <x v="5"/>
    <s v="CNZE0500"/>
    <s v="中二五区"/>
    <s v="CNZE0501"/>
    <n v="13000089"/>
    <s v="牡丹江市第一医院"/>
    <s v="是"/>
    <x v="11"/>
    <s v="牡丹江"/>
    <s v="三级"/>
    <n v="520"/>
    <n v="909"/>
    <n v="36000"/>
    <n v="1"/>
    <n v="34969.866666667003"/>
    <n v="0.77170277777777996"/>
    <x v="1"/>
    <n v="0"/>
    <n v="34969.870000000003"/>
    <x v="0"/>
    <m/>
    <n v="0"/>
    <n v="34969.866666667003"/>
    <n v="25.556042756779654"/>
    <n v="0"/>
    <s v="ART"/>
  </r>
  <r>
    <s v="CNZE0000"/>
    <x v="5"/>
    <s v="CNZE0500"/>
    <s v="中二五区"/>
    <s v="CNZE0501"/>
    <n v="13000090"/>
    <s v="牡丹江市铁路中心医院"/>
    <s v="是"/>
    <x v="11"/>
    <s v="牡丹江"/>
    <s v="三级"/>
    <n v="280"/>
    <n v="300"/>
    <n v="36000"/>
    <n v="1"/>
    <n v="23110.880000000001"/>
    <n v="0.41813666666666999"/>
    <x v="3"/>
    <n v="0"/>
    <n v="23110.880000000001"/>
    <x v="0"/>
    <m/>
    <n v="0"/>
    <n v="23110.880000000001"/>
    <n v="16.88947353035751"/>
    <n v="0"/>
    <s v="ART"/>
  </r>
  <r>
    <s v="CNZE0000"/>
    <x v="5"/>
    <s v="CNZE0500"/>
    <s v="中二五区"/>
    <s v="CNZE0506"/>
    <n v="91004575"/>
    <s v="吉林省电力医院"/>
    <s v="否"/>
    <x v="12"/>
    <s v="长春"/>
    <s v="二级"/>
    <n v="300"/>
    <n v="100"/>
    <n v="54000"/>
    <n v="1"/>
    <n v="59297.599999999999"/>
    <n v="0.96432222222221997"/>
    <x v="1"/>
    <n v="0"/>
    <n v="59297.599999999999"/>
    <x v="0"/>
    <m/>
    <n v="0"/>
    <n v="59297.599999999999"/>
    <n v="43.33479493700488"/>
    <n v="0"/>
    <s v="ART"/>
  </r>
  <r>
    <s v="CNZE0000"/>
    <x v="5"/>
    <s v="CNZE0500"/>
    <s v="中二五区"/>
    <s v="CNZE0504"/>
    <n v="91004607"/>
    <s v="四平市宏成脑病医院"/>
    <s v="否"/>
    <x v="12"/>
    <s v="四平"/>
    <s v="二级"/>
    <n v="300"/>
    <n v="100"/>
    <n v="47160"/>
    <n v="1"/>
    <n v="27548.053333332999"/>
    <n v="0.73287446988974003"/>
    <x v="1"/>
    <n v="0"/>
    <n v="27548.05"/>
    <x v="0"/>
    <m/>
    <n v="0"/>
    <n v="27548.053333332999"/>
    <n v="20.132167948005637"/>
    <n v="0"/>
    <s v="ART"/>
  </r>
  <r>
    <s v="CNZE0000"/>
    <x v="5"/>
    <s v="CNZE0500"/>
    <s v="中二五区"/>
    <s v="CNZE0507"/>
    <n v="91007476"/>
    <s v="大连市北海医院原中国人民解放军第二一零医院"/>
    <s v="否"/>
    <x v="13"/>
    <s v="大连"/>
    <s v="三级"/>
    <n v="800"/>
    <n v="500"/>
    <n v="170052"/>
    <n v="1"/>
    <n v="146540.25333333001"/>
    <n v="0.70005551243149"/>
    <x v="1"/>
    <n v="0"/>
    <n v="146540.25"/>
    <x v="0"/>
    <m/>
    <n v="0"/>
    <n v="146540.25333333001"/>
    <n v="107.09188615081558"/>
    <n v="0"/>
    <s v="ART"/>
  </r>
  <r>
    <s v="CNZE0000"/>
    <x v="5"/>
    <s v="CNZE0500"/>
    <s v="中二五区"/>
    <s v="CNZE0508"/>
    <n v="91008541"/>
    <s v="辽宁日报传媒集团有限公司"/>
    <s v="否"/>
    <x v="13"/>
    <s v="沈阳"/>
    <s v="一级"/>
    <n v="0"/>
    <n v="30"/>
    <n v="36000"/>
    <n v="1"/>
    <n v="15447.466666667"/>
    <n v="0.67482222222221999"/>
    <x v="1"/>
    <n v="0"/>
    <n v="15447.47"/>
    <x v="0"/>
    <m/>
    <n v="0"/>
    <n v="15447.466666667"/>
    <n v="11.289036998061183"/>
    <n v="0"/>
    <s v="ART"/>
  </r>
  <r>
    <s v="CNZE0000"/>
    <x v="5"/>
    <s v="CNZE0500"/>
    <s v="中二五区"/>
    <s v="CNZE0501"/>
    <n v="91008703"/>
    <s v="黑龙江省康复医院黑龙江省第五医院"/>
    <s v="否"/>
    <x v="11"/>
    <s v="哈尔滨"/>
    <s v="三级"/>
    <n v="1000"/>
    <n v="1000"/>
    <n v="36000"/>
    <n v="1"/>
    <n v="3040.8"/>
    <n v="0"/>
    <x v="0"/>
    <n v="0"/>
    <n v="3040.8"/>
    <x v="0"/>
    <m/>
    <n v="0"/>
    <n v="3040.8"/>
    <n v="2.2222222222222223"/>
    <n v="0"/>
    <s v="ART"/>
  </r>
  <r>
    <s v="CNZE0000"/>
    <x v="5"/>
    <s v="CNZE0500"/>
    <s v="中二五区"/>
    <s v="CNZE0507"/>
    <n v="91009594"/>
    <s v="沈阳建筑工程学院医院"/>
    <s v="否"/>
    <x v="13"/>
    <s v="沈阳"/>
    <s v="一级"/>
    <n v="0"/>
    <n v="30"/>
    <n v="36000"/>
    <n v="1"/>
    <n v="4865.3866666667"/>
    <n v="0.15510666666667"/>
    <x v="0"/>
    <n v="0"/>
    <n v="4865.3900000000003"/>
    <x v="0"/>
    <m/>
    <n v="0"/>
    <n v="4865.3866666667"/>
    <n v="3.5556335077513954"/>
    <n v="0"/>
    <s v="ART"/>
  </r>
  <r>
    <s v="CNZE0000"/>
    <x v="5"/>
    <s v="CNZE0500"/>
    <s v="中二五区"/>
    <s v="CNZE0507"/>
    <n v="91012373"/>
    <s v="铁法矿务局（煤业集团）总医院"/>
    <s v="是"/>
    <x v="13"/>
    <s v="铁岭"/>
    <s v="三级"/>
    <n v="600"/>
    <n v="120"/>
    <n v="36000"/>
    <n v="1"/>
    <n v="0"/>
    <n v="0"/>
    <x v="0"/>
    <n v="0"/>
    <n v="0"/>
    <x v="0"/>
    <m/>
    <n v="0"/>
    <n v="0"/>
    <n v="0"/>
    <n v="0"/>
    <s v="ART"/>
  </r>
  <r>
    <s v="CNZE0000"/>
    <x v="5"/>
    <s v="CNZE0500"/>
    <s v="中二五区"/>
    <s v="CNZE0504"/>
    <n v="91013970"/>
    <s v="四平市第一人民医院"/>
    <s v="否"/>
    <x v="12"/>
    <s v="四平"/>
    <s v="三级"/>
    <n v="750"/>
    <n v="900"/>
    <n v="36000"/>
    <n v="1"/>
    <n v="760.2"/>
    <n v="3.3588888888889001E-2"/>
    <x v="0"/>
    <n v="0"/>
    <n v="760.2"/>
    <x v="0"/>
    <m/>
    <n v="0"/>
    <n v="760.2"/>
    <n v="0.55555555555555558"/>
    <n v="0"/>
    <s v="ART"/>
  </r>
  <r>
    <s v="CNZE0000"/>
    <x v="5"/>
    <s v="CNZE0500"/>
    <s v="中二五区"/>
    <s v="CNZE0504"/>
    <n v="91018698"/>
    <s v="吉林市船营二医院"/>
    <s v="否"/>
    <x v="12"/>
    <s v="长春"/>
    <s v="二级"/>
    <n v="200"/>
    <n v="200"/>
    <n v="69516"/>
    <n v="1"/>
    <n v="86500.72"/>
    <n v="0.82604839173714995"/>
    <x v="1"/>
    <n v="0"/>
    <n v="86500.72"/>
    <x v="0"/>
    <m/>
    <n v="0"/>
    <n v="86500.72"/>
    <n v="63.214884971791051"/>
    <n v="0"/>
    <s v="ART"/>
  </r>
  <r>
    <s v="CNZY0000"/>
    <x v="6"/>
    <s v="CNZY0100"/>
    <s v="中一一区"/>
    <s v="CNZY0103"/>
    <n v="11300004"/>
    <s v="长沙市第三医院"/>
    <s v="是"/>
    <x v="14"/>
    <s v="长沙"/>
    <s v="三级"/>
    <n v="1100"/>
    <n v="1500"/>
    <n v="94898.435800000007"/>
    <n v="1"/>
    <n v="71764.906666666997"/>
    <n v="0.65047310295076999"/>
    <x v="1"/>
    <n v="0"/>
    <n v="71764.91"/>
    <x v="0"/>
    <m/>
    <n v="0"/>
    <n v="71764.906666666997"/>
    <n v="52.445925536165184"/>
    <n v="0"/>
    <s v="ART"/>
  </r>
  <r>
    <s v="CNZY0000"/>
    <x v="6"/>
    <s v="CNZY0100"/>
    <s v="中一一区"/>
    <s v="CNZY0101"/>
    <n v="11300005"/>
    <s v="长沙市第四医院长沙市中西医结合医院"/>
    <s v="是"/>
    <x v="14"/>
    <s v="长沙"/>
    <s v="三级"/>
    <n v="800"/>
    <n v="1000"/>
    <n v="36000"/>
    <n v="1"/>
    <n v="9730.7466666667005"/>
    <n v="0.21037944444444001"/>
    <x v="3"/>
    <n v="0"/>
    <n v="9730.75"/>
    <x v="0"/>
    <m/>
    <n v="0"/>
    <n v="9730.7466666667005"/>
    <n v="7.1112475274538136"/>
    <n v="0"/>
    <s v="ART"/>
  </r>
  <r>
    <s v="CNZY0000"/>
    <x v="6"/>
    <s v="CNZY0100"/>
    <s v="中一一区"/>
    <s v="CNZY0102"/>
    <n v="11300006"/>
    <s v="长沙市第一医院"/>
    <s v="是"/>
    <x v="14"/>
    <s v="长沙"/>
    <s v="三级"/>
    <n v="1100"/>
    <n v="1500"/>
    <n v="369435.57500000001"/>
    <n v="2"/>
    <n v="200699.2"/>
    <n v="0.37488322557998999"/>
    <x v="3"/>
    <n v="0"/>
    <n v="200699.2"/>
    <x v="0"/>
    <m/>
    <n v="0"/>
    <n v="200699.2"/>
    <n v="146.67134379841562"/>
    <n v="0"/>
    <s v="ART"/>
  </r>
  <r>
    <s v="CNZY0000"/>
    <x v="6"/>
    <s v="CNZY0100"/>
    <s v="中一一区"/>
    <s v="CNZY0102"/>
    <n v="11300013"/>
    <s v="长沙市中心医院"/>
    <s v="是"/>
    <x v="14"/>
    <s v="长沙"/>
    <s v="三级"/>
    <n v="2363"/>
    <n v="2000"/>
    <n v="170121.78"/>
    <n v="1"/>
    <n v="30864.92"/>
    <n v="8.1652684330013006E-2"/>
    <x v="0"/>
    <n v="0"/>
    <n v="30864.92"/>
    <x v="0"/>
    <m/>
    <n v="0"/>
    <n v="30864.92"/>
    <n v="22.55614019702417"/>
    <n v="0"/>
    <s v="ART"/>
  </r>
  <r>
    <s v="CNZY0000"/>
    <x v="6"/>
    <s v="CNZY0100"/>
    <s v="中一一区"/>
    <s v="CNZY0103"/>
    <n v="11300016"/>
    <s v="常德市第一人民医院"/>
    <s v="是"/>
    <x v="14"/>
    <s v="常德"/>
    <s v="三级"/>
    <n v="1600"/>
    <n v="3000"/>
    <n v="153305.51"/>
    <n v="1"/>
    <n v="61125.413333333003"/>
    <n v="0.45499251788145001"/>
    <x v="3"/>
    <n v="0"/>
    <n v="61125.41"/>
    <x v="0"/>
    <m/>
    <n v="0"/>
    <n v="61125.413333333003"/>
    <n v="44.67056427645722"/>
    <n v="0"/>
    <s v="ART"/>
  </r>
  <r>
    <s v="CNZY0000"/>
    <x v="6"/>
    <s v="CNZY0100"/>
    <s v="中一一区"/>
    <s v="CNZY0101"/>
    <n v="11300021"/>
    <s v="湖南财贸医院"/>
    <s v="否"/>
    <x v="14"/>
    <s v="长沙"/>
    <s v="二级"/>
    <n v="400"/>
    <n v="200"/>
    <n v="36000"/>
    <n v="1"/>
    <n v="10642.8"/>
    <n v="0.32105222222222002"/>
    <x v="3"/>
    <n v="0"/>
    <n v="10642.8"/>
    <x v="0"/>
    <m/>
    <n v="0"/>
    <n v="10642.8"/>
    <n v="7.7777777777777777"/>
    <n v="0"/>
    <s v="ART"/>
  </r>
  <r>
    <s v="CNZY0000"/>
    <x v="6"/>
    <s v="CNZY0100"/>
    <s v="中一一区"/>
    <s v="CNZY0102"/>
    <n v="11300022"/>
    <s v="湖南省地质矿产勘察开发局职工医院"/>
    <s v="否"/>
    <x v="14"/>
    <s v="长沙"/>
    <s v="二级"/>
    <n v="230"/>
    <n v="200"/>
    <n v="39072"/>
    <n v="1"/>
    <n v="26303.853333333002"/>
    <n v="0.8878125"/>
    <x v="1"/>
    <n v="0"/>
    <n v="26303.85"/>
    <x v="0"/>
    <m/>
    <n v="0"/>
    <n v="26303.853333333002"/>
    <n v="19.222904303935369"/>
    <n v="0"/>
    <s v="ART"/>
  </r>
  <r>
    <s v="CNZY0000"/>
    <x v="6"/>
    <s v="CNZY0100"/>
    <s v="中一一区"/>
    <s v="CNZY0101"/>
    <n v="11300024"/>
    <s v="湖南省马王堆疗养院"/>
    <s v="是"/>
    <x v="14"/>
    <s v="长沙"/>
    <s v="三级"/>
    <n v="1000"/>
    <n v="900"/>
    <n v="603278.554"/>
    <n v="3"/>
    <n v="256169.64"/>
    <n v="0.52223043221258003"/>
    <x v="1"/>
    <n v="0"/>
    <n v="256169.64"/>
    <x v="0"/>
    <m/>
    <n v="0"/>
    <n v="256169.64"/>
    <n v="187.20924318161889"/>
    <n v="0"/>
    <s v="ART"/>
  </r>
  <r>
    <s v="CNZY0000"/>
    <x v="6"/>
    <s v="CNZY0100"/>
    <s v="中一一区"/>
    <s v="CNZY0102"/>
    <n v="11300025"/>
    <s v="湖南省脑科医院"/>
    <s v="是"/>
    <x v="14"/>
    <s v="长沙"/>
    <s v="三级"/>
    <n v="2000"/>
    <n v="600"/>
    <n v="945421.60400000005"/>
    <n v="4"/>
    <n v="36492.800000000003"/>
    <n v="2.8949624045188999E-2"/>
    <x v="0"/>
    <n v="0"/>
    <n v="36492.800000000003"/>
    <x v="0"/>
    <m/>
    <n v="0"/>
    <n v="36492.800000000003"/>
    <n v="26.669005232541146"/>
    <n v="0"/>
    <s v="ART"/>
  </r>
  <r>
    <s v="CNZY0000"/>
    <x v="6"/>
    <s v="CNZY0100"/>
    <s v="中一一区"/>
    <s v="CNZY0102"/>
    <n v="11300026"/>
    <s v="湖南省人民医院"/>
    <s v="是"/>
    <x v="14"/>
    <s v="长沙"/>
    <s v="三级"/>
    <n v="3000"/>
    <n v="3000"/>
    <n v="64104.940999999999"/>
    <n v="1"/>
    <n v="77238.453333333004"/>
    <n v="0.40757887913819002"/>
    <x v="3"/>
    <n v="0"/>
    <n v="77238.45"/>
    <x v="0"/>
    <m/>
    <n v="0"/>
    <n v="77238.453333333004"/>
    <n v="56.446003488360525"/>
    <n v="0"/>
    <s v="ART"/>
  </r>
  <r>
    <s v="CNZY0000"/>
    <x v="6"/>
    <s v="CNZY0100"/>
    <s v="中一一区"/>
    <s v="CNZY0103"/>
    <n v="11300027"/>
    <s v="湖南中医学院附属第一医院"/>
    <s v="是"/>
    <x v="14"/>
    <s v="长沙"/>
    <s v="三级"/>
    <n v="1015"/>
    <n v="2400"/>
    <n v="36000"/>
    <n v="1"/>
    <n v="1064.3066666667"/>
    <n v="3.9924444444443999E-2"/>
    <x v="0"/>
    <n v="0"/>
    <n v="1064.31"/>
    <x v="0"/>
    <m/>
    <n v="0"/>
    <n v="1064.3066666667"/>
    <n v="0.77779726582675612"/>
    <n v="0"/>
    <s v="ART"/>
  </r>
  <r>
    <s v="CNZY0000"/>
    <x v="6"/>
    <s v="CNZY0100"/>
    <s v="中一一区"/>
    <s v="CNZY0101"/>
    <n v="11300033"/>
    <s v="湘潭市第一人民医院"/>
    <s v="是"/>
    <x v="14"/>
    <s v="湘潭"/>
    <s v="三级"/>
    <n v="1400"/>
    <n v="1000"/>
    <n v="36000"/>
    <n v="1"/>
    <n v="17940.72"/>
    <n v="0.48278888888888999"/>
    <x v="3"/>
    <n v="0"/>
    <n v="17940.72"/>
    <x v="0"/>
    <m/>
    <n v="0"/>
    <n v="17940.72"/>
    <n v="13.111111111111112"/>
    <n v="0"/>
    <s v="ART"/>
  </r>
  <r>
    <s v="CNZY0000"/>
    <x v="6"/>
    <s v="CNZY0100"/>
    <s v="中一一区"/>
    <s v="CNZY0101"/>
    <n v="11300034"/>
    <s v="湘潭市中心医院"/>
    <s v="是"/>
    <x v="14"/>
    <s v="湘潭"/>
    <s v="三级"/>
    <n v="1800"/>
    <n v="2500"/>
    <n v="36000"/>
    <n v="1"/>
    <n v="22198.720000000001"/>
    <n v="0.34211111111110998"/>
    <x v="3"/>
    <n v="0"/>
    <n v="22198.720000000001"/>
    <x v="0"/>
    <m/>
    <n v="0"/>
    <n v="22198.720000000001"/>
    <n v="16.222865327837706"/>
    <n v="0"/>
    <s v="ART"/>
  </r>
  <r>
    <s v="CNZY0000"/>
    <x v="6"/>
    <s v="CNZY0100"/>
    <s v="中一一区"/>
    <s v="CNZY0103"/>
    <n v="11300036"/>
    <s v="岳阳市第二人民医院"/>
    <s v="是"/>
    <x v="14"/>
    <s v="岳阳"/>
    <s v="二级"/>
    <n v="1500"/>
    <n v="1800"/>
    <n v="69909.781000000003"/>
    <n v="1"/>
    <n v="21286.533333333002"/>
    <n v="0.28025406058703001"/>
    <x v="3"/>
    <n v="0"/>
    <n v="21286.53"/>
    <x v="0"/>
    <m/>
    <n v="0"/>
    <n v="21286.533333333002"/>
    <n v="15.556237637268703"/>
    <n v="0"/>
    <s v="ART"/>
  </r>
  <r>
    <s v="CNZY0000"/>
    <x v="6"/>
    <s v="CNZY0100"/>
    <s v="中一一区"/>
    <s v="CNZY0103"/>
    <n v="11300038"/>
    <s v="中南大学湘雅二医院"/>
    <s v="是"/>
    <x v="14"/>
    <s v="长沙"/>
    <s v="三级"/>
    <n v="3500"/>
    <n v="8000"/>
    <n v="700648.25333333004"/>
    <n v="3"/>
    <n v="328412.79999999999"/>
    <n v="0.44977547364280002"/>
    <x v="3"/>
    <n v="0"/>
    <n v="328412.79999999999"/>
    <x v="0"/>
    <m/>
    <n v="0"/>
    <n v="328412.79999999999"/>
    <n v="240.00467713174896"/>
    <n v="0"/>
    <s v="ART"/>
  </r>
  <r>
    <s v="CNZY0000"/>
    <x v="6"/>
    <s v="CNZY0100"/>
    <s v="中一一区"/>
    <s v="CNZY0103"/>
    <n v="11300040"/>
    <s v="中南大学湘雅三医院"/>
    <s v="是"/>
    <x v="14"/>
    <s v="长沙"/>
    <s v="三级"/>
    <n v="3500"/>
    <n v="6500"/>
    <n v="300949.00099999999"/>
    <n v="2"/>
    <n v="228067.46666666999"/>
    <n v="0.48063306247692"/>
    <x v="3"/>
    <n v="0"/>
    <n v="228067.47"/>
    <x v="0"/>
    <m/>
    <n v="0"/>
    <n v="228067.46666666999"/>
    <n v="166.67212332037622"/>
    <n v="0"/>
    <s v="ART"/>
  </r>
  <r>
    <s v="CNZY0000"/>
    <x v="6"/>
    <s v="CNZY0100"/>
    <s v="中一一区"/>
    <s v="CNZY0101"/>
    <n v="11300041"/>
    <s v="中南大学湘雅医院"/>
    <s v="是"/>
    <x v="14"/>
    <s v="长沙"/>
    <s v="三级"/>
    <n v="3500"/>
    <n v="8000"/>
    <n v="1103620.727"/>
    <n v="5"/>
    <n v="377523.72"/>
    <n v="0.27647620467353001"/>
    <x v="4"/>
    <n v="0.2"/>
    <n v="453028.46"/>
    <x v="0"/>
    <m/>
    <n v="0.2"/>
    <n v="453028.46399999998"/>
    <n v="331.07403314917121"/>
    <n v="0"/>
    <s v="ART"/>
  </r>
  <r>
    <s v="CNZY0000"/>
    <x v="6"/>
    <s v="CNZY0100"/>
    <s v="中一一区"/>
    <s v="CNZY0103"/>
    <n v="11300043"/>
    <s v="株州市第一人民医院"/>
    <s v="否"/>
    <x v="14"/>
    <s v="株州"/>
    <s v="三级"/>
    <n v="1500"/>
    <n v="20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100"/>
    <s v="中一一区"/>
    <s v="CNZY0102"/>
    <n v="11300045"/>
    <s v="郴州市第一人民医院"/>
    <s v="是"/>
    <x v="14"/>
    <s v="郴州"/>
    <s v="三级"/>
    <n v="2209"/>
    <n v="5800"/>
    <n v="81660.088000000003"/>
    <n v="1"/>
    <n v="56256.933333333"/>
    <n v="0.46504970702456"/>
    <x v="3"/>
    <n v="0"/>
    <n v="56256.93"/>
    <x v="0"/>
    <m/>
    <n v="0"/>
    <n v="56256.933333333"/>
    <n v="41.112670155027189"/>
    <n v="0"/>
    <s v="ART"/>
  </r>
  <r>
    <s v="CNZY0000"/>
    <x v="6"/>
    <s v="CNZY0100"/>
    <s v="中一一区"/>
    <s v="CNZY0102"/>
    <n v="11300046"/>
    <s v="郴州市三医院"/>
    <s v="否"/>
    <x v="14"/>
    <s v="郴州"/>
    <s v="二级"/>
    <n v="900"/>
    <n v="500"/>
    <n v="36000"/>
    <n v="1"/>
    <n v="2059.6266666667002"/>
    <n v="4.2908888888889003E-2"/>
    <x v="0"/>
    <n v="0"/>
    <n v="2059.63"/>
    <x v="0"/>
    <m/>
    <n v="0"/>
    <n v="2059.6266666667002"/>
    <n v="1.5051789490095444"/>
    <n v="0"/>
    <s v="ART"/>
  </r>
  <r>
    <s v="CNZY0000"/>
    <x v="6"/>
    <s v="CNZY0100"/>
    <s v="中一一区"/>
    <s v="CNZY0102"/>
    <n v="11300049"/>
    <s v="衡阳市中心医院"/>
    <s v="是"/>
    <x v="14"/>
    <s v="衡阳"/>
    <s v="三级"/>
    <n v="1500"/>
    <n v="1200"/>
    <n v="79661.884999999995"/>
    <n v="1"/>
    <n v="30410.133333333"/>
    <n v="0.36220584034636"/>
    <x v="3"/>
    <n v="0"/>
    <n v="30410.13"/>
    <x v="0"/>
    <m/>
    <n v="0"/>
    <n v="30410.133333333"/>
    <n v="22.2237812661383"/>
    <n v="0"/>
    <s v="ART"/>
  </r>
  <r>
    <s v="CNZY0000"/>
    <x v="6"/>
    <s v="CNZY0100"/>
    <s v="中一一区"/>
    <s v="CNZY0103"/>
    <n v="11300051"/>
    <s v="湖南省旺旺医院"/>
    <s v="否"/>
    <x v="14"/>
    <s v="长沙"/>
    <s v="三级"/>
    <n v="507"/>
    <n v="600"/>
    <n v="36000"/>
    <n v="1"/>
    <n v="15204"/>
    <n v="0.50872777777778"/>
    <x v="1"/>
    <n v="0"/>
    <n v="15204"/>
    <x v="0"/>
    <m/>
    <n v="0"/>
    <n v="15204"/>
    <n v="11.111111111111111"/>
    <n v="0"/>
    <s v="ART"/>
  </r>
  <r>
    <s v="CNZY0000"/>
    <x v="6"/>
    <s v="CNZY0100"/>
    <s v="中一一区"/>
    <s v="CNZY0102"/>
    <n v="11300052"/>
    <s v="南华大学附属第二医院（原衡阳医学院第二附属医院）"/>
    <s v="是"/>
    <x v="14"/>
    <s v="衡阳"/>
    <s v="三级"/>
    <n v="1850"/>
    <n v="1500"/>
    <n v="45150.6"/>
    <n v="1"/>
    <n v="15812.586666667001"/>
    <n v="0.28331849410638998"/>
    <x v="3"/>
    <n v="0"/>
    <n v="15812.59"/>
    <x v="0"/>
    <m/>
    <n v="0"/>
    <n v="15812.586666667001"/>
    <n v="11.555867364339065"/>
    <n v="0"/>
    <s v="ART"/>
  </r>
  <r>
    <s v="CNZY0000"/>
    <x v="6"/>
    <s v="CNZY0100"/>
    <s v="中一一区"/>
    <s v="CNZY0102"/>
    <n v="11300053"/>
    <s v="南华大学附属第一医院（原衡阳医学院第一附属医院）"/>
    <s v="否"/>
    <x v="14"/>
    <s v="衡阳"/>
    <s v="三级"/>
    <n v="1815"/>
    <n v="3500"/>
    <n v="93264"/>
    <n v="1"/>
    <n v="79066.133333332997"/>
    <n v="0.61294175673356999"/>
    <x v="1"/>
    <n v="0"/>
    <n v="79066.13"/>
    <x v="0"/>
    <m/>
    <n v="0"/>
    <n v="79066.133333332997"/>
    <n v="57.781675387568328"/>
    <n v="0"/>
    <s v="ART"/>
  </r>
  <r>
    <s v="CNZY0000"/>
    <x v="6"/>
    <s v="CNZY0100"/>
    <s v="中一一区"/>
    <s v="CNZY0102"/>
    <n v="11300056"/>
    <s v="中国人民武警部队湖南总队医院"/>
    <s v="否"/>
    <x v="14"/>
    <s v="衡阳"/>
    <s v="三级"/>
    <n v="400"/>
    <n v="400"/>
    <n v="36000"/>
    <n v="1"/>
    <n v="6081.8666666667004"/>
    <n v="0.21067777777777999"/>
    <x v="3"/>
    <n v="0"/>
    <n v="6081.87"/>
    <x v="0"/>
    <m/>
    <n v="0"/>
    <n v="6081.8666666667004"/>
    <n v="4.444639324934009"/>
    <n v="0"/>
    <s v="ART"/>
  </r>
  <r>
    <s v="CNZY0000"/>
    <x v="6"/>
    <s v="CNZY0100"/>
    <s v="中一一区"/>
    <s v="CNZY0101"/>
    <n v="11300059"/>
    <s v="邵阳市中心医院"/>
    <s v="是"/>
    <x v="14"/>
    <s v="邵阳"/>
    <s v="三级"/>
    <n v="1800"/>
    <n v="2500"/>
    <n v="57286.986666666999"/>
    <n v="1"/>
    <n v="77997.586666667004"/>
    <n v="0.92161750987542002"/>
    <x v="1"/>
    <n v="0"/>
    <n v="77997.59"/>
    <x v="0"/>
    <m/>
    <n v="0"/>
    <n v="77997.586666667004"/>
    <n v="57.0007795219584"/>
    <n v="0"/>
    <s v="ART"/>
  </r>
  <r>
    <s v="CNZY0000"/>
    <x v="6"/>
    <s v="CNZY0100"/>
    <s v="中一一区"/>
    <s v="CNZY0102"/>
    <n v="11300060"/>
    <s v="衡阳市第一人民医院"/>
    <s v="是"/>
    <x v="14"/>
    <s v="衡阳"/>
    <s v="三级"/>
    <n v="800"/>
    <n v="600"/>
    <n v="36000"/>
    <n v="1"/>
    <n v="16724.8"/>
    <n v="0.16221111111111"/>
    <x v="0"/>
    <n v="0"/>
    <n v="16724.8"/>
    <x v="0"/>
    <m/>
    <n v="0"/>
    <n v="16724.8"/>
    <n v="12.222514542956532"/>
    <n v="0"/>
    <s v="ART"/>
  </r>
  <r>
    <s v="CNZY0000"/>
    <x v="6"/>
    <s v="CNZY0100"/>
    <s v="中一一区"/>
    <s v="CNZY0105"/>
    <n v="11600002"/>
    <s v="抚州市人民医院"/>
    <s v="否"/>
    <x v="15"/>
    <s v="抚州"/>
    <s v="三级"/>
    <n v="522"/>
    <n v="1000"/>
    <n v="60000"/>
    <n v="1"/>
    <n v="12923.666666667001"/>
    <n v="5.7018333333332998E-2"/>
    <x v="0"/>
    <n v="0"/>
    <n v="12923.67"/>
    <x v="0"/>
    <m/>
    <n v="0"/>
    <n v="12923.666666667001"/>
    <n v="9.4446393249342293"/>
    <n v="0"/>
    <s v="ART"/>
  </r>
  <r>
    <s v="CNZY0000"/>
    <x v="6"/>
    <s v="CNZY0100"/>
    <s v="中一一区"/>
    <s v="CNZY0106"/>
    <n v="11600008"/>
    <s v="南昌铁路中心医院"/>
    <s v="否"/>
    <x v="15"/>
    <s v="南昌"/>
    <s v="三级"/>
    <n v="750"/>
    <n v="1000"/>
    <n v="36000"/>
    <n v="1"/>
    <n v="35883.120000000003"/>
    <n v="0.58898388888888997"/>
    <x v="1"/>
    <n v="0"/>
    <n v="35883.120000000003"/>
    <x v="0"/>
    <m/>
    <n v="0"/>
    <n v="35883.120000000003"/>
    <n v="26.223449969306326"/>
    <n v="0"/>
    <s v="ART"/>
  </r>
  <r>
    <s v="CNZY0000"/>
    <x v="6"/>
    <s v="CNZY0100"/>
    <s v="中一一区"/>
    <s v="CNZY0106"/>
    <n v="11600009"/>
    <s v="丰城市人民医院"/>
    <s v="否"/>
    <x v="15"/>
    <s v="丰城"/>
    <s v="三级"/>
    <n v="816"/>
    <n v="1300"/>
    <n v="51600"/>
    <n v="1"/>
    <n v="25847.466666666998"/>
    <n v="0.69227596899224997"/>
    <x v="1"/>
    <n v="0"/>
    <n v="25847.47"/>
    <x v="0"/>
    <m/>
    <n v="0"/>
    <n v="25847.466666666998"/>
    <n v="18.889376090112979"/>
    <n v="0"/>
    <s v="ART"/>
  </r>
  <r>
    <s v="CNZY0000"/>
    <x v="6"/>
    <s v="CNZY0100"/>
    <s v="中一一区"/>
    <s v="CNZY0106"/>
    <n v="11600011"/>
    <s v="赣南医学院附属医院"/>
    <s v="是"/>
    <x v="15"/>
    <s v="赣州"/>
    <s v="三级"/>
    <n v="2140"/>
    <n v="2500"/>
    <n v="36000"/>
    <n v="1"/>
    <n v="5625.5466666666998"/>
    <n v="0.12102666666667"/>
    <x v="0"/>
    <n v="0"/>
    <n v="5625.55"/>
    <x v="0"/>
    <m/>
    <n v="0"/>
    <n v="5625.5466666666998"/>
    <n v="4.11115983123352"/>
    <n v="0"/>
    <s v="ART"/>
  </r>
  <r>
    <s v="CNZY0000"/>
    <x v="6"/>
    <s v="CNZY0100"/>
    <s v="中一一区"/>
    <s v="CNZY0106"/>
    <n v="11600012"/>
    <s v="赣州市立医院"/>
    <s v="否"/>
    <x v="15"/>
    <s v="赣州"/>
    <s v="三级"/>
    <n v="670"/>
    <n v="800"/>
    <n v="36000"/>
    <n v="1"/>
    <n v="608.21333333332996"/>
    <n v="3.8777777777778001E-2"/>
    <x v="0"/>
    <n v="0"/>
    <n v="608.21"/>
    <x v="0"/>
    <m/>
    <n v="0"/>
    <n v="608.21333333332996"/>
    <n v="0.44448342054234991"/>
    <n v="0"/>
    <s v="ART"/>
  </r>
  <r>
    <s v="CNZY0000"/>
    <x v="6"/>
    <s v="CNZY0100"/>
    <s v="中一一区"/>
    <s v="CNZY0106"/>
    <n v="11600013"/>
    <s v="赣州市人民医院（赣州地区人民医院）"/>
    <s v="是"/>
    <x v="15"/>
    <s v="赣州"/>
    <s v="三级"/>
    <n v="1800"/>
    <n v="2200"/>
    <n v="118433.136"/>
    <n v="1"/>
    <n v="121634.13333333"/>
    <n v="0.58389199455124996"/>
    <x v="1"/>
    <n v="0"/>
    <n v="121634.13"/>
    <x v="0"/>
    <m/>
    <n v="0"/>
    <n v="121634.13333333"/>
    <n v="88.890447932802772"/>
    <n v="0"/>
    <s v="ART"/>
  </r>
  <r>
    <s v="CNZY0000"/>
    <x v="6"/>
    <s v="CNZY0100"/>
    <s v="中一一区"/>
    <s v="CNZY0105"/>
    <n v="11600015"/>
    <s v="高安市人民医院"/>
    <s v="否"/>
    <x v="15"/>
    <s v="高安"/>
    <s v="二级"/>
    <n v="428"/>
    <n v="800"/>
    <n v="36000"/>
    <n v="1"/>
    <n v="6081.8666666667004"/>
    <n v="0.12670555555556001"/>
    <x v="0"/>
    <n v="0"/>
    <n v="6081.87"/>
    <x v="0"/>
    <m/>
    <n v="0"/>
    <n v="6081.8666666667004"/>
    <n v="4.444639324934009"/>
    <n v="0"/>
    <s v="ART"/>
  </r>
  <r>
    <s v="CNZY0000"/>
    <x v="6"/>
    <s v="CNZY0100"/>
    <s v="中一一区"/>
    <s v="CNZY0105"/>
    <n v="11600017"/>
    <s v="江西省人民医院"/>
    <s v="是"/>
    <x v="15"/>
    <s v="南昌"/>
    <s v="三级"/>
    <n v="1600"/>
    <n v="2000"/>
    <n v="1077432"/>
    <n v="5"/>
    <n v="252545.97333333001"/>
    <n v="0.19646882587486"/>
    <x v="6"/>
    <n v="0.21"/>
    <n v="305580.63"/>
    <x v="0"/>
    <m/>
    <n v="0.21"/>
    <n v="305580.62773332931"/>
    <n v="223.31888372455296"/>
    <n v="0"/>
    <s v="ART"/>
  </r>
  <r>
    <s v="CNZY0000"/>
    <x v="6"/>
    <s v="CNZY0100"/>
    <s v="中一一区"/>
    <s v="CNZY0105"/>
    <n v="11600019"/>
    <s v="江西省肿瘤医院"/>
    <s v="是"/>
    <x v="15"/>
    <s v="南昌"/>
    <s v="三级"/>
    <n v="1650"/>
    <n v="2300"/>
    <n v="36000"/>
    <n v="1"/>
    <n v="9730.7199999999993"/>
    <n v="0.20136555555555999"/>
    <x v="3"/>
    <n v="0"/>
    <n v="9730.7199999999993"/>
    <x v="0"/>
    <m/>
    <n v="0"/>
    <n v="9730.7199999999993"/>
    <n v="7.1112280394048346"/>
    <n v="0"/>
    <s v="ART"/>
  </r>
  <r>
    <s v="CNZY0000"/>
    <x v="6"/>
    <s v="CNZY0100"/>
    <s v="中一一区"/>
    <s v="CNZY0106"/>
    <n v="11600020"/>
    <s v="江西医学院第二附属医院"/>
    <s v="是"/>
    <x v="15"/>
    <s v="南昌"/>
    <s v="三级"/>
    <n v="2056"/>
    <n v="3500"/>
    <n v="877653"/>
    <n v="4"/>
    <n v="316252.79999999999"/>
    <n v="0.40315249876659998"/>
    <x v="3"/>
    <n v="0"/>
    <n v="316252.79999999999"/>
    <x v="0"/>
    <m/>
    <n v="0"/>
    <n v="316252.79999999999"/>
    <n v="231.11812680873453"/>
    <n v="0"/>
    <s v="ART"/>
  </r>
  <r>
    <s v="CNZY0000"/>
    <x v="6"/>
    <s v="CNZY0100"/>
    <s v="中一一区"/>
    <s v="CNZY0105"/>
    <n v="11600021"/>
    <s v="江西医学院第一附属医院"/>
    <s v="是"/>
    <x v="15"/>
    <s v="南昌"/>
    <s v="三级"/>
    <n v="2500"/>
    <n v="6500"/>
    <n v="164759.20000000001"/>
    <n v="1"/>
    <n v="98828.933333333"/>
    <n v="0.42196611782528998"/>
    <x v="3"/>
    <n v="0"/>
    <n v="98828.93"/>
    <x v="0"/>
    <m/>
    <n v="0"/>
    <n v="98828.933333333"/>
    <n v="72.224365907606924"/>
    <n v="0"/>
    <s v="ART"/>
  </r>
  <r>
    <s v="CNZY0000"/>
    <x v="6"/>
    <s v="CNZY0100"/>
    <s v="中一一区"/>
    <s v="CNZY0106"/>
    <n v="11600022"/>
    <s v="江西中医学院附属医院（江西省中医院）"/>
    <s v="否"/>
    <x v="15"/>
    <s v="南昌"/>
    <s v="三级"/>
    <n v="800"/>
    <n v="1500"/>
    <n v="102552"/>
    <n v="1"/>
    <n v="66900.266666666997"/>
    <n v="0.59139246431078996"/>
    <x v="1"/>
    <n v="0"/>
    <n v="66900.27"/>
    <x v="0"/>
    <m/>
    <n v="0"/>
    <n v="66900.266666666997"/>
    <n v="48.890837693784533"/>
    <n v="0"/>
    <s v="ART"/>
  </r>
  <r>
    <s v="CNZY0000"/>
    <x v="6"/>
    <s v="CNZY0100"/>
    <s v="中一一区"/>
    <s v="CNZY0104"/>
    <n v="11600026"/>
    <s v="南昌市第二医院南昌市中西医结合医院"/>
    <s v="是"/>
    <x v="15"/>
    <s v="南昌"/>
    <s v="三级"/>
    <n v="900"/>
    <n v="1000"/>
    <n v="449647.5"/>
    <n v="2"/>
    <n v="201001.62666667"/>
    <n v="0.52623679660178002"/>
    <x v="1"/>
    <n v="0"/>
    <n v="201001.63"/>
    <x v="0"/>
    <m/>
    <n v="0"/>
    <n v="201001.62666667"/>
    <n v="146.89235776160513"/>
    <n v="0"/>
    <s v="ART"/>
  </r>
  <r>
    <s v="CNZY0000"/>
    <x v="6"/>
    <s v="CNZY0100"/>
    <s v="中一一区"/>
    <s v="CNZY0104"/>
    <n v="11600027"/>
    <s v="南昌市第三医院"/>
    <s v="否"/>
    <x v="15"/>
    <s v="南昌"/>
    <s v="三级"/>
    <n v="700"/>
    <n v="1800"/>
    <n v="224904"/>
    <n v="2"/>
    <n v="0.13333333333333"/>
    <n v="6.4522640771172996E-3"/>
    <x v="0"/>
    <n v="0"/>
    <n v="0.13"/>
    <x v="0"/>
    <m/>
    <n v="0"/>
    <n v="0.13333333333333"/>
    <n v="9.7440244769892426E-5"/>
    <n v="0"/>
    <s v="ART"/>
  </r>
  <r>
    <s v="CNZY0000"/>
    <x v="6"/>
    <s v="CNZY0100"/>
    <s v="中一一区"/>
    <s v="CNZY0104"/>
    <n v="11600029"/>
    <s v="南昌市第一医院"/>
    <s v="否"/>
    <x v="15"/>
    <s v="南昌"/>
    <s v="三级"/>
    <n v="1500"/>
    <n v="2400"/>
    <n v="1077432"/>
    <n v="5"/>
    <n v="560584.34666667006"/>
    <n v="0.50158352452869004"/>
    <x v="5"/>
    <n v="0.3"/>
    <n v="728759.65"/>
    <x v="0"/>
    <m/>
    <n v="0.3"/>
    <n v="728759.65066667111"/>
    <n v="532.57889054537623"/>
    <n v="0"/>
    <s v="ART"/>
  </r>
  <r>
    <s v="CNZY0000"/>
    <x v="6"/>
    <s v="CNZY0100"/>
    <s v="中一一区"/>
    <s v="CNZY0106"/>
    <n v="11600032"/>
    <s v="南昌县人民医院"/>
    <s v="否"/>
    <x v="15"/>
    <s v="南昌"/>
    <s v="二级"/>
    <n v="500"/>
    <n v="1000"/>
    <n v="161112"/>
    <n v="1"/>
    <n v="5017.32"/>
    <n v="3.2816425840409003E-2"/>
    <x v="0"/>
    <n v="0"/>
    <n v="5017.32"/>
    <x v="0"/>
    <m/>
    <n v="0"/>
    <n v="5017.32"/>
    <n v="3.6666666666666661"/>
    <n v="0"/>
    <s v="ART"/>
  </r>
  <r>
    <s v="CNZY0000"/>
    <x v="6"/>
    <s v="CNZY0100"/>
    <s v="中一一区"/>
    <s v="CNZY0104"/>
    <n v="11600033"/>
    <s v="萍乡市人民医院"/>
    <s v="否"/>
    <x v="15"/>
    <s v="萍乡"/>
    <s v="三级"/>
    <n v="1067"/>
    <n v="3300"/>
    <n v="66780"/>
    <n v="1"/>
    <n v="21285.599999999999"/>
    <n v="0.20903863432165001"/>
    <x v="3"/>
    <n v="0"/>
    <n v="21285.599999999999"/>
    <x v="0"/>
    <m/>
    <n v="0"/>
    <n v="21285.599999999999"/>
    <n v="15.555555555555555"/>
    <n v="0"/>
    <s v="ART"/>
  </r>
  <r>
    <s v="CNZY0000"/>
    <x v="6"/>
    <s v="CNZY0100"/>
    <s v="中一一区"/>
    <s v="CNZY0105"/>
    <n v="11600034"/>
    <s v="上饶市人民医院"/>
    <s v="否"/>
    <x v="15"/>
    <s v="上饶"/>
    <s v="三级"/>
    <n v="608"/>
    <n v="125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100"/>
    <s v="中一一区"/>
    <s v="CNZY0105"/>
    <n v="11600037"/>
    <s v="新建县人民医院"/>
    <s v="否"/>
    <x v="15"/>
    <s v="南昌"/>
    <s v="二级"/>
    <n v="252"/>
    <n v="330"/>
    <n v="36000"/>
    <n v="1"/>
    <n v="9730.7733333332999"/>
    <n v="0.31984888888889002"/>
    <x v="3"/>
    <n v="0"/>
    <n v="9730.77"/>
    <x v="0"/>
    <m/>
    <n v="0"/>
    <n v="9730.7733333332999"/>
    <n v="7.111267015502718"/>
    <n v="0"/>
    <s v="ART"/>
  </r>
  <r>
    <s v="CNZY0000"/>
    <x v="6"/>
    <s v="CNZY0100"/>
    <s v="中一一区"/>
    <s v="CNZY0106"/>
    <n v="11600038"/>
    <s v="宜春市人民医院"/>
    <s v="否"/>
    <x v="15"/>
    <s v="宜春"/>
    <s v="三级"/>
    <n v="1000"/>
    <n v="2500"/>
    <n v="55188"/>
    <n v="1"/>
    <n v="30409.599999999999"/>
    <n v="0.60921939552076998"/>
    <x v="1"/>
    <n v="0"/>
    <n v="30409.599999999999"/>
    <x v="0"/>
    <m/>
    <n v="0"/>
    <n v="30409.599999999999"/>
    <n v="22.223391505159459"/>
    <n v="0"/>
    <s v="ART"/>
  </r>
  <r>
    <s v="CNZY0000"/>
    <x v="6"/>
    <s v="CNZY0100"/>
    <s v="中一一区"/>
    <s v="CNZY0105"/>
    <n v="11600042"/>
    <s v="中国人民解放军第九四医院"/>
    <s v="否"/>
    <x v="15"/>
    <s v="南昌"/>
    <s v="三级"/>
    <n v="600"/>
    <n v="1200"/>
    <n v="86400"/>
    <n v="1"/>
    <n v="72371.88"/>
    <n v="0.50051481481480997"/>
    <x v="1"/>
    <n v="0"/>
    <n v="72371.88"/>
    <x v="0"/>
    <m/>
    <n v="0"/>
    <n v="72371.88"/>
    <n v="52.889502762430944"/>
    <n v="0"/>
    <s v="ART"/>
  </r>
  <r>
    <s v="CNZY0000"/>
    <x v="6"/>
    <s v="CNZY0100"/>
    <s v="中一一区"/>
    <s v="CNZY0104"/>
    <n v="11600043"/>
    <s v="萍乡市第二人民医院"/>
    <s v="否"/>
    <x v="15"/>
    <s v="萍乡"/>
    <s v="三级"/>
    <n v="500"/>
    <n v="400"/>
    <n v="38400"/>
    <n v="1"/>
    <n v="18245.2"/>
    <n v="0.39323177083333"/>
    <x v="3"/>
    <n v="0"/>
    <n v="18245.2"/>
    <x v="0"/>
    <m/>
    <n v="0"/>
    <n v="18245.2"/>
    <n v="13.333625654067644"/>
    <n v="0"/>
    <s v="ART"/>
  </r>
  <r>
    <s v="CNZY0000"/>
    <x v="6"/>
    <s v="CNZY0100"/>
    <s v="中一一区"/>
    <s v="CNZY0104"/>
    <n v="11600048"/>
    <s v="萍乡市中医院"/>
    <s v="否"/>
    <x v="15"/>
    <s v="萍乡"/>
    <s v="二级"/>
    <n v="500"/>
    <n v="800"/>
    <n v="42720"/>
    <n v="1"/>
    <n v="18245.333333333001"/>
    <n v="0.32032771535581001"/>
    <x v="3"/>
    <n v="0"/>
    <n v="18245.330000000002"/>
    <x v="0"/>
    <m/>
    <n v="0"/>
    <n v="18245.333333333001"/>
    <n v="13.333723094312171"/>
    <n v="0"/>
    <s v="ART"/>
  </r>
  <r>
    <s v="CNZY0000"/>
    <x v="6"/>
    <s v="CNZY0100"/>
    <s v="中一一区"/>
    <s v="CNZY0104"/>
    <n v="11600054"/>
    <s v="湘雅萍矿合作医院"/>
    <s v="否"/>
    <x v="15"/>
    <s v="萍乡"/>
    <s v="三级"/>
    <n v="1066"/>
    <n v="1200"/>
    <n v="37200"/>
    <n v="1"/>
    <n v="0"/>
    <n v="0"/>
    <x v="0"/>
    <n v="0"/>
    <n v="0"/>
    <x v="0"/>
    <m/>
    <n v="0"/>
    <n v="0"/>
    <n v="0"/>
    <n v="0"/>
    <s v="ART"/>
  </r>
  <r>
    <s v="CNZY0000"/>
    <x v="6"/>
    <s v="CNZY0100"/>
    <s v="中一一区"/>
    <s v="CNZY0104"/>
    <n v="11600055"/>
    <s v="九江医学专科学校附属医院（东院）"/>
    <s v="是"/>
    <x v="15"/>
    <s v="九江"/>
    <s v="三级"/>
    <n v="800"/>
    <n v="1200"/>
    <n v="74635.199999999997"/>
    <n v="1"/>
    <n v="59297.599999999999"/>
    <n v="1"/>
    <x v="1"/>
    <n v="0"/>
    <n v="59297.599999999999"/>
    <x v="0"/>
    <m/>
    <n v="0"/>
    <n v="59297.599999999999"/>
    <n v="43.33479493700488"/>
    <n v="0"/>
    <s v="ART"/>
  </r>
  <r>
    <s v="CNZY0000"/>
    <x v="6"/>
    <s v="CNZY0100"/>
    <s v="中一一区"/>
    <s v="CNZY0104"/>
    <n v="11600056"/>
    <s v="九江市第一人民医院"/>
    <s v="否"/>
    <x v="15"/>
    <s v="九江"/>
    <s v="三级"/>
    <n v="2000"/>
    <n v="1200"/>
    <n v="213840"/>
    <n v="2"/>
    <n v="92746.4"/>
    <n v="0.37973017209128002"/>
    <x v="3"/>
    <n v="0"/>
    <n v="92746.4"/>
    <x v="0"/>
    <m/>
    <n v="0"/>
    <n v="92746.4"/>
    <n v="67.779239381449315"/>
    <n v="0"/>
    <s v="ART"/>
  </r>
  <r>
    <s v="CNZY0000"/>
    <x v="6"/>
    <s v="CNZY0100"/>
    <s v="中一一区"/>
    <s v="CNZY0101"/>
    <n v="91008379"/>
    <s v="湖南省委机关医院"/>
    <s v="否"/>
    <x v="14"/>
    <s v="长沙"/>
    <s v="二级"/>
    <n v="230"/>
    <n v="100"/>
    <n v="36000"/>
    <n v="1"/>
    <n v="6082.1333333332996"/>
    <n v="0.12671111111111"/>
    <x v="0"/>
    <n v="0"/>
    <n v="6082.13"/>
    <x v="0"/>
    <m/>
    <n v="0"/>
    <n v="6082.1333333332996"/>
    <n v="4.4448342054234997"/>
    <n v="0"/>
    <s v="ART"/>
  </r>
  <r>
    <s v="CNZY0000"/>
    <x v="6"/>
    <s v="CNZY0100"/>
    <s v="中一一区"/>
    <s v="CNZY0106"/>
    <n v="91009269"/>
    <s v="赣州虔能医疗诊所"/>
    <s v="否"/>
    <x v="15"/>
    <s v="赣州"/>
    <s v="一级"/>
    <n v="0"/>
    <n v="30"/>
    <n v="36000"/>
    <n v="1"/>
    <n v="3040.9333333333002"/>
    <n v="0.17960833333333001"/>
    <x v="0"/>
    <n v="0"/>
    <n v="3040.93"/>
    <x v="0"/>
    <m/>
    <n v="0"/>
    <n v="3040.9333333333002"/>
    <n v="2.2223196624669677"/>
    <n v="0"/>
    <s v="ART"/>
  </r>
  <r>
    <s v="CNZY0000"/>
    <x v="6"/>
    <s v="CNZY0100"/>
    <s v="中一一区"/>
    <s v="CNZY0106"/>
    <n v="91010174"/>
    <s v="新余市人民医院"/>
    <s v="否"/>
    <x v="15"/>
    <s v="新余"/>
    <s v="三级"/>
    <n v="1120"/>
    <n v="800"/>
    <n v="36000"/>
    <n v="1"/>
    <n v="1064.5466666667"/>
    <n v="0.13687527777778"/>
    <x v="0"/>
    <n v="0"/>
    <n v="1064.55"/>
    <x v="0"/>
    <m/>
    <n v="0"/>
    <n v="1064.5466666667"/>
    <n v="0.77797265826734197"/>
    <n v="0"/>
    <s v="ART"/>
  </r>
  <r>
    <s v="CNZY0000"/>
    <x v="6"/>
    <s v="CNZY0100"/>
    <s v="中一一区"/>
    <s v="CNZY0101"/>
    <n v="91011264"/>
    <s v="中国人民解放军第一六三医院"/>
    <s v="是"/>
    <x v="14"/>
    <s v="长沙"/>
    <s v="三级"/>
    <n v="1000"/>
    <n v="500"/>
    <n v="36000"/>
    <n v="1"/>
    <n v="12164"/>
    <n v="0.25341666666667001"/>
    <x v="3"/>
    <n v="0"/>
    <n v="12164"/>
    <x v="0"/>
    <m/>
    <n v="0"/>
    <n v="12164"/>
    <n v="8.8894735303575079"/>
    <n v="0"/>
    <s v="ART"/>
  </r>
  <r>
    <s v="CNZY0000"/>
    <x v="6"/>
    <s v="CNZY0100"/>
    <s v="中一一区"/>
    <s v="CNZY0103"/>
    <n v="91019400"/>
    <s v="长沙市惠民医院"/>
    <s v="否"/>
    <x v="14"/>
    <s v="长沙"/>
    <s v="二级"/>
    <n v="120"/>
    <n v="150"/>
    <n v="36000"/>
    <n v="1"/>
    <n v="20525.8"/>
    <n v="0.54824972222222002"/>
    <x v="1"/>
    <n v="0"/>
    <n v="20525.8"/>
    <x v="0"/>
    <m/>
    <n v="0"/>
    <n v="20525.8"/>
    <n v="15.00029232073431"/>
    <n v="0"/>
    <s v="ART"/>
  </r>
  <r>
    <s v="CNZY0000"/>
    <x v="6"/>
    <s v="CNZY0200"/>
    <s v="中一二区"/>
    <s v="CNZY0203"/>
    <n v="11200004"/>
    <s v="湖北省十堰市人民医院"/>
    <s v="否"/>
    <x v="16"/>
    <s v="十堰"/>
    <s v="三级"/>
    <n v="1400"/>
    <n v="17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3"/>
    <n v="11200005"/>
    <s v="湖北省十堰市太和医院"/>
    <s v="否"/>
    <x v="16"/>
    <s v="十堰"/>
    <s v="三级"/>
    <n v="2900"/>
    <n v="3000"/>
    <n v="36000"/>
    <n v="1"/>
    <n v="26911.360000000001"/>
    <n v="0.66274999999999995"/>
    <x v="1"/>
    <n v="0"/>
    <n v="26911.360000000001"/>
    <x v="0"/>
    <m/>
    <n v="0"/>
    <n v="26911.360000000001"/>
    <n v="19.666871291180684"/>
    <n v="0"/>
    <s v="ART"/>
  </r>
  <r>
    <s v="CNZY0000"/>
    <x v="6"/>
    <s v="CNZY0200"/>
    <s v="中一二区"/>
    <s v="CNZY0204"/>
    <n v="11200007"/>
    <s v="广州军区武汉总医院(武汉华中医院)"/>
    <s v="是"/>
    <x v="16"/>
    <s v="武汉"/>
    <s v="三级"/>
    <n v="2000"/>
    <n v="3600"/>
    <n v="730888.53200000001"/>
    <n v="3"/>
    <n v="182454.39999999999"/>
    <n v="0.26739508344071"/>
    <x v="3"/>
    <n v="0"/>
    <n v="182454.39999999999"/>
    <x v="0"/>
    <m/>
    <n v="0"/>
    <n v="182454.39999999999"/>
    <n v="133.33801046508228"/>
    <n v="0"/>
    <s v="ART"/>
  </r>
  <r>
    <s v="CNZY0000"/>
    <x v="6"/>
    <s v="CNZY0200"/>
    <s v="中一二区"/>
    <s v="CNZY0202"/>
    <n v="11200008"/>
    <s v="湖北省黄石市中心医院"/>
    <s v="否"/>
    <x v="16"/>
    <s v="黄石"/>
    <s v="三级"/>
    <n v="1280"/>
    <n v="123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3"/>
    <n v="11200011"/>
    <s v="湖北省新华医院"/>
    <s v="是"/>
    <x v="16"/>
    <s v="武汉"/>
    <s v="三级"/>
    <n v="680"/>
    <n v="12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4"/>
    <n v="11200012"/>
    <s v="湖北省直机关门诊部(湖北省直属机关医院)"/>
    <s v="否"/>
    <x v="16"/>
    <s v="武汉"/>
    <s v="二级"/>
    <n v="100"/>
    <n v="211"/>
    <n v="36000"/>
    <n v="1"/>
    <n v="22198.16"/>
    <n v="0.51022000000000001"/>
    <x v="1"/>
    <n v="0"/>
    <n v="22198.16"/>
    <x v="0"/>
    <m/>
    <n v="0"/>
    <n v="22198.16"/>
    <n v="16.222456078809667"/>
    <n v="0"/>
    <s v="ART"/>
  </r>
  <r>
    <s v="CNZY0000"/>
    <x v="6"/>
    <s v="CNZY0200"/>
    <s v="中一二区"/>
    <s v="CNZY0204"/>
    <n v="11200016"/>
    <s v="华中科技大学同济医学院附属梨园医院"/>
    <s v="否"/>
    <x v="16"/>
    <s v="武汉"/>
    <s v="三级"/>
    <n v="500"/>
    <n v="200"/>
    <n v="96000"/>
    <n v="1"/>
    <n v="72984.533333333005"/>
    <n v="0.91358625000000004"/>
    <x v="1"/>
    <n v="0"/>
    <n v="72984.53"/>
    <x v="0"/>
    <m/>
    <n v="0"/>
    <n v="72984.533333333005"/>
    <n v="53.337230943123892"/>
    <n v="0"/>
    <s v="ART"/>
  </r>
  <r>
    <s v="CNZY0000"/>
    <x v="6"/>
    <s v="CNZY0200"/>
    <s v="中一二区"/>
    <s v="CNZY0202"/>
    <n v="11200017"/>
    <s v="华中科技大学同济医学院附属同济医院"/>
    <s v="是"/>
    <x v="16"/>
    <s v="武汉"/>
    <s v="三级"/>
    <n v="4000"/>
    <n v="9000"/>
    <n v="1650276"/>
    <n v="6"/>
    <n v="232321.49333333"/>
    <n v="0.12274785551023"/>
    <x v="6"/>
    <n v="0.21"/>
    <n v="281109.01"/>
    <x v="0"/>
    <m/>
    <n v="0.21"/>
    <n v="281109.00693332928"/>
    <n v="205.43497831954255"/>
    <n v="0"/>
    <s v="ART"/>
  </r>
  <r>
    <s v="CNZY0000"/>
    <x v="6"/>
    <s v="CNZY0200"/>
    <s v="中一二区"/>
    <s v="CNZY0203"/>
    <n v="11200018"/>
    <s v="华中科技大学同济医学院附属协和医院"/>
    <s v="是"/>
    <x v="16"/>
    <s v="武汉"/>
    <s v="三级"/>
    <n v="3500"/>
    <n v="7000"/>
    <n v="1524883.314"/>
    <n v="6"/>
    <n v="283864.62666667002"/>
    <n v="0.20580021246137001"/>
    <x v="4"/>
    <n v="0.2"/>
    <n v="340637.55"/>
    <x v="0"/>
    <m/>
    <n v="0.2"/>
    <n v="340637.55200000404"/>
    <n v="248.93854833523639"/>
    <n v="0"/>
    <s v="ART"/>
  </r>
  <r>
    <s v="CNZY0000"/>
    <x v="6"/>
    <s v="CNZY0200"/>
    <s v="中一二区"/>
    <s v="CNZY0201"/>
    <n v="11200024"/>
    <s v="武汉大学人民医院湖北省人民医院"/>
    <s v="是"/>
    <x v="16"/>
    <s v="武汉"/>
    <s v="三级"/>
    <n v="3000"/>
    <n v="4000"/>
    <n v="784087.57499999995"/>
    <n v="3"/>
    <n v="129842.21333333"/>
    <n v="0.19831583225891999"/>
    <x v="0"/>
    <n v="0"/>
    <n v="129842.21"/>
    <x v="0"/>
    <m/>
    <n v="0"/>
    <n v="129842.21333333"/>
    <n v="94.888927864984367"/>
    <n v="0"/>
    <s v="ART"/>
  </r>
  <r>
    <s v="CNZY0000"/>
    <x v="6"/>
    <s v="CNZY0200"/>
    <s v="中一二区"/>
    <s v="CNZY0201"/>
    <n v="11200025"/>
    <s v="武汉大学同仁医院武汉市第三医院"/>
    <s v="是"/>
    <x v="16"/>
    <s v="武汉"/>
    <s v="三级"/>
    <n v="570"/>
    <n v="800"/>
    <n v="57658.8825"/>
    <n v="1"/>
    <n v="0"/>
    <n v="0.16777293593923001"/>
    <x v="0"/>
    <n v="0"/>
    <n v="0"/>
    <x v="0"/>
    <m/>
    <n v="0"/>
    <n v="0"/>
    <n v="0"/>
    <n v="0"/>
    <s v="ART"/>
  </r>
  <r>
    <s v="CNZY0000"/>
    <x v="6"/>
    <s v="CNZY0200"/>
    <s v="中一二区"/>
    <s v="CNZY0204"/>
    <n v="11200026"/>
    <s v="武汉大学中南医院"/>
    <s v="是"/>
    <x v="16"/>
    <s v="武汉"/>
    <s v="三级"/>
    <n v="2200"/>
    <n v="3000"/>
    <n v="1077432"/>
    <n v="5"/>
    <n v="222895.44"/>
    <n v="0.28467140385658002"/>
    <x v="4"/>
    <n v="0.2"/>
    <n v="267474.53000000003"/>
    <x v="0"/>
    <m/>
    <n v="0.2"/>
    <n v="267474.52799999999"/>
    <n v="195.47087608524072"/>
    <n v="0"/>
    <s v="ART"/>
  </r>
  <r>
    <s v="CNZY0000"/>
    <x v="6"/>
    <s v="CNZY0200"/>
    <s v="中一二区"/>
    <s v="CNZY0204"/>
    <n v="11200027"/>
    <s v="武汉钢铁（集团）公司职工总医院"/>
    <s v="是"/>
    <x v="16"/>
    <s v="武汉"/>
    <s v="三级"/>
    <n v="840"/>
    <n v="2000"/>
    <n v="36000"/>
    <n v="1"/>
    <n v="5169.3599999999997"/>
    <n v="0.107695"/>
    <x v="0"/>
    <n v="0"/>
    <n v="5169.3599999999997"/>
    <x v="0"/>
    <m/>
    <n v="0"/>
    <n v="5169.3599999999997"/>
    <n v="3.7777777777777777"/>
    <n v="0"/>
    <s v="ART"/>
  </r>
  <r>
    <s v="CNZY0000"/>
    <x v="6"/>
    <s v="CNZY0200"/>
    <s v="中一二区"/>
    <s v="CNZY0201"/>
    <n v="11200028"/>
    <s v="武汉科技大学附属医院"/>
    <s v="否"/>
    <x v="16"/>
    <s v="武汉"/>
    <s v="三级"/>
    <n v="600"/>
    <n v="500"/>
    <n v="36000"/>
    <n v="1"/>
    <n v="23414.613333333"/>
    <n v="0.65385722222221998"/>
    <x v="1"/>
    <n v="0"/>
    <n v="23414.61"/>
    <x v="0"/>
    <m/>
    <n v="0"/>
    <n v="23414.613333333"/>
    <n v="17.111442407943084"/>
    <n v="0"/>
    <s v="ART"/>
  </r>
  <r>
    <s v="CNZY0000"/>
    <x v="6"/>
    <s v="CNZY0200"/>
    <s v="中一二区"/>
    <s v="CNZY0203"/>
    <n v="11200031"/>
    <s v="武汉市第六医院(江汉大学附属医院)"/>
    <s v="否"/>
    <x v="16"/>
    <s v="武汉"/>
    <s v="三级"/>
    <n v="500"/>
    <n v="1000"/>
    <n v="36000"/>
    <n v="1"/>
    <n v="20526.466666666998"/>
    <n v="0.56484194444444003"/>
    <x v="1"/>
    <n v="0"/>
    <n v="20526.47"/>
    <x v="0"/>
    <m/>
    <n v="0"/>
    <n v="20526.466666666998"/>
    <n v="15.000779521958401"/>
    <n v="0"/>
    <s v="ART"/>
  </r>
  <r>
    <s v="CNZY0000"/>
    <x v="6"/>
    <s v="CNZY0200"/>
    <s v="中一二区"/>
    <s v="CNZY0202"/>
    <n v="11200033"/>
    <s v="武汉市第四医院华中科技大学同济医学院附属普爱医"/>
    <s v="是"/>
    <x v="16"/>
    <s v="武汉"/>
    <s v="三级"/>
    <n v="910"/>
    <n v="1700"/>
    <n v="131422.28099999999"/>
    <n v="1"/>
    <n v="6081.7333333332999"/>
    <n v="2.6030593701231002E-2"/>
    <x v="0"/>
    <n v="0"/>
    <n v="6081.73"/>
    <x v="0"/>
    <m/>
    <n v="0"/>
    <n v="6081.7333333332999"/>
    <n v="4.4445418846891904"/>
    <n v="0"/>
    <s v="ART"/>
  </r>
  <r>
    <s v="CNZY0000"/>
    <x v="6"/>
    <s v="CNZY0200"/>
    <s v="中一二区"/>
    <s v="CNZY0202"/>
    <n v="11200034"/>
    <s v="武汉市第五医院"/>
    <s v="是"/>
    <x v="16"/>
    <s v="武汉"/>
    <s v="三级"/>
    <n v="800"/>
    <n v="1600"/>
    <n v="36000"/>
    <n v="1"/>
    <n v="12164.266666666999"/>
    <n v="0.28510000000000002"/>
    <x v="3"/>
    <n v="0"/>
    <n v="12164.27"/>
    <x v="0"/>
    <m/>
    <n v="0"/>
    <n v="12164.266666666999"/>
    <n v="8.8896684108472908"/>
    <n v="0"/>
    <s v="ART"/>
  </r>
  <r>
    <s v="CNZY0000"/>
    <x v="6"/>
    <s v="CNZY0200"/>
    <s v="中一二区"/>
    <s v="CNZY0203"/>
    <n v="11200036"/>
    <s v="武汉市汉口铁路医院(武汉铁路分局汉口医院)"/>
    <s v="否"/>
    <x v="16"/>
    <s v="武汉"/>
    <s v="二级"/>
    <n v="500"/>
    <n v="600"/>
    <n v="36000"/>
    <n v="1"/>
    <n v="6082"/>
    <n v="0.27594722222222001"/>
    <x v="3"/>
    <n v="0"/>
    <n v="6082"/>
    <x v="0"/>
    <m/>
    <n v="0"/>
    <n v="6082"/>
    <n v="4.4447367651787539"/>
    <n v="0"/>
    <s v="ART"/>
  </r>
  <r>
    <s v="CNZY0000"/>
    <x v="6"/>
    <s v="CNZY0200"/>
    <s v="中一二区"/>
    <s v="CNZY0202"/>
    <n v="11200037"/>
    <s v="武汉市汉阳铁路中心医院"/>
    <s v="否"/>
    <x v="16"/>
    <s v="武汉"/>
    <s v="三级"/>
    <n v="520"/>
    <n v="350"/>
    <n v="36000"/>
    <n v="1"/>
    <n v="9426.7733333332999"/>
    <n v="0.24563055555555999"/>
    <x v="3"/>
    <n v="0"/>
    <n v="9426.77"/>
    <x v="0"/>
    <m/>
    <n v="0"/>
    <n v="9426.7733333332999"/>
    <n v="6.8891032574273581"/>
    <n v="0"/>
    <s v="ART"/>
  </r>
  <r>
    <s v="CNZY0000"/>
    <x v="6"/>
    <s v="CNZY0200"/>
    <s v="中一二区"/>
    <s v="CNZY0203"/>
    <n v="11200038"/>
    <s v="武汉市精神病医院武汉市精神卫生中心"/>
    <s v="否"/>
    <x v="16"/>
    <s v="武汉"/>
    <s v="三级"/>
    <n v="610"/>
    <n v="3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4"/>
    <n v="11200039"/>
    <s v="武汉市普仁医院(武汉市青山区第一冶金建筑公司职工医院)"/>
    <s v="是"/>
    <x v="16"/>
    <s v="武汉"/>
    <s v="三级"/>
    <n v="1280"/>
    <n v="1200"/>
    <n v="54462.624000000003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2"/>
    <n v="11200040"/>
    <s v="武汉市中西医医院结合医院（武汉市第一医院）"/>
    <s v="否"/>
    <x v="16"/>
    <s v="武汉"/>
    <s v="三级"/>
    <n v="1600"/>
    <n v="4800"/>
    <n v="48000"/>
    <n v="1"/>
    <n v="760.26666666666995"/>
    <n v="7.0905833333333002E-2"/>
    <x v="0"/>
    <n v="0"/>
    <n v="760.27"/>
    <x v="0"/>
    <m/>
    <n v="0"/>
    <n v="760.26666666666995"/>
    <n v="0.5556042756779429"/>
    <n v="0"/>
    <s v="ART"/>
  </r>
  <r>
    <s v="CNZY0000"/>
    <x v="6"/>
    <s v="CNZY0200"/>
    <s v="中一二区"/>
    <s v="CNZY0201"/>
    <n v="11200041"/>
    <s v="武汉市中心医院(武汉市第二医院)"/>
    <s v="是"/>
    <x v="16"/>
    <s v="武汉"/>
    <s v="三级"/>
    <n v="1427"/>
    <n v="2600"/>
    <n v="321006.80333333003"/>
    <n v="2"/>
    <n v="206777.60000000001"/>
    <n v="0.59266332683436995"/>
    <x v="1"/>
    <n v="0"/>
    <n v="206777.60000000001"/>
    <x v="0"/>
    <m/>
    <n v="0"/>
    <n v="206777.60000000001"/>
    <n v="151.1134496769856"/>
    <n v="0"/>
    <s v="ART"/>
  </r>
  <r>
    <s v="CNZY0000"/>
    <x v="6"/>
    <s v="CNZY0200"/>
    <s v="中一二区"/>
    <s v="CNZY0201"/>
    <n v="11200044"/>
    <s v="武警湖北总队医院"/>
    <s v="否"/>
    <x v="16"/>
    <s v="武汉"/>
    <s v="三级"/>
    <n v="500"/>
    <n v="2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4"/>
    <n v="11200045"/>
    <s v="仙桃市第一人民医院"/>
    <s v="否"/>
    <x v="16"/>
    <s v="仙桃"/>
    <s v="三级"/>
    <n v="500"/>
    <n v="1100"/>
    <n v="36000"/>
    <n v="1"/>
    <n v="7602.2666666667001"/>
    <n v="0.15838055555555999"/>
    <x v="0"/>
    <n v="0"/>
    <n v="7602.27"/>
    <x v="0"/>
    <m/>
    <n v="0"/>
    <n v="7602.2666666667001"/>
    <n v="5.5557504360451198"/>
    <n v="0"/>
    <s v="ART"/>
  </r>
  <r>
    <s v="CNZY0000"/>
    <x v="6"/>
    <s v="CNZY0200"/>
    <s v="中一二区"/>
    <s v="CNZY0203"/>
    <n v="11200048"/>
    <s v="中国人民解放军第一六一中心医院"/>
    <s v="否"/>
    <x v="16"/>
    <s v="武汉"/>
    <s v="三级"/>
    <n v="700"/>
    <n v="8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200"/>
    <s v="中一二区"/>
    <s v="CNZY0201"/>
    <n v="11200055"/>
    <s v="宜昌市第一医院"/>
    <s v="否"/>
    <x v="16"/>
    <s v="宜昌"/>
    <s v="三级"/>
    <n v="1100"/>
    <n v="1200"/>
    <n v="45600"/>
    <n v="1"/>
    <n v="20373.68"/>
    <n v="0.97005131578947001"/>
    <x v="1"/>
    <n v="0"/>
    <n v="20373.68"/>
    <x v="0"/>
    <m/>
    <n v="0"/>
    <n v="20373.68"/>
    <n v="14.889122745476335"/>
    <n v="0"/>
    <s v="ART"/>
  </r>
  <r>
    <s v="CNZY0000"/>
    <x v="6"/>
    <s v="CNZY0200"/>
    <s v="中一二区"/>
    <s v="CNZY0201"/>
    <n v="11200056"/>
    <s v="宜昌市中心医院"/>
    <s v="是"/>
    <x v="16"/>
    <s v="宜昌"/>
    <s v="三级"/>
    <n v="2000"/>
    <n v="3200"/>
    <n v="38940.68"/>
    <n v="1"/>
    <n v="34969.599999999999"/>
    <n v="1"/>
    <x v="1"/>
    <n v="0"/>
    <n v="34969.599999999999"/>
    <x v="0"/>
    <m/>
    <n v="0"/>
    <n v="34969.599999999999"/>
    <n v="25.555847876289864"/>
    <n v="0"/>
    <s v="ART"/>
  </r>
  <r>
    <s v="CNZY0000"/>
    <x v="6"/>
    <s v="CNZY0200"/>
    <s v="中一二区"/>
    <s v="CNZY0204"/>
    <n v="11200057"/>
    <s v="武汉市青山区一医院"/>
    <s v="否"/>
    <x v="16"/>
    <s v="武汉"/>
    <s v="一级"/>
    <n v="200"/>
    <n v="50"/>
    <n v="36000"/>
    <n v="1"/>
    <n v="3040.9333333333002"/>
    <n v="0.14732500000000001"/>
    <x v="0"/>
    <n v="0"/>
    <n v="3040.93"/>
    <x v="0"/>
    <m/>
    <n v="0"/>
    <n v="3040.9333333333002"/>
    <n v="2.2223196624669677"/>
    <n v="0"/>
    <s v="ART"/>
  </r>
  <r>
    <s v="CNZY0000"/>
    <x v="6"/>
    <s v="CNZY0200"/>
    <s v="中一二区"/>
    <s v="CNZY0203"/>
    <n v="11200060"/>
    <s v="武汉市第十一医院"/>
    <s v="否"/>
    <x v="16"/>
    <s v="武汉"/>
    <s v="二级"/>
    <n v="430"/>
    <n v="500"/>
    <n v="36000"/>
    <n v="1"/>
    <n v="4561.2"/>
    <n v="0.19196944444444"/>
    <x v="0"/>
    <n v="0"/>
    <n v="4561.2"/>
    <x v="0"/>
    <m/>
    <n v="0"/>
    <n v="4561.2"/>
    <n v="3.333333333333333"/>
    <n v="0"/>
    <s v="ART"/>
  </r>
  <r>
    <s v="CNZY0000"/>
    <x v="6"/>
    <s v="CNZY0200"/>
    <s v="中一二区"/>
    <s v="CNZY0203"/>
    <n v="11200069"/>
    <s v="湖北长江航运总医院"/>
    <s v="否"/>
    <x v="16"/>
    <s v="武汉"/>
    <s v="三级"/>
    <n v="550"/>
    <n v="500"/>
    <n v="60000"/>
    <n v="1"/>
    <n v="51086.093333333003"/>
    <n v="0.71455683333332998"/>
    <x v="1"/>
    <n v="0"/>
    <n v="51086.09"/>
    <x v="0"/>
    <m/>
    <n v="0"/>
    <n v="51086.093333333003"/>
    <n v="37.333810790532461"/>
    <n v="0"/>
    <s v="ART"/>
  </r>
  <r>
    <s v="CNZY0000"/>
    <x v="6"/>
    <s v="CNZY0200"/>
    <s v="中一二区"/>
    <s v="CNZY0202"/>
    <n v="13000431"/>
    <s v="武汉中山医院"/>
    <s v="否"/>
    <x v="16"/>
    <s v="武汉"/>
    <s v="三级"/>
    <n v="800"/>
    <n v="500"/>
    <n v="48000"/>
    <n v="1"/>
    <n v="46221.226666666997"/>
    <n v="0.79301166666667"/>
    <x v="1"/>
    <n v="0"/>
    <n v="46221.23"/>
    <x v="0"/>
    <m/>
    <n v="0"/>
    <n v="46221.226666666997"/>
    <n v="33.778557299736178"/>
    <n v="0"/>
    <s v="ART"/>
  </r>
  <r>
    <s v="CNZY0000"/>
    <x v="6"/>
    <s v="CNZY0200"/>
    <s v="中一二区"/>
    <s v="CNZY0201"/>
    <n v="91007973"/>
    <s v="湖北省地质矿产局职工医院"/>
    <s v="否"/>
    <x v="16"/>
    <s v="武汉"/>
    <s v="二级"/>
    <n v="430"/>
    <n v="500"/>
    <n v="36000"/>
    <n v="1"/>
    <n v="0"/>
    <n v="6.7177777777778003E-2"/>
    <x v="0"/>
    <n v="0"/>
    <n v="0"/>
    <x v="0"/>
    <m/>
    <n v="0"/>
    <n v="0"/>
    <n v="0"/>
    <n v="0"/>
    <s v="ART"/>
  </r>
  <r>
    <s v="CNZY0000"/>
    <x v="6"/>
    <s v="CNZY0200"/>
    <s v="中一二区"/>
    <s v="CNZY0201"/>
    <n v="91009646"/>
    <s v="武汉市黄陂区人民医院"/>
    <s v="否"/>
    <x v="16"/>
    <s v="武汉"/>
    <s v="三级"/>
    <n v="800"/>
    <n v="1000"/>
    <n v="36000"/>
    <n v="1"/>
    <n v="4865.4666666666999"/>
    <n v="6.9688888888888995E-2"/>
    <x v="0"/>
    <n v="0"/>
    <n v="4865.47"/>
    <x v="0"/>
    <m/>
    <n v="0"/>
    <n v="4865.4666666666999"/>
    <n v="3.5556919718982574"/>
    <n v="0"/>
    <s v="ART"/>
  </r>
  <r>
    <s v="CNZY0000"/>
    <x v="6"/>
    <s v="CNZY0200"/>
    <s v="中一二区"/>
    <s v="CNZY0203"/>
    <n v="91011106"/>
    <s v="湖北航天医院"/>
    <s v="否"/>
    <x v="16"/>
    <s v="武汉"/>
    <s v="二级"/>
    <n v="880"/>
    <n v="500"/>
    <n v="36000"/>
    <n v="1"/>
    <n v="16268.506666667001"/>
    <n v="0.46416722222222001"/>
    <x v="3"/>
    <n v="0"/>
    <n v="16268.51"/>
    <x v="0"/>
    <m/>
    <n v="0"/>
    <n v="16268.506666667001"/>
    <n v="11.889054537305242"/>
    <n v="0"/>
    <s v="ART"/>
  </r>
  <r>
    <s v="CNZY0000"/>
    <x v="6"/>
    <s v="CNZY0200"/>
    <s v="中一二区"/>
    <s v="CNZY0202"/>
    <n v="91014366"/>
    <s v="长江水利委员会长江医院江岸区花桥街第二社区卫生服务中心"/>
    <s v="否"/>
    <x v="16"/>
    <s v="武汉"/>
    <s v="一级"/>
    <n v="30"/>
    <n v="120"/>
    <n v="36000"/>
    <n v="1"/>
    <n v="12163.2"/>
    <n v="0.32200361111110998"/>
    <x v="3"/>
    <n v="0"/>
    <n v="12163.2"/>
    <x v="0"/>
    <m/>
    <n v="0"/>
    <n v="12163.2"/>
    <n v="8.8888888888888893"/>
    <n v="0"/>
    <s v="ART"/>
  </r>
  <r>
    <s v="CNZY0000"/>
    <x v="6"/>
    <s v="CNZY0200"/>
    <s v="中一二区"/>
    <s v="CNZY0202"/>
    <n v="91025868"/>
    <s v="中国建筑第三工程局武汉中心医院"/>
    <s v="否"/>
    <x v="16"/>
    <s v="武汉"/>
    <s v="二级"/>
    <n v="250"/>
    <n v="450"/>
    <n v="36000"/>
    <n v="1"/>
    <n v="10947.28"/>
    <n v="0.28449277777777998"/>
    <x v="3"/>
    <n v="0"/>
    <n v="10947.28"/>
    <x v="0"/>
    <m/>
    <n v="0"/>
    <n v="10947.28"/>
    <n v="8.0002923207343102"/>
    <n v="0"/>
    <s v="ART"/>
  </r>
  <r>
    <s v="CNZY0000"/>
    <x v="6"/>
    <s v="CNZY0200"/>
    <s v="中一二区"/>
    <s v="CNZY0202"/>
    <n v="91029216"/>
    <s v="中南电力设计院医务室"/>
    <s v="否"/>
    <x v="16"/>
    <s v="武汉"/>
    <s v="二级"/>
    <n v="10"/>
    <n v="30"/>
    <n v="36000"/>
    <n v="1"/>
    <n v="6841.8666666667004"/>
    <n v="0.17036694444444"/>
    <x v="0"/>
    <n v="0"/>
    <n v="6841.87"/>
    <x v="0"/>
    <m/>
    <n v="0"/>
    <n v="6841.8666666667004"/>
    <n v="5.0000487201224102"/>
    <n v="0"/>
    <s v="ART"/>
  </r>
  <r>
    <s v="CNZY0000"/>
    <x v="6"/>
    <s v="CNZY0300"/>
    <s v="中一三区"/>
    <s v="CNZY0303"/>
    <n v="10300001"/>
    <s v="长乐市医院"/>
    <s v="否"/>
    <x v="17"/>
    <s v="长乐"/>
    <s v="二级"/>
    <n v="450"/>
    <n v="1000"/>
    <n v="63600"/>
    <n v="1"/>
    <n v="48654.400000000001"/>
    <n v="0.65414465408805"/>
    <x v="1"/>
    <n v="0"/>
    <n v="48654.400000000001"/>
    <x v="0"/>
    <m/>
    <n v="0"/>
    <n v="48654.400000000001"/>
    <n v="35.556724838492791"/>
    <n v="0"/>
    <s v="ART"/>
  </r>
  <r>
    <s v="CNZY0000"/>
    <x v="6"/>
    <s v="CNZY0300"/>
    <s v="中一三区"/>
    <s v="CNZY0304"/>
    <n v="10300003"/>
    <s v="福建省级机关医院"/>
    <s v="是"/>
    <x v="17"/>
    <s v="福州"/>
    <s v="二级"/>
    <n v="500"/>
    <n v="800"/>
    <n v="284666"/>
    <n v="2"/>
    <n v="349701.6"/>
    <n v="0.86501162766188999"/>
    <x v="1"/>
    <n v="0"/>
    <n v="349701.6"/>
    <x v="0"/>
    <m/>
    <n v="0"/>
    <n v="349701.6"/>
    <n v="255.56257125317899"/>
    <n v="0"/>
    <s v="ART"/>
  </r>
  <r>
    <s v="CNZY0000"/>
    <x v="6"/>
    <s v="CNZY0300"/>
    <s v="中一三区"/>
    <s v="CNZY0301"/>
    <n v="10300004"/>
    <s v="福建省老年医院"/>
    <s v="否"/>
    <x v="17"/>
    <s v="福州"/>
    <s v="二级"/>
    <n v="400"/>
    <n v="500"/>
    <n v="667248"/>
    <n v="3"/>
    <n v="605594.29333332996"/>
    <n v="0.87085617341678001"/>
    <x v="1"/>
    <n v="0"/>
    <n v="605594.29"/>
    <x v="0"/>
    <m/>
    <n v="0"/>
    <n v="605594.29333332996"/>
    <n v="442.56942130238383"/>
    <n v="0"/>
    <s v="ART"/>
  </r>
  <r>
    <s v="CNZY0000"/>
    <x v="6"/>
    <s v="CNZY0300"/>
    <s v="中一三区"/>
    <s v="CNZY0301"/>
    <n v="10300005"/>
    <s v="福建省立医院"/>
    <s v="是"/>
    <x v="17"/>
    <s v="福州"/>
    <s v="三级"/>
    <n v="1800"/>
    <n v="6500"/>
    <n v="1351536.8"/>
    <n v="5"/>
    <n v="693318.4"/>
    <n v="0.46971003675223"/>
    <x v="4"/>
    <n v="0.2"/>
    <n v="831982.07999999996"/>
    <x v="0"/>
    <m/>
    <n v="0.2"/>
    <n v="831982.07999999996"/>
    <n v="608.01403139524677"/>
    <n v="0"/>
    <s v="ART"/>
  </r>
  <r>
    <s v="CNZY0000"/>
    <x v="6"/>
    <s v="CNZY0300"/>
    <s v="中一三区"/>
    <s v="CNZY0303"/>
    <n v="10300007"/>
    <s v="福建省中医学院附属人民医院福建省人民医院"/>
    <s v="是"/>
    <x v="17"/>
    <s v="福州"/>
    <s v="三级"/>
    <n v="500"/>
    <n v="1000"/>
    <n v="63661.726999999999"/>
    <n v="1"/>
    <n v="35274.239999999998"/>
    <n v="0.49587219020934997"/>
    <x v="3"/>
    <n v="0"/>
    <n v="35274.239999999998"/>
    <x v="0"/>
    <m/>
    <n v="0"/>
    <n v="35274.239999999998"/>
    <n v="25.77847934754012"/>
    <n v="0"/>
    <s v="ART"/>
  </r>
  <r>
    <s v="CNZY0000"/>
    <x v="6"/>
    <s v="CNZY0300"/>
    <s v="中一三区"/>
    <s v="CNZY0302"/>
    <n v="10300008"/>
    <s v="福建省中医学院附属省第二人民医院"/>
    <s v="是"/>
    <x v="17"/>
    <s v="福州"/>
    <s v="三级"/>
    <n v="701"/>
    <n v="5740"/>
    <n v="636637.72"/>
    <n v="3"/>
    <n v="486538.66666667"/>
    <n v="0.66673168532961002"/>
    <x v="1"/>
    <n v="0"/>
    <n v="486538.67"/>
    <x v="0"/>
    <m/>
    <n v="0"/>
    <n v="486538.66666667"/>
    <n v="355.56335077513955"/>
    <n v="0"/>
    <s v="ART"/>
  </r>
  <r>
    <s v="CNZY0000"/>
    <x v="6"/>
    <s v="CNZY0300"/>
    <s v="中一三区"/>
    <s v="CNZY0302"/>
    <n v="10300009"/>
    <s v="福建医科大学附属第一医院"/>
    <s v="是"/>
    <x v="17"/>
    <s v="福州"/>
    <s v="三级"/>
    <n v="2000"/>
    <n v="6500"/>
    <n v="1282591.1000000001"/>
    <n v="5"/>
    <n v="693319.46666667005"/>
    <n v="0.44614873750487999"/>
    <x v="4"/>
    <n v="0.2"/>
    <n v="831983.36"/>
    <x v="0"/>
    <m/>
    <n v="0.2"/>
    <n v="831983.36000000406"/>
    <n v="608.01496682159961"/>
    <n v="0"/>
    <s v="ART"/>
  </r>
  <r>
    <s v="CNZY0000"/>
    <x v="6"/>
    <s v="CNZY0300"/>
    <s v="中一三区"/>
    <s v="CNZY0303"/>
    <n v="10300010"/>
    <s v="福建医科大学附属协和医院"/>
    <s v="是"/>
    <x v="17"/>
    <s v="福州"/>
    <s v="三级"/>
    <n v="1500"/>
    <n v="7000"/>
    <n v="1077432"/>
    <n v="5"/>
    <n v="497489.01333332999"/>
    <n v="0.45789939411489999"/>
    <x v="4"/>
    <n v="0.2"/>
    <n v="596986.81999999995"/>
    <x v="0"/>
    <m/>
    <n v="0.2"/>
    <n v="596986.81599999592"/>
    <n v="436.27906106579843"/>
    <n v="0"/>
    <s v="ART"/>
  </r>
  <r>
    <s v="CNZY0000"/>
    <x v="6"/>
    <s v="CNZY0300"/>
    <s v="中一三区"/>
    <s v="CNZY0303"/>
    <n v="10300011"/>
    <s v="福清市医院"/>
    <s v="否"/>
    <x v="17"/>
    <s v="福清"/>
    <s v="二级"/>
    <n v="500"/>
    <n v="400"/>
    <n v="109440"/>
    <n v="1"/>
    <n v="39683.786666667002"/>
    <n v="0.52357492690058005"/>
    <x v="1"/>
    <n v="0"/>
    <n v="39683.79"/>
    <x v="0"/>
    <m/>
    <n v="0"/>
    <n v="39683.786666667002"/>
    <n v="29.000984146472419"/>
    <n v="0"/>
    <s v="ART"/>
  </r>
  <r>
    <s v="CNZY0000"/>
    <x v="6"/>
    <s v="CNZY0300"/>
    <s v="中一三区"/>
    <s v="CNZY0304"/>
    <n v="10300016"/>
    <s v="福州市第二医院福州市中西医结合医院"/>
    <s v="是"/>
    <x v="17"/>
    <s v="福州"/>
    <s v="三级"/>
    <n v="1200"/>
    <n v="4000"/>
    <n v="219473.35963635999"/>
    <n v="2"/>
    <n v="182453.33333333"/>
    <n v="0.76075201234736001"/>
    <x v="1"/>
    <n v="0"/>
    <n v="182453.33"/>
    <x v="0"/>
    <m/>
    <n v="0"/>
    <n v="182453.33333333"/>
    <n v="133.33723094312168"/>
    <n v="0"/>
    <s v="ART"/>
  </r>
  <r>
    <s v="CNZY0000"/>
    <x v="6"/>
    <s v="CNZY0300"/>
    <s v="中一三区"/>
    <s v="CNZY0302"/>
    <n v="10300018"/>
    <s v="福州市第六医院"/>
    <s v="否"/>
    <x v="17"/>
    <s v="福州"/>
    <s v="二级"/>
    <n v="200"/>
    <n v="180"/>
    <n v="109478.39999999999"/>
    <n v="1"/>
    <n v="108864.37333333"/>
    <n v="0.91506050508592995"/>
    <x v="1"/>
    <n v="0"/>
    <n v="108864.37"/>
    <x v="0"/>
    <m/>
    <n v="0"/>
    <n v="108864.37333333"/>
    <n v="79.55828388240667"/>
    <n v="0"/>
    <s v="ART"/>
  </r>
  <r>
    <s v="CNZY0000"/>
    <x v="6"/>
    <s v="CNZY0300"/>
    <s v="中一三区"/>
    <s v="CNZY0303"/>
    <n v="10300019"/>
    <s v="福州市第七医院"/>
    <s v="否"/>
    <x v="17"/>
    <s v="福州"/>
    <s v="二级"/>
    <n v="100"/>
    <n v="854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3"/>
    <n v="10300020"/>
    <s v="福州市第一医院福州市红十字医院"/>
    <s v="是"/>
    <x v="17"/>
    <s v="福州"/>
    <s v="三级"/>
    <n v="600"/>
    <n v="1000"/>
    <n v="153043.17319999999"/>
    <n v="1"/>
    <n v="121637.06666667"/>
    <n v="0.62495306389792005"/>
    <x v="1"/>
    <n v="0"/>
    <n v="121637.07"/>
    <x v="0"/>
    <m/>
    <n v="0"/>
    <n v="121637.06666667"/>
    <n v="88.892591618192583"/>
    <n v="0"/>
    <s v="ART"/>
  </r>
  <r>
    <s v="CNZY0000"/>
    <x v="6"/>
    <s v="CNZY0300"/>
    <s v="中一三区"/>
    <s v="CNZY0304"/>
    <n v="10300023"/>
    <s v="福州市神经精神病防治院"/>
    <s v="否"/>
    <x v="17"/>
    <s v="福州"/>
    <s v="三级"/>
    <n v="530"/>
    <n v="600"/>
    <n v="211536"/>
    <n v="2"/>
    <n v="69938.8"/>
    <n v="0.17380634974661999"/>
    <x v="0"/>
    <n v="0"/>
    <n v="69938.8"/>
    <x v="0"/>
    <m/>
    <n v="0"/>
    <n v="69938.8"/>
    <n v="51.111403431845424"/>
    <n v="0"/>
    <s v="ART"/>
  </r>
  <r>
    <s v="CNZY0000"/>
    <x v="6"/>
    <s v="CNZY0300"/>
    <s v="中一三区"/>
    <s v="CNZY0304"/>
    <n v="10300024"/>
    <s v="福州市中医院"/>
    <s v="是"/>
    <x v="17"/>
    <s v="福州"/>
    <s v="三级"/>
    <n v="400"/>
    <n v="1454"/>
    <n v="36000"/>
    <n v="1"/>
    <n v="16268.773333333"/>
    <n v="0.31300222222222002"/>
    <x v="3"/>
    <n v="0"/>
    <n v="16268.77"/>
    <x v="0"/>
    <m/>
    <n v="0"/>
    <n v="16268.773333333"/>
    <n v="11.889249417794293"/>
    <n v="0"/>
    <s v="ART"/>
  </r>
  <r>
    <s v="CNZY0000"/>
    <x v="6"/>
    <s v="CNZY0300"/>
    <s v="中一三区"/>
    <s v="CNZY0304"/>
    <n v="10300025"/>
    <s v="福州铁路中心医院福州市第八医院"/>
    <s v="否"/>
    <x v="17"/>
    <s v="福州"/>
    <s v="二级"/>
    <n v="200"/>
    <n v="300"/>
    <n v="36000"/>
    <n v="1"/>
    <n v="10642.8"/>
    <n v="0.22074888888888999"/>
    <x v="3"/>
    <n v="0"/>
    <n v="10642.8"/>
    <x v="0"/>
    <m/>
    <n v="0"/>
    <n v="10642.8"/>
    <n v="7.7777777777777777"/>
    <n v="0"/>
    <s v="ART"/>
  </r>
  <r>
    <s v="CNZY0000"/>
    <x v="6"/>
    <s v="CNZY0300"/>
    <s v="中一三区"/>
    <s v="CNZY0302"/>
    <n v="10300026"/>
    <s v="建瓯市立医院"/>
    <s v="否"/>
    <x v="17"/>
    <s v="建瓯"/>
    <s v="二级"/>
    <n v="400"/>
    <n v="700"/>
    <n v="36000"/>
    <n v="1"/>
    <n v="18245.333333333001"/>
    <n v="0.78318888888889004"/>
    <x v="1"/>
    <n v="0"/>
    <n v="18245.330000000002"/>
    <x v="0"/>
    <m/>
    <n v="0"/>
    <n v="18245.333333333001"/>
    <n v="13.333723094312171"/>
    <n v="0"/>
    <s v="ART"/>
  </r>
  <r>
    <s v="CNZY0000"/>
    <x v="6"/>
    <s v="CNZY0300"/>
    <s v="中一三区"/>
    <s v="CNZY0304"/>
    <n v="10300030"/>
    <s v="南京军区福州总医院"/>
    <s v="否"/>
    <x v="17"/>
    <s v="福州"/>
    <s v="三级"/>
    <n v="1300"/>
    <n v="4000"/>
    <n v="490356"/>
    <n v="3"/>
    <n v="239622.57333332999"/>
    <n v="0.38871711572815998"/>
    <x v="3"/>
    <n v="0"/>
    <n v="239622.57"/>
    <x v="0"/>
    <m/>
    <n v="0"/>
    <n v="239622.57333332999"/>
    <n v="175.11661648493816"/>
    <n v="0"/>
    <s v="ART"/>
  </r>
  <r>
    <s v="CNZY0000"/>
    <x v="6"/>
    <s v="CNZY0300"/>
    <s v="中一三区"/>
    <s v="CNZY0302"/>
    <n v="10300031"/>
    <s v="南平市第一医院"/>
    <s v="是"/>
    <x v="17"/>
    <s v="南平"/>
    <s v="三级"/>
    <n v="760"/>
    <n v="1000"/>
    <n v="143134.79399999999"/>
    <n v="1"/>
    <n v="86057.24"/>
    <n v="0.68939722650525004"/>
    <x v="1"/>
    <n v="0"/>
    <n v="86057.24"/>
    <x v="0"/>
    <m/>
    <n v="0"/>
    <n v="86057.24"/>
    <n v="62.890788973661905"/>
    <n v="0"/>
    <s v="ART"/>
  </r>
  <r>
    <s v="CNZY0000"/>
    <x v="6"/>
    <s v="CNZY0300"/>
    <s v="中一三区"/>
    <s v="CNZY0304"/>
    <n v="10300033"/>
    <s v="莆田市第一医院"/>
    <s v="是"/>
    <x v="17"/>
    <s v="莆田"/>
    <s v="三级"/>
    <n v="1320"/>
    <n v="800"/>
    <n v="75470.42"/>
    <n v="1"/>
    <n v="6082.1333333332996"/>
    <n v="6.0442223589056002E-2"/>
    <x v="0"/>
    <n v="0"/>
    <n v="6082.13"/>
    <x v="0"/>
    <m/>
    <n v="0"/>
    <n v="6082.1333333332996"/>
    <n v="4.4448342054234997"/>
    <n v="0"/>
    <s v="ART"/>
  </r>
  <r>
    <s v="CNZY0000"/>
    <x v="6"/>
    <s v="CNZY0300"/>
    <s v="中一三区"/>
    <s v="CNZY0304"/>
    <n v="10300035"/>
    <s v="莆田学院附属医院莆田市第二医院"/>
    <s v="是"/>
    <x v="17"/>
    <s v="莆田"/>
    <s v="三级"/>
    <n v="800"/>
    <n v="2545"/>
    <n v="102634.35490909001"/>
    <n v="1"/>
    <n v="53519.786666667002"/>
    <n v="0.37156116033251002"/>
    <x v="3"/>
    <n v="0"/>
    <n v="53519.79"/>
    <x v="0"/>
    <m/>
    <n v="0"/>
    <n v="53519.786666667002"/>
    <n v="39.112358346244413"/>
    <n v="0"/>
    <s v="ART"/>
  </r>
  <r>
    <s v="CNZY0000"/>
    <x v="6"/>
    <s v="CNZY0300"/>
    <s v="中一三区"/>
    <s v="CNZY0302"/>
    <n v="10300036"/>
    <s v="三明市第一医院"/>
    <s v="否"/>
    <x v="17"/>
    <s v="福州"/>
    <s v="三级"/>
    <n v="450"/>
    <n v="1400"/>
    <n v="120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3"/>
    <n v="10300038"/>
    <s v="武警福建总队医院"/>
    <s v="否"/>
    <x v="17"/>
    <s v="福州"/>
    <s v="三级"/>
    <n v="200"/>
    <n v="1018"/>
    <n v="36000"/>
    <n v="1"/>
    <n v="12923.4"/>
    <n v="0.38901750000000002"/>
    <x v="3"/>
    <n v="0"/>
    <n v="12923.4"/>
    <x v="0"/>
    <m/>
    <n v="0"/>
    <n v="12923.4"/>
    <n v="9.4444444444444446"/>
    <n v="0"/>
    <s v="ART"/>
  </r>
  <r>
    <s v="CNZY0000"/>
    <x v="6"/>
    <s v="CNZY0300"/>
    <s v="中一三区"/>
    <s v="CNZY0304"/>
    <n v="10300039"/>
    <s v="中国人民解放军四七六医院（原福州空军医院）"/>
    <s v="否"/>
    <x v="17"/>
    <s v="福州"/>
    <s v="三级"/>
    <n v="450"/>
    <n v="6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1"/>
    <n v="10300041"/>
    <s v="福鼎市医院"/>
    <s v="否"/>
    <x v="17"/>
    <s v="福鼎"/>
    <s v="三级"/>
    <n v="1100"/>
    <n v="1636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1"/>
    <n v="10300043"/>
    <s v="闽东医院"/>
    <s v="是"/>
    <x v="17"/>
    <s v="宁德"/>
    <s v="三级"/>
    <n v="1300"/>
    <n v="2254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1"/>
    <n v="10300047"/>
    <s v="宁德市医院"/>
    <s v="否"/>
    <x v="17"/>
    <s v="宁德"/>
    <s v="三级"/>
    <n v="1000"/>
    <n v="2800"/>
    <n v="132000"/>
    <n v="1"/>
    <n v="10642.8"/>
    <n v="6.0470454545455E-2"/>
    <x v="0"/>
    <n v="0"/>
    <n v="10642.8"/>
    <x v="0"/>
    <m/>
    <n v="0"/>
    <n v="10642.8"/>
    <n v="7.7777777777777777"/>
    <n v="0"/>
    <s v="ART"/>
  </r>
  <r>
    <s v="CNZY0000"/>
    <x v="6"/>
    <s v="CNZY0300"/>
    <s v="中一三区"/>
    <s v="CNZY0308"/>
    <n v="10300054"/>
    <s v="福建医科大学附属第二医院"/>
    <s v="是"/>
    <x v="17"/>
    <s v="泉州"/>
    <s v="三级"/>
    <n v="1135"/>
    <n v="2500"/>
    <n v="190109.361"/>
    <n v="1"/>
    <n v="115554.13333333"/>
    <n v="0.53672980364181"/>
    <x v="1"/>
    <n v="0"/>
    <n v="115554.13"/>
    <x v="0"/>
    <m/>
    <n v="0"/>
    <n v="115554.13333333"/>
    <n v="84.447172771295556"/>
    <n v="0"/>
    <s v="ART"/>
  </r>
  <r>
    <s v="CNZY0000"/>
    <x v="6"/>
    <s v="CNZY0300"/>
    <s v="中一三区"/>
    <s v="CNZY0308"/>
    <n v="10300058"/>
    <s v="泉州惠安县医院"/>
    <s v="否"/>
    <x v="17"/>
    <s v="泉州"/>
    <s v="二级"/>
    <n v="500"/>
    <n v="1000"/>
    <n v="36000"/>
    <n v="1"/>
    <n v="0"/>
    <n v="0.26871111111111001"/>
    <x v="3"/>
    <n v="0"/>
    <n v="0"/>
    <x v="0"/>
    <m/>
    <n v="0"/>
    <n v="0"/>
    <n v="0"/>
    <n v="0"/>
    <s v="ART"/>
  </r>
  <r>
    <s v="CNZY0000"/>
    <x v="6"/>
    <s v="CNZY0300"/>
    <s v="中一三区"/>
    <s v="CNZY0308"/>
    <n v="10300059"/>
    <s v="泉州晋江市医院"/>
    <s v="是"/>
    <x v="17"/>
    <s v="泉州"/>
    <s v="三级"/>
    <n v="861"/>
    <n v="900"/>
    <n v="55854.5"/>
    <n v="1"/>
    <n v="44548.893333332999"/>
    <n v="0.54491151115846004"/>
    <x v="1"/>
    <n v="0"/>
    <n v="44548.89"/>
    <x v="0"/>
    <m/>
    <n v="0"/>
    <n v="44548.893333332999"/>
    <n v="32.556413029709283"/>
    <n v="0"/>
    <s v="ART"/>
  </r>
  <r>
    <s v="CNZY0000"/>
    <x v="6"/>
    <s v="CNZY0300"/>
    <s v="中一三区"/>
    <s v="CNZY0308"/>
    <n v="10300061"/>
    <s v="石狮市医院"/>
    <s v="否"/>
    <x v="17"/>
    <s v="石狮"/>
    <s v="三级"/>
    <n v="300"/>
    <n v="400"/>
    <n v="54780"/>
    <n v="1"/>
    <n v="36490.400000000001"/>
    <n v="0.33306681270536997"/>
    <x v="3"/>
    <n v="0"/>
    <n v="36490.400000000001"/>
    <x v="0"/>
    <m/>
    <n v="0"/>
    <n v="36490.400000000001"/>
    <n v="26.667251308135288"/>
    <n v="0"/>
    <s v="ART"/>
  </r>
  <r>
    <s v="CNZY0000"/>
    <x v="6"/>
    <s v="CNZY0300"/>
    <s v="中一三区"/>
    <s v="CNZY0308"/>
    <n v="10300062"/>
    <s v="泉州市安海医院"/>
    <s v="否"/>
    <x v="17"/>
    <s v="泉州"/>
    <s v="二级"/>
    <n v="100"/>
    <n v="200"/>
    <n v="36000"/>
    <n v="1"/>
    <n v="21894.720000000001"/>
    <n v="0.64424888888888998"/>
    <x v="1"/>
    <n v="0"/>
    <n v="21894.720000000001"/>
    <x v="0"/>
    <m/>
    <n v="0"/>
    <n v="21894.720000000001"/>
    <n v="16.000701569762345"/>
    <n v="0"/>
    <s v="ART"/>
  </r>
  <r>
    <s v="CNZY0000"/>
    <x v="6"/>
    <s v="CNZY0300"/>
    <s v="中一三区"/>
    <s v="CNZY0308"/>
    <n v="10300063"/>
    <s v="泉州市第三医院"/>
    <s v="是"/>
    <x v="17"/>
    <s v="泉州"/>
    <s v="三级"/>
    <n v="370"/>
    <n v="360"/>
    <n v="327482.09399999998"/>
    <n v="2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8"/>
    <n v="10300064"/>
    <s v="泉州市第一医院"/>
    <s v="是"/>
    <x v="17"/>
    <s v="泉州"/>
    <s v="三级"/>
    <n v="1800"/>
    <n v="4800"/>
    <n v="199994.28436364001"/>
    <n v="1"/>
    <n v="185340.74666666999"/>
    <n v="0.78134452940603005"/>
    <x v="1"/>
    <n v="0"/>
    <n v="185340.75"/>
    <x v="0"/>
    <m/>
    <n v="0"/>
    <n v="185340.74666666999"/>
    <n v="135.44735790776548"/>
    <n v="0"/>
    <s v="ART"/>
  </r>
  <r>
    <s v="CNZY0000"/>
    <x v="6"/>
    <s v="CNZY0300"/>
    <s v="中一三区"/>
    <s v="CNZY0308"/>
    <n v="10300067"/>
    <s v="泉州市人民医院"/>
    <s v="否"/>
    <x v="17"/>
    <s v="泉州"/>
    <s v="二级"/>
    <n v="300"/>
    <n v="300"/>
    <n v="57216"/>
    <n v="1"/>
    <n v="22503.200000000001"/>
    <n v="0.42418903803132002"/>
    <x v="3"/>
    <n v="0"/>
    <n v="22503.200000000001"/>
    <x v="0"/>
    <m/>
    <n v="0"/>
    <n v="22503.200000000001"/>
    <n v="16.445379870794234"/>
    <n v="0"/>
    <s v="ART"/>
  </r>
  <r>
    <s v="CNZY0000"/>
    <x v="6"/>
    <s v="CNZY0300"/>
    <s v="中一三区"/>
    <s v="CNZY0308"/>
    <n v="10300069"/>
    <s v="泉州市中医院"/>
    <s v="否"/>
    <x v="17"/>
    <s v="泉州"/>
    <s v="三级"/>
    <n v="300"/>
    <n v="1000"/>
    <n v="93600"/>
    <n v="1"/>
    <n v="72829.279999999999"/>
    <n v="0.59944401709401995"/>
    <x v="1"/>
    <n v="0"/>
    <n v="72829.279999999999"/>
    <x v="0"/>
    <m/>
    <n v="0"/>
    <n v="72829.279999999999"/>
    <n v="53.223771522114063"/>
    <n v="0"/>
    <s v="ART"/>
  </r>
  <r>
    <s v="CNZY0000"/>
    <x v="6"/>
    <s v="CNZY0300"/>
    <s v="中一三区"/>
    <s v="CNZY0306"/>
    <n v="10300073"/>
    <s v="厦门大学医院"/>
    <s v="否"/>
    <x v="17"/>
    <s v="厦门"/>
    <s v="二级"/>
    <n v="120"/>
    <n v="50"/>
    <n v="44340"/>
    <n v="1"/>
    <n v="34057.386666667"/>
    <n v="0.90905908885882003"/>
    <x v="1"/>
    <n v="0"/>
    <n v="34057.39"/>
    <x v="0"/>
    <m/>
    <n v="0"/>
    <n v="34057.386666667"/>
    <n v="24.889200697672397"/>
    <n v="0"/>
    <s v="ART"/>
  </r>
  <r>
    <s v="CNZY0000"/>
    <x v="6"/>
    <s v="CNZY0300"/>
    <s v="中一三区"/>
    <s v="CNZY0305"/>
    <n v="10300074"/>
    <s v="厦门市家庭医疗保健所"/>
    <s v="否"/>
    <x v="17"/>
    <s v="厦门"/>
    <s v="一级"/>
    <n v="30"/>
    <n v="100"/>
    <n v="96000"/>
    <n v="1"/>
    <n v="54736.533333332998"/>
    <n v="0.80575166666666997"/>
    <x v="1"/>
    <n v="0"/>
    <n v="54736.53"/>
    <x v="0"/>
    <m/>
    <n v="0"/>
    <n v="54736.533333332998"/>
    <n v="40.001559043916068"/>
    <n v="0"/>
    <s v="ART"/>
  </r>
  <r>
    <s v="CNZY0000"/>
    <x v="6"/>
    <s v="CNZY0300"/>
    <s v="中一三区"/>
    <s v="CNZY0305"/>
    <n v="10300076"/>
    <s v="厦门市第三医院"/>
    <s v="是"/>
    <x v="17"/>
    <s v="厦门"/>
    <s v="三级"/>
    <n v="1000"/>
    <n v="2572"/>
    <n v="37816.1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5"/>
    <n v="10300078"/>
    <s v="厦门市第一医院"/>
    <s v="是"/>
    <x v="17"/>
    <s v="厦门"/>
    <s v="三级"/>
    <n v="2000"/>
    <n v="16981"/>
    <n v="1077432"/>
    <n v="5"/>
    <n v="851449.6"/>
    <n v="0.65526845313672"/>
    <x v="5"/>
    <n v="0.3"/>
    <n v="1106884.48"/>
    <x v="0"/>
    <m/>
    <n v="0.3"/>
    <n v="1106884.48"/>
    <n v="808.9132099739835"/>
    <n v="0"/>
    <s v="ART"/>
  </r>
  <r>
    <s v="CNZY0000"/>
    <x v="6"/>
    <s v="CNZY0300"/>
    <s v="中一三区"/>
    <s v="CNZY0307"/>
    <n v="10300080"/>
    <s v="厦门市思明区人民医院"/>
    <s v="否"/>
    <x v="17"/>
    <s v="厦门"/>
    <s v="二级"/>
    <n v="310"/>
    <n v="2200"/>
    <n v="36000"/>
    <n v="1"/>
    <n v="18245.599999999999"/>
    <n v="0.64692499999999997"/>
    <x v="1"/>
    <n v="0"/>
    <n v="18245.599999999999"/>
    <x v="0"/>
    <m/>
    <n v="0"/>
    <n v="18245.599999999999"/>
    <n v="13.333917974801951"/>
    <n v="0"/>
    <s v="ART"/>
  </r>
  <r>
    <s v="CNZY0000"/>
    <x v="6"/>
    <s v="CNZY0300"/>
    <s v="中一三区"/>
    <s v="CNZY0306"/>
    <n v="10300081"/>
    <s v="厦门大学附属中山医院（厦门中山医院）"/>
    <s v="是"/>
    <x v="17"/>
    <s v="厦门"/>
    <s v="三级"/>
    <n v="1735"/>
    <n v="11293"/>
    <n v="1227657.1499999999"/>
    <n v="5"/>
    <n v="909840.21333333"/>
    <n v="0.72068733522221995"/>
    <x v="5"/>
    <n v="0.3"/>
    <n v="1182792.28"/>
    <x v="0"/>
    <m/>
    <n v="0.3"/>
    <n v="1182792.277333329"/>
    <n v="864.38676761475699"/>
    <n v="0"/>
    <s v="ART"/>
  </r>
  <r>
    <s v="CNZY0000"/>
    <x v="6"/>
    <s v="CNZY0300"/>
    <s v="中一三区"/>
    <s v="CNZY0307"/>
    <n v="10300082"/>
    <s v="厦门市中医院"/>
    <s v="是"/>
    <x v="17"/>
    <s v="厦门"/>
    <s v="三级"/>
    <n v="1200"/>
    <n v="8000"/>
    <n v="239290.5"/>
    <n v="2"/>
    <n v="237794.82666667001"/>
    <n v="0.87003621121607"/>
    <x v="1"/>
    <n v="0"/>
    <n v="237794.83"/>
    <x v="0"/>
    <m/>
    <n v="0"/>
    <n v="237794.82666667001"/>
    <n v="173.78089586561288"/>
    <n v="0"/>
    <s v="ART"/>
  </r>
  <r>
    <s v="CNZY0000"/>
    <x v="6"/>
    <s v="CNZY0300"/>
    <s v="中一三区"/>
    <s v="CNZY0307"/>
    <n v="10300084"/>
    <s v="中国人民解放军第一七四医院"/>
    <s v="否"/>
    <x v="17"/>
    <s v="厦门"/>
    <s v="三级"/>
    <n v="800"/>
    <n v="1272"/>
    <n v="100800"/>
    <n v="1"/>
    <n v="5777.52"/>
    <n v="2.7150000000000001E-2"/>
    <x v="0"/>
    <n v="0"/>
    <n v="5777.52"/>
    <x v="0"/>
    <m/>
    <n v="0"/>
    <n v="5777.52"/>
    <n v="4.2222222222222223"/>
    <n v="0"/>
    <s v="ART"/>
  </r>
  <r>
    <s v="CNZY0000"/>
    <x v="6"/>
    <s v="CNZY0300"/>
    <s v="中一三区"/>
    <s v="CNZY0306"/>
    <n v="10300085"/>
    <s v="龙海市第一医院"/>
    <s v="否"/>
    <x v="17"/>
    <s v="龙海"/>
    <s v="二级"/>
    <n v="504"/>
    <n v="1090"/>
    <n v="48000"/>
    <n v="1"/>
    <n v="9882.7999999999993"/>
    <n v="0.13066875"/>
    <x v="0"/>
    <n v="0"/>
    <n v="9882.7999999999993"/>
    <x v="0"/>
    <m/>
    <n v="0"/>
    <n v="9882.7999999999993"/>
    <n v="7.2223683825893765"/>
    <n v="0"/>
    <s v="ART"/>
  </r>
  <r>
    <s v="CNZY0000"/>
    <x v="6"/>
    <s v="CNZY0300"/>
    <s v="中一三区"/>
    <s v="CNZY0305"/>
    <n v="10300087"/>
    <s v="龙岩市第二医院"/>
    <s v="是"/>
    <x v="17"/>
    <s v="龙岩"/>
    <s v="三级"/>
    <n v="832"/>
    <n v="1200"/>
    <n v="73302.335999999996"/>
    <n v="1"/>
    <n v="45613.333333333001"/>
    <n v="0.38891666426565003"/>
    <x v="3"/>
    <n v="0"/>
    <n v="45613.33"/>
    <x v="0"/>
    <m/>
    <n v="0"/>
    <n v="45613.333333333001"/>
    <n v="33.33430773578079"/>
    <n v="0"/>
    <s v="ART"/>
  </r>
  <r>
    <s v="CNZY0000"/>
    <x v="6"/>
    <s v="CNZY0300"/>
    <s v="中一三区"/>
    <s v="CNZY0305"/>
    <n v="10300088"/>
    <s v="龙岩市第一医院"/>
    <s v="是"/>
    <x v="17"/>
    <s v="龙岩"/>
    <s v="三级"/>
    <n v="1000"/>
    <n v="3600"/>
    <n v="84491.75"/>
    <n v="1"/>
    <n v="6081.6"/>
    <n v="0.33369885225481"/>
    <x v="3"/>
    <n v="0"/>
    <n v="6081.6"/>
    <x v="0"/>
    <m/>
    <n v="0"/>
    <n v="6081.6"/>
    <n v="4.4444444444444446"/>
    <n v="0"/>
    <s v="ART"/>
  </r>
  <r>
    <s v="CNZY0000"/>
    <x v="6"/>
    <s v="CNZY0300"/>
    <s v="中一三区"/>
    <s v="CNZY0306"/>
    <n v="10300090"/>
    <s v="漳州市芗城区医院"/>
    <s v="否"/>
    <x v="17"/>
    <s v="漳州"/>
    <s v="二级"/>
    <n v="250"/>
    <n v="727"/>
    <n v="36000"/>
    <n v="1"/>
    <n v="33905.760000000002"/>
    <n v="0.85204555555556005"/>
    <x v="1"/>
    <n v="0"/>
    <n v="33905.760000000002"/>
    <x v="0"/>
    <m/>
    <n v="0"/>
    <n v="33905.760000000002"/>
    <n v="24.778391651319829"/>
    <n v="0"/>
    <s v="ART"/>
  </r>
  <r>
    <s v="CNZY0000"/>
    <x v="6"/>
    <s v="CNZY0300"/>
    <s v="中一三区"/>
    <s v="CNZY0306"/>
    <n v="10300091"/>
    <s v="漳州市医院"/>
    <s v="是"/>
    <x v="17"/>
    <s v="漳州"/>
    <s v="三级"/>
    <n v="1407"/>
    <n v="5490"/>
    <n v="369524.56959999999"/>
    <n v="2"/>
    <n v="149307.68"/>
    <n v="0.33969822395268001"/>
    <x v="3"/>
    <n v="0"/>
    <n v="149307.68"/>
    <x v="0"/>
    <m/>
    <n v="0"/>
    <n v="149307.68"/>
    <n v="109.1143266391885"/>
    <n v="0"/>
    <s v="ART"/>
  </r>
  <r>
    <s v="CNZY0000"/>
    <x v="6"/>
    <s v="CNZY0300"/>
    <s v="中一三区"/>
    <s v="CNZY0306"/>
    <n v="10300092"/>
    <s v="漳州市中医院"/>
    <s v="是"/>
    <x v="17"/>
    <s v="漳州"/>
    <s v="三级"/>
    <n v="510"/>
    <n v="800"/>
    <n v="120778.8"/>
    <n v="1"/>
    <n v="124979.97333333"/>
    <n v="0.84865224691750996"/>
    <x v="1"/>
    <n v="0"/>
    <n v="124979.97"/>
    <x v="0"/>
    <m/>
    <n v="0"/>
    <n v="124979.97333333"/>
    <n v="91.335593947009556"/>
    <n v="0"/>
    <s v="ART"/>
  </r>
  <r>
    <s v="CNZY0000"/>
    <x v="6"/>
    <s v="CNZY0300"/>
    <s v="中一三区"/>
    <s v="CNZY0303"/>
    <n v="10300095"/>
    <s v="福州经济技术开发区医院（市第五医院）"/>
    <s v="否"/>
    <x v="17"/>
    <s v="福州"/>
    <s v="二级"/>
    <n v="200"/>
    <n v="200"/>
    <n v="36000"/>
    <n v="1"/>
    <n v="8666.3866666667"/>
    <n v="0.17170750000000001"/>
    <x v="0"/>
    <n v="0"/>
    <n v="8666.39"/>
    <x v="0"/>
    <m/>
    <n v="0"/>
    <n v="8666.3866666667"/>
    <n v="6.3334112855291735"/>
    <n v="0"/>
    <s v="ART"/>
  </r>
  <r>
    <s v="CNZY0000"/>
    <x v="6"/>
    <s v="CNZY0300"/>
    <s v="中一三区"/>
    <s v="CNZY0305"/>
    <n v="10300099"/>
    <s v="厦门市第一医院杏林分院"/>
    <s v="否"/>
    <x v="17"/>
    <s v="厦门"/>
    <s v="二级"/>
    <n v="320"/>
    <n v="1206"/>
    <n v="36000"/>
    <n v="1"/>
    <n v="36490.666666666999"/>
    <n v="0.77553333333332997"/>
    <x v="1"/>
    <n v="0"/>
    <n v="36490.67"/>
    <x v="0"/>
    <m/>
    <n v="0"/>
    <n v="36490.666666666999"/>
    <n v="26.667446188625068"/>
    <n v="0"/>
    <s v="ART"/>
  </r>
  <r>
    <s v="CNZY0000"/>
    <x v="6"/>
    <s v="CNZY0300"/>
    <s v="中一三区"/>
    <s v="CNZY0305"/>
    <n v="10300100"/>
    <s v="厦门市第一医院鼓浪屿社区医疗服务中心(鼓浪屿分院)"/>
    <s v="否"/>
    <x v="17"/>
    <s v="厦门"/>
    <s v="一级"/>
    <n v="10"/>
    <n v="100"/>
    <n v="36000"/>
    <n v="1"/>
    <n v="9122.6666666667006"/>
    <n v="0.42327222222222"/>
    <x v="3"/>
    <n v="0"/>
    <n v="9122.67"/>
    <x v="0"/>
    <m/>
    <n v="0"/>
    <n v="9122.6666666667006"/>
    <n v="6.6668615471562305"/>
    <n v="0"/>
    <s v="ART"/>
  </r>
  <r>
    <s v="CNZY0000"/>
    <x v="6"/>
    <s v="CNZY0300"/>
    <s v="中一三区"/>
    <s v="CNZY0307"/>
    <n v="10300101"/>
    <s v="厦门市中医院江头分部"/>
    <s v="否"/>
    <x v="17"/>
    <s v="厦门"/>
    <s v="三级"/>
    <n v="300"/>
    <n v="200"/>
    <n v="36000"/>
    <n v="1"/>
    <n v="3040.9333333333002"/>
    <n v="0.16220833333333001"/>
    <x v="0"/>
    <n v="0"/>
    <n v="3040.93"/>
    <x v="0"/>
    <m/>
    <n v="0"/>
    <n v="3040.9333333333002"/>
    <n v="2.2223196624669677"/>
    <n v="0"/>
    <s v="ART"/>
  </r>
  <r>
    <s v="CNZY0000"/>
    <x v="6"/>
    <s v="CNZY0300"/>
    <s v="中一三区"/>
    <s v="CNZY0307"/>
    <n v="10300105"/>
    <s v="厦门市第二医院海沧分院厦门海仓医院"/>
    <s v="否"/>
    <x v="17"/>
    <s v="厦门"/>
    <s v="二级"/>
    <n v="100"/>
    <n v="500"/>
    <n v="134616"/>
    <n v="1"/>
    <n v="72980.266666666997"/>
    <n v="0.66267427348903996"/>
    <x v="1"/>
    <n v="0"/>
    <n v="72980.27"/>
    <x v="0"/>
    <m/>
    <n v="0"/>
    <n v="72980.266666666997"/>
    <n v="53.334112855291728"/>
    <n v="0"/>
    <s v="ART"/>
  </r>
  <r>
    <s v="CNZY0000"/>
    <x v="6"/>
    <s v="CNZY0300"/>
    <s v="中一三区"/>
    <s v="CNZY0307"/>
    <n v="10300106"/>
    <s v="厦门市第二医院(集美院区)"/>
    <s v="是"/>
    <x v="17"/>
    <s v="厦门"/>
    <s v="三级"/>
    <n v="600"/>
    <n v="3700"/>
    <n v="267787.40000000002"/>
    <n v="2"/>
    <n v="218940.79999999999"/>
    <n v="0.69389000378659005"/>
    <x v="1"/>
    <n v="0"/>
    <n v="218940.79999999999"/>
    <x v="0"/>
    <m/>
    <n v="0"/>
    <n v="218940.79999999999"/>
    <n v="160.00233856587448"/>
    <n v="0"/>
    <s v="ART"/>
  </r>
  <r>
    <s v="CNZY0000"/>
    <x v="6"/>
    <s v="CNZY0300"/>
    <s v="中一三区"/>
    <s v="CNZY0308"/>
    <n v="10300110"/>
    <s v="中国人民解放军第一八零医院"/>
    <s v="否"/>
    <x v="17"/>
    <s v="泉州"/>
    <s v="三级"/>
    <n v="600"/>
    <n v="1500"/>
    <n v="36000"/>
    <n v="1"/>
    <n v="23111.040000000001"/>
    <n v="0.60819111111111002"/>
    <x v="1"/>
    <n v="0"/>
    <n v="23111.040000000001"/>
    <x v="0"/>
    <m/>
    <n v="0"/>
    <n v="23111.040000000001"/>
    <n v="16.889590458651231"/>
    <n v="0"/>
    <s v="ART"/>
  </r>
  <r>
    <s v="CNZY0000"/>
    <x v="6"/>
    <s v="CNZY0300"/>
    <s v="中一三区"/>
    <s v="CNZY0308"/>
    <n v="13000102"/>
    <s v="南安市海都医院"/>
    <s v="否"/>
    <x v="17"/>
    <s v="南安"/>
    <s v="二级"/>
    <n v="250"/>
    <n v="650"/>
    <n v="36000"/>
    <n v="1"/>
    <n v="9122.6666666667006"/>
    <n v="0.15838055555555999"/>
    <x v="0"/>
    <n v="0"/>
    <n v="9122.67"/>
    <x v="0"/>
    <m/>
    <n v="0"/>
    <n v="9122.6666666667006"/>
    <n v="6.6668615471562305"/>
    <n v="0"/>
    <s v="ART"/>
  </r>
  <r>
    <s v="CNZY0000"/>
    <x v="6"/>
    <s v="CNZY0300"/>
    <s v="中一三区"/>
    <s v="CNZY0306"/>
    <n v="13000214"/>
    <s v="厦门莲花医院（金尚院区）"/>
    <s v="否"/>
    <x v="17"/>
    <s v="厦门"/>
    <s v="二级"/>
    <n v="60"/>
    <n v="300"/>
    <n v="204000"/>
    <n v="1"/>
    <n v="121635.2"/>
    <n v="0.49053176470588"/>
    <x v="3"/>
    <n v="0"/>
    <n v="121635.2"/>
    <x v="0"/>
    <m/>
    <n v="0"/>
    <n v="121635.2"/>
    <n v="88.891227454763367"/>
    <n v="0"/>
    <s v="ART"/>
  </r>
  <r>
    <s v="CNZY0000"/>
    <x v="6"/>
    <s v="CNZY0300"/>
    <s v="中一三区"/>
    <s v="CNZY0302"/>
    <n v="13000372"/>
    <s v="福建中医药大学附属第二人民医院屏山分院"/>
    <s v="否"/>
    <x v="17"/>
    <s v="福州"/>
    <s v="二级"/>
    <n v="150"/>
    <n v="50"/>
    <n v="259452"/>
    <n v="2"/>
    <n v="309252.56"/>
    <n v="0.90910179917672995"/>
    <x v="1"/>
    <n v="0"/>
    <n v="309252.56"/>
    <x v="0"/>
    <m/>
    <n v="0"/>
    <n v="309252.56"/>
    <n v="226.00233856587445"/>
    <n v="0"/>
    <s v="ART"/>
  </r>
  <r>
    <s v="CNZY0000"/>
    <x v="6"/>
    <s v="CNZY0300"/>
    <s v="中一三区"/>
    <s v="CNZY0307"/>
    <n v="13000587"/>
    <s v="厦门莲花医院（莲河院区）"/>
    <s v="否"/>
    <x v="17"/>
    <s v="厦门"/>
    <s v="二级"/>
    <n v="800"/>
    <n v="200"/>
    <n v="58896"/>
    <n v="1"/>
    <n v="12163.2"/>
    <n v="0.38424171420809999"/>
    <x v="3"/>
    <n v="0"/>
    <n v="12163.2"/>
    <x v="0"/>
    <m/>
    <n v="0"/>
    <n v="12163.2"/>
    <n v="8.8888888888888893"/>
    <n v="0"/>
    <s v="ART"/>
  </r>
  <r>
    <s v="CNZY0000"/>
    <x v="6"/>
    <s v="CNZY0300"/>
    <s v="中一三区"/>
    <s v="CNZY0305"/>
    <n v="13000683"/>
    <s v="漳州市正兴医院"/>
    <s v="否"/>
    <x v="17"/>
    <s v="漳州"/>
    <s v="二级"/>
    <n v="200"/>
    <n v="500"/>
    <n v="48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1"/>
    <n v="91007860"/>
    <s v="金鸡山工人温泉疗养院"/>
    <s v="否"/>
    <x v="17"/>
    <s v="福州"/>
    <s v="二级"/>
    <n v="400"/>
    <n v="50"/>
    <n v="36000"/>
    <n v="1"/>
    <n v="20677.973333333"/>
    <n v="0.41495361111111001"/>
    <x v="3"/>
    <n v="0"/>
    <n v="20677.97"/>
    <x v="0"/>
    <m/>
    <n v="0"/>
    <n v="20677.973333333"/>
    <n v="15.111500872089946"/>
    <n v="0"/>
    <s v="ART"/>
  </r>
  <r>
    <s v="CNZY0000"/>
    <x v="6"/>
    <s v="CNZY0300"/>
    <s v="中一三区"/>
    <s v="CNZY0306"/>
    <n v="91007894"/>
    <s v="漳州云霄县医院"/>
    <s v="否"/>
    <x v="17"/>
    <s v="漳州"/>
    <s v="二级"/>
    <n v="230"/>
    <n v="153"/>
    <n v="36000"/>
    <n v="1"/>
    <n v="2432.8533333332998"/>
    <n v="0.18121777777778"/>
    <x v="0"/>
    <n v="0"/>
    <n v="2432.85"/>
    <x v="0"/>
    <m/>
    <n v="0"/>
    <n v="2432.8533333332998"/>
    <n v="1.7779336821693852"/>
    <n v="0"/>
    <s v="ART"/>
  </r>
  <r>
    <s v="CNZY0000"/>
    <x v="6"/>
    <s v="CNZY0300"/>
    <s v="中一三区"/>
    <s v="CNZY0304"/>
    <n v="91008374"/>
    <s v="仙游县医院"/>
    <s v="否"/>
    <x v="17"/>
    <s v="莆田"/>
    <s v="二级"/>
    <n v="500"/>
    <n v="1000"/>
    <n v="36000"/>
    <n v="1"/>
    <n v="9426.6933333333"/>
    <n v="0.24074277777778"/>
    <x v="3"/>
    <n v="0"/>
    <n v="9426.69"/>
    <x v="0"/>
    <m/>
    <n v="0"/>
    <n v="9426.6933333333"/>
    <n v="6.8890447932804957"/>
    <n v="0"/>
    <s v="ART"/>
  </r>
  <r>
    <s v="CNZY0000"/>
    <x v="6"/>
    <s v="CNZY0300"/>
    <s v="中一三区"/>
    <s v="CNZY0301"/>
    <n v="91008805"/>
    <s v="宁德市中医院"/>
    <s v="否"/>
    <x v="17"/>
    <s v="宁德"/>
    <s v="三级"/>
    <n v="360"/>
    <n v="800"/>
    <n v="36000"/>
    <n v="1"/>
    <n v="9730.7733333332999"/>
    <n v="0.34014222222222001"/>
    <x v="3"/>
    <n v="0"/>
    <n v="9730.77"/>
    <x v="0"/>
    <m/>
    <n v="0"/>
    <n v="9730.7733333332999"/>
    <n v="7.111267015502718"/>
    <n v="0"/>
    <s v="ART"/>
  </r>
  <r>
    <s v="CNZY0000"/>
    <x v="6"/>
    <s v="CNZY0300"/>
    <s v="中一三区"/>
    <s v="CNZY0301"/>
    <n v="91009006"/>
    <s v="宁德人民医院"/>
    <s v="否"/>
    <x v="17"/>
    <s v="宁德"/>
    <s v="二级"/>
    <n v="500"/>
    <n v="1000"/>
    <n v="60000"/>
    <n v="1"/>
    <n v="34057.386666667"/>
    <n v="0.36765999999999999"/>
    <x v="3"/>
    <n v="0"/>
    <n v="34057.39"/>
    <x v="0"/>
    <m/>
    <n v="0"/>
    <n v="34057.386666667"/>
    <n v="24.889200697672397"/>
    <n v="0"/>
    <s v="ART"/>
  </r>
  <r>
    <s v="CNZY0000"/>
    <x v="6"/>
    <s v="CNZY0300"/>
    <s v="中一三区"/>
    <s v="CNZY0307"/>
    <n v="91009284"/>
    <s v="厦门市仙岳医院"/>
    <s v="否"/>
    <x v="17"/>
    <s v="厦门"/>
    <s v="三级"/>
    <n v="700"/>
    <n v="350"/>
    <n v="225924"/>
    <n v="2"/>
    <n v="109470.93333333"/>
    <n v="0.39642782528637999"/>
    <x v="3"/>
    <n v="0"/>
    <n v="109470.93"/>
    <x v="0"/>
    <m/>
    <n v="0"/>
    <n v="109470.93333333"/>
    <n v="80.001559043913886"/>
    <n v="0"/>
    <s v="ART"/>
  </r>
  <r>
    <s v="CNZY0000"/>
    <x v="6"/>
    <s v="CNZY0300"/>
    <s v="中一三区"/>
    <s v="CNZY0307"/>
    <n v="91009829"/>
    <s v="厦门莲花医院"/>
    <s v="否"/>
    <x v="17"/>
    <s v="厦门"/>
    <s v="三级"/>
    <n v="800"/>
    <n v="600"/>
    <n v="38892"/>
    <n v="1"/>
    <n v="21134.026666667"/>
    <n v="0.55483132777948996"/>
    <x v="1"/>
    <n v="0"/>
    <n v="21134.03"/>
    <x v="0"/>
    <m/>
    <n v="0"/>
    <n v="21134.026666667"/>
    <n v="15.444785485301383"/>
    <n v="0"/>
    <s v="ART"/>
  </r>
  <r>
    <s v="CNZY0000"/>
    <x v="6"/>
    <s v="CNZY0300"/>
    <s v="中一三区"/>
    <s v="CNZY0306"/>
    <n v="91010106"/>
    <s v="厦门市松柏医院"/>
    <s v="否"/>
    <x v="17"/>
    <s v="厦门"/>
    <s v="二级"/>
    <n v="100"/>
    <n v="500"/>
    <n v="48000"/>
    <n v="1"/>
    <n v="3801.1333333333"/>
    <n v="0.15872604166667001"/>
    <x v="0"/>
    <n v="0"/>
    <n v="3801.13"/>
    <x v="0"/>
    <m/>
    <n v="0"/>
    <n v="3801.1333333333"/>
    <n v="2.7778752180225235"/>
    <n v="0"/>
    <s v="ART"/>
  </r>
  <r>
    <s v="CNZY0000"/>
    <x v="6"/>
    <s v="CNZY0300"/>
    <s v="中一三区"/>
    <s v="CNZY0305"/>
    <n v="91010456"/>
    <s v="福建龙钢企业集团公司职工医院"/>
    <s v="否"/>
    <x v="17"/>
    <s v="龙岩"/>
    <s v="二级"/>
    <n v="215"/>
    <n v="2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6"/>
    <n v="91011149"/>
    <s v="厦门前埔医院"/>
    <s v="否"/>
    <x v="17"/>
    <s v="厦门"/>
    <s v="二级"/>
    <n v="102"/>
    <n v="140"/>
    <n v="36000"/>
    <n v="1"/>
    <n v="14747.88"/>
    <n v="0.74023833333333"/>
    <x v="1"/>
    <n v="0"/>
    <n v="14747.88"/>
    <x v="0"/>
    <m/>
    <n v="0"/>
    <n v="14747.88"/>
    <n v="10.777777777777779"/>
    <n v="0"/>
    <s v="ART"/>
  </r>
  <r>
    <s v="CNZY0000"/>
    <x v="6"/>
    <s v="CNZY0300"/>
    <s v="中一三区"/>
    <s v="CNZY0307"/>
    <n v="91011180"/>
    <s v="七三一一一部队厦门第二干休所医务室"/>
    <s v="否"/>
    <x v="17"/>
    <s v="厦门"/>
    <s v="二级"/>
    <n v="20"/>
    <n v="20"/>
    <n v="36000"/>
    <n v="1"/>
    <n v="15812.426666666999"/>
    <n v="0.39218777777778002"/>
    <x v="3"/>
    <n v="0"/>
    <n v="15812.43"/>
    <x v="0"/>
    <m/>
    <n v="0"/>
    <n v="15812.426666666999"/>
    <n v="11.555750436045338"/>
    <n v="0"/>
    <s v="ART"/>
  </r>
  <r>
    <s v="CNZY0000"/>
    <x v="6"/>
    <s v="CNZY0300"/>
    <s v="中一三区"/>
    <s v="CNZY0302"/>
    <n v="91011307"/>
    <s v="福建中医学院附属第二人民医院二化分院"/>
    <s v="否"/>
    <x v="17"/>
    <s v="福州"/>
    <s v="三级"/>
    <n v="100"/>
    <n v="150"/>
    <n v="89544"/>
    <n v="1"/>
    <n v="60817.066666667"/>
    <n v="0.90102296077905997"/>
    <x v="1"/>
    <n v="0"/>
    <n v="60817.07"/>
    <x v="0"/>
    <m/>
    <n v="0"/>
    <n v="60817.066666667"/>
    <n v="44.44522396640285"/>
    <n v="0"/>
    <s v="ART"/>
  </r>
  <r>
    <s v="CNZY0000"/>
    <x v="6"/>
    <s v="CNZY0300"/>
    <s v="中一三区"/>
    <s v="CNZY0302"/>
    <n v="91011452"/>
    <s v="福建省师范大学医院"/>
    <s v="否"/>
    <x v="17"/>
    <s v="福州"/>
    <s v="一级"/>
    <n v="50"/>
    <n v="30"/>
    <n v="36000"/>
    <n v="1"/>
    <n v="4561.2"/>
    <n v="6.7177777777778003E-2"/>
    <x v="0"/>
    <n v="0"/>
    <n v="4561.2"/>
    <x v="0"/>
    <m/>
    <n v="0"/>
    <n v="4561.2"/>
    <n v="3.333333333333333"/>
    <n v="0"/>
    <s v="ART"/>
  </r>
  <r>
    <s v="CNZY0000"/>
    <x v="6"/>
    <s v="CNZY0300"/>
    <s v="中一三区"/>
    <s v="CNZY0307"/>
    <n v="91012893"/>
    <s v="厦门长庚医院有限公司"/>
    <s v="否"/>
    <x v="17"/>
    <s v="厦门"/>
    <s v="三级"/>
    <n v="2000"/>
    <n v="1000"/>
    <n v="36000"/>
    <n v="1"/>
    <n v="0"/>
    <n v="0"/>
    <x v="0"/>
    <n v="0"/>
    <n v="0"/>
    <x v="0"/>
    <m/>
    <n v="0"/>
    <n v="0"/>
    <n v="0"/>
    <n v="0"/>
    <s v="ART"/>
  </r>
  <r>
    <s v="CNZY0000"/>
    <x v="6"/>
    <s v="CNZY0300"/>
    <s v="中一三区"/>
    <s v="CNZY0308"/>
    <n v="91016537"/>
    <s v="泉州东南医院"/>
    <s v="否"/>
    <x v="17"/>
    <s v="泉州"/>
    <s v="二级"/>
    <n v="150"/>
    <n v="200"/>
    <n v="38856"/>
    <n v="1"/>
    <n v="7602"/>
    <n v="9.1589458513486002E-2"/>
    <x v="0"/>
    <n v="0"/>
    <n v="7602"/>
    <x v="0"/>
    <m/>
    <n v="0"/>
    <n v="7602"/>
    <n v="5.5555555555555554"/>
    <n v="0"/>
    <s v="ART"/>
  </r>
  <r>
    <s v="CNZY0000"/>
    <x v="6"/>
    <s v="CNZY0300"/>
    <s v="中一三区"/>
    <s v="CNZY0305"/>
    <n v="91030159"/>
    <s v="厦门市爱心护理院"/>
    <s v="否"/>
    <x v="17"/>
    <s v="厦门"/>
    <s v="二级"/>
    <n v="300"/>
    <n v="50"/>
    <n v="78000"/>
    <n v="1"/>
    <n v="116920.68"/>
    <n v="0.91237628205127996"/>
    <x v="1"/>
    <n v="0"/>
    <n v="116920.68"/>
    <x v="0"/>
    <m/>
    <n v="0"/>
    <n v="116920.68"/>
    <n v="85.445847583969126"/>
    <n v="0"/>
    <s v="ART"/>
  </r>
  <r>
    <s v="CNZY0000"/>
    <x v="6"/>
    <s v="CNZY0300"/>
    <s v="中一三区"/>
    <s v="CNZY0306"/>
    <n v="91048015"/>
    <s v="漳浦县中医院"/>
    <s v="否"/>
    <x v="17"/>
    <s v="漳州"/>
    <s v="二级"/>
    <n v="180"/>
    <n v="1000"/>
    <n v="36000"/>
    <n v="1"/>
    <n v="13684"/>
    <n v="0.23123666666667"/>
    <x v="3"/>
    <n v="0"/>
    <n v="13684"/>
    <x v="0"/>
    <m/>
    <n v="0"/>
    <n v="13684"/>
    <n v="10.000292320734308"/>
    <n v="0"/>
    <s v="ART"/>
  </r>
  <r>
    <s v="CNZY0000"/>
    <x v="6"/>
    <s v="CNZY0300"/>
    <s v="中一三区"/>
    <s v="CNZY0301"/>
    <n v="91050810"/>
    <s v="宁德市福安精神病医院"/>
    <s v="否"/>
    <x v="17"/>
    <s v="福安"/>
    <s v="一级"/>
    <n v="38"/>
    <n v="65"/>
    <n v="52080"/>
    <n v="1"/>
    <n v="22806"/>
    <n v="0.15326612903226"/>
    <x v="0"/>
    <n v="0"/>
    <n v="22806"/>
    <x v="0"/>
    <m/>
    <n v="0"/>
    <n v="22806"/>
    <n v="16.666666666666668"/>
    <n v="0"/>
    <s v="ART"/>
  </r>
  <r>
    <s v="CNXB0000"/>
    <x v="7"/>
    <s v="CNXB0100"/>
    <s v="西北一区"/>
    <s v="CNXB0104"/>
    <n v="12300001"/>
    <s v="宝鸡市人民医院（宝鸡市急救中心）"/>
    <s v="否"/>
    <x v="18"/>
    <s v="宝鸡"/>
    <s v="三级"/>
    <n v="800"/>
    <n v="1600"/>
    <n v="93600"/>
    <n v="1"/>
    <n v="46071.32"/>
    <n v="0.97713728632479002"/>
    <x v="1"/>
    <n v="0"/>
    <n v="46071.32"/>
    <x v="0"/>
    <m/>
    <n v="0"/>
    <n v="46071.32"/>
    <n v="33.669005232541146"/>
    <n v="0"/>
    <s v="ART"/>
  </r>
  <r>
    <s v="CNXB0000"/>
    <x v="7"/>
    <s v="CNXB0100"/>
    <s v="西北一区"/>
    <s v="CNXB0104"/>
    <n v="12300003"/>
    <s v="宝鸡中心医院"/>
    <s v="否"/>
    <x v="18"/>
    <s v="宝鸡"/>
    <s v="三级"/>
    <n v="1200"/>
    <n v="2109"/>
    <n v="38400"/>
    <n v="1"/>
    <n v="9426.7199999999993"/>
    <n v="0.23163854166667"/>
    <x v="3"/>
    <n v="0"/>
    <n v="9426.7199999999993"/>
    <x v="0"/>
    <m/>
    <n v="0"/>
    <n v="9426.7199999999993"/>
    <n v="6.8890642813294738"/>
    <n v="0"/>
    <s v="ART"/>
  </r>
  <r>
    <s v="CNXB0000"/>
    <x v="7"/>
    <s v="CNXB0100"/>
    <s v="西北一区"/>
    <s v="CNXB0104"/>
    <n v="12300004"/>
    <s v="中国人民解放军第三医院"/>
    <s v="否"/>
    <x v="18"/>
    <s v="宝鸡"/>
    <s v="三级"/>
    <n v="800"/>
    <n v="1000"/>
    <n v="188160"/>
    <n v="1"/>
    <n v="151509.85333332999"/>
    <n v="0.90213031462585003"/>
    <x v="1"/>
    <n v="0"/>
    <n v="151509.85"/>
    <x v="0"/>
    <m/>
    <n v="0"/>
    <n v="151509.85333332999"/>
    <n v="110.72367895387909"/>
    <n v="0"/>
    <s v="ART"/>
  </r>
  <r>
    <s v="CNXB0000"/>
    <x v="7"/>
    <s v="CNXB0100"/>
    <s v="西北一区"/>
    <s v="CNXB0105"/>
    <n v="12300005"/>
    <s v="汉中市3201医院"/>
    <s v="否"/>
    <x v="18"/>
    <s v="汉中"/>
    <s v="三级"/>
    <n v="1200"/>
    <n v="1500"/>
    <n v="72000"/>
    <n v="1"/>
    <n v="0"/>
    <n v="0"/>
    <x v="0"/>
    <n v="0"/>
    <n v="0"/>
    <x v="0"/>
    <m/>
    <n v="0"/>
    <n v="0"/>
    <n v="0"/>
    <n v="0"/>
    <s v="ART"/>
  </r>
  <r>
    <s v="CNXB0000"/>
    <x v="7"/>
    <s v="CNXB0100"/>
    <s v="西北一区"/>
    <s v="CNXB0105"/>
    <n v="12300006"/>
    <s v="汉中市人民医院"/>
    <s v="否"/>
    <x v="18"/>
    <s v="汉中"/>
    <s v="二级"/>
    <n v="800"/>
    <n v="1150"/>
    <n v="60000"/>
    <n v="1"/>
    <n v="21894.400000000001"/>
    <n v="0.228072"/>
    <x v="3"/>
    <n v="0"/>
    <n v="21894.400000000001"/>
    <x v="0"/>
    <m/>
    <n v="0"/>
    <n v="21894.400000000001"/>
    <n v="16.000467713174896"/>
    <n v="0"/>
    <s v="ART"/>
  </r>
  <r>
    <s v="CNXB0000"/>
    <x v="7"/>
    <s v="CNXB0100"/>
    <s v="西北一区"/>
    <s v="CNXB0105"/>
    <n v="12300007"/>
    <s v="汉中市中心医院"/>
    <s v="否"/>
    <x v="18"/>
    <s v="汉中"/>
    <s v="三级"/>
    <n v="1300"/>
    <n v="1500"/>
    <n v="60000"/>
    <n v="1"/>
    <n v="16116.773333333"/>
    <n v="0"/>
    <x v="0"/>
    <n v="0"/>
    <n v="16116.77"/>
    <x v="0"/>
    <m/>
    <n v="0"/>
    <n v="16116.773333333"/>
    <n v="11.778167538756614"/>
    <n v="0"/>
    <s v="ART"/>
  </r>
  <r>
    <s v="CNXB0000"/>
    <x v="7"/>
    <s v="CNXB0100"/>
    <s v="西北一区"/>
    <s v="CNXB0104"/>
    <n v="12300008"/>
    <s v="兵器工业五二一医院"/>
    <s v="否"/>
    <x v="18"/>
    <s v="西安"/>
    <s v="二级"/>
    <n v="1000"/>
    <n v="1160"/>
    <n v="38400"/>
    <n v="1"/>
    <n v="760.2"/>
    <n v="1.4847656250000001E-2"/>
    <x v="0"/>
    <n v="0"/>
    <n v="760.2"/>
    <x v="0"/>
    <m/>
    <n v="0"/>
    <n v="760.2"/>
    <n v="0.55555555555555558"/>
    <n v="0"/>
    <s v="ART"/>
  </r>
  <r>
    <s v="CNXB0000"/>
    <x v="7"/>
    <s v="CNXB0100"/>
    <s v="西北一区"/>
    <s v="CNXB0103"/>
    <n v="12300009"/>
    <s v="高新医院"/>
    <s v="否"/>
    <x v="18"/>
    <s v="西安"/>
    <s v="三级"/>
    <n v="760"/>
    <n v="1000"/>
    <n v="36000"/>
    <n v="1"/>
    <n v="32841.386666667"/>
    <n v="0.74253555555555995"/>
    <x v="1"/>
    <n v="0"/>
    <n v="32841.39"/>
    <x v="0"/>
    <m/>
    <n v="0"/>
    <n v="32841.386666667"/>
    <n v="24.000545665370954"/>
    <n v="0"/>
    <s v="ART"/>
  </r>
  <r>
    <s v="CNXB0000"/>
    <x v="7"/>
    <s v="CNXB0100"/>
    <s v="西北一区"/>
    <s v="CNXB0105"/>
    <n v="12300010"/>
    <s v="解放军第四军医大学附属口腔医院"/>
    <s v="否"/>
    <x v="18"/>
    <s v="西安"/>
    <s v="三级"/>
    <n v="260"/>
    <n v="1818"/>
    <n v="36000"/>
    <n v="1"/>
    <n v="17789.106666667001"/>
    <n v="0.27711527777778"/>
    <x v="3"/>
    <n v="0"/>
    <n v="17789.11"/>
    <x v="0"/>
    <m/>
    <n v="0"/>
    <n v="17789.106666667001"/>
    <n v="13.000311808783509"/>
    <n v="0"/>
    <s v="ART"/>
  </r>
  <r>
    <s v="CNXB0000"/>
    <x v="7"/>
    <s v="CNXB0100"/>
    <s v="西北一区"/>
    <s v="CNXB0103"/>
    <n v="12300011"/>
    <s v="解放军第四军医大学附属唐都医院"/>
    <s v="否"/>
    <x v="18"/>
    <s v="西安"/>
    <s v="三级"/>
    <n v="2989"/>
    <n v="3998"/>
    <n v="252156"/>
    <n v="2"/>
    <n v="162077.12"/>
    <n v="0.87122305239613995"/>
    <x v="1"/>
    <n v="0"/>
    <n v="162077.12"/>
    <x v="0"/>
    <m/>
    <n v="0"/>
    <n v="162077.12"/>
    <n v="118.44625683299716"/>
    <n v="0"/>
    <s v="ART"/>
  </r>
  <r>
    <s v="CNXB0000"/>
    <x v="7"/>
    <s v="CNXB0100"/>
    <s v="西北一区"/>
    <s v="CNXB0105"/>
    <n v="12300012"/>
    <s v="解放军第四军医大学附属西京医院"/>
    <s v="否"/>
    <x v="18"/>
    <s v="西安"/>
    <s v="三级"/>
    <n v="3218"/>
    <n v="11073"/>
    <n v="1320000"/>
    <n v="5"/>
    <n v="844875.17333332996"/>
    <n v="0.64507426515152"/>
    <x v="5"/>
    <n v="0.3"/>
    <n v="1098337.73"/>
    <x v="0"/>
    <m/>
    <n v="0.3"/>
    <n v="1098337.7253333291"/>
    <n v="802.66722597366856"/>
    <n v="0"/>
    <s v="ART"/>
  </r>
  <r>
    <s v="CNXB0000"/>
    <x v="7"/>
    <s v="CNXB0100"/>
    <s v="西北一区"/>
    <s v="CNXB0102"/>
    <n v="12300013"/>
    <s v="解放军三二三医院"/>
    <s v="否"/>
    <x v="18"/>
    <s v="西安"/>
    <s v="三级"/>
    <n v="600"/>
    <n v="500"/>
    <n v="230400"/>
    <n v="2"/>
    <n v="97308.160000000003"/>
    <n v="0.44176935763889003"/>
    <x v="3"/>
    <n v="0"/>
    <n v="97308.160000000003"/>
    <x v="0"/>
    <m/>
    <n v="0"/>
    <n v="97308.160000000003"/>
    <n v="71.112981963810697"/>
    <n v="0"/>
    <s v="ART"/>
  </r>
  <r>
    <s v="CNXB0000"/>
    <x v="7"/>
    <s v="CNXB0100"/>
    <s v="西北一区"/>
    <s v="CNXB0102"/>
    <n v="12300015"/>
    <s v="空军西安医院"/>
    <s v="否"/>
    <x v="18"/>
    <s v="西安"/>
    <s v="三级"/>
    <n v="1200"/>
    <n v="1090"/>
    <n v="76800"/>
    <n v="1"/>
    <n v="30560.573333332999"/>
    <n v="0.26132395833333"/>
    <x v="3"/>
    <n v="0"/>
    <n v="30560.57"/>
    <x v="0"/>
    <m/>
    <n v="0"/>
    <n v="30560.573333332999"/>
    <n v="22.33372309431217"/>
    <n v="0"/>
    <s v="ART"/>
  </r>
  <r>
    <s v="CNXB0000"/>
    <x v="7"/>
    <s v="CNXB0100"/>
    <s v="西北一区"/>
    <s v="CNXB0103"/>
    <n v="12300016"/>
    <s v="陕西省人民医院"/>
    <s v="是"/>
    <x v="18"/>
    <s v="西安"/>
    <s v="三级"/>
    <n v="2600"/>
    <n v="4363"/>
    <n v="1000143.483"/>
    <n v="4"/>
    <n v="293670.97333333001"/>
    <n v="0.21734164516873"/>
    <x v="4"/>
    <n v="0.2"/>
    <n v="352405.17"/>
    <x v="0"/>
    <m/>
    <n v="0.2"/>
    <n v="352405.16799999599"/>
    <n v="257.5383437107165"/>
    <n v="0"/>
    <s v="ART"/>
  </r>
  <r>
    <s v="CNXB0000"/>
    <x v="7"/>
    <s v="CNXB0100"/>
    <s v="西北一区"/>
    <s v="CNXB0105"/>
    <n v="12300019"/>
    <s v="西安电力中心医院"/>
    <s v="否"/>
    <x v="18"/>
    <s v="西安"/>
    <s v="二级"/>
    <n v="500"/>
    <n v="900"/>
    <n v="36000"/>
    <n v="1"/>
    <n v="8362.5333333333001"/>
    <n v="0.30857499999999999"/>
    <x v="3"/>
    <n v="0"/>
    <n v="8362.5300000000007"/>
    <x v="0"/>
    <m/>
    <n v="0"/>
    <n v="8362.5333333333001"/>
    <n v="6.1113547117230116"/>
    <n v="0"/>
    <s v="ART"/>
  </r>
  <r>
    <s v="CNXB0000"/>
    <x v="7"/>
    <s v="CNXB0100"/>
    <s v="西北一区"/>
    <s v="CNXB0102"/>
    <n v="12300022"/>
    <s v="西安交通大学第二医院"/>
    <s v="是"/>
    <x v="18"/>
    <s v="西安"/>
    <s v="三级"/>
    <n v="1700"/>
    <n v="5455"/>
    <n v="434345.30699999997"/>
    <n v="2"/>
    <n v="206937.68"/>
    <n v="0.43723842974548"/>
    <x v="3"/>
    <n v="0"/>
    <n v="206937.68"/>
    <x v="0"/>
    <m/>
    <n v="0"/>
    <n v="206937.68"/>
    <n v="151.23043643485633"/>
    <n v="0"/>
    <s v="ART"/>
  </r>
  <r>
    <s v="CNXB0000"/>
    <x v="7"/>
    <s v="CNXB0100"/>
    <s v="西北一区"/>
    <s v="CNXB0104"/>
    <n v="12300023"/>
    <s v="西安交通大学第一医院"/>
    <s v="是"/>
    <x v="18"/>
    <s v="西安"/>
    <s v="三级"/>
    <n v="2300"/>
    <n v="4363"/>
    <n v="1284467.361"/>
    <n v="5"/>
    <n v="323548.58666666999"/>
    <n v="0.20232389540647999"/>
    <x v="4"/>
    <n v="0.2"/>
    <n v="388258.3"/>
    <x v="0"/>
    <m/>
    <n v="0.2"/>
    <n v="388258.30400000396"/>
    <n v="283.73988131778475"/>
    <n v="0"/>
    <s v="ART"/>
  </r>
  <r>
    <s v="CNXB0000"/>
    <x v="7"/>
    <s v="CNXB0100"/>
    <s v="西北一区"/>
    <s v="CNXB0103"/>
    <n v="12300025"/>
    <s v="西安市第一医院"/>
    <s v="否"/>
    <x v="18"/>
    <s v="西安"/>
    <s v="三级"/>
    <n v="700"/>
    <n v="800"/>
    <n v="36000"/>
    <n v="1"/>
    <n v="0"/>
    <n v="0"/>
    <x v="0"/>
    <n v="0"/>
    <n v="0"/>
    <x v="0"/>
    <m/>
    <n v="0"/>
    <n v="0"/>
    <n v="0"/>
    <n v="0"/>
    <s v="ART"/>
  </r>
  <r>
    <s v="CNXB0000"/>
    <x v="7"/>
    <s v="CNXB0100"/>
    <s v="西北一区"/>
    <s v="CNXB0102"/>
    <n v="12300028"/>
    <s v="西安市中心医院"/>
    <s v="否"/>
    <x v="18"/>
    <s v="西安"/>
    <s v="三级"/>
    <n v="1000"/>
    <n v="1818"/>
    <n v="230400"/>
    <n v="2"/>
    <n v="180627.25333333001"/>
    <n v="0.61270798611110999"/>
    <x v="1"/>
    <n v="0"/>
    <n v="180627.25"/>
    <x v="0"/>
    <m/>
    <n v="0"/>
    <n v="180627.25333333001"/>
    <n v="132.00272832685113"/>
    <n v="0"/>
    <s v="ART"/>
  </r>
  <r>
    <s v="CNXB0000"/>
    <x v="7"/>
    <s v="CNXB0100"/>
    <s v="西北一区"/>
    <s v="CNXB0102"/>
    <n v="12300030"/>
    <s v="延安大学附属医院"/>
    <s v="是"/>
    <x v="18"/>
    <s v="延安"/>
    <s v="三级"/>
    <n v="1800"/>
    <n v="2472"/>
    <n v="38036.32"/>
    <n v="1"/>
    <n v="50715.093333333003"/>
    <n v="1"/>
    <x v="1"/>
    <n v="0"/>
    <n v="50715.09"/>
    <x v="0"/>
    <m/>
    <n v="0"/>
    <n v="50715.093333333003"/>
    <n v="37.062683309460233"/>
    <n v="0"/>
    <s v="ART"/>
  </r>
  <r>
    <s v="CNXB0000"/>
    <x v="7"/>
    <s v="CNXB0100"/>
    <s v="西北一区"/>
    <s v="CNXB0103"/>
    <n v="13000257"/>
    <s v="安康市中医医院"/>
    <s v="否"/>
    <x v="18"/>
    <s v="安康"/>
    <s v="三级"/>
    <n v="1000"/>
    <n v="1818"/>
    <n v="67200"/>
    <n v="1"/>
    <n v="19157.04"/>
    <n v="0.17138437500000001"/>
    <x v="0"/>
    <n v="0"/>
    <n v="19157.04"/>
    <x v="0"/>
    <m/>
    <n v="0"/>
    <n v="19157.04"/>
    <n v="14"/>
    <n v="0"/>
    <s v="ART"/>
  </r>
  <r>
    <s v="CNXB0000"/>
    <x v="7"/>
    <s v="CNXB0100"/>
    <s v="西北一区"/>
    <s v="CNXB0103"/>
    <n v="13000260"/>
    <s v="安康市中心医院"/>
    <s v="否"/>
    <x v="18"/>
    <s v="安康"/>
    <s v="三级"/>
    <n v="1200"/>
    <n v="1818"/>
    <n v="60000"/>
    <n v="1"/>
    <n v="58079.28"/>
    <n v="0.24516450000000001"/>
    <x v="3"/>
    <n v="0"/>
    <n v="58079.28"/>
    <x v="0"/>
    <m/>
    <n v="0"/>
    <n v="58079.28"/>
    <n v="42.444444444444443"/>
    <n v="0"/>
    <s v="ART"/>
  </r>
  <r>
    <s v="CNXB0000"/>
    <x v="7"/>
    <s v="CNXB0100"/>
    <s v="西北一区"/>
    <s v="CNXB0105"/>
    <n v="13000288"/>
    <s v="咸阳市中心医院"/>
    <s v="否"/>
    <x v="18"/>
    <s v="咸阳"/>
    <s v="三级"/>
    <n v="1087"/>
    <n v="1185"/>
    <n v="36000"/>
    <n v="1"/>
    <n v="70850.853333332998"/>
    <n v="0.44028777777778"/>
    <x v="3"/>
    <n v="0"/>
    <n v="70850.850000000006"/>
    <x v="0"/>
    <m/>
    <n v="0"/>
    <n v="70850.853333332998"/>
    <n v="51.77793368216917"/>
    <n v="0"/>
    <s v="ART"/>
  </r>
  <r>
    <s v="CNXB0000"/>
    <x v="7"/>
    <s v="CNXB0100"/>
    <s v="西北一区"/>
    <s v="CNXB0105"/>
    <n v="13000565"/>
    <s v="西安交通大学校医院"/>
    <s v="否"/>
    <x v="18"/>
    <s v="西安"/>
    <s v="一级"/>
    <n v="150"/>
    <n v="500"/>
    <n v="36000"/>
    <n v="1"/>
    <n v="1520.4"/>
    <n v="0"/>
    <x v="0"/>
    <n v="0"/>
    <n v="1520.4"/>
    <x v="0"/>
    <m/>
    <n v="0"/>
    <n v="1520.4"/>
    <n v="1.1111111111111112"/>
    <n v="0"/>
    <s v="ART"/>
  </r>
  <r>
    <s v="CNXB0000"/>
    <x v="7"/>
    <s v="CNXB0100"/>
    <s v="西北一区"/>
    <s v="CNXB0103"/>
    <n v="91007910"/>
    <s v="西安市中医院"/>
    <s v="是"/>
    <x v="18"/>
    <s v="西安"/>
    <s v="三级"/>
    <n v="630"/>
    <n v="1200"/>
    <n v="60000"/>
    <n v="1"/>
    <n v="1672.44"/>
    <n v="2.09055E-2"/>
    <x v="0"/>
    <n v="0"/>
    <n v="1672.44"/>
    <x v="0"/>
    <m/>
    <n v="0"/>
    <n v="1672.44"/>
    <n v="1.2222222222222223"/>
    <n v="0"/>
    <s v="ART"/>
  </r>
  <r>
    <s v="CNXB0000"/>
    <x v="7"/>
    <s v="CNXB0100"/>
    <s v="西北一区"/>
    <s v="CNXB0102"/>
    <n v="91009156"/>
    <s v="西安航天总医院"/>
    <s v="否"/>
    <x v="18"/>
    <s v="西安"/>
    <s v="二级"/>
    <n v="500"/>
    <n v="1163"/>
    <n v="48000"/>
    <n v="1"/>
    <n v="3041.0666666666998"/>
    <n v="6.7669999999999994E-2"/>
    <x v="0"/>
    <n v="0"/>
    <n v="3041.07"/>
    <x v="0"/>
    <m/>
    <n v="0"/>
    <n v="3041.0666666666998"/>
    <n v="2.2224171027117863"/>
    <n v="0"/>
    <s v="ART"/>
  </r>
  <r>
    <s v="CNXB0000"/>
    <x v="7"/>
    <s v="CNXB0100"/>
    <s v="西北一区"/>
    <s v="CNXB0105"/>
    <n v="91009265"/>
    <s v="西安建筑科技大学医院"/>
    <s v="否"/>
    <x v="18"/>
    <s v="西安"/>
    <s v="一级"/>
    <n v="150"/>
    <n v="400"/>
    <n v="36000"/>
    <n v="1"/>
    <n v="17789.066666667"/>
    <n v="0.28850888888888998"/>
    <x v="3"/>
    <n v="0"/>
    <n v="17789.07"/>
    <x v="0"/>
    <m/>
    <n v="0"/>
    <n v="17789.066666667"/>
    <n v="13.000282576710076"/>
    <n v="0"/>
    <s v="ART"/>
  </r>
  <r>
    <s v="CNXB0000"/>
    <x v="7"/>
    <s v="CNXB0100"/>
    <s v="西北一区"/>
    <s v="CNXB0102"/>
    <n v="91010212"/>
    <s v="延安市人民医院"/>
    <s v="否"/>
    <x v="18"/>
    <s v="延安"/>
    <s v="三级"/>
    <n v="900"/>
    <n v="1200"/>
    <n v="57600"/>
    <n v="1"/>
    <n v="4865.28"/>
    <n v="6.3350000000000004E-2"/>
    <x v="0"/>
    <n v="0"/>
    <n v="4865.28"/>
    <x v="0"/>
    <m/>
    <n v="0"/>
    <n v="4865.28"/>
    <n v="3.5555555555555554"/>
    <n v="0"/>
    <s v="ART"/>
  </r>
  <r>
    <s v="CNXB0000"/>
    <x v="7"/>
    <s v="CNXB0100"/>
    <s v="西北一区"/>
    <s v="CNXB0102"/>
    <n v="91013617"/>
    <s v="陕西第二人民医院"/>
    <s v="否"/>
    <x v="18"/>
    <s v="西安"/>
    <s v="三级"/>
    <n v="350"/>
    <n v="727"/>
    <n v="48000"/>
    <n v="1"/>
    <n v="48652.800000000003"/>
    <n v="0.48157833333333"/>
    <x v="3"/>
    <n v="0"/>
    <n v="48652.800000000003"/>
    <x v="0"/>
    <m/>
    <n v="0"/>
    <n v="48652.800000000003"/>
    <n v="35.555555555555557"/>
    <n v="0"/>
    <s v="ART"/>
  </r>
  <r>
    <s v="CNXB0000"/>
    <x v="7"/>
    <s v="CNXB0100"/>
    <s v="西北一区"/>
    <s v="CNXB0103"/>
    <n v="91015383"/>
    <s v="西安长庆医院(兴隆园医院"/>
    <s v="否"/>
    <x v="18"/>
    <s v="西安"/>
    <s v="二级"/>
    <n v="80"/>
    <n v="100"/>
    <n v="36000"/>
    <n v="1"/>
    <n v="16117.52"/>
    <n v="0.36937333333333"/>
    <x v="3"/>
    <n v="0"/>
    <n v="16117.52"/>
    <x v="0"/>
    <m/>
    <n v="0"/>
    <n v="16117.52"/>
    <n v="11.77871320412757"/>
    <n v="0"/>
    <s v="ART"/>
  </r>
  <r>
    <s v="CNXB0000"/>
    <x v="7"/>
    <s v="CNXB0100"/>
    <s v="西北一区"/>
    <s v="CNXB0102"/>
    <n v="91017589"/>
    <s v="户县中医医院"/>
    <s v="否"/>
    <x v="18"/>
    <s v="西安"/>
    <s v="二级"/>
    <n v="220"/>
    <n v="200"/>
    <n v="36000"/>
    <n v="1"/>
    <n v="29648.226666667"/>
    <n v="0.36733361111111001"/>
    <x v="3"/>
    <n v="0"/>
    <n v="29648.23"/>
    <x v="0"/>
    <m/>
    <n v="0"/>
    <n v="29648.226666667"/>
    <n v="21.666978475450176"/>
    <n v="0"/>
    <s v="ART"/>
  </r>
  <r>
    <s v="CNXB0000"/>
    <x v="7"/>
    <s v="CNXB0100"/>
    <s v="西北一区"/>
    <s v="CNXB0103"/>
    <n v="91051655"/>
    <s v="西安科技大学医院"/>
    <s v="否"/>
    <x v="18"/>
    <s v="西安"/>
    <s v="二级"/>
    <n v="150"/>
    <n v="400"/>
    <n v="36000"/>
    <n v="1"/>
    <n v="3648.96"/>
    <n v="7.6020000000000004E-2"/>
    <x v="0"/>
    <n v="0"/>
    <n v="3648.96"/>
    <x v="0"/>
    <m/>
    <n v="0"/>
    <n v="3648.96"/>
    <n v="2.6666666666666665"/>
    <n v="0"/>
    <s v="ART"/>
  </r>
  <r>
    <s v="CNXB0000"/>
    <x v="7"/>
    <s v="CNXB0200"/>
    <s v="西北二区"/>
    <s v="CNXB0202"/>
    <n v="10400001"/>
    <s v="甘肃省人民医院"/>
    <s v="是"/>
    <x v="19"/>
    <s v="兰州"/>
    <s v="三级"/>
    <n v="1650"/>
    <n v="2000"/>
    <n v="436344"/>
    <n v="2"/>
    <n v="133800.53333333001"/>
    <n v="0.25698659773023003"/>
    <x v="3"/>
    <n v="0"/>
    <n v="133800.53"/>
    <x v="0"/>
    <m/>
    <n v="0"/>
    <n v="133800.53333333001"/>
    <n v="97.781675387566139"/>
    <n v="0"/>
    <s v="ART"/>
  </r>
  <r>
    <s v="CNXB0000"/>
    <x v="7"/>
    <s v="CNXB0200"/>
    <s v="西北二区"/>
    <s v="CNXB0204"/>
    <n v="10400002"/>
    <s v="兰州化学工业公司职工医院兰州医学院附属天浩医院"/>
    <s v="否"/>
    <x v="19"/>
    <s v="兰州"/>
    <s v="三级"/>
    <n v="600"/>
    <n v="727"/>
    <n v="164484"/>
    <n v="1"/>
    <n v="14444.733333333001"/>
    <n v="6.9331667517813E-2"/>
    <x v="0"/>
    <n v="0"/>
    <n v="14444.73"/>
    <x v="0"/>
    <m/>
    <n v="0"/>
    <n v="14444.733333333001"/>
    <n v="10.556237637268703"/>
    <n v="0"/>
    <s v="ART"/>
  </r>
  <r>
    <s v="CNXB0000"/>
    <x v="7"/>
    <s v="CNXB0200"/>
    <s v="西北二区"/>
    <s v="CNXB0202"/>
    <n v="10400003"/>
    <s v="兰州军区兰州总医院"/>
    <s v="否"/>
    <x v="19"/>
    <s v="兰州"/>
    <s v="三级"/>
    <n v="1200"/>
    <n v="1400"/>
    <n v="490352"/>
    <n v="3"/>
    <n v="219847.28"/>
    <n v="0.50400434789701998"/>
    <x v="1"/>
    <n v="0"/>
    <n v="219847.28"/>
    <x v="0"/>
    <m/>
    <n v="0"/>
    <n v="219847.28"/>
    <n v="160.66479581396709"/>
    <n v="0"/>
    <s v="ART"/>
  </r>
  <r>
    <s v="CNXB0000"/>
    <x v="7"/>
    <s v="CNXB0200"/>
    <s v="西北二区"/>
    <s v="CNXB0204"/>
    <n v="10400004"/>
    <s v="兰州炼油化工总厂职工医院"/>
    <s v="否"/>
    <x v="19"/>
    <s v="兰州"/>
    <s v="三级"/>
    <n v="350"/>
    <n v="835"/>
    <n v="109656"/>
    <n v="1"/>
    <n v="51086.506666667003"/>
    <n v="0.16638943605456999"/>
    <x v="0"/>
    <n v="0"/>
    <n v="51086.51"/>
    <x v="0"/>
    <m/>
    <n v="0"/>
    <n v="51086.506666667003"/>
    <n v="37.334112855291735"/>
    <n v="0"/>
    <s v="ART"/>
  </r>
  <r>
    <s v="CNXB0000"/>
    <x v="7"/>
    <s v="CNXB0200"/>
    <s v="西北二区"/>
    <s v="CNXB0204"/>
    <n v="10400006"/>
    <s v="兰州医学院第二附属医院"/>
    <s v="否"/>
    <x v="19"/>
    <s v="兰州"/>
    <s v="三级"/>
    <n v="1000"/>
    <n v="1207"/>
    <n v="384744"/>
    <n v="2"/>
    <n v="97308.266666666997"/>
    <n v="0.20844925456926999"/>
    <x v="3"/>
    <n v="0"/>
    <n v="97308.27"/>
    <x v="0"/>
    <m/>
    <n v="0"/>
    <n v="97308.266666666997"/>
    <n v="71.113059916006748"/>
    <n v="0"/>
    <s v="ART"/>
  </r>
  <r>
    <s v="CNXB0000"/>
    <x v="7"/>
    <s v="CNXB0200"/>
    <s v="西北二区"/>
    <s v="CNXB0204"/>
    <n v="10400007"/>
    <s v="兰州医学院第一附属医院"/>
    <s v="是"/>
    <x v="19"/>
    <s v="兰州"/>
    <s v="三级"/>
    <n v="1000"/>
    <n v="1327"/>
    <n v="219240"/>
    <n v="2"/>
    <n v="152044.26666667001"/>
    <n v="0.65872961138478003"/>
    <x v="1"/>
    <n v="0"/>
    <n v="152044.26999999999"/>
    <x v="0"/>
    <m/>
    <n v="0"/>
    <n v="152044.26666667001"/>
    <n v="111.11422919894619"/>
    <n v="0"/>
    <s v="ART"/>
  </r>
  <r>
    <s v="CNXB0000"/>
    <x v="7"/>
    <s v="CNXB0200"/>
    <s v="西北二区"/>
    <s v="CNXB0202"/>
    <n v="10400014"/>
    <s v="天水市第一人民医院"/>
    <s v="否"/>
    <x v="19"/>
    <s v="天水"/>
    <s v="三级"/>
    <n v="1200"/>
    <n v="1818"/>
    <n v="109656"/>
    <n v="1"/>
    <n v="24326.400000000001"/>
    <n v="0.24958050631063999"/>
    <x v="3"/>
    <n v="0"/>
    <n v="24326.400000000001"/>
    <x v="0"/>
    <m/>
    <n v="0"/>
    <n v="24326.400000000001"/>
    <n v="17.777777777777779"/>
    <n v="0"/>
    <s v="ART"/>
  </r>
  <r>
    <s v="CNXB0000"/>
    <x v="7"/>
    <s v="CNXB0200"/>
    <s v="西北二区"/>
    <s v="CNXB0202"/>
    <n v="10400015"/>
    <s v="中国人民解放军第一医院三爱堂医院"/>
    <s v="否"/>
    <x v="19"/>
    <s v="兰州"/>
    <s v="三级"/>
    <n v="600"/>
    <n v="727"/>
    <n v="164484"/>
    <n v="1"/>
    <n v="22045.8"/>
    <n v="3.4662945940031002E-3"/>
    <x v="0"/>
    <n v="0"/>
    <n v="22045.8"/>
    <x v="0"/>
    <m/>
    <n v="0"/>
    <n v="22045.8"/>
    <n v="16.111111111111111"/>
    <n v="0"/>
    <s v="ART"/>
  </r>
  <r>
    <s v="CNXB0000"/>
    <x v="7"/>
    <s v="CNXB0200"/>
    <s v="西北二区"/>
    <s v="CNXB0202"/>
    <n v="10400016"/>
    <s v="甘肃省中医院"/>
    <s v="是"/>
    <x v="19"/>
    <s v="兰州"/>
    <s v="三级"/>
    <n v="1150"/>
    <n v="1200"/>
    <n v="113880"/>
    <n v="1"/>
    <n v="2280.6666666667002"/>
    <n v="1.5020196698279E-2"/>
    <x v="0"/>
    <n v="0"/>
    <n v="2280.67"/>
    <x v="0"/>
    <m/>
    <n v="0"/>
    <n v="2280.6666666667002"/>
    <n v="1.6667153867890763"/>
    <n v="0"/>
    <s v="ART"/>
  </r>
  <r>
    <s v="CNXB0000"/>
    <x v="7"/>
    <s v="CNXB0200"/>
    <s v="西北二区"/>
    <s v="CNXB0204"/>
    <n v="10400019"/>
    <s v="金川有色金属公司职工医院"/>
    <s v="否"/>
    <x v="19"/>
    <s v="金昌"/>
    <s v="三级"/>
    <n v="600"/>
    <n v="1500"/>
    <n v="110880"/>
    <n v="1"/>
    <n v="12772.16"/>
    <n v="0.12939321789322"/>
    <x v="0"/>
    <n v="0"/>
    <n v="12772.16"/>
    <x v="0"/>
    <m/>
    <n v="0"/>
    <n v="12772.16"/>
    <n v="9.3339179748019525"/>
    <n v="0"/>
    <s v="ART"/>
  </r>
  <r>
    <s v="CNXB0000"/>
    <x v="7"/>
    <s v="CNXB0200"/>
    <s v="西北二区"/>
    <s v="CNXB0204"/>
    <n v="10400021"/>
    <s v="酒泉市第一人民医院原名酒泉地区人民医院"/>
    <s v="否"/>
    <x v="19"/>
    <s v="酒泉"/>
    <s v="三级"/>
    <n v="1000"/>
    <n v="1636"/>
    <n v="211920"/>
    <n v="2"/>
    <n v="109470.93333333"/>
    <n v="0.37500566251416001"/>
    <x v="3"/>
    <n v="0"/>
    <n v="109470.93"/>
    <x v="0"/>
    <m/>
    <n v="0"/>
    <n v="109470.93333333"/>
    <n v="80.001559043913886"/>
    <n v="0"/>
    <s v="ART"/>
  </r>
  <r>
    <s v="CNXB0000"/>
    <x v="7"/>
    <s v="CNXB0200"/>
    <s v="西北二区"/>
    <s v="CNXB0201"/>
    <n v="11900001"/>
    <s v="宁夏回族自治区人民医院"/>
    <s v="是"/>
    <x v="20"/>
    <s v="银川"/>
    <s v="三级"/>
    <n v="2630"/>
    <n v="4334"/>
    <n v="219240"/>
    <n v="2"/>
    <n v="114944.37333333"/>
    <n v="0.37100164203612002"/>
    <x v="3"/>
    <n v="0"/>
    <n v="114944.37"/>
    <x v="0"/>
    <m/>
    <n v="0"/>
    <n v="114944.37333333"/>
    <n v="84.001559043913886"/>
    <n v="0"/>
    <s v="ART"/>
  </r>
  <r>
    <s v="CNXB0000"/>
    <x v="7"/>
    <s v="CNXB0200"/>
    <s v="西北二区"/>
    <s v="CNXB0201"/>
    <n v="11900003"/>
    <s v="宁夏医学院附属医院"/>
    <s v="是"/>
    <x v="20"/>
    <s v="银川"/>
    <s v="三级"/>
    <n v="2186"/>
    <n v="3655"/>
    <n v="496440"/>
    <n v="3"/>
    <n v="119507.2"/>
    <n v="0.20870469744580999"/>
    <x v="3"/>
    <n v="0"/>
    <n v="119507.2"/>
    <x v="0"/>
    <m/>
    <n v="0"/>
    <n v="119507.2"/>
    <n v="87.336081148235834"/>
    <n v="0"/>
    <s v="ART"/>
  </r>
  <r>
    <s v="CNXB0000"/>
    <x v="7"/>
    <s v="CNXB0200"/>
    <s v="西北二区"/>
    <s v="CNXB0201"/>
    <n v="11900008"/>
    <s v="银川市第一人民医院"/>
    <s v="否"/>
    <x v="20"/>
    <s v="银川"/>
    <s v="三级"/>
    <n v="800"/>
    <n v="1454"/>
    <n v="161880"/>
    <n v="1"/>
    <n v="95331.12"/>
    <n v="0.47230590560909003"/>
    <x v="3"/>
    <n v="0"/>
    <n v="95331.12"/>
    <x v="0"/>
    <m/>
    <n v="0"/>
    <n v="95331.12"/>
    <n v="69.668157502411646"/>
    <n v="0"/>
    <s v="ART"/>
  </r>
  <r>
    <s v="CNXB0000"/>
    <x v="7"/>
    <s v="CNXB0200"/>
    <s v="西北二区"/>
    <s v="CNXB0203"/>
    <n v="12000001"/>
    <s v="青海红十字医院青海监狱管理局中心医院"/>
    <s v="否"/>
    <x v="21"/>
    <s v="西宁"/>
    <s v="三级"/>
    <n v="1100"/>
    <n v="2614"/>
    <n v="11220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3"/>
    <n v="12000002"/>
    <s v="青海省人民医院"/>
    <s v="是"/>
    <x v="21"/>
    <s v="西宁"/>
    <s v="三级"/>
    <n v="1800"/>
    <n v="3081"/>
    <n v="500040"/>
    <n v="3"/>
    <n v="133799.46666666999"/>
    <n v="0.26949844012479002"/>
    <x v="3"/>
    <n v="0"/>
    <n v="133799.47"/>
    <x v="0"/>
    <m/>
    <n v="0"/>
    <n v="133799.46666666999"/>
    <n v="97.780895865612848"/>
    <n v="0"/>
    <s v="ART"/>
  </r>
  <r>
    <s v="CNXB0000"/>
    <x v="7"/>
    <s v="CNXB0200"/>
    <s v="西北二区"/>
    <s v="CNXB0203"/>
    <n v="12000003"/>
    <s v="青海省医学院附属医院"/>
    <s v="否"/>
    <x v="21"/>
    <s v="西宁"/>
    <s v="三级"/>
    <n v="1380"/>
    <n v="2036"/>
    <n v="490352"/>
    <n v="3"/>
    <n v="94268.533333333005"/>
    <n v="0.17361882892290001"/>
    <x v="0"/>
    <n v="0"/>
    <n v="94268.53"/>
    <x v="0"/>
    <m/>
    <n v="0"/>
    <n v="94268.533333333005"/>
    <n v="68.891617215742201"/>
    <n v="0"/>
    <s v="ART"/>
  </r>
  <r>
    <s v="CNXB0000"/>
    <x v="7"/>
    <s v="CNXB0200"/>
    <s v="西北二区"/>
    <s v="CNXB0201"/>
    <n v="13000140"/>
    <s v="解放军第五医院"/>
    <s v="否"/>
    <x v="20"/>
    <s v="银川"/>
    <s v="三级"/>
    <n v="600"/>
    <n v="1818"/>
    <n v="10452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2"/>
    <n v="13000235"/>
    <s v="甘肃省中医学院附属医院"/>
    <s v="是"/>
    <x v="19"/>
    <s v="兰州"/>
    <s v="三级"/>
    <n v="660"/>
    <n v="800"/>
    <n v="116760"/>
    <n v="1"/>
    <n v="36489.599999999999"/>
    <n v="0.56650017129153996"/>
    <x v="1"/>
    <n v="0"/>
    <n v="36489.599999999999"/>
    <x v="0"/>
    <m/>
    <n v="0"/>
    <n v="36489.599999999999"/>
    <n v="26.666666666666664"/>
    <n v="0"/>
    <s v="ART"/>
  </r>
  <r>
    <s v="CNXB0000"/>
    <x v="7"/>
    <s v="CNXB0200"/>
    <s v="西北二区"/>
    <s v="CNXB0202"/>
    <n v="13000412"/>
    <s v="陆军总院安宁分院"/>
    <s v="否"/>
    <x v="19"/>
    <s v="兰州"/>
    <s v="三级"/>
    <n v="550"/>
    <n v="545"/>
    <n v="68400"/>
    <n v="1"/>
    <n v="7602.6666666666997"/>
    <n v="8.3362573099414999E-2"/>
    <x v="0"/>
    <n v="0"/>
    <n v="7602.67"/>
    <x v="0"/>
    <m/>
    <n v="0"/>
    <n v="7602.6666666666997"/>
    <n v="5.556042756779429"/>
    <n v="0"/>
    <s v="ART"/>
  </r>
  <r>
    <s v="CNXB0000"/>
    <x v="7"/>
    <s v="CNXB0200"/>
    <s v="西北二区"/>
    <s v="CNXB0201"/>
    <n v="91004921"/>
    <s v="银川市中医院"/>
    <s v="是"/>
    <x v="20"/>
    <s v="银川"/>
    <s v="三级"/>
    <n v="410"/>
    <n v="847"/>
    <n v="6768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3"/>
    <n v="91015982"/>
    <s v="西宁市第一人民医院"/>
    <s v="否"/>
    <x v="21"/>
    <s v="西宁"/>
    <s v="三级"/>
    <n v="510"/>
    <n v="600"/>
    <n v="6144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3"/>
    <n v="91016408"/>
    <s v="青海省第五人民医院"/>
    <s v="否"/>
    <x v="21"/>
    <s v="西宁"/>
    <s v="三级"/>
    <n v="340"/>
    <n v="340"/>
    <n v="54360"/>
    <n v="1"/>
    <n v="19461.759999999998"/>
    <n v="0.42867108167770002"/>
    <x v="3"/>
    <n v="0"/>
    <n v="19461.759999999998"/>
    <x v="0"/>
    <m/>
    <n v="0"/>
    <n v="19461.759999999998"/>
    <n v="14.222689935397117"/>
    <n v="0"/>
    <s v="ART"/>
  </r>
  <r>
    <s v="CNXB0000"/>
    <x v="7"/>
    <s v="CNXB0200"/>
    <s v="西北二区"/>
    <s v="CNXB0203"/>
    <n v="91020493"/>
    <s v="西宁市第二人民医院"/>
    <s v="否"/>
    <x v="21"/>
    <s v="西宁"/>
    <s v="三级"/>
    <n v="520"/>
    <n v="520"/>
    <n v="3600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1"/>
    <n v="91035662"/>
    <s v="宁夏医科大学总医院附属心脑血管病医院"/>
    <s v="否"/>
    <x v="20"/>
    <s v="银川"/>
    <s v="三级"/>
    <n v="600"/>
    <n v="600"/>
    <n v="116520"/>
    <n v="1"/>
    <n v="0"/>
    <n v="0"/>
    <x v="0"/>
    <n v="0"/>
    <n v="0"/>
    <x v="0"/>
    <m/>
    <n v="0"/>
    <n v="0"/>
    <n v="0"/>
    <n v="0"/>
    <s v="ART"/>
  </r>
  <r>
    <s v="CNXB0000"/>
    <x v="7"/>
    <s v="CNXB0200"/>
    <s v="西北二区"/>
    <s v="CNXB0201"/>
    <n v="91048889"/>
    <s v="宁夏中医研究院"/>
    <s v="否"/>
    <x v="20"/>
    <s v="银川"/>
    <s v="三级"/>
    <n v="166"/>
    <n v="556"/>
    <n v="80880"/>
    <n v="1"/>
    <n v="0"/>
    <n v="0"/>
    <x v="0"/>
    <n v="0"/>
    <n v="0"/>
    <x v="0"/>
    <m/>
    <n v="0"/>
    <n v="0"/>
    <n v="0"/>
    <n v="0"/>
    <s v="ART"/>
  </r>
  <r>
    <s v="CNXB0000"/>
    <x v="7"/>
    <s v="CNXB0300"/>
    <s v="西北三区"/>
    <s v="CNXB0304"/>
    <n v="11800001"/>
    <s v="北方重工集团公司医院"/>
    <s v="是"/>
    <x v="22"/>
    <s v="包头"/>
    <s v="三级"/>
    <n v="525"/>
    <n v="870"/>
    <n v="105852.3"/>
    <n v="1"/>
    <n v="104910.39999999999"/>
    <n v="0.73661318648720997"/>
    <x v="1"/>
    <n v="0"/>
    <n v="104910.39999999999"/>
    <x v="0"/>
    <m/>
    <n v="0"/>
    <n v="104910.39999999999"/>
    <n v="76.668712911806836"/>
    <n v="0"/>
    <s v="ART"/>
  </r>
  <r>
    <s v="CNXB0000"/>
    <x v="7"/>
    <s v="CNXB0300"/>
    <s v="西北三区"/>
    <s v="CNXB0304"/>
    <n v="11800003"/>
    <s v="包头市中心医院（原包头市第二医院）"/>
    <s v="是"/>
    <x v="22"/>
    <s v="包头"/>
    <s v="三级"/>
    <n v="1500"/>
    <n v="1818"/>
    <n v="99226.7"/>
    <n v="1"/>
    <n v="118595.86666667"/>
    <n v="1"/>
    <x v="1"/>
    <n v="0"/>
    <n v="118595.87"/>
    <x v="0"/>
    <m/>
    <n v="0"/>
    <n v="118595.86666667"/>
    <n v="86.670077075236051"/>
    <n v="0"/>
    <s v="ART"/>
  </r>
  <r>
    <s v="CNXB0000"/>
    <x v="7"/>
    <s v="CNXB0300"/>
    <s v="西北三区"/>
    <s v="CNXB0304"/>
    <n v="11800004"/>
    <s v="内蒙古科技大学第一附属医院（包头医学院一附属医院）"/>
    <s v="是"/>
    <x v="22"/>
    <s v="包头"/>
    <s v="三级"/>
    <n v="946"/>
    <n v="950"/>
    <n v="36000"/>
    <n v="1"/>
    <n v="3041.0666666666998"/>
    <n v="6.3355555555555998E-2"/>
    <x v="0"/>
    <n v="0"/>
    <n v="3041.07"/>
    <x v="0"/>
    <m/>
    <n v="0"/>
    <n v="3041.0666666666998"/>
    <n v="2.2224171027117863"/>
    <n v="0"/>
    <s v="ART"/>
  </r>
  <r>
    <s v="CNXB0000"/>
    <x v="7"/>
    <s v="CNXB0300"/>
    <s v="西北三区"/>
    <s v="CNXB0304"/>
    <n v="11800010"/>
    <s v="鄂尔多斯中心医院（原伊盟医院）"/>
    <s v="否"/>
    <x v="22"/>
    <s v="鄂尔多斯"/>
    <s v="三级"/>
    <n v="1200"/>
    <n v="1854"/>
    <n v="76440"/>
    <n v="1"/>
    <n v="97306.666666667006"/>
    <n v="0.84437257980114999"/>
    <x v="1"/>
    <n v="0"/>
    <n v="97306.67"/>
    <x v="0"/>
    <m/>
    <n v="0"/>
    <n v="97306.666666667006"/>
    <n v="71.111890633069521"/>
    <n v="0"/>
    <s v="ART"/>
  </r>
  <r>
    <s v="CNXB0000"/>
    <x v="7"/>
    <s v="CNXB0300"/>
    <s v="西北三区"/>
    <s v="CNXB0304"/>
    <n v="11800014"/>
    <s v="内蒙古医学院第一附属医院"/>
    <s v="是"/>
    <x v="22"/>
    <s v="呼和浩特"/>
    <s v="三级"/>
    <n v="1804"/>
    <n v="4509"/>
    <n v="76440.353499999997"/>
    <n v="1"/>
    <n v="0"/>
    <n v="3.1637739613541001E-2"/>
    <x v="0"/>
    <n v="0"/>
    <n v="0"/>
    <x v="0"/>
    <m/>
    <n v="0"/>
    <n v="0"/>
    <n v="0"/>
    <n v="0"/>
    <s v="ART"/>
  </r>
  <r>
    <s v="CNXB0000"/>
    <x v="7"/>
    <s v="CNXB0300"/>
    <s v="西北三区"/>
    <s v="CNXB0304"/>
    <n v="11800015"/>
    <s v="内蒙古自治区医院"/>
    <s v="是"/>
    <x v="22"/>
    <s v="呼和浩特"/>
    <s v="三级"/>
    <n v="2200"/>
    <n v="3196"/>
    <n v="88361.46"/>
    <n v="1"/>
    <n v="84232.88"/>
    <n v="1"/>
    <x v="1"/>
    <n v="0"/>
    <n v="84232.88"/>
    <x v="0"/>
    <m/>
    <n v="0"/>
    <n v="84232.88"/>
    <n v="61.557543336548861"/>
    <n v="0"/>
    <s v="ART"/>
  </r>
  <r>
    <s v="CNXB0000"/>
    <x v="7"/>
    <s v="CNXB0300"/>
    <s v="西北三区"/>
    <s v="CNXB0301"/>
    <n v="12200003"/>
    <s v="长治市人民医院"/>
    <s v="是"/>
    <x v="23"/>
    <s v="长治"/>
    <s v="三级"/>
    <n v="750"/>
    <n v="1000"/>
    <n v="36000"/>
    <n v="1"/>
    <n v="34058.879999999997"/>
    <n v="0.81891999999999998"/>
    <x v="1"/>
    <n v="0"/>
    <n v="34058.879999999997"/>
    <x v="0"/>
    <m/>
    <n v="0"/>
    <n v="34058.879999999997"/>
    <n v="24.890292028413572"/>
    <n v="0"/>
    <s v="ART"/>
  </r>
  <r>
    <s v="CNXB0000"/>
    <x v="7"/>
    <s v="CNXB0300"/>
    <s v="西北三区"/>
    <s v="CNXB0301"/>
    <n v="12200004"/>
    <s v="长治医学院附属和平医院"/>
    <s v="否"/>
    <x v="23"/>
    <s v="长治"/>
    <s v="三级"/>
    <n v="1500"/>
    <n v="2254"/>
    <n v="36000"/>
    <n v="1"/>
    <n v="1520.5333333333001"/>
    <n v="3.1677777777777999E-2"/>
    <x v="0"/>
    <n v="0"/>
    <n v="1520.53"/>
    <x v="0"/>
    <m/>
    <n v="0"/>
    <n v="1520.5333333333001"/>
    <n v="1.1112085513558567"/>
    <n v="0"/>
    <s v="ART"/>
  </r>
  <r>
    <s v="CNXB0000"/>
    <x v="7"/>
    <s v="CNXB0300"/>
    <s v="西北三区"/>
    <s v="CNXB0305"/>
    <n v="12200005"/>
    <s v="山西省人民医院"/>
    <s v="是"/>
    <x v="23"/>
    <s v="太原"/>
    <s v="三级"/>
    <n v="1500"/>
    <n v="2690"/>
    <n v="218595.91"/>
    <n v="2"/>
    <n v="224537.04"/>
    <n v="1"/>
    <x v="1"/>
    <n v="0"/>
    <n v="224537.04"/>
    <x v="0"/>
    <m/>
    <n v="0"/>
    <n v="224537.04"/>
    <n v="164.09208103130757"/>
    <n v="0"/>
    <s v="ART"/>
  </r>
  <r>
    <s v="CNXB0000"/>
    <x v="7"/>
    <s v="CNXB0300"/>
    <s v="西北三区"/>
    <s v="CNXB0305"/>
    <n v="12200007"/>
    <s v="山西武警总队医院"/>
    <s v="否"/>
    <x v="23"/>
    <s v="太原"/>
    <s v="三级"/>
    <n v="750"/>
    <n v="600"/>
    <n v="66000"/>
    <n v="1"/>
    <n v="53215.199999999997"/>
    <n v="0.86408606060605997"/>
    <x v="1"/>
    <n v="0"/>
    <n v="53215.199999999997"/>
    <x v="0"/>
    <m/>
    <n v="0"/>
    <n v="53215.199999999997"/>
    <n v="38.889765851091816"/>
    <n v="0"/>
    <s v="ART"/>
  </r>
  <r>
    <s v="CNXB0000"/>
    <x v="7"/>
    <s v="CNXB0300"/>
    <s v="西北三区"/>
    <s v="CNXB0305"/>
    <n v="12200008"/>
    <s v="山西医科大学附属第二医院山西红十字会医院"/>
    <s v="是"/>
    <x v="23"/>
    <s v="太原"/>
    <s v="三级"/>
    <n v="1245"/>
    <n v="2500"/>
    <n v="146576.1"/>
    <n v="1"/>
    <n v="118949.96"/>
    <n v="0.55197846033562004"/>
    <x v="1"/>
    <n v="0"/>
    <n v="118949.96"/>
    <x v="0"/>
    <m/>
    <n v="0"/>
    <n v="118949.96"/>
    <n v="86.928849133269026"/>
    <n v="0"/>
    <s v="ART"/>
  </r>
  <r>
    <s v="CNXB0000"/>
    <x v="7"/>
    <s v="CNXB0300"/>
    <s v="西北三区"/>
    <s v="CNXB0301"/>
    <n v="12200009"/>
    <s v="山西医科大学附属第一医院"/>
    <s v="是"/>
    <x v="23"/>
    <s v="太原"/>
    <s v="三级"/>
    <n v="1500"/>
    <n v="2500"/>
    <n v="509880"/>
    <n v="3"/>
    <n v="367762.64"/>
    <n v="0.61750994351611999"/>
    <x v="1"/>
    <n v="0"/>
    <n v="367762.64"/>
    <x v="0"/>
    <m/>
    <n v="0"/>
    <n v="367762.64"/>
    <n v="268.76161244117048"/>
    <n v="0"/>
    <s v="ART"/>
  </r>
  <r>
    <s v="CNXB0000"/>
    <x v="7"/>
    <s v="CNXB0300"/>
    <s v="西北三区"/>
    <s v="CNXB0301"/>
    <n v="12200010"/>
    <s v="太原市第二人民医院"/>
    <s v="否"/>
    <x v="23"/>
    <s v="太原"/>
    <s v="二级"/>
    <n v="300"/>
    <n v="729"/>
    <n v="36000"/>
    <n v="1"/>
    <n v="2280.6"/>
    <n v="8.5908055555556001E-2"/>
    <x v="0"/>
    <n v="0"/>
    <n v="2280.6"/>
    <x v="0"/>
    <m/>
    <n v="0"/>
    <n v="2280.6"/>
    <n v="1.6666666666666665"/>
    <n v="0"/>
    <s v="ART"/>
  </r>
  <r>
    <s v="CNXB0000"/>
    <x v="7"/>
    <s v="CNXB0300"/>
    <s v="西北三区"/>
    <s v="CNXB0301"/>
    <n v="12200011"/>
    <s v="太原市人民医院"/>
    <s v="否"/>
    <x v="23"/>
    <s v="太原"/>
    <s v="二级"/>
    <n v="400"/>
    <n v="500"/>
    <n v="36000"/>
    <n v="1"/>
    <n v="1520.4"/>
    <n v="4.3665555555555999E-2"/>
    <x v="0"/>
    <n v="0"/>
    <n v="1520.4"/>
    <x v="0"/>
    <m/>
    <n v="0"/>
    <n v="1520.4"/>
    <n v="1.1111111111111112"/>
    <n v="0"/>
    <s v="ART"/>
  </r>
  <r>
    <s v="CNXB0000"/>
    <x v="7"/>
    <s v="CNXB0300"/>
    <s v="西北三区"/>
    <s v="CNXB0301"/>
    <n v="12200012"/>
    <s v="太原钢铁(集团)有限公司总医院原太原市太钢卫生处"/>
    <s v="否"/>
    <x v="23"/>
    <s v="太原"/>
    <s v="三级"/>
    <n v="1200"/>
    <n v="600"/>
    <n v="52800"/>
    <n v="1"/>
    <n v="52911.986666666999"/>
    <n v="0.66354242424242005"/>
    <x v="1"/>
    <n v="0"/>
    <n v="52911.99"/>
    <x v="0"/>
    <m/>
    <n v="0"/>
    <n v="52911.986666666999"/>
    <n v="38.668176990460843"/>
    <n v="0"/>
    <s v="ART"/>
  </r>
  <r>
    <s v="CNXB0000"/>
    <x v="7"/>
    <s v="CNXB0300"/>
    <s v="西北三区"/>
    <s v="CNXB0301"/>
    <n v="12200014"/>
    <s v="太原市中心医院"/>
    <s v="是"/>
    <x v="23"/>
    <s v="太原"/>
    <s v="三级"/>
    <n v="915"/>
    <n v="1818"/>
    <n v="76544.240000000005"/>
    <n v="1"/>
    <n v="75616.013333333001"/>
    <n v="1"/>
    <x v="1"/>
    <n v="0"/>
    <n v="75616.009999999995"/>
    <x v="0"/>
    <m/>
    <n v="0"/>
    <n v="75616.013333333001"/>
    <n v="55.260321357927005"/>
    <n v="0"/>
    <s v="ART"/>
  </r>
  <r>
    <s v="CNXB0000"/>
    <x v="7"/>
    <s v="CNXB0300"/>
    <s v="西北三区"/>
    <s v="CNXB0305"/>
    <n v="12200015"/>
    <s v="阳泉市第一人民医院"/>
    <s v="否"/>
    <x v="23"/>
    <s v="阳泉"/>
    <s v="三级"/>
    <n v="1000"/>
    <n v="1781"/>
    <n v="76544.240000000005"/>
    <n v="1"/>
    <n v="24326.400000000001"/>
    <n v="0.47674390653039"/>
    <x v="3"/>
    <n v="0"/>
    <n v="24326.400000000001"/>
    <x v="0"/>
    <m/>
    <n v="0"/>
    <n v="24326.400000000001"/>
    <n v="17.777777777777779"/>
    <n v="0"/>
    <s v="ART"/>
  </r>
  <r>
    <s v="CNXB0000"/>
    <x v="7"/>
    <s v="CNXB0300"/>
    <s v="西北三区"/>
    <s v="CNXB0305"/>
    <n v="12200017"/>
    <s v="中国人民解放军第二六四医院"/>
    <s v="否"/>
    <x v="23"/>
    <s v="太原"/>
    <s v="三级"/>
    <n v="1000"/>
    <n v="1200"/>
    <n v="36000"/>
    <n v="1"/>
    <n v="1216.32"/>
    <n v="5.8928888888889003E-2"/>
    <x v="0"/>
    <n v="0"/>
    <n v="1216.32"/>
    <x v="0"/>
    <m/>
    <n v="0"/>
    <n v="1216.32"/>
    <n v="0.88888888888888884"/>
    <n v="0"/>
    <s v="ART"/>
  </r>
  <r>
    <s v="CNXB0000"/>
    <x v="7"/>
    <s v="CNXB0300"/>
    <s v="西北三区"/>
    <s v="CNXB0305"/>
    <n v="12200019"/>
    <s v="山西省中医研究院附属医院（原山西省中医药研究所）"/>
    <s v="是"/>
    <x v="23"/>
    <s v="太原"/>
    <s v="三级"/>
    <n v="958"/>
    <n v="2327"/>
    <n v="36000"/>
    <n v="1"/>
    <n v="8514.4533333333002"/>
    <n v="0.18044666666667"/>
    <x v="0"/>
    <n v="0"/>
    <n v="8514.4500000000007"/>
    <x v="0"/>
    <m/>
    <n v="0"/>
    <n v="8514.4533333333002"/>
    <n v="6.2223781266138296"/>
    <n v="0"/>
    <s v="ART"/>
  </r>
  <r>
    <s v="CNXB0000"/>
    <x v="7"/>
    <s v="CNXB0300"/>
    <s v="西北三区"/>
    <s v="CNXB0305"/>
    <n v="12200022"/>
    <s v="阳泉市第三人民医院"/>
    <s v="否"/>
    <x v="23"/>
    <s v="阳泉"/>
    <s v="三级"/>
    <n v="530"/>
    <n v="600"/>
    <n v="36000"/>
    <n v="1"/>
    <n v="10643.066666667"/>
    <n v="0.22556111111110999"/>
    <x v="3"/>
    <n v="0"/>
    <n v="10643.07"/>
    <x v="0"/>
    <m/>
    <n v="0"/>
    <n v="10643.066666667"/>
    <n v="7.7779726582675615"/>
    <n v="0"/>
    <s v="ART"/>
  </r>
  <r>
    <s v="CNXB0000"/>
    <x v="7"/>
    <s v="CNXB0300"/>
    <s v="西北三区"/>
    <s v="CNXB0301"/>
    <n v="12200023"/>
    <s v="山西晋城无烟煤矿业集团有限公司总医院"/>
    <s v="是"/>
    <x v="23"/>
    <s v="晋城"/>
    <s v="三级"/>
    <n v="1000"/>
    <n v="1818"/>
    <n v="88658.22"/>
    <n v="1"/>
    <n v="73826.8"/>
    <n v="1"/>
    <x v="1"/>
    <n v="0"/>
    <n v="73826.8"/>
    <x v="0"/>
    <m/>
    <n v="0"/>
    <n v="73826.8"/>
    <n v="53.952760969335557"/>
    <n v="0"/>
    <s v="ART"/>
  </r>
  <r>
    <s v="CNXB0000"/>
    <x v="7"/>
    <s v="CNXB0300"/>
    <s v="西北三区"/>
    <s v="CNXB0305"/>
    <n v="13000480"/>
    <s v="山西大医院（山西医学科学院）"/>
    <s v="否"/>
    <x v="23"/>
    <s v="太原"/>
    <s v="三级"/>
    <n v="2232"/>
    <n v="5000"/>
    <n v="82080"/>
    <n v="1"/>
    <n v="64879"/>
    <n v="0.94457517056530005"/>
    <x v="1"/>
    <n v="0"/>
    <n v="64879"/>
    <x v="0"/>
    <m/>
    <n v="0"/>
    <n v="64879"/>
    <n v="47.413692303195063"/>
    <n v="0"/>
    <s v="ART"/>
  </r>
  <r>
    <s v="CNXB0000"/>
    <x v="7"/>
    <s v="CNXB0300"/>
    <s v="西北三区"/>
    <s v="CNXB0305"/>
    <n v="91006103"/>
    <s v="山西医科大学附属第三医院"/>
    <s v="否"/>
    <x v="23"/>
    <s v="太原"/>
    <s v="二级"/>
    <n v="300"/>
    <n v="500"/>
    <n v="36000"/>
    <n v="1"/>
    <n v="1064.28"/>
    <n v="3.8011388888888997E-2"/>
    <x v="0"/>
    <n v="0"/>
    <n v="1064.28"/>
    <x v="0"/>
    <m/>
    <n v="0"/>
    <n v="1064.28"/>
    <n v="0.77777777777777779"/>
    <n v="0"/>
    <s v="ART"/>
  </r>
  <r>
    <s v="CNXB0000"/>
    <x v="7"/>
    <s v="CNXB0300"/>
    <s v="西北三区"/>
    <s v="CNXB0305"/>
    <n v="91006129"/>
    <s v="阳泉煤业集团总医院"/>
    <s v="否"/>
    <x v="23"/>
    <s v="太原"/>
    <s v="三级"/>
    <n v="1000"/>
    <n v="1000"/>
    <n v="36000"/>
    <n v="1"/>
    <n v="27367.866666667"/>
    <n v="0.31676388888889001"/>
    <x v="3"/>
    <n v="0"/>
    <n v="27367.87"/>
    <x v="0"/>
    <m/>
    <n v="0"/>
    <n v="27367.866666667"/>
    <n v="20.000487201224093"/>
    <n v="0"/>
    <s v="ART"/>
  </r>
  <r>
    <s v="CNXB0000"/>
    <x v="7"/>
    <s v="CNXB0300"/>
    <s v="西北三区"/>
    <s v="CNXB0305"/>
    <n v="91006242"/>
    <s v="太原市太航医院"/>
    <s v="否"/>
    <x v="23"/>
    <s v="太原"/>
    <s v="二级"/>
    <n v="200"/>
    <n v="400"/>
    <n v="36000"/>
    <n v="1"/>
    <n v="23110.493333333001"/>
    <n v="0.54000388888888995"/>
    <x v="1"/>
    <n v="0"/>
    <n v="23110.49"/>
    <x v="0"/>
    <m/>
    <n v="0"/>
    <n v="23110.493333333001"/>
    <n v="16.889190953647432"/>
    <n v="0"/>
    <s v="ART"/>
  </r>
  <r>
    <s v="CNXB0000"/>
    <x v="7"/>
    <s v="CNXB0300"/>
    <s v="西北三区"/>
    <s v="CNXB0301"/>
    <n v="91016467"/>
    <s v="太原市精神病医院"/>
    <s v="否"/>
    <x v="23"/>
    <s v="太原"/>
    <s v="二级"/>
    <n v="500"/>
    <n v="400"/>
    <n v="77160"/>
    <n v="1"/>
    <n v="0"/>
    <n v="0"/>
    <x v="0"/>
    <n v="0"/>
    <n v="0"/>
    <x v="0"/>
    <m/>
    <n v="0"/>
    <n v="0"/>
    <n v="0"/>
    <n v="0"/>
    <s v="ART"/>
  </r>
  <r>
    <s v="CNXB0000"/>
    <x v="7"/>
    <s v="CNXB0300"/>
    <s v="西北三区"/>
    <s v="CNXB0304"/>
    <n v="91031844"/>
    <s v="内蒙古包钢医院"/>
    <s v="否"/>
    <x v="22"/>
    <s v="包头"/>
    <s v="三级"/>
    <n v="1500"/>
    <n v="3054"/>
    <n v="36000"/>
    <n v="1"/>
    <n v="0"/>
    <n v="0"/>
    <x v="0"/>
    <n v="0"/>
    <n v="0"/>
    <x v="0"/>
    <m/>
    <n v="0"/>
    <n v="0"/>
    <n v="0"/>
    <n v="0"/>
    <s v="ART"/>
  </r>
  <r>
    <s v="CNXN0000"/>
    <x v="8"/>
    <s v="CNXN0100"/>
    <s v="西南一区"/>
    <s v="CNXN0104"/>
    <n v="12500003"/>
    <s v="成都军区机关医院"/>
    <s v="否"/>
    <x v="24"/>
    <s v="成都"/>
    <s v="三级"/>
    <n v="540"/>
    <n v="900"/>
    <n v="36000"/>
    <n v="1"/>
    <n v="23686.506666666999"/>
    <n v="0.72049666666667"/>
    <x v="1"/>
    <n v="0"/>
    <n v="23686.51"/>
    <x v="0"/>
    <m/>
    <n v="0"/>
    <n v="23686.506666666999"/>
    <n v="17.310142555078343"/>
    <n v="0"/>
    <s v="ART"/>
  </r>
  <r>
    <s v="CNXN0000"/>
    <x v="8"/>
    <s v="CNXN0100"/>
    <s v="西南一区"/>
    <s v="CNXN0104"/>
    <n v="12500005"/>
    <s v="成都市第二人民医院成都市红十字医院"/>
    <s v="是"/>
    <x v="24"/>
    <s v="成都"/>
    <s v="三级"/>
    <n v="1200"/>
    <n v="1500"/>
    <n v="189051.71"/>
    <n v="1"/>
    <n v="59215.466666667002"/>
    <n v="0.31343932302965999"/>
    <x v="3"/>
    <n v="0"/>
    <n v="59215.47"/>
    <x v="0"/>
    <m/>
    <n v="0"/>
    <n v="59215.466666667002"/>
    <n v="43.274771746226875"/>
    <n v="0"/>
    <s v="ART"/>
  </r>
  <r>
    <s v="CNXN0000"/>
    <x v="8"/>
    <s v="CNXN0100"/>
    <s v="西南一区"/>
    <s v="CNXN0102"/>
    <n v="12500006"/>
    <s v="成都市第三人民医院"/>
    <s v="是"/>
    <x v="24"/>
    <s v="成都"/>
    <s v="三级"/>
    <n v="800"/>
    <n v="1400"/>
    <n v="779076.23"/>
    <n v="3"/>
    <n v="217294.49333333"/>
    <n v="0.25474065612295999"/>
    <x v="3"/>
    <n v="0"/>
    <n v="217294.49"/>
    <x v="0"/>
    <m/>
    <n v="0"/>
    <n v="217294.49333333"/>
    <n v="158.79921463162469"/>
    <n v="0"/>
    <s v="ART"/>
  </r>
  <r>
    <s v="CNXN0000"/>
    <x v="8"/>
    <s v="CNXN0100"/>
    <s v="西南一区"/>
    <s v="CNXN0105"/>
    <n v="12500007"/>
    <s v="成都市第五人民医院"/>
    <s v="是"/>
    <x v="24"/>
    <s v="成都"/>
    <s v="三级"/>
    <n v="1407"/>
    <n v="800"/>
    <n v="131652.64000000001"/>
    <n v="1"/>
    <n v="0"/>
    <n v="2.8958021654559999E-3"/>
    <x v="0"/>
    <n v="0"/>
    <n v="0"/>
    <x v="0"/>
    <m/>
    <n v="0"/>
    <n v="0"/>
    <n v="0"/>
    <n v="0"/>
    <s v="ART"/>
  </r>
  <r>
    <s v="CNXN0000"/>
    <x v="8"/>
    <s v="CNXN0100"/>
    <s v="西南一区"/>
    <s v="CNXN0103"/>
    <n v="12500009"/>
    <s v="成都市第一人民医院成都市中西医结合医院"/>
    <s v="是"/>
    <x v="24"/>
    <s v="成都"/>
    <s v="三级"/>
    <n v="501"/>
    <n v="1200"/>
    <n v="47577.7"/>
    <n v="1"/>
    <n v="0"/>
    <n v="0"/>
    <x v="0"/>
    <n v="0"/>
    <n v="0"/>
    <x v="0"/>
    <m/>
    <n v="0"/>
    <n v="0"/>
    <n v="0"/>
    <n v="0"/>
    <s v="ART"/>
  </r>
  <r>
    <s v="CNXN0000"/>
    <x v="8"/>
    <s v="CNXN0100"/>
    <s v="西南一区"/>
    <s v="CNXN0101"/>
    <n v="12500011"/>
    <s v="成都市龙泉驿区第一人民医院"/>
    <s v="否"/>
    <x v="24"/>
    <s v="成都"/>
    <s v="二级"/>
    <n v="300"/>
    <n v="8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100"/>
    <s v="西南一区"/>
    <s v="CNXN0105"/>
    <n v="12500013"/>
    <s v="成都四五二空军医院"/>
    <s v="否"/>
    <x v="24"/>
    <s v="成都"/>
    <s v="三级"/>
    <n v="600"/>
    <n v="800"/>
    <n v="36000"/>
    <n v="1"/>
    <n v="5149.0666666667003"/>
    <n v="0.28377222222221998"/>
    <x v="3"/>
    <n v="0"/>
    <n v="5149.07"/>
    <x v="0"/>
    <m/>
    <n v="0"/>
    <n v="5149.0666666667003"/>
    <n v="3.7629473725238243"/>
    <n v="0"/>
    <s v="ART"/>
  </r>
  <r>
    <s v="CNXN0000"/>
    <x v="8"/>
    <s v="CNXN0100"/>
    <s v="西南一区"/>
    <s v="CNXN0104"/>
    <n v="12500017"/>
    <s v="核工业416医院"/>
    <s v="是"/>
    <x v="24"/>
    <s v="成都"/>
    <s v="三级"/>
    <n v="200"/>
    <n v="500"/>
    <n v="36000"/>
    <n v="1"/>
    <n v="12100.306666667"/>
    <n v="0.41653638888889"/>
    <x v="3"/>
    <n v="0"/>
    <n v="12100.31"/>
    <x v="0"/>
    <m/>
    <n v="0"/>
    <n v="12100.306666667"/>
    <n v="8.8429263254311739"/>
    <n v="0"/>
    <s v="ART"/>
  </r>
  <r>
    <s v="CNXN0000"/>
    <x v="8"/>
    <s v="CNXN0100"/>
    <s v="西南一区"/>
    <s v="CNXN0103"/>
    <n v="12500020"/>
    <s v="四川大学华西医院"/>
    <s v="是"/>
    <x v="24"/>
    <s v="成都"/>
    <s v="三级"/>
    <n v="4300"/>
    <n v="12000"/>
    <n v="6097252.8975999998"/>
    <n v="9"/>
    <n v="3463058.04"/>
    <n v="0.47291208982573002"/>
    <x v="2"/>
    <n v="0.22"/>
    <n v="4224930.8099999996"/>
    <x v="0"/>
    <m/>
    <n v="0.22"/>
    <n v="4224930.8087999998"/>
    <n v="3087.5871910900642"/>
    <n v="0"/>
    <s v="ART"/>
  </r>
  <r>
    <s v="CNXN0000"/>
    <x v="8"/>
    <s v="CNXN0100"/>
    <s v="西南一区"/>
    <s v="CNXN0102"/>
    <n v="12500021"/>
    <s v="四川大学华西医院第四附属医院"/>
    <s v="否"/>
    <x v="24"/>
    <s v="成都"/>
    <s v="三级"/>
    <n v="500"/>
    <n v="1200"/>
    <n v="47520"/>
    <n v="1"/>
    <n v="19309"/>
    <n v="0.37856060606060998"/>
    <x v="3"/>
    <n v="0"/>
    <n v="19309"/>
    <x v="0"/>
    <m/>
    <n v="0"/>
    <n v="19309"/>
    <n v="14.111052646964248"/>
    <n v="0"/>
    <s v="ART"/>
  </r>
  <r>
    <s v="CNXN0000"/>
    <x v="8"/>
    <s v="CNXN0100"/>
    <s v="西南一区"/>
    <s v="CNXN0104"/>
    <n v="12500023"/>
    <s v="四川第四人民医院"/>
    <s v="否"/>
    <x v="24"/>
    <s v="成都"/>
    <s v="二级"/>
    <n v="400"/>
    <n v="600"/>
    <n v="42000"/>
    <n v="1"/>
    <n v="49431.786666667002"/>
    <n v="0.85544857142857"/>
    <x v="1"/>
    <n v="0"/>
    <n v="49431.79"/>
    <x v="0"/>
    <m/>
    <n v="0"/>
    <n v="49431.786666667002"/>
    <n v="36.124840441599432"/>
    <n v="0"/>
    <s v="ART"/>
  </r>
  <r>
    <s v="CNXN0000"/>
    <x v="8"/>
    <s v="CNXN0100"/>
    <s v="西南一区"/>
    <s v="CNXN0103"/>
    <n v="12500024"/>
    <s v="四川省第五人民医院"/>
    <s v="是"/>
    <x v="24"/>
    <s v="成都"/>
    <s v="二级"/>
    <n v="400"/>
    <n v="600"/>
    <n v="137210.26"/>
    <n v="1"/>
    <n v="1287.2666666667001"/>
    <n v="5.0446956371921002E-2"/>
    <x v="0"/>
    <n v="0"/>
    <n v="1287.27"/>
    <x v="0"/>
    <m/>
    <n v="0"/>
    <n v="1287.2666666667001"/>
    <n v="0.94073684313097439"/>
    <n v="0"/>
    <s v="ART"/>
  </r>
  <r>
    <s v="CNXN0000"/>
    <x v="8"/>
    <s v="CNXN0100"/>
    <s v="西南一区"/>
    <s v="CNXN0105"/>
    <n v="12500025"/>
    <s v="四川省人民医院"/>
    <s v="是"/>
    <x v="24"/>
    <s v="成都"/>
    <s v="三级"/>
    <n v="2300"/>
    <n v="6000"/>
    <n v="2942151.25"/>
    <n v="7"/>
    <n v="219868.90666666999"/>
    <n v="4.7395353994801999E-2"/>
    <x v="6"/>
    <n v="0.21"/>
    <n v="266041.38"/>
    <x v="0"/>
    <m/>
    <n v="0.21"/>
    <n v="266041.37706667068"/>
    <n v="194.42352675222213"/>
    <n v="0"/>
    <s v="ART"/>
  </r>
  <r>
    <s v="CNXN0000"/>
    <x v="8"/>
    <s v="CNXN0100"/>
    <s v="西南一区"/>
    <s v="CNXN0105"/>
    <n v="12500026"/>
    <s v="四川省医学科学院附属医院"/>
    <s v="否"/>
    <x v="24"/>
    <s v="成都"/>
    <s v="二级"/>
    <n v="380"/>
    <n v="3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100"/>
    <s v="西南一区"/>
    <s v="CNXN0105"/>
    <n v="12500027"/>
    <s v="四川省中医院成都中医药大学附属医院"/>
    <s v="是"/>
    <x v="24"/>
    <s v="成都"/>
    <s v="三级"/>
    <n v="2000"/>
    <n v="1200"/>
    <n v="39417.9"/>
    <n v="1"/>
    <n v="14159.933333333"/>
    <n v="0.47123514951328999"/>
    <x v="3"/>
    <n v="0"/>
    <n v="14159.93"/>
    <x v="0"/>
    <m/>
    <n v="0"/>
    <n v="14159.933333333"/>
    <n v="10.348105274440204"/>
    <n v="0"/>
    <s v="ART"/>
  </r>
  <r>
    <s v="CNXN0000"/>
    <x v="8"/>
    <s v="CNXN0100"/>
    <s v="西南一区"/>
    <s v="CNXN0102"/>
    <n v="12500028"/>
    <s v="中国航空工业成都三六三医院"/>
    <s v="是"/>
    <x v="24"/>
    <s v="成都"/>
    <s v="三级"/>
    <n v="1000"/>
    <n v="1100"/>
    <n v="36000"/>
    <n v="1"/>
    <n v="41193.599999999999"/>
    <n v="0.64365555555555998"/>
    <x v="1"/>
    <n v="0"/>
    <n v="41193.599999999999"/>
    <x v="0"/>
    <m/>
    <n v="0"/>
    <n v="41193.599999999999"/>
    <n v="30.104358502148553"/>
    <n v="0"/>
    <s v="ART"/>
  </r>
  <r>
    <s v="CNXN0000"/>
    <x v="8"/>
    <s v="CNXN0100"/>
    <s v="西南一区"/>
    <s v="CNXN0104"/>
    <n v="12500029"/>
    <s v="中国人民解放军成都军区总医院"/>
    <s v="是"/>
    <x v="24"/>
    <s v="成都"/>
    <s v="三级"/>
    <n v="2200"/>
    <n v="3000"/>
    <n v="478905.35"/>
    <n v="2"/>
    <n v="265180.79999999999"/>
    <n v="0.58876151623698003"/>
    <x v="1"/>
    <n v="0"/>
    <n v="265180.79999999999"/>
    <x v="0"/>
    <m/>
    <n v="0"/>
    <n v="265180.79999999999"/>
    <n v="193.794615452074"/>
    <n v="0"/>
    <s v="ART"/>
  </r>
  <r>
    <s v="CNXN0000"/>
    <x v="8"/>
    <s v="CNXN0100"/>
    <s v="西南一区"/>
    <s v="CNXN0106"/>
    <n v="12500032"/>
    <s v="泸州医学院附属医院"/>
    <s v="是"/>
    <x v="24"/>
    <s v="泸州"/>
    <s v="三级"/>
    <n v="1200"/>
    <n v="1200"/>
    <n v="204342.84"/>
    <n v="2"/>
    <n v="211631.10666667001"/>
    <n v="0.95536741096483002"/>
    <x v="1"/>
    <n v="0"/>
    <n v="211631.11"/>
    <x v="0"/>
    <m/>
    <n v="0"/>
    <n v="211631.10666667001"/>
    <n v="154.66040125893039"/>
    <n v="0"/>
    <s v="ART"/>
  </r>
  <r>
    <s v="CNXN0000"/>
    <x v="8"/>
    <s v="CNXN0100"/>
    <s v="西南一区"/>
    <s v="CNXN0106"/>
    <n v="12500037"/>
    <s v="隆昌县人民医院"/>
    <s v="否"/>
    <x v="24"/>
    <s v="内江"/>
    <s v="二级"/>
    <n v="400"/>
    <n v="200"/>
    <n v="204071"/>
    <n v="2"/>
    <n v="36045.333333333001"/>
    <n v="0.20720043514267"/>
    <x v="3"/>
    <n v="0"/>
    <n v="36045.33"/>
    <x v="0"/>
    <m/>
    <n v="0"/>
    <n v="36045.333333333001"/>
    <n v="26.341995771093135"/>
    <n v="0"/>
    <s v="ART"/>
  </r>
  <r>
    <s v="CNXN0000"/>
    <x v="8"/>
    <s v="CNXN0100"/>
    <s v="西南一区"/>
    <s v="CNXN0106"/>
    <n v="12500039"/>
    <s v="内江市第一人民医院"/>
    <s v="否"/>
    <x v="24"/>
    <s v="内江"/>
    <s v="三级"/>
    <n v="800"/>
    <n v="800"/>
    <n v="204071"/>
    <n v="2"/>
    <n v="8238.6133333333"/>
    <n v="5.9021223005718999E-2"/>
    <x v="0"/>
    <n v="0"/>
    <n v="8238.61"/>
    <x v="0"/>
    <m/>
    <n v="0"/>
    <n v="8238.6133333333"/>
    <n v="6.0207937482338707"/>
    <n v="0"/>
    <s v="ART"/>
  </r>
  <r>
    <s v="CNXN0000"/>
    <x v="8"/>
    <s v="CNXN0100"/>
    <s v="西南一区"/>
    <s v="CNXN0105"/>
    <n v="12500040"/>
    <s v="川北医学院附属医院"/>
    <s v="是"/>
    <x v="24"/>
    <s v="南充"/>
    <s v="三级"/>
    <n v="1300"/>
    <n v="1500"/>
    <n v="107581.29"/>
    <n v="1"/>
    <n v="37073.386666667"/>
    <n v="0.36314790424989002"/>
    <x v="3"/>
    <n v="0"/>
    <n v="37073.39"/>
    <x v="0"/>
    <m/>
    <n v="0"/>
    <n v="37073.386666667"/>
    <n v="27.093299034367419"/>
    <n v="0"/>
    <s v="ART"/>
  </r>
  <r>
    <s v="CNXN0000"/>
    <x v="8"/>
    <s v="CNXN0100"/>
    <s v="西南一区"/>
    <s v="CNXN0106"/>
    <n v="12500042"/>
    <s v="宜宾市第二人民医院"/>
    <s v="是"/>
    <x v="24"/>
    <s v="宜宾"/>
    <s v="三级"/>
    <n v="501"/>
    <n v="400"/>
    <n v="36000"/>
    <n v="1"/>
    <n v="39133.573333332999"/>
    <n v="0.83000833333333002"/>
    <x v="1"/>
    <n v="0"/>
    <n v="39133.57"/>
    <x v="0"/>
    <m/>
    <n v="0"/>
    <n v="39133.573333332999"/>
    <n v="28.598887232404483"/>
    <n v="0"/>
    <s v="ART"/>
  </r>
  <r>
    <s v="CNXN0000"/>
    <x v="8"/>
    <s v="CNXN0100"/>
    <s v="西南一区"/>
    <s v="CNXN0104"/>
    <n v="12500044"/>
    <s v="德阳市人民医院"/>
    <s v="否"/>
    <x v="24"/>
    <s v="德阳"/>
    <s v="三级"/>
    <n v="1300"/>
    <n v="1600"/>
    <n v="156000"/>
    <n v="1"/>
    <n v="138512.50666667"/>
    <n v="0.77818307692307997"/>
    <x v="1"/>
    <n v="0"/>
    <n v="138512.51"/>
    <x v="0"/>
    <m/>
    <n v="0"/>
    <n v="138512.50666667"/>
    <n v="101.22519414969014"/>
    <n v="0"/>
    <s v="ART"/>
  </r>
  <r>
    <s v="CNXN0000"/>
    <x v="8"/>
    <s v="CNXN0100"/>
    <s v="西南一区"/>
    <s v="CNXN0105"/>
    <n v="12500046"/>
    <s v="成都市第六人民医院"/>
    <s v="否"/>
    <x v="24"/>
    <s v="成都"/>
    <s v="二级"/>
    <n v="300"/>
    <n v="600"/>
    <n v="72000"/>
    <n v="1"/>
    <n v="7724"/>
    <n v="0.43483611111110998"/>
    <x v="3"/>
    <n v="0"/>
    <n v="7724"/>
    <x v="0"/>
    <m/>
    <n v="0"/>
    <n v="7724"/>
    <n v="5.6447133795200086"/>
    <n v="0"/>
    <s v="ART"/>
  </r>
  <r>
    <s v="CNXN0000"/>
    <x v="8"/>
    <s v="CNXN0100"/>
    <s v="西南一区"/>
    <s v="CNXN0101"/>
    <n v="12500049"/>
    <s v="攀枝花市中心医院"/>
    <s v="否"/>
    <x v="24"/>
    <s v="攀枝花"/>
    <s v="三级"/>
    <n v="750"/>
    <n v="1000"/>
    <n v="36000"/>
    <n v="1"/>
    <n v="0"/>
    <n v="0.52949999999999997"/>
    <x v="1"/>
    <n v="0"/>
    <n v="0"/>
    <x v="0"/>
    <m/>
    <n v="0"/>
    <n v="0"/>
    <n v="0"/>
    <n v="0"/>
    <s v="ART"/>
  </r>
  <r>
    <s v="CNXN0000"/>
    <x v="8"/>
    <s v="CNXN0100"/>
    <s v="西南一区"/>
    <s v="CNXN0101"/>
    <n v="13000487"/>
    <s v="四川大学华西医院上锦南府分院"/>
    <s v="否"/>
    <x v="24"/>
    <s v="成都"/>
    <s v="三级"/>
    <n v="700"/>
    <n v="800"/>
    <n v="60000"/>
    <n v="1"/>
    <n v="0"/>
    <n v="0.85381333333332998"/>
    <x v="1"/>
    <n v="0"/>
    <n v="0"/>
    <x v="0"/>
    <m/>
    <n v="0"/>
    <n v="0"/>
    <n v="0"/>
    <n v="0"/>
    <s v="ART"/>
  </r>
  <r>
    <s v="CNXN0000"/>
    <x v="8"/>
    <s v="CNXN0100"/>
    <s v="西南一区"/>
    <s v="CNXN0104"/>
    <n v="91007933"/>
    <s v="成都慢性病医院"/>
    <s v="否"/>
    <x v="24"/>
    <s v="成都"/>
    <s v="二级"/>
    <n v="300"/>
    <n v="150"/>
    <n v="108000"/>
    <n v="1"/>
    <n v="63592.04"/>
    <n v="0.70676388888888997"/>
    <x v="1"/>
    <n v="0"/>
    <n v="63592.04"/>
    <x v="0"/>
    <m/>
    <n v="0"/>
    <n v="63592.04"/>
    <n v="46.473179572627089"/>
    <n v="0"/>
    <s v="ART"/>
  </r>
  <r>
    <s v="CNXN0000"/>
    <x v="8"/>
    <s v="CNXN0100"/>
    <s v="西南一区"/>
    <s v="CNXN0102"/>
    <n v="91008296"/>
    <s v="四川大学华西医院西藏成办分院"/>
    <s v="否"/>
    <x v="24"/>
    <s v="成都"/>
    <s v="二级"/>
    <n v="400"/>
    <n v="200"/>
    <n v="47520"/>
    <n v="1"/>
    <n v="15447.333333332999"/>
    <n v="0.37633880471379999"/>
    <x v="3"/>
    <n v="0"/>
    <n v="15447.33"/>
    <x v="0"/>
    <m/>
    <n v="0"/>
    <n v="15447.333333332999"/>
    <n v="11.288939557815924"/>
    <n v="0"/>
    <s v="ART"/>
  </r>
  <r>
    <s v="CNXN0000"/>
    <x v="8"/>
    <s v="CNXN0100"/>
    <s v="西南一区"/>
    <s v="CNXN0103"/>
    <n v="91008337"/>
    <s v="成都金沙医院（成都妇女儿童医院）"/>
    <s v="否"/>
    <x v="24"/>
    <s v="成都"/>
    <s v="二级"/>
    <n v="130"/>
    <n v="90"/>
    <n v="36000"/>
    <n v="1"/>
    <n v="28578"/>
    <n v="0.73140527777777997"/>
    <x v="1"/>
    <n v="0"/>
    <n v="28578"/>
    <x v="0"/>
    <m/>
    <n v="0"/>
    <n v="28578"/>
    <n v="20.884854862755414"/>
    <n v="0"/>
    <s v="ART"/>
  </r>
  <r>
    <s v="CNXN0000"/>
    <x v="8"/>
    <s v="CNXN0100"/>
    <s v="西南一区"/>
    <s v="CNXN0102"/>
    <n v="91009221"/>
    <s v="成都市第四人民医院"/>
    <s v="是"/>
    <x v="24"/>
    <s v="成都"/>
    <s v="二级"/>
    <n v="200"/>
    <n v="500"/>
    <n v="1183623.0218181999"/>
    <n v="5"/>
    <n v="0"/>
    <n v="0"/>
    <x v="6"/>
    <n v="0.21"/>
    <n v="0"/>
    <x v="0"/>
    <m/>
    <n v="0.21"/>
    <n v="0"/>
    <n v="0"/>
    <n v="0"/>
    <s v="ART"/>
  </r>
  <r>
    <s v="CNXN0000"/>
    <x v="8"/>
    <s v="CNXN0100"/>
    <s v="西南一区"/>
    <s v="CNXN0104"/>
    <n v="91009420"/>
    <s v="资阳市第一人民医院"/>
    <s v="否"/>
    <x v="24"/>
    <s v="资阳"/>
    <s v="三级"/>
    <n v="500"/>
    <n v="300"/>
    <n v="36000"/>
    <n v="1"/>
    <n v="12872.666666667001"/>
    <n v="0.53637500000000005"/>
    <x v="1"/>
    <n v="0"/>
    <n v="12872.67"/>
    <x v="0"/>
    <m/>
    <n v="0"/>
    <n v="12872.666666667001"/>
    <n v="9.4073684313097434"/>
    <n v="0"/>
    <s v="ART"/>
  </r>
  <r>
    <s v="CNXN0000"/>
    <x v="8"/>
    <s v="CNXN0100"/>
    <s v="西南一区"/>
    <s v="CNXN0105"/>
    <n v="91010691"/>
    <s v="四川石油管理局成都医院"/>
    <s v="否"/>
    <x v="24"/>
    <s v="成都"/>
    <s v="二级"/>
    <n v="300"/>
    <n v="200"/>
    <n v="72000"/>
    <n v="1"/>
    <n v="46084.813333332997"/>
    <n v="0.85444861111111003"/>
    <x v="1"/>
    <n v="0"/>
    <n v="46084.81"/>
    <x v="0"/>
    <m/>
    <n v="0"/>
    <n v="46084.813333332997"/>
    <n v="33.678866185311612"/>
    <n v="0"/>
    <s v="ART"/>
  </r>
  <r>
    <s v="CNXN0000"/>
    <x v="8"/>
    <s v="CNXN0100"/>
    <s v="西南一区"/>
    <s v="CNXN0105"/>
    <n v="91010761"/>
    <s v="四川人民医院（草堂医院）"/>
    <s v="否"/>
    <x v="24"/>
    <s v="成都"/>
    <s v="二级"/>
    <n v="120"/>
    <n v="1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100"/>
    <s v="西南一区"/>
    <s v="CNXN0103"/>
    <n v="91010840"/>
    <s v="双流县第二人民医院"/>
    <s v="否"/>
    <x v="24"/>
    <s v="成都"/>
    <s v="二级"/>
    <n v="600"/>
    <n v="1800"/>
    <n v="92676"/>
    <n v="1"/>
    <n v="1544.72"/>
    <n v="1.250097112521E-2"/>
    <x v="0"/>
    <n v="0"/>
    <n v="1544.72"/>
    <x v="0"/>
    <m/>
    <n v="0"/>
    <n v="1544.72"/>
    <n v="1.1288842117571398"/>
    <n v="0"/>
    <s v="ART"/>
  </r>
  <r>
    <s v="CNXN0000"/>
    <x v="8"/>
    <s v="CNXN0100"/>
    <s v="西南一区"/>
    <s v="CNXN0101"/>
    <n v="91011483"/>
    <s v="眉山市第二人民医院"/>
    <s v="否"/>
    <x v="24"/>
    <s v="眉山"/>
    <s v="三级"/>
    <n v="500"/>
    <n v="600"/>
    <n v="36000"/>
    <n v="1"/>
    <n v="26775.573333332999"/>
    <n v="0.53637333333333004"/>
    <x v="1"/>
    <n v="0"/>
    <n v="26775.57"/>
    <x v="0"/>
    <m/>
    <n v="0"/>
    <n v="26775.573333332999"/>
    <n v="19.567638145906781"/>
    <n v="0"/>
    <s v="ART"/>
  </r>
  <r>
    <s v="CNXN0000"/>
    <x v="8"/>
    <s v="CNXN0100"/>
    <s v="西南一区"/>
    <s v="CNXN0105"/>
    <n v="91011795"/>
    <s v="西南交通大学医院"/>
    <s v="否"/>
    <x v="24"/>
    <s v="成都"/>
    <s v="一级"/>
    <n v="80"/>
    <n v="50"/>
    <n v="36000"/>
    <n v="1"/>
    <n v="27033.293333333"/>
    <n v="0.84843749999999996"/>
    <x v="1"/>
    <n v="0"/>
    <n v="27033.29"/>
    <x v="0"/>
    <m/>
    <n v="0"/>
    <n v="27033.293333333"/>
    <n v="19.755980395022508"/>
    <n v="0"/>
    <s v="ART"/>
  </r>
  <r>
    <s v="CNXN0000"/>
    <x v="8"/>
    <s v="CNXN0100"/>
    <s v="西南一区"/>
    <s v="CNXN0101"/>
    <n v="91018749"/>
    <s v="新津县人民医院"/>
    <s v="否"/>
    <x v="24"/>
    <s v="成都"/>
    <s v="二级"/>
    <n v="320"/>
    <n v="500"/>
    <n v="36000"/>
    <n v="1"/>
    <n v="20596.266666667001"/>
    <n v="0.42909999999999998"/>
    <x v="3"/>
    <n v="0"/>
    <n v="20596.27"/>
    <x v="0"/>
    <m/>
    <n v="0"/>
    <n v="20596.266666667001"/>
    <n v="15.051789490095443"/>
    <n v="0"/>
    <s v="ART"/>
  </r>
  <r>
    <s v="CNXN0000"/>
    <x v="8"/>
    <s v="CNXN0100"/>
    <s v="西南一区"/>
    <s v="CNXN0101"/>
    <n v="91019913"/>
    <s v="凉山州第一人民医院"/>
    <s v="否"/>
    <x v="24"/>
    <s v="西昌"/>
    <s v="三级"/>
    <n v="500"/>
    <n v="700"/>
    <n v="36000"/>
    <n v="1"/>
    <n v="257.45333333333002"/>
    <n v="0"/>
    <x v="0"/>
    <n v="0"/>
    <n v="257.45"/>
    <x v="0"/>
    <m/>
    <n v="0"/>
    <n v="257.45333333333002"/>
    <n v="0.18814736862618756"/>
    <n v="0"/>
    <s v="ART"/>
  </r>
  <r>
    <s v="CNXN0000"/>
    <x v="8"/>
    <s v="CNXN0100"/>
    <s v="西南一区"/>
    <s v="CNXN0106"/>
    <n v="91019978"/>
    <s v="泸州医学院附属中医院"/>
    <s v="否"/>
    <x v="24"/>
    <s v="泸州"/>
    <s v="三级"/>
    <n v="1000"/>
    <n v="600"/>
    <n v="204071"/>
    <n v="2"/>
    <n v="30894.400000000001"/>
    <n v="0"/>
    <x v="0"/>
    <n v="0"/>
    <n v="30894.400000000001"/>
    <x v="0"/>
    <m/>
    <n v="0"/>
    <n v="30894.400000000001"/>
    <n v="22.577684235142797"/>
    <n v="0"/>
    <s v="ART"/>
  </r>
  <r>
    <s v="CNXN0000"/>
    <x v="8"/>
    <s v="CNXN0100"/>
    <s v="西南一区"/>
    <s v="CNXN0101"/>
    <n v="91021086"/>
    <s v="眉山市中医院"/>
    <s v="否"/>
    <x v="24"/>
    <s v="眉山"/>
    <s v="三级"/>
    <n v="400"/>
    <n v="500"/>
    <n v="36000"/>
    <n v="1"/>
    <n v="2574.6666666667002"/>
    <n v="7.8348888888888996E-2"/>
    <x v="0"/>
    <n v="0"/>
    <n v="2574.67"/>
    <x v="0"/>
    <m/>
    <n v="0"/>
    <n v="2574.6666666667002"/>
    <n v="1.8815711265066943"/>
    <n v="0"/>
    <s v="ART"/>
  </r>
  <r>
    <s v="CNXN0000"/>
    <x v="8"/>
    <s v="CNXN0100"/>
    <s v="西南一区"/>
    <s v="CNXN0102"/>
    <n v="91028199"/>
    <s v="九0三医院"/>
    <s v="否"/>
    <x v="24"/>
    <s v="绵阳"/>
    <s v="三级"/>
    <n v="700"/>
    <n v="1100"/>
    <n v="237600"/>
    <n v="2"/>
    <n v="33469.733333333003"/>
    <n v="0.13453207070706999"/>
    <x v="0"/>
    <n v="0"/>
    <n v="33469.730000000003"/>
    <x v="0"/>
    <m/>
    <n v="0"/>
    <n v="33469.733333333003"/>
    <n v="24.459742562873075"/>
    <n v="0"/>
    <s v="ART"/>
  </r>
  <r>
    <s v="CNXN0000"/>
    <x v="8"/>
    <s v="CNXN0100"/>
    <s v="西南一区"/>
    <s v="CNXN0105"/>
    <n v="91032102"/>
    <s v="四川省八一康复中心"/>
    <s v="否"/>
    <x v="24"/>
    <s v="成都"/>
    <s v="二级"/>
    <n v="500"/>
    <n v="100"/>
    <n v="36000"/>
    <n v="1"/>
    <n v="58442.573333332999"/>
    <n v="0.72946500000000003"/>
    <x v="1"/>
    <n v="0"/>
    <n v="58442.57"/>
    <x v="0"/>
    <m/>
    <n v="0"/>
    <n v="58442.573333332999"/>
    <n v="42.709939879368733"/>
    <n v="0"/>
    <s v="ART"/>
  </r>
  <r>
    <s v="CNXN0000"/>
    <x v="8"/>
    <s v="CNXN0200"/>
    <s v="西南二区"/>
    <s v="CNXN0204"/>
    <n v="12800002"/>
    <s v="成都军区昆明总医院"/>
    <s v="否"/>
    <x v="25"/>
    <s v="昆明"/>
    <s v="三级"/>
    <n v="1500"/>
    <n v="4110"/>
    <n v="120000"/>
    <n v="1"/>
    <n v="0"/>
    <n v="0.22745266666666999"/>
    <x v="3"/>
    <n v="0"/>
    <n v="0"/>
    <x v="0"/>
    <m/>
    <n v="0"/>
    <n v="0"/>
    <n v="0"/>
    <n v="0"/>
    <s v="ART"/>
  </r>
  <r>
    <s v="CNXN0000"/>
    <x v="8"/>
    <s v="CNXN0200"/>
    <s v="西南二区"/>
    <s v="CNXN0204"/>
    <n v="12800005"/>
    <s v="昆明市延安医院"/>
    <s v="是"/>
    <x v="25"/>
    <s v="昆明"/>
    <s v="三级"/>
    <n v="1000"/>
    <n v="900"/>
    <n v="128813.08"/>
    <n v="1"/>
    <n v="139799.81333333001"/>
    <n v="1"/>
    <x v="1"/>
    <n v="0"/>
    <n v="139799.81"/>
    <x v="0"/>
    <m/>
    <n v="0"/>
    <n v="139799.81333333001"/>
    <n v="102.16596022488966"/>
    <n v="0"/>
    <s v="ART"/>
  </r>
  <r>
    <s v="CNXN0000"/>
    <x v="8"/>
    <s v="CNXN0200"/>
    <s v="西南二区"/>
    <s v="CNXN0204"/>
    <n v="12800008"/>
    <s v="昆明医学院第二附属医院"/>
    <s v="否"/>
    <x v="25"/>
    <s v="昆明"/>
    <s v="三级"/>
    <n v="1200"/>
    <n v="3805"/>
    <n v="240000"/>
    <n v="2"/>
    <n v="62366.04"/>
    <n v="0.33201433333333003"/>
    <x v="3"/>
    <n v="0"/>
    <n v="62366.04"/>
    <x v="0"/>
    <m/>
    <n v="0"/>
    <n v="62366.04"/>
    <n v="45.577216521967905"/>
    <n v="0"/>
    <s v="ART"/>
  </r>
  <r>
    <s v="CNXN0000"/>
    <x v="8"/>
    <s v="CNXN0200"/>
    <s v="西南二区"/>
    <s v="CNXN0204"/>
    <n v="12800009"/>
    <s v="昆明医学院第一附属医院"/>
    <s v="是"/>
    <x v="25"/>
    <s v="昆明"/>
    <s v="三级"/>
    <n v="3300"/>
    <n v="2000"/>
    <n v="1077429"/>
    <n v="5"/>
    <n v="0"/>
    <n v="7.9393073696734998E-3"/>
    <x v="6"/>
    <n v="0.21"/>
    <n v="0"/>
    <x v="0"/>
    <m/>
    <n v="0.21"/>
    <n v="0"/>
    <n v="0"/>
    <n v="0"/>
    <s v="ART"/>
  </r>
  <r>
    <s v="CNXN0000"/>
    <x v="8"/>
    <s v="CNXN0200"/>
    <s v="西南二区"/>
    <s v="CNXN0204"/>
    <n v="12800012"/>
    <s v="玉溪市人民医院"/>
    <s v="是"/>
    <x v="25"/>
    <s v="玉溪"/>
    <s v="三级"/>
    <n v="1005"/>
    <n v="3400"/>
    <n v="36000"/>
    <n v="1"/>
    <n v="514.90666666667005"/>
    <n v="0.28066055555556002"/>
    <x v="3"/>
    <n v="0"/>
    <n v="514.91"/>
    <x v="0"/>
    <m/>
    <n v="0"/>
    <n v="514.90666666667005"/>
    <n v="0.37629473725238249"/>
    <n v="0"/>
    <s v="ART"/>
  </r>
  <r>
    <s v="CNXN0000"/>
    <x v="8"/>
    <s v="CNXN0200"/>
    <s v="西南二区"/>
    <s v="CNXN0204"/>
    <n v="12800013"/>
    <s v="云南省第二人民医院云南省红十字会医院"/>
    <s v="否"/>
    <x v="25"/>
    <s v="昆明"/>
    <s v="三级"/>
    <n v="1120"/>
    <n v="800"/>
    <n v="36000"/>
    <n v="1"/>
    <n v="10298.133333333"/>
    <n v="0.21317222222221999"/>
    <x v="3"/>
    <n v="0"/>
    <n v="10298.129999999999"/>
    <x v="0"/>
    <m/>
    <n v="0"/>
    <n v="10298.133333333"/>
    <n v="7.5258947450473563"/>
    <n v="0"/>
    <s v="ART"/>
  </r>
  <r>
    <s v="CNXN0000"/>
    <x v="8"/>
    <s v="CNXN0200"/>
    <s v="西南二区"/>
    <s v="CNXN0204"/>
    <n v="12800014"/>
    <s v="云南省第一人民医院"/>
    <s v="是"/>
    <x v="25"/>
    <s v="昆明"/>
    <s v="三级"/>
    <n v="2300"/>
    <n v="1200"/>
    <n v="1077429"/>
    <n v="5"/>
    <n v="211280.44"/>
    <n v="0.16132405940437999"/>
    <x v="6"/>
    <n v="0.21"/>
    <n v="255649.33"/>
    <x v="0"/>
    <m/>
    <n v="0.21"/>
    <n v="255649.33239999998"/>
    <n v="186.82900143237157"/>
    <n v="0"/>
    <s v="ART"/>
  </r>
  <r>
    <s v="CNXN0000"/>
    <x v="8"/>
    <s v="CNXN0200"/>
    <s v="西南二区"/>
    <s v="CNXN0204"/>
    <n v="12800018"/>
    <s v="云南省中医院"/>
    <s v="是"/>
    <x v="25"/>
    <s v="昆明"/>
    <s v="三级"/>
    <n v="560"/>
    <n v="2363"/>
    <n v="36000"/>
    <n v="1"/>
    <n v="30037.026666667"/>
    <n v="0.57310861111111"/>
    <x v="1"/>
    <n v="0"/>
    <n v="30037.03"/>
    <x v="0"/>
    <m/>
    <n v="0"/>
    <n v="30037.026666667"/>
    <n v="21.951114229199185"/>
    <n v="0"/>
    <s v="ART"/>
  </r>
  <r>
    <s v="CNXN0000"/>
    <x v="8"/>
    <s v="CNXN0200"/>
    <s v="西南二区"/>
    <s v="CNXN0204"/>
    <n v="12800026"/>
    <s v="大理州人民医院"/>
    <s v="是"/>
    <x v="25"/>
    <s v="大理"/>
    <s v="三级"/>
    <n v="1000"/>
    <n v="1101"/>
    <n v="36000"/>
    <n v="1"/>
    <n v="0"/>
    <n v="0"/>
    <x v="0"/>
    <n v="0"/>
    <n v="0"/>
    <x v="0"/>
    <m/>
    <n v="0"/>
    <n v="0"/>
    <n v="0"/>
    <n v="0"/>
    <s v="ART"/>
  </r>
  <r>
    <s v="CNXN0000"/>
    <x v="8"/>
    <s v="CNXN0200"/>
    <s v="西南二区"/>
    <s v="CNXN0204"/>
    <n v="12800027"/>
    <s v="大理医学院附属医院"/>
    <s v="否"/>
    <x v="25"/>
    <s v="大理"/>
    <s v="三级"/>
    <n v="500"/>
    <n v="450"/>
    <n v="36000"/>
    <n v="1"/>
    <n v="7208.6933333333"/>
    <n v="6.0558888888889002E-2"/>
    <x v="0"/>
    <n v="0"/>
    <n v="7208.69"/>
    <x v="0"/>
    <m/>
    <n v="0"/>
    <n v="7208.6933333333"/>
    <n v="5.2681263215332956"/>
    <n v="0"/>
    <s v="ART"/>
  </r>
  <r>
    <s v="CNXN0000"/>
    <x v="8"/>
    <s v="CNXN0200"/>
    <s v="西南二区"/>
    <s v="CNXN0202"/>
    <n v="13000002"/>
    <s v="第三军医大学第二附属医院重庆新桥医院"/>
    <s v="否"/>
    <x v="26"/>
    <s v="重庆"/>
    <s v="三级"/>
    <n v="2000"/>
    <n v="5000"/>
    <n v="600000"/>
    <n v="3"/>
    <n v="267595.73333333002"/>
    <n v="0.38294846666666998"/>
    <x v="3"/>
    <n v="0"/>
    <n v="267595.73"/>
    <x v="0"/>
    <m/>
    <n v="0"/>
    <n v="267595.73333333002"/>
    <n v="195.55945316534394"/>
    <n v="0"/>
    <s v="ART"/>
  </r>
  <r>
    <s v="CNXN0000"/>
    <x v="8"/>
    <s v="CNXN0200"/>
    <s v="西南二区"/>
    <s v="CNXN0201"/>
    <n v="13000003"/>
    <s v="第三军医大学第三附属医院重庆市大坪医院"/>
    <s v="是"/>
    <x v="26"/>
    <s v="重庆"/>
    <s v="三级"/>
    <n v="1800"/>
    <n v="2500"/>
    <n v="573120.78599999996"/>
    <n v="3"/>
    <n v="184884.90666666999"/>
    <n v="0.28700546903563001"/>
    <x v="3"/>
    <n v="0"/>
    <n v="184884.91"/>
    <x v="0"/>
    <m/>
    <n v="0"/>
    <n v="184884.90666666999"/>
    <n v="135.11422919894619"/>
    <n v="0"/>
    <s v="ART"/>
  </r>
  <r>
    <s v="CNXN0000"/>
    <x v="8"/>
    <s v="CNXN0200"/>
    <s v="西南二区"/>
    <s v="CNXN0202"/>
    <n v="13000007"/>
    <s v="重庆三峡中心医院"/>
    <s v="是"/>
    <x v="26"/>
    <s v="重庆"/>
    <s v="三级"/>
    <n v="1942"/>
    <n v="3700"/>
    <n v="286797.14"/>
    <n v="2"/>
    <n v="45612"/>
    <n v="3.5783829643489001E-2"/>
    <x v="0"/>
    <n v="0"/>
    <n v="45612"/>
    <x v="0"/>
    <m/>
    <n v="0"/>
    <n v="45612"/>
    <n v="33.333333333333336"/>
    <n v="0"/>
    <s v="ART"/>
  </r>
  <r>
    <s v="CNXN0000"/>
    <x v="8"/>
    <s v="CNXN0200"/>
    <s v="西南二区"/>
    <s v="CNXN0203"/>
    <n v="13000008"/>
    <s v="重庆市第八人民医院重庆市机关直属医院"/>
    <s v="否"/>
    <x v="26"/>
    <s v="重庆"/>
    <s v="二级"/>
    <n v="165"/>
    <n v="600"/>
    <n v="216000"/>
    <n v="2"/>
    <n v="22958.573333332999"/>
    <n v="9.1024999999999995E-2"/>
    <x v="0"/>
    <n v="0"/>
    <n v="22958.57"/>
    <x v="0"/>
    <m/>
    <n v="0"/>
    <n v="22958.573333332999"/>
    <n v="16.778167538756612"/>
    <n v="0"/>
    <s v="ART"/>
  </r>
  <r>
    <s v="CNXN0000"/>
    <x v="8"/>
    <s v="CNXN0200"/>
    <s v="西南二区"/>
    <s v="CNXN0203"/>
    <n v="13000009"/>
    <s v="重庆市第二人民医院"/>
    <s v="是"/>
    <x v="26"/>
    <s v="重庆"/>
    <s v="三级"/>
    <n v="850"/>
    <n v="950"/>
    <n v="144541.6"/>
    <n v="1"/>
    <n v="0"/>
    <n v="0"/>
    <x v="0"/>
    <n v="0"/>
    <n v="0"/>
    <x v="0"/>
    <m/>
    <n v="0"/>
    <n v="0"/>
    <n v="0"/>
    <n v="0"/>
    <s v="ART"/>
  </r>
  <r>
    <s v="CNXN0000"/>
    <x v="8"/>
    <s v="CNXN0200"/>
    <s v="西南二区"/>
    <s v="CNXN0202"/>
    <n v="13000011"/>
    <s v="重庆市第三军医大学第一附属医院重庆西南医院"/>
    <s v="是"/>
    <x v="26"/>
    <s v="重庆"/>
    <s v="三级"/>
    <n v="2200"/>
    <n v="5068"/>
    <n v="1077429"/>
    <n v="5"/>
    <n v="269263.10666667001"/>
    <n v="0.28575396615461002"/>
    <x v="4"/>
    <n v="0.2"/>
    <n v="323115.73"/>
    <x v="0"/>
    <m/>
    <n v="0.2"/>
    <n v="323115.72800000402"/>
    <n v="236.13356718992372"/>
    <n v="0"/>
    <s v="ART"/>
  </r>
  <r>
    <s v="CNXN0000"/>
    <x v="8"/>
    <s v="CNXN0200"/>
    <s v="西南二区"/>
    <s v="CNXN0202"/>
    <n v="13000012"/>
    <s v="重庆市第三人民医院"/>
    <s v="是"/>
    <x v="26"/>
    <s v="重庆"/>
    <s v="三级"/>
    <n v="800"/>
    <n v="1095"/>
    <n v="308658.89"/>
    <n v="2"/>
    <n v="109470.93333333"/>
    <n v="0.36003239692853001"/>
    <x v="3"/>
    <n v="0"/>
    <n v="109470.93"/>
    <x v="0"/>
    <m/>
    <n v="0"/>
    <n v="109470.93333333"/>
    <n v="80.001559043913886"/>
    <n v="0"/>
    <s v="ART"/>
  </r>
  <r>
    <s v="CNXN0000"/>
    <x v="8"/>
    <s v="CNXN0200"/>
    <s v="西南二区"/>
    <s v="CNXN0203"/>
    <n v="13000013"/>
    <s v="重庆市第四人民医院重庆市急救医疗中心"/>
    <s v="是"/>
    <x v="26"/>
    <s v="重庆"/>
    <s v="三级"/>
    <n v="1500"/>
    <n v="2000"/>
    <n v="194062.16"/>
    <n v="1"/>
    <n v="17940.72"/>
    <n v="0.11495450735991"/>
    <x v="0"/>
    <n v="0"/>
    <n v="17940.72"/>
    <x v="0"/>
    <m/>
    <n v="0"/>
    <n v="17940.72"/>
    <n v="13.111111111111112"/>
    <n v="0"/>
    <s v="ART"/>
  </r>
  <r>
    <s v="CNXN0000"/>
    <x v="8"/>
    <s v="CNXN0200"/>
    <s v="西南二区"/>
    <s v="CNXN0202"/>
    <n v="13000016"/>
    <s v="重庆市精神卫生中心"/>
    <s v="否"/>
    <x v="26"/>
    <s v="重庆"/>
    <s v="三级"/>
    <n v="845"/>
    <n v="100"/>
    <n v="240000"/>
    <n v="2"/>
    <n v="101871.2"/>
    <n v="0.40228166666666998"/>
    <x v="3"/>
    <n v="0"/>
    <n v="101871.2"/>
    <x v="0"/>
    <m/>
    <n v="0"/>
    <n v="101871.2"/>
    <n v="74.447659972521848"/>
    <n v="0"/>
    <s v="ART"/>
  </r>
  <r>
    <s v="CNXN0000"/>
    <x v="8"/>
    <s v="CNXN0200"/>
    <s v="西南二区"/>
    <s v="CNXN0203"/>
    <n v="13000017"/>
    <s v="重庆市中山医院外科医院"/>
    <s v="是"/>
    <x v="26"/>
    <s v="重庆"/>
    <s v="三级"/>
    <n v="700"/>
    <n v="1194"/>
    <n v="216483.46400000001"/>
    <n v="2"/>
    <n v="38314.720000000001"/>
    <n v="0.11766330568324999"/>
    <x v="0"/>
    <n v="0"/>
    <n v="38314.720000000001"/>
    <x v="0"/>
    <m/>
    <n v="0"/>
    <n v="38314.720000000001"/>
    <n v="28.000467713174896"/>
    <n v="0"/>
    <s v="ART"/>
  </r>
  <r>
    <s v="CNXN0000"/>
    <x v="8"/>
    <s v="CNXN0200"/>
    <s v="西南二区"/>
    <s v="CNXN0203"/>
    <n v="13000018"/>
    <s v="重庆医科大学附属第二医院"/>
    <s v="是"/>
    <x v="26"/>
    <s v="重庆"/>
    <s v="三级"/>
    <n v="1300"/>
    <n v="2700"/>
    <n v="438104.125"/>
    <n v="2"/>
    <n v="97762.786666667002"/>
    <n v="0.28248884896941001"/>
    <x v="3"/>
    <n v="0"/>
    <n v="97762.79"/>
    <x v="0"/>
    <m/>
    <n v="0"/>
    <n v="97762.786666667002"/>
    <n v="71.44522396640285"/>
    <n v="0"/>
    <s v="ART"/>
  </r>
  <r>
    <s v="CNXN0000"/>
    <x v="8"/>
    <s v="CNXN0200"/>
    <s v="西南二区"/>
    <s v="CNXN0201"/>
    <n v="13000019"/>
    <s v="重庆医科大学附属第一医院"/>
    <s v="是"/>
    <x v="26"/>
    <s v="重庆"/>
    <s v="三级"/>
    <n v="2100"/>
    <n v="5000"/>
    <n v="2797537.48"/>
    <n v="7"/>
    <n v="797320.96"/>
    <n v="0.29568483207596002"/>
    <x v="4"/>
    <n v="0.2"/>
    <n v="956785.15"/>
    <x v="0"/>
    <m/>
    <n v="0.2"/>
    <n v="956785.15199999989"/>
    <n v="699.22034552310788"/>
    <n v="0"/>
    <s v="ART"/>
  </r>
  <r>
    <s v="CNXN0000"/>
    <x v="8"/>
    <s v="CNXN0200"/>
    <s v="西南二区"/>
    <s v="CNXN0201"/>
    <n v="13000290"/>
    <s v="云阳县人民医院"/>
    <s v="否"/>
    <x v="26"/>
    <s v="重庆"/>
    <s v="二级"/>
    <n v="400"/>
    <n v="500"/>
    <n v="120000"/>
    <n v="1"/>
    <n v="69941.600000000006"/>
    <n v="0.46852583333332998"/>
    <x v="3"/>
    <n v="0"/>
    <n v="69941.600000000006"/>
    <x v="0"/>
    <m/>
    <n v="0"/>
    <n v="69941.600000000006"/>
    <n v="51.113449676985596"/>
    <n v="0"/>
    <s v="ART"/>
  </r>
  <r>
    <s v="CNXN0000"/>
    <x v="8"/>
    <s v="CNXN0200"/>
    <s v="西南二区"/>
    <s v="CNXN0203"/>
    <n v="13000461"/>
    <s v="重庆永川区人民医院"/>
    <s v="否"/>
    <x v="26"/>
    <s v="重庆"/>
    <s v="二级"/>
    <n v="300"/>
    <n v="150"/>
    <n v="120000"/>
    <n v="1"/>
    <n v="0"/>
    <n v="0"/>
    <x v="0"/>
    <n v="0"/>
    <n v="0"/>
    <x v="0"/>
    <m/>
    <n v="0"/>
    <n v="0"/>
    <n v="0"/>
    <n v="0"/>
    <s v="ART"/>
  </r>
  <r>
    <s v="CNXN0000"/>
    <x v="8"/>
    <s v="CNXN0200"/>
    <s v="西南二区"/>
    <s v="CNXN0201"/>
    <n v="91007806"/>
    <s v="中国人民解放军第三二四医院"/>
    <s v="否"/>
    <x v="26"/>
    <s v="重庆"/>
    <s v="三级"/>
    <n v="1000"/>
    <n v="500"/>
    <n v="180000"/>
    <n v="1"/>
    <n v="15204"/>
    <n v="0.16219555555556001"/>
    <x v="0"/>
    <n v="0"/>
    <n v="15204"/>
    <x v="0"/>
    <m/>
    <n v="0"/>
    <n v="15204"/>
    <n v="11.111111111111111"/>
    <n v="0"/>
    <s v="ART"/>
  </r>
  <r>
    <s v="CNXN0000"/>
    <x v="8"/>
    <s v="CNXN0200"/>
    <s v="西南二区"/>
    <s v="CNXN0201"/>
    <n v="91008701"/>
    <s v="重庆市第五人民医院"/>
    <s v="是"/>
    <x v="26"/>
    <s v="重庆"/>
    <s v="三级"/>
    <n v="800"/>
    <n v="700"/>
    <n v="36000"/>
    <n v="1"/>
    <n v="15204.933333333"/>
    <n v="0.31868611111111"/>
    <x v="3"/>
    <n v="0"/>
    <n v="15204.93"/>
    <x v="0"/>
    <m/>
    <n v="0"/>
    <n v="15204.933333333"/>
    <n v="11.111793192824257"/>
    <n v="0"/>
    <s v="ART"/>
  </r>
  <r>
    <s v="CNXN0000"/>
    <x v="8"/>
    <s v="CNXN0200"/>
    <s v="西南二区"/>
    <s v="CNXN0204"/>
    <n v="91010257"/>
    <s v="祥云县人民医院"/>
    <s v="否"/>
    <x v="25"/>
    <s v="大理"/>
    <s v="二级"/>
    <n v="500"/>
    <n v="3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200"/>
    <s v="西南二区"/>
    <s v="CNXN0202"/>
    <n v="91010395"/>
    <s v="垫江县中医院"/>
    <s v="否"/>
    <x v="26"/>
    <s v="重庆"/>
    <s v="二级"/>
    <n v="800"/>
    <n v="400"/>
    <n v="216000"/>
    <n v="2"/>
    <n v="27367.200000000001"/>
    <n v="9.5024999999999998E-2"/>
    <x v="0"/>
    <n v="0"/>
    <n v="27367.200000000001"/>
    <x v="0"/>
    <m/>
    <n v="0"/>
    <n v="27367.200000000001"/>
    <n v="20"/>
    <n v="0"/>
    <s v="ART"/>
  </r>
  <r>
    <s v="CNXN0000"/>
    <x v="8"/>
    <s v="CNXN0200"/>
    <s v="西南二区"/>
    <s v="CNXN0203"/>
    <n v="91010529"/>
    <s v="重庆卷烟厂职工医院"/>
    <s v="否"/>
    <x v="26"/>
    <s v="重庆"/>
    <s v="二级"/>
    <n v="80"/>
    <n v="200"/>
    <n v="60000"/>
    <n v="1"/>
    <n v="21062.933333333"/>
    <n v="0.18863533333332999"/>
    <x v="0"/>
    <n v="0"/>
    <n v="21062.93"/>
    <x v="0"/>
    <m/>
    <n v="0"/>
    <n v="21062.933333333"/>
    <n v="15.392830346789587"/>
    <n v="0"/>
    <s v="ART"/>
  </r>
  <r>
    <s v="CNXN0000"/>
    <x v="8"/>
    <s v="CNXN0200"/>
    <s v="西南二区"/>
    <s v="CNXN0201"/>
    <n v="91011101"/>
    <s v="铜梁县中医院"/>
    <s v="否"/>
    <x v="26"/>
    <s v="重庆"/>
    <s v="二级"/>
    <n v="100"/>
    <n v="200"/>
    <n v="60000"/>
    <n v="1"/>
    <n v="4865.28"/>
    <n v="0.10918666666667"/>
    <x v="0"/>
    <n v="0"/>
    <n v="4865.28"/>
    <x v="0"/>
    <m/>
    <n v="0"/>
    <n v="4865.28"/>
    <n v="3.5555555555555554"/>
    <n v="0"/>
    <s v="ART"/>
  </r>
  <r>
    <s v="CNXN0000"/>
    <x v="8"/>
    <s v="CNXN0200"/>
    <s v="西南二区"/>
    <s v="CNXN0203"/>
    <n v="91011237"/>
    <s v="重庆西郊医院"/>
    <s v="否"/>
    <x v="26"/>
    <s v="重庆"/>
    <s v="二级"/>
    <n v="200"/>
    <n v="200"/>
    <n v="240000"/>
    <n v="2"/>
    <n v="7602.1333333332996"/>
    <n v="2.4331249999999999E-2"/>
    <x v="0"/>
    <n v="0"/>
    <n v="7602.13"/>
    <x v="0"/>
    <m/>
    <n v="0"/>
    <n v="7602.1333333332996"/>
    <n v="5.5556529958003011"/>
    <n v="0"/>
    <s v="ART"/>
  </r>
  <r>
    <s v="CNXN0000"/>
    <x v="8"/>
    <s v="CNXN0200"/>
    <s v="西南二区"/>
    <s v="CNXN0203"/>
    <n v="91011323"/>
    <s v="重庆市西南大学医院"/>
    <s v="否"/>
    <x v="26"/>
    <s v="重庆"/>
    <s v="二级"/>
    <n v="200"/>
    <n v="500"/>
    <n v="60000"/>
    <n v="1"/>
    <n v="16420.72"/>
    <n v="0.23331566666667"/>
    <x v="3"/>
    <n v="0"/>
    <n v="16420.72"/>
    <x v="0"/>
    <m/>
    <n v="0"/>
    <n v="16420.72"/>
    <n v="12.00029232073431"/>
    <n v="0"/>
    <s v="ART"/>
  </r>
  <r>
    <s v="CNXN0000"/>
    <x v="8"/>
    <s v="CNXN0200"/>
    <s v="西南二区"/>
    <s v="CNXN0203"/>
    <n v="91015972"/>
    <s v="重钢总医院"/>
    <s v="否"/>
    <x v="26"/>
    <s v="重庆"/>
    <s v="二级"/>
    <n v="380"/>
    <n v="500"/>
    <n v="216000"/>
    <n v="2"/>
    <n v="2280.7333333332999"/>
    <n v="9.5988888888888999E-3"/>
    <x v="0"/>
    <n v="0"/>
    <n v="2280.73"/>
    <x v="0"/>
    <m/>
    <n v="0"/>
    <n v="2280.7333333332999"/>
    <n v="1.6667641069114121"/>
    <n v="0"/>
    <s v="ART"/>
  </r>
  <r>
    <s v="CNXN0000"/>
    <x v="8"/>
    <s v="CNXN0200"/>
    <s v="西南二区"/>
    <s v="CNXN0202"/>
    <n v="91024341"/>
    <s v="重庆市梁平县人民医院"/>
    <s v="否"/>
    <x v="26"/>
    <s v="重庆"/>
    <s v="二级"/>
    <n v="280"/>
    <n v="350"/>
    <n v="216000"/>
    <n v="2"/>
    <n v="103390.66666667"/>
    <n v="0.37643472222222002"/>
    <x v="3"/>
    <n v="0"/>
    <n v="103390.67"/>
    <x v="0"/>
    <m/>
    <n v="0"/>
    <n v="103390.66666667"/>
    <n v="75.558089001922013"/>
    <n v="0"/>
    <s v="ART"/>
  </r>
  <r>
    <s v="CNXN0000"/>
    <x v="8"/>
    <s v="CNXN0200"/>
    <s v="西南二区"/>
    <s v="CNXN0202"/>
    <n v="91028028"/>
    <s v="重庆市中医研究院(本部)"/>
    <s v="是"/>
    <x v="26"/>
    <s v="重庆"/>
    <s v="三级"/>
    <n v="501"/>
    <n v="600"/>
    <n v="45415.06"/>
    <n v="1"/>
    <n v="8362.2000000000007"/>
    <n v="5.0216822349238001E-2"/>
    <x v="0"/>
    <n v="0"/>
    <n v="8362.2000000000007"/>
    <x v="0"/>
    <m/>
    <n v="0"/>
    <n v="8362.2000000000007"/>
    <n v="6.1111111111111116"/>
    <n v="0"/>
    <s v="ART"/>
  </r>
  <r>
    <s v="CNXN0000"/>
    <x v="8"/>
    <s v="CNXN0300"/>
    <s v="西南三区"/>
    <s v="CNXN0303"/>
    <n v="10600010"/>
    <s v="广西民族医院南宁地区人民医院"/>
    <s v="否"/>
    <x v="27"/>
    <s v="南宁"/>
    <s v="三级"/>
    <n v="513"/>
    <n v="1184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2"/>
    <n v="10600011"/>
    <s v="广西区江滨医院"/>
    <s v="否"/>
    <x v="27"/>
    <s v="南宁"/>
    <s v="三级"/>
    <n v="750"/>
    <n v="1000"/>
    <n v="713352"/>
    <n v="3"/>
    <n v="535195.73333333002"/>
    <n v="0.87383059134900998"/>
    <x v="1"/>
    <n v="0"/>
    <n v="535195.73"/>
    <x v="0"/>
    <m/>
    <n v="0"/>
    <n v="535195.73333333002"/>
    <n v="391.12202441852287"/>
    <n v="0"/>
    <s v="ART"/>
  </r>
  <r>
    <s v="CNXN0000"/>
    <x v="8"/>
    <s v="CNXN0300"/>
    <s v="西南三区"/>
    <s v="CNXN0303"/>
    <n v="10600012"/>
    <s v="广西区人民医院"/>
    <s v="是"/>
    <x v="27"/>
    <s v="南宁"/>
    <s v="三级"/>
    <n v="1700"/>
    <n v="2500"/>
    <n v="1077429"/>
    <n v="5"/>
    <n v="441058.62666667002"/>
    <n v="0.45679834123641"/>
    <x v="4"/>
    <n v="0.2"/>
    <n v="529270.35"/>
    <x v="0"/>
    <m/>
    <n v="0.2"/>
    <n v="529270.35200000403"/>
    <n v="386.79174486246603"/>
    <n v="0"/>
    <s v="ART"/>
  </r>
  <r>
    <s v="CNXN0000"/>
    <x v="8"/>
    <s v="CNXN0300"/>
    <s v="西南三区"/>
    <s v="CNXN0302"/>
    <n v="10600013"/>
    <s v="广西医科大学附属第一医院"/>
    <s v="是"/>
    <x v="27"/>
    <s v="南宁"/>
    <s v="三级"/>
    <n v="2300"/>
    <n v="4722"/>
    <n v="1077429"/>
    <n v="5"/>
    <n v="147177.64000000001"/>
    <n v="0.11866224131706"/>
    <x v="6"/>
    <n v="0.21"/>
    <n v="178084.94"/>
    <x v="0"/>
    <m/>
    <n v="0.21"/>
    <n v="178084.94440000001"/>
    <n v="130.14480429126837"/>
    <n v="0"/>
    <s v="ART"/>
  </r>
  <r>
    <s v="CNXN0000"/>
    <x v="8"/>
    <s v="CNXN0300"/>
    <s v="西南三区"/>
    <s v="CNXN0303"/>
    <n v="10600015"/>
    <s v="广西中医学院第一附属医院广西区中医院"/>
    <s v="否"/>
    <x v="27"/>
    <s v="南宁"/>
    <s v="三级"/>
    <n v="1316"/>
    <n v="2000"/>
    <n v="152544"/>
    <n v="1"/>
    <n v="24326.400000000001"/>
    <n v="0.64600377595972003"/>
    <x v="1"/>
    <n v="0"/>
    <n v="24326.400000000001"/>
    <x v="0"/>
    <m/>
    <n v="0"/>
    <n v="24326.400000000001"/>
    <n v="17.777777777777779"/>
    <n v="0"/>
    <s v="ART"/>
  </r>
  <r>
    <s v="CNXN0000"/>
    <x v="8"/>
    <s v="CNXN0300"/>
    <s v="西南三区"/>
    <s v="CNXN0302"/>
    <n v="10600016"/>
    <s v="广西中医学院附属瑞康医院"/>
    <s v="否"/>
    <x v="27"/>
    <s v="南宁"/>
    <s v="三级"/>
    <n v="1200"/>
    <n v="1100"/>
    <n v="189600"/>
    <n v="1"/>
    <n v="200697.60000000001"/>
    <n v="0.90650042194092995"/>
    <x v="1"/>
    <n v="0"/>
    <n v="200697.60000000001"/>
    <x v="0"/>
    <m/>
    <n v="0"/>
    <n v="200697.60000000001"/>
    <n v="146.67017451547838"/>
    <n v="0"/>
    <s v="ART"/>
  </r>
  <r>
    <s v="CNXN0000"/>
    <x v="8"/>
    <s v="CNXN0300"/>
    <s v="西南三区"/>
    <s v="CNXN0303"/>
    <n v="10600017"/>
    <s v="贵港市人民医院"/>
    <s v="是"/>
    <x v="27"/>
    <s v="贵港"/>
    <s v="三级"/>
    <n v="700"/>
    <n v="8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3"/>
    <n v="10600019"/>
    <s v="南宁市第二人民医院广西医科大学第三附属医院"/>
    <s v="是"/>
    <x v="27"/>
    <s v="南宁"/>
    <s v="三级"/>
    <n v="638"/>
    <n v="130"/>
    <n v="36000"/>
    <n v="1"/>
    <n v="7602"/>
    <n v="6.7177777777778003E-2"/>
    <x v="0"/>
    <n v="0"/>
    <n v="7602"/>
    <x v="0"/>
    <m/>
    <n v="0"/>
    <n v="7602"/>
    <n v="5.5555555555555554"/>
    <n v="0"/>
    <s v="ART"/>
  </r>
  <r>
    <s v="CNXN0000"/>
    <x v="8"/>
    <s v="CNXN0300"/>
    <s v="西南三区"/>
    <s v="CNXN0303"/>
    <n v="10600020"/>
    <s v="南宁市第一人民医院"/>
    <s v="是"/>
    <x v="27"/>
    <s v="南宁"/>
    <s v="三级"/>
    <n v="1000"/>
    <n v="1200"/>
    <n v="180522.14"/>
    <n v="1"/>
    <n v="116770.77333333"/>
    <n v="0.76257726614585997"/>
    <x v="1"/>
    <n v="0"/>
    <n v="116770.77"/>
    <x v="0"/>
    <m/>
    <n v="0"/>
    <n v="116770.77333333"/>
    <n v="85.336295516771898"/>
    <n v="0"/>
    <s v="ART"/>
  </r>
  <r>
    <s v="CNXN0000"/>
    <x v="8"/>
    <s v="CNXN0300"/>
    <s v="西南三区"/>
    <s v="CNXN0302"/>
    <n v="10600021"/>
    <s v="南宁市中医院"/>
    <s v="否"/>
    <x v="27"/>
    <s v="南宁"/>
    <s v="三级"/>
    <n v="600"/>
    <n v="830"/>
    <n v="36000"/>
    <n v="1"/>
    <n v="2584.7466666667001"/>
    <n v="1.5838888888888999E-2"/>
    <x v="0"/>
    <n v="0"/>
    <n v="2584.75"/>
    <x v="0"/>
    <m/>
    <n v="0"/>
    <n v="2584.7466666667001"/>
    <n v="1.8889376090112981"/>
    <n v="0"/>
    <s v="ART"/>
  </r>
  <r>
    <s v="CNXN0000"/>
    <x v="8"/>
    <s v="CNXN0300"/>
    <s v="西南三区"/>
    <s v="CNXN0301"/>
    <n v="10700005"/>
    <s v="贵阳中医学院第二附属医院"/>
    <s v="是"/>
    <x v="28"/>
    <s v="贵阳"/>
    <s v="三级"/>
    <n v="800"/>
    <n v="1000"/>
    <n v="380974.05599999998"/>
    <n v="2"/>
    <n v="389230.93333332997"/>
    <n v="0.79744642769060003"/>
    <x v="1"/>
    <n v="0"/>
    <n v="389230.93"/>
    <x v="0"/>
    <m/>
    <n v="0"/>
    <n v="389230.93333332997"/>
    <n v="284.45068062010728"/>
    <n v="0"/>
    <s v="ART"/>
  </r>
  <r>
    <s v="CNXN0000"/>
    <x v="8"/>
    <s v="CNXN0300"/>
    <s v="西南三区"/>
    <s v="CNXN0304"/>
    <n v="10700006"/>
    <s v="贵阳中医学院第一附属医院"/>
    <s v="是"/>
    <x v="28"/>
    <s v="贵阳"/>
    <s v="三级"/>
    <n v="800"/>
    <n v="1000"/>
    <n v="71859.198000000004"/>
    <n v="1"/>
    <n v="3040.8"/>
    <n v="8.4136758665188993E-2"/>
    <x v="0"/>
    <n v="0"/>
    <n v="3040.8"/>
    <x v="0"/>
    <m/>
    <n v="0"/>
    <n v="3040.8"/>
    <n v="2.2222222222222223"/>
    <n v="0"/>
    <s v="ART"/>
  </r>
  <r>
    <s v="CNXN0000"/>
    <x v="8"/>
    <s v="CNXN0300"/>
    <s v="西南三区"/>
    <s v="CNXN0301"/>
    <n v="10700007"/>
    <s v="贵州黔西南州人民医院"/>
    <s v="否"/>
    <x v="28"/>
    <s v="贵阳"/>
    <s v="三级"/>
    <n v="820"/>
    <n v="1111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1"/>
    <n v="10700008"/>
    <s v="贵州省人民医院"/>
    <s v="是"/>
    <x v="28"/>
    <s v="贵阳"/>
    <s v="三级"/>
    <n v="1500"/>
    <n v="1500"/>
    <n v="1077429"/>
    <n v="5"/>
    <n v="806134.10666666995"/>
    <n v="0.63908263096687001"/>
    <x v="5"/>
    <n v="0.3"/>
    <n v="1047974.34"/>
    <x v="0"/>
    <m/>
    <n v="0.3"/>
    <n v="1047974.338666671"/>
    <n v="765.86157054186833"/>
    <n v="0"/>
    <s v="ART"/>
  </r>
  <r>
    <s v="CNXN0000"/>
    <x v="8"/>
    <s v="CNXN0300"/>
    <s v="西南三区"/>
    <s v="CNXN0304"/>
    <n v="10700009"/>
    <s v="贵阳医学院附属医院"/>
    <s v="是"/>
    <x v="28"/>
    <s v="贵阳"/>
    <s v="三级"/>
    <n v="1800"/>
    <n v="1600"/>
    <n v="1077429"/>
    <n v="5"/>
    <n v="463885.78666667"/>
    <n v="0.40197967569093002"/>
    <x v="4"/>
    <n v="0.2"/>
    <n v="556662.93999999994"/>
    <x v="0"/>
    <m/>
    <n v="0.2"/>
    <n v="556662.94400000398"/>
    <n v="406.81030138267994"/>
    <n v="0"/>
    <s v="ART"/>
  </r>
  <r>
    <s v="CNXN0000"/>
    <x v="8"/>
    <s v="CNXN0300"/>
    <s v="西南三区"/>
    <s v="CNXN0304"/>
    <n v="10700010"/>
    <s v="遵义市第一人民医院"/>
    <s v="否"/>
    <x v="28"/>
    <s v="遵义"/>
    <s v="三级"/>
    <n v="600"/>
    <n v="400"/>
    <n v="120000"/>
    <n v="1"/>
    <n v="85144.533333333005"/>
    <n v="0.93108500000000005"/>
    <x v="1"/>
    <n v="0"/>
    <n v="85144.53"/>
    <x v="0"/>
    <m/>
    <n v="0"/>
    <n v="85144.533333333005"/>
    <n v="62.223781266138303"/>
    <n v="0"/>
    <s v="ART"/>
  </r>
  <r>
    <s v="CNXN0000"/>
    <x v="8"/>
    <s v="CNXN0300"/>
    <s v="西南三区"/>
    <s v="CNXN0304"/>
    <n v="10700011"/>
    <s v="遵义医学院附属医院"/>
    <s v="是"/>
    <x v="28"/>
    <s v="遵义"/>
    <s v="三级"/>
    <n v="1000"/>
    <n v="1200"/>
    <n v="81579.570999999996"/>
    <n v="1"/>
    <n v="24327.466666666998"/>
    <n v="0.39477530471445998"/>
    <x v="3"/>
    <n v="0"/>
    <n v="24327.47"/>
    <x v="0"/>
    <m/>
    <n v="0"/>
    <n v="24327.466666666998"/>
    <n v="17.778557299736178"/>
    <n v="0"/>
    <s v="ART"/>
  </r>
  <r>
    <s v="CNXN0000"/>
    <x v="8"/>
    <s v="CNXN0300"/>
    <s v="西南三区"/>
    <s v="CNXN0304"/>
    <n v="10700012"/>
    <s v="贵阳市第一人民医院"/>
    <s v="是"/>
    <x v="28"/>
    <s v="贵阳"/>
    <s v="三级"/>
    <n v="518"/>
    <n v="500"/>
    <n v="422688.92"/>
    <n v="2"/>
    <n v="436368.66666667"/>
    <n v="0.78385106474993005"/>
    <x v="1"/>
    <n v="0"/>
    <n v="436368.67"/>
    <x v="0"/>
    <m/>
    <n v="0"/>
    <n v="436368.66666667"/>
    <n v="318.89902267434735"/>
    <n v="0"/>
    <s v="ART"/>
  </r>
  <r>
    <s v="CNXN0000"/>
    <x v="8"/>
    <s v="CNXN0300"/>
    <s v="西南三区"/>
    <s v="CNXN0304"/>
    <n v="13000472"/>
    <s v="贵阳医学院附属白云分院"/>
    <s v="否"/>
    <x v="28"/>
    <s v="贵阳"/>
    <s v="三级"/>
    <n v="500"/>
    <n v="167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1"/>
    <n v="91008661"/>
    <s v="贵阳市第二人民医院"/>
    <s v="否"/>
    <x v="28"/>
    <s v="贵阳"/>
    <s v="三级"/>
    <n v="501"/>
    <n v="800"/>
    <n v="159600"/>
    <n v="1"/>
    <n v="170291.20000000001"/>
    <n v="0.86776942355889997"/>
    <x v="1"/>
    <n v="0"/>
    <n v="170291.20000000001"/>
    <x v="0"/>
    <m/>
    <n v="0"/>
    <n v="170291.20000000001"/>
    <n v="124.44912157619341"/>
    <n v="0"/>
    <s v="ART"/>
  </r>
  <r>
    <s v="CNXN0000"/>
    <x v="8"/>
    <s v="CNXN0300"/>
    <s v="西南三区"/>
    <s v="CNXN0302"/>
    <n v="91008818"/>
    <s v="南宁市第三人民医院南宁市心血管专科医院"/>
    <s v="否"/>
    <x v="27"/>
    <s v="南宁"/>
    <s v="二级"/>
    <n v="306"/>
    <n v="4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2"/>
    <n v="91011315"/>
    <s v="广西中国人民解放军三零三医院"/>
    <s v="否"/>
    <x v="27"/>
    <s v="南宁"/>
    <s v="三级"/>
    <n v="1000"/>
    <n v="1200"/>
    <n v="168960"/>
    <n v="1"/>
    <n v="214382.8"/>
    <n v="0.98493371212120995"/>
    <x v="1"/>
    <n v="0"/>
    <n v="214382.8"/>
    <x v="0"/>
    <m/>
    <n v="0"/>
    <n v="214382.8"/>
    <n v="156.67134379841562"/>
    <n v="0"/>
    <s v="ART"/>
  </r>
  <r>
    <s v="CNXN0000"/>
    <x v="8"/>
    <s v="CNXN0300"/>
    <s v="西南三区"/>
    <s v="CNXN0301"/>
    <n v="91019624"/>
    <s v="贵州省黔南州人民医院"/>
    <s v="否"/>
    <x v="28"/>
    <s v="贵阳"/>
    <s v="三级"/>
    <n v="500"/>
    <n v="200"/>
    <n v="36000"/>
    <n v="1"/>
    <n v="0"/>
    <n v="0"/>
    <x v="0"/>
    <n v="0"/>
    <n v="0"/>
    <x v="0"/>
    <m/>
    <n v="0"/>
    <n v="0"/>
    <n v="0"/>
    <n v="0"/>
    <s v="ART"/>
  </r>
  <r>
    <s v="CNXN0000"/>
    <x v="8"/>
    <s v="CNXN0300"/>
    <s v="西南三区"/>
    <s v="CNXN0301"/>
    <n v="91021510"/>
    <s v="解放军第四十四医院"/>
    <s v="否"/>
    <x v="28"/>
    <s v="贵阳"/>
    <s v="三级"/>
    <n v="45"/>
    <n v="50"/>
    <n v="164160"/>
    <n v="1"/>
    <n v="150828.34666667"/>
    <n v="0.93594261695906"/>
    <x v="1"/>
    <n v="0"/>
    <n v="150828.35"/>
    <x v="0"/>
    <m/>
    <n v="0"/>
    <n v="150828.34666667"/>
    <n v="110.22563263079159"/>
    <n v="0"/>
    <s v="ART"/>
  </r>
  <r>
    <s v="CNXN0000"/>
    <x v="8"/>
    <s v="CNXN0300"/>
    <s v="西南三区"/>
    <s v="CNXN0301"/>
    <n v="91021661"/>
    <s v="贵州第二人民医院"/>
    <s v="否"/>
    <x v="28"/>
    <s v="贵阳"/>
    <s v="三级"/>
    <n v="400"/>
    <n v="100"/>
    <n v="36000"/>
    <n v="1"/>
    <n v="20526.080000000002"/>
    <n v="0.59443555555556005"/>
    <x v="1"/>
    <n v="0"/>
    <n v="20526.080000000002"/>
    <x v="0"/>
    <m/>
    <n v="0"/>
    <n v="20526.080000000002"/>
    <n v="15.000496945248328"/>
    <n v="0"/>
    <s v="ART"/>
  </r>
  <r>
    <s v="CNXN0000"/>
    <x v="8"/>
    <s v="CNXN0300"/>
    <s v="西南三区"/>
    <s v="CNXN0304"/>
    <n v="91051761"/>
    <s v="贵阳医学院附属乌当医院"/>
    <s v="否"/>
    <x v="28"/>
    <s v="贵阳"/>
    <s v="三级"/>
    <n v="300"/>
    <n v="150"/>
    <n v="36000"/>
    <n v="1"/>
    <n v="1520.4"/>
    <n v="0"/>
    <x v="0"/>
    <n v="0"/>
    <n v="1520.4"/>
    <x v="0"/>
    <m/>
    <n v="0"/>
    <n v="1520.4"/>
    <n v="1.1111111111111112"/>
    <n v="0"/>
    <s v="ART"/>
  </r>
  <r>
    <s v="CNXJ0000"/>
    <x v="9"/>
    <s v="CNXJ0100"/>
    <s v="新疆特区"/>
    <s v="CNXJ0101"/>
    <n v="12700002"/>
    <s v="昌吉州人民医院"/>
    <s v="否"/>
    <x v="29"/>
    <s v="昌吉"/>
    <s v="三级"/>
    <n v="1100"/>
    <n v="1673"/>
    <n v="36000"/>
    <n v="1"/>
    <n v="0"/>
    <m/>
    <x v="1"/>
    <n v="0"/>
    <n v="0"/>
    <x v="0"/>
    <m/>
    <n v="0"/>
    <n v="0"/>
    <n v="0"/>
    <n v="0"/>
    <s v="ART"/>
  </r>
  <r>
    <s v="CNXJ0000"/>
    <x v="9"/>
    <s v="CNXJ0100"/>
    <s v="新疆特区"/>
    <s v="CNXJ0101"/>
    <n v="12700004"/>
    <s v="独山子石化总厂职工医院"/>
    <s v="否"/>
    <x v="29"/>
    <s v="克拉玛依"/>
    <s v="二级"/>
    <n v="550"/>
    <n v="200"/>
    <n v="157964.57142856999"/>
    <n v="1"/>
    <n v="170288"/>
    <n v="0.7"/>
    <x v="1"/>
    <n v="0"/>
    <n v="170288"/>
    <x v="0"/>
    <m/>
    <n v="0"/>
    <n v="170288"/>
    <n v="124.44678301031891"/>
    <n v="0"/>
    <s v="ART"/>
  </r>
  <r>
    <s v="CNXJ0000"/>
    <x v="9"/>
    <s v="CNXJ0100"/>
    <s v="新疆特区"/>
    <s v="CNXJ0104"/>
    <n v="12700006"/>
    <s v="克拉玛依市人民医院"/>
    <s v="是"/>
    <x v="29"/>
    <s v="克拉玛依"/>
    <s v="二级"/>
    <n v="900"/>
    <n v="500"/>
    <n v="177256.7"/>
    <n v="1"/>
    <n v="71611.72"/>
    <n v="0.58425091971136001"/>
    <x v="1"/>
    <n v="0"/>
    <n v="71611.72"/>
    <x v="0"/>
    <m/>
    <n v="0"/>
    <n v="71611.72"/>
    <n v="52.333976438948817"/>
    <n v="0"/>
    <s v="ART"/>
  </r>
  <r>
    <s v="CNXJ0000"/>
    <x v="9"/>
    <s v="CNXJ0100"/>
    <s v="新疆特区"/>
    <s v="CNXJ0102"/>
    <n v="12700008"/>
    <s v="石河子大学医学院第一附属医院"/>
    <s v="否"/>
    <x v="29"/>
    <s v="乌鲁木齐"/>
    <s v="三级"/>
    <n v="1200"/>
    <n v="1600"/>
    <n v="381475.77142856998"/>
    <n v="2"/>
    <n v="240391.45333332999"/>
    <n v="0.7"/>
    <x v="1"/>
    <n v="0"/>
    <n v="240391.45"/>
    <x v="0"/>
    <m/>
    <n v="0"/>
    <n v="240391.45333332999"/>
    <n v="175.67851540042824"/>
    <n v="0"/>
    <s v="ART"/>
  </r>
  <r>
    <s v="CNXJ0000"/>
    <x v="9"/>
    <s v="CNXJ0100"/>
    <s v="新疆特区"/>
    <s v="CNXJ0102"/>
    <n v="12700009"/>
    <s v="石河子人民医院"/>
    <s v="否"/>
    <x v="29"/>
    <s v="乌鲁木齐"/>
    <s v="二级"/>
    <n v="800"/>
    <n v="300"/>
    <n v="264881.11428570998"/>
    <n v="2"/>
    <n v="133836.37333333"/>
    <n v="0.7"/>
    <x v="1"/>
    <n v="0"/>
    <n v="133836.37"/>
    <x v="0"/>
    <m/>
    <n v="0"/>
    <n v="133836.37333333"/>
    <n v="97.807867325360277"/>
    <n v="0"/>
    <s v="ART"/>
  </r>
  <r>
    <s v="CNXJ0000"/>
    <x v="9"/>
    <s v="CNXJ0100"/>
    <s v="新疆特区"/>
    <s v="CNXJ0104"/>
    <n v="12700010"/>
    <s v="乌鲁木齐明圆石油医院"/>
    <s v="否"/>
    <x v="29"/>
    <s v="乌鲁木齐"/>
    <s v="二级"/>
    <n v="200"/>
    <n v="100"/>
    <n v="46205"/>
    <n v="1"/>
    <n v="27368.933333333"/>
    <n v="0.7"/>
    <x v="1"/>
    <n v="0"/>
    <n v="27368.93"/>
    <x v="0"/>
    <m/>
    <n v="0"/>
    <n v="27368.933333333"/>
    <n v="20.001266723181764"/>
    <n v="0"/>
    <s v="ART"/>
  </r>
  <r>
    <s v="CNXJ0000"/>
    <x v="9"/>
    <s v="CNXJ0100"/>
    <s v="新疆特区"/>
    <s v="CNXJ0105"/>
    <n v="12700011"/>
    <s v="乌鲁木齐市第四人民医院"/>
    <s v="否"/>
    <x v="29"/>
    <s v="乌鲁木齐"/>
    <s v="二级"/>
    <n v="500"/>
    <n v="50"/>
    <n v="157699.77142857001"/>
    <n v="1"/>
    <n v="124675.57333333"/>
    <n v="0.7"/>
    <x v="1"/>
    <n v="0"/>
    <n v="124675.57"/>
    <x v="0"/>
    <m/>
    <n v="0"/>
    <n v="124675.57333333"/>
    <n v="91.113137868199885"/>
    <n v="0"/>
    <s v="ART"/>
  </r>
  <r>
    <s v="CNXJ0000"/>
    <x v="9"/>
    <s v="CNXJ0100"/>
    <s v="新疆特区"/>
    <s v="CNXJ0105"/>
    <n v="12700013"/>
    <s v="乌鲁木齐市友谊医院"/>
    <s v="是"/>
    <x v="29"/>
    <s v="乌鲁木齐"/>
    <s v="三级"/>
    <n v="900"/>
    <n v="473"/>
    <n v="83449.399999999994"/>
    <n v="1"/>
    <n v="54734.506666667003"/>
    <n v="0.77350442303958999"/>
    <x v="1"/>
    <n v="0"/>
    <n v="54734.51"/>
    <x v="0"/>
    <m/>
    <n v="0"/>
    <n v="54734.506666667003"/>
    <n v="40.000077952196058"/>
    <n v="0"/>
    <s v="ART"/>
  </r>
  <r>
    <s v="CNXJ0000"/>
    <x v="9"/>
    <s v="CNXJ0100"/>
    <s v="新疆特区"/>
    <s v="CNXJ0104"/>
    <n v="12700014"/>
    <s v="新疆解放军474医院"/>
    <s v="否"/>
    <x v="29"/>
    <s v="乌鲁木齐"/>
    <s v="三级"/>
    <n v="876"/>
    <n v="1988"/>
    <n v="36000"/>
    <n v="1"/>
    <n v="12163.733333333001"/>
    <n v="0.52305999999999997"/>
    <x v="1"/>
    <n v="0"/>
    <n v="12163.73"/>
    <x v="0"/>
    <m/>
    <n v="0"/>
    <n v="12163.733333333001"/>
    <n v="8.889278649867725"/>
    <n v="0"/>
    <s v="ART"/>
  </r>
  <r>
    <s v="CNXJ0000"/>
    <x v="9"/>
    <s v="CNXJ0100"/>
    <s v="新疆特区"/>
    <s v="CNXJ0102"/>
    <n v="12700015"/>
    <s v="新疆生产建设兵团总医院"/>
    <s v="是"/>
    <x v="29"/>
    <s v="乌鲁木齐"/>
    <s v="三级"/>
    <n v="1000"/>
    <n v="500"/>
    <n v="281628.71733333002"/>
    <n v="2"/>
    <n v="102656.45333333001"/>
    <n v="0.51058617658584005"/>
    <x v="1"/>
    <n v="0"/>
    <n v="102656.45"/>
    <x v="0"/>
    <m/>
    <n v="0"/>
    <n v="102656.45333333001"/>
    <n v="75.021524550067241"/>
    <n v="0"/>
    <s v="ART"/>
  </r>
  <r>
    <s v="CNXJ0000"/>
    <x v="9"/>
    <s v="CNXJ0100"/>
    <s v="新疆特区"/>
    <s v="CNXJ0105"/>
    <n v="12700016"/>
    <s v="新疆维吾尔自治区人民医院"/>
    <s v="否"/>
    <x v="29"/>
    <s v="乌鲁木齐"/>
    <s v="三级"/>
    <n v="2750"/>
    <n v="6200"/>
    <n v="314007.01428571"/>
    <n v="2"/>
    <n v="305380.2"/>
    <n v="0.7"/>
    <x v="1"/>
    <n v="0"/>
    <n v="305380.2"/>
    <x v="0"/>
    <m/>
    <n v="0"/>
    <n v="305380.2"/>
    <n v="223.17241076909588"/>
    <n v="0"/>
    <s v="ART"/>
  </r>
  <r>
    <s v="CNXJ0000"/>
    <x v="9"/>
    <s v="CNXJ0100"/>
    <s v="新疆特区"/>
    <s v="CNXJ0104"/>
    <n v="12700017"/>
    <s v="新疆心脑血管病医院"/>
    <s v="是"/>
    <x v="29"/>
    <s v="乌鲁木齐"/>
    <s v="三级"/>
    <n v="500"/>
    <n v="100"/>
    <n v="79580.774999999994"/>
    <n v="1"/>
    <n v="0"/>
    <n v="0.1610891575258"/>
    <x v="0"/>
    <n v="0"/>
    <n v="0"/>
    <x v="0"/>
    <m/>
    <n v="0"/>
    <n v="0"/>
    <n v="0"/>
    <n v="0"/>
    <s v="ART"/>
  </r>
  <r>
    <s v="CNXJ0000"/>
    <x v="9"/>
    <s v="CNXJ0100"/>
    <s v="新疆特区"/>
    <s v="CNXJ0101"/>
    <n v="12700018"/>
    <s v="新疆医科大学第二附属医院"/>
    <s v="否"/>
    <x v="29"/>
    <s v="乌鲁木齐"/>
    <s v="三级"/>
    <n v="800"/>
    <n v="500"/>
    <n v="138022.85714286001"/>
    <n v="1"/>
    <n v="109472"/>
    <n v="0.7"/>
    <x v="1"/>
    <n v="0"/>
    <n v="109472"/>
    <x v="0"/>
    <m/>
    <n v="0"/>
    <n v="109472"/>
    <n v="80.002338565874467"/>
    <n v="0"/>
    <s v="ART"/>
  </r>
  <r>
    <s v="CNXJ0000"/>
    <x v="9"/>
    <s v="CNXJ0100"/>
    <s v="新疆特区"/>
    <s v="CNXJ0104"/>
    <n v="12700019"/>
    <s v="新疆医科大学第五附属铁路局中心医院"/>
    <s v="否"/>
    <x v="29"/>
    <s v="乌鲁木齐"/>
    <s v="三级"/>
    <n v="1000"/>
    <n v="2400"/>
    <n v="167083.34285714"/>
    <n v="1"/>
    <n v="128759.56"/>
    <n v="0.7"/>
    <x v="1"/>
    <n v="0"/>
    <n v="128759.56"/>
    <x v="0"/>
    <m/>
    <n v="0"/>
    <n v="128759.56"/>
    <n v="94.097722821479721"/>
    <n v="0"/>
    <s v="ART"/>
  </r>
  <r>
    <s v="CNXJ0000"/>
    <x v="9"/>
    <s v="CNXJ0100"/>
    <s v="新疆特区"/>
    <s v="CNXJ0104"/>
    <n v="12700020"/>
    <s v="新疆医科大学第一附属医院"/>
    <s v="否"/>
    <x v="29"/>
    <s v="乌鲁木齐"/>
    <s v="三级"/>
    <n v="3200"/>
    <n v="4000"/>
    <n v="353088.74285714002"/>
    <n v="2"/>
    <n v="268205.76"/>
    <n v="0.7"/>
    <x v="1"/>
    <n v="0"/>
    <n v="268205.76"/>
    <x v="0"/>
    <m/>
    <n v="0"/>
    <n v="268205.76"/>
    <n v="196.00526177321757"/>
    <n v="0"/>
    <s v="ART"/>
  </r>
  <r>
    <s v="CNXJ0000"/>
    <x v="9"/>
    <s v="CNXJ0100"/>
    <s v="新疆特区"/>
    <s v="CNXJ0103"/>
    <n v="12700021"/>
    <s v="新疆自治区中医医院"/>
    <s v="是"/>
    <x v="29"/>
    <s v="乌鲁木齐"/>
    <s v="三级"/>
    <n v="1800"/>
    <n v="4200"/>
    <n v="420010.01140000002"/>
    <n v="2"/>
    <n v="262432.77333333"/>
    <n v="0.55968942077460004"/>
    <x v="1"/>
    <n v="0"/>
    <n v="262432.77"/>
    <x v="0"/>
    <m/>
    <n v="0"/>
    <n v="262432.77333333"/>
    <n v="191.7863525193151"/>
    <n v="0"/>
    <s v="ART"/>
  </r>
  <r>
    <s v="CNXJ0000"/>
    <x v="9"/>
    <s v="CNXJ0100"/>
    <s v="新疆特区"/>
    <s v="CNXJ0101"/>
    <n v="12700022"/>
    <s v="伊犁州奎屯医院"/>
    <s v="否"/>
    <x v="29"/>
    <s v="伊犁哈萨克自治州"/>
    <s v="二级"/>
    <n v="800"/>
    <n v="150"/>
    <n v="36000"/>
    <n v="1"/>
    <n v="3649.0666666666998"/>
    <n v="0.10426222222221999"/>
    <x v="0"/>
    <n v="0"/>
    <n v="3649.07"/>
    <x v="0"/>
    <m/>
    <n v="0"/>
    <n v="3649.0666666666998"/>
    <n v="2.6667446188625066"/>
    <n v="0"/>
    <s v="ART"/>
  </r>
  <r>
    <s v="CNXJ0000"/>
    <x v="9"/>
    <s v="CNXJ0100"/>
    <s v="新疆特区"/>
    <s v="CNXJ0101"/>
    <n v="12700023"/>
    <s v="中国人民解放军兰州军区乌鲁木齐总医院"/>
    <s v="是"/>
    <x v="29"/>
    <s v="乌鲁木齐"/>
    <s v="三级"/>
    <n v="1500"/>
    <n v="1700"/>
    <n v="309806.61333333002"/>
    <n v="2"/>
    <n v="246807.33333333"/>
    <n v="0.70251705623155003"/>
    <x v="1"/>
    <n v="0"/>
    <n v="246807.33"/>
    <x v="0"/>
    <m/>
    <n v="0"/>
    <n v="246807.33333333"/>
    <n v="180.3672522825353"/>
    <n v="0"/>
    <s v="ART"/>
  </r>
  <r>
    <s v="CNXJ0000"/>
    <x v="9"/>
    <s v="CNXJ0100"/>
    <s v="新疆特区"/>
    <s v="CNXJ0103"/>
    <n v="12700024"/>
    <s v="中国人民武装警察部队新疆总队医院"/>
    <s v="否"/>
    <x v="29"/>
    <s v="乌鲁木齐"/>
    <s v="三级"/>
    <n v="500"/>
    <n v="150"/>
    <n v="43185.714285713999"/>
    <n v="1"/>
    <n v="0"/>
    <n v="0.7"/>
    <x v="1"/>
    <n v="0"/>
    <n v="0"/>
    <x v="0"/>
    <m/>
    <n v="0"/>
    <n v="0"/>
    <n v="0"/>
    <n v="0"/>
    <s v="ART"/>
  </r>
  <r>
    <s v="CNXJ0000"/>
    <x v="9"/>
    <s v="CNXJ0100"/>
    <s v="新疆特区"/>
    <s v="CNXJ0103"/>
    <n v="12700027"/>
    <s v="煤矿总医院"/>
    <s v="否"/>
    <x v="29"/>
    <s v="乌鲁木齐"/>
    <s v="二级"/>
    <n v="310"/>
    <n v="150"/>
    <n v="36000"/>
    <n v="1"/>
    <n v="0"/>
    <n v="0.19519833333333"/>
    <x v="0"/>
    <n v="0"/>
    <n v="0"/>
    <x v="0"/>
    <m/>
    <n v="0"/>
    <n v="0"/>
    <n v="0"/>
    <n v="0"/>
    <s v="ART"/>
  </r>
  <r>
    <s v="CNXJ0000"/>
    <x v="9"/>
    <s v="CNXJ0100"/>
    <s v="新疆特区"/>
    <s v="CNXJ0105"/>
    <n v="12700028"/>
    <s v="自治区建工医院"/>
    <s v="否"/>
    <x v="29"/>
    <s v="乌鲁木齐"/>
    <s v="二级"/>
    <n v="520"/>
    <n v="550"/>
    <n v="36276.800000000003"/>
    <n v="1"/>
    <n v="31320.959999999999"/>
    <n v="0.7"/>
    <x v="1"/>
    <n v="0"/>
    <n v="31320.959999999999"/>
    <x v="0"/>
    <m/>
    <n v="0"/>
    <n v="31320.959999999999"/>
    <n v="22.889415066210645"/>
    <n v="0"/>
    <s v="ART"/>
  </r>
  <r>
    <s v="CNXJ0000"/>
    <x v="9"/>
    <s v="CNXJ0100"/>
    <s v="新疆特区"/>
    <s v="CNXJ0101"/>
    <n v="12700029"/>
    <s v="新疆兵团农四师医院"/>
    <s v="否"/>
    <x v="29"/>
    <s v="伊犁哈萨克自治州"/>
    <s v="二级"/>
    <n v="300"/>
    <n v="100"/>
    <n v="36000"/>
    <n v="1"/>
    <n v="8514.7199999999993"/>
    <n v="0.27529555555556001"/>
    <x v="3"/>
    <n v="0"/>
    <n v="8514.7199999999993"/>
    <x v="0"/>
    <m/>
    <n v="0"/>
    <n v="8514.7199999999993"/>
    <n v="6.2225730071033931"/>
    <n v="0"/>
    <s v="ART"/>
  </r>
  <r>
    <s v="CNXJ0000"/>
    <x v="9"/>
    <s v="CNXJ0100"/>
    <s v="新疆特区"/>
    <s v="CNXJ0101"/>
    <n v="12700030"/>
    <s v="伊犁哈萨克自治州新华医院"/>
    <s v="是"/>
    <x v="29"/>
    <s v="伊犁哈萨克自治州"/>
    <s v="二级"/>
    <n v="650"/>
    <n v="300"/>
    <n v="36544.199999999997"/>
    <n v="1"/>
    <n v="20070.106666667001"/>
    <n v="0.47807805342571003"/>
    <x v="3"/>
    <n v="0"/>
    <n v="20070.11"/>
    <x v="0"/>
    <m/>
    <n v="0"/>
    <n v="20070.106666667001"/>
    <n v="14.667270796184484"/>
    <n v="0"/>
    <s v="ART"/>
  </r>
  <r>
    <s v="CNXJ0000"/>
    <x v="9"/>
    <s v="CNXJ0100"/>
    <s v="新疆特区"/>
    <s v="CNXJ0104"/>
    <n v="12700031"/>
    <s v="新疆民航局医院"/>
    <s v="否"/>
    <x v="29"/>
    <s v="乌鲁木齐"/>
    <s v="二级"/>
    <n v="100"/>
    <n v="50"/>
    <n v="36000"/>
    <n v="1"/>
    <n v="6081.8666666667004"/>
    <n v="0.13224444444444"/>
    <x v="0"/>
    <n v="0"/>
    <n v="6081.87"/>
    <x v="0"/>
    <m/>
    <n v="0"/>
    <n v="6081.8666666667004"/>
    <n v="4.444639324934009"/>
    <n v="0"/>
    <s v="ART"/>
  </r>
  <r>
    <s v="CNXJ0000"/>
    <x v="9"/>
    <s v="CNXJ0100"/>
    <s v="新疆特区"/>
    <s v="CNXJ0103"/>
    <n v="12700032"/>
    <s v="新疆库尔勒巴州人民医院"/>
    <s v="否"/>
    <x v="29"/>
    <s v="库尔勒"/>
    <s v="二级"/>
    <n v="600"/>
    <n v="1100"/>
    <n v="162254.68571429001"/>
    <n v="1"/>
    <n v="112058.90666666999"/>
    <n v="0.7"/>
    <x v="1"/>
    <n v="0"/>
    <n v="112058.91"/>
    <x v="0"/>
    <m/>
    <n v="0"/>
    <n v="112058.90666666999"/>
    <n v="81.892854706853456"/>
    <n v="0"/>
    <s v="ART"/>
  </r>
  <r>
    <s v="CNXJ0000"/>
    <x v="9"/>
    <s v="CNXJ0100"/>
    <s v="新疆特区"/>
    <s v="CNXJ0103"/>
    <n v="12700033"/>
    <s v="库尔勒市人民医院"/>
    <s v="是"/>
    <x v="29"/>
    <s v="库尔勒"/>
    <s v="二级"/>
    <n v="300"/>
    <n v="150"/>
    <n v="36000"/>
    <n v="1"/>
    <n v="8362.2000000000007"/>
    <n v="0.20780694444444001"/>
    <x v="3"/>
    <n v="0"/>
    <n v="8362.2000000000007"/>
    <x v="0"/>
    <m/>
    <n v="0"/>
    <n v="8362.2000000000007"/>
    <n v="6.1111111111111116"/>
    <n v="0"/>
    <s v="ART"/>
  </r>
  <r>
    <s v="CNXJ0000"/>
    <x v="9"/>
    <s v="CNXJ0100"/>
    <s v="新疆特区"/>
    <s v="CNXJ0102"/>
    <n v="12700035"/>
    <s v="新疆八一钢铁公司医院"/>
    <s v="否"/>
    <x v="29"/>
    <s v="乌鲁木齐"/>
    <s v="二级"/>
    <n v="200"/>
    <n v="150"/>
    <n v="36000"/>
    <n v="1"/>
    <n v="7450.0933333332996"/>
    <n v="9.3392500000000003E-2"/>
    <x v="0"/>
    <n v="0"/>
    <n v="7450.09"/>
    <x v="0"/>
    <m/>
    <n v="0"/>
    <n v="7450.0933333332996"/>
    <n v="5.4445418846891895"/>
    <n v="0"/>
    <s v="ART"/>
  </r>
  <r>
    <s v="CNXJ0000"/>
    <x v="9"/>
    <s v="CNXJ0100"/>
    <s v="新疆特区"/>
    <s v="CNXJ0102"/>
    <n v="12700036"/>
    <s v="新疆生产建设兵团机关门诊部"/>
    <s v="否"/>
    <x v="29"/>
    <s v="乌鲁木齐"/>
    <s v="一级"/>
    <n v="0"/>
    <n v="30"/>
    <n v="48000"/>
    <n v="1"/>
    <n v="21285.933333333"/>
    <n v="0.470034375"/>
    <x v="3"/>
    <n v="0"/>
    <n v="21285.93"/>
    <x v="0"/>
    <m/>
    <n v="0"/>
    <n v="21285.933333333"/>
    <n v="15.555799156167238"/>
    <n v="0"/>
    <s v="ART"/>
  </r>
  <r>
    <s v="CNXJ0000"/>
    <x v="9"/>
    <s v="CNXJ0100"/>
    <s v="新疆特区"/>
    <s v="CNXJ0103"/>
    <n v="12700037"/>
    <s v="库尔勒塔指石油医院"/>
    <s v="否"/>
    <x v="29"/>
    <s v="库尔勒"/>
    <s v="二级"/>
    <n v="100"/>
    <n v="100"/>
    <n v="36000"/>
    <n v="1"/>
    <n v="0"/>
    <n v="4.0306666666666997E-2"/>
    <x v="0"/>
    <n v="0"/>
    <n v="0"/>
    <x v="0"/>
    <m/>
    <n v="0"/>
    <n v="0"/>
    <n v="0"/>
    <n v="0"/>
    <s v="ART"/>
  </r>
  <r>
    <s v="CNXJ0000"/>
    <x v="9"/>
    <s v="CNXJ0100"/>
    <s v="新疆特区"/>
    <s v="CNXJ0104"/>
    <n v="12700039"/>
    <s v="新疆石油管理局职工总医院克拉玛依市中心医院"/>
    <s v="是"/>
    <x v="29"/>
    <s v="乌鲁木齐"/>
    <s v="二级"/>
    <n v="700"/>
    <n v="500"/>
    <n v="182545.965"/>
    <n v="1"/>
    <n v="94418.706666667"/>
    <n v="0.57940420649669999"/>
    <x v="1"/>
    <n v="0"/>
    <n v="94418.71"/>
    <x v="0"/>
    <m/>
    <n v="0"/>
    <n v="94418.706666667"/>
    <n v="69.001364163427013"/>
    <n v="0"/>
    <s v="ART"/>
  </r>
  <r>
    <s v="CNXJ0000"/>
    <x v="9"/>
    <s v="CNXJ0100"/>
    <s v="新疆特区"/>
    <s v="CNXJ0101"/>
    <n v="12700040"/>
    <s v="伊犁哈萨克自治州友谊医院"/>
    <s v="是"/>
    <x v="29"/>
    <s v="伊犁哈萨克自治州"/>
    <s v="三级"/>
    <n v="1500"/>
    <n v="800"/>
    <n v="132702.88"/>
    <n v="1"/>
    <n v="90919.813333333004"/>
    <n v="0.49817351364189999"/>
    <x v="3"/>
    <n v="0"/>
    <n v="90919.81"/>
    <x v="0"/>
    <m/>
    <n v="0"/>
    <n v="90919.813333333004"/>
    <n v="66.444366492248392"/>
    <n v="0"/>
    <s v="ART"/>
  </r>
  <r>
    <s v="CNXJ0000"/>
    <x v="9"/>
    <s v="CNXJ0100"/>
    <s v="新疆特区"/>
    <s v="CNXJ0101"/>
    <n v="12700042"/>
    <s v="伊犁哈萨克自治州中医医院"/>
    <s v="否"/>
    <x v="29"/>
    <s v="伊犁哈萨克自治州"/>
    <s v="二级"/>
    <n v="500"/>
    <n v="363"/>
    <n v="36000"/>
    <n v="1"/>
    <n v="0"/>
    <n v="0"/>
    <x v="0"/>
    <n v="0"/>
    <n v="0"/>
    <x v="0"/>
    <m/>
    <n v="0"/>
    <n v="0"/>
    <n v="0"/>
    <n v="0"/>
    <s v="ART"/>
  </r>
  <r>
    <s v="CNXJ0000"/>
    <x v="9"/>
    <s v="CNXJ0100"/>
    <s v="新疆特区"/>
    <s v="CNXJ0103"/>
    <n v="13000084"/>
    <s v="乌鲁木齐红山中医院（乌鲁木齐市中医院）"/>
    <s v="否"/>
    <x v="29"/>
    <s v="乌鲁木齐"/>
    <s v="二级"/>
    <n v="300"/>
    <n v="100"/>
    <n v="36000"/>
    <n v="1"/>
    <n v="14444.666666667001"/>
    <n v="0.30476111111110998"/>
    <x v="3"/>
    <n v="0"/>
    <n v="14444.67"/>
    <x v="0"/>
    <m/>
    <n v="0"/>
    <n v="14444.666666667001"/>
    <n v="10.556188917146805"/>
    <n v="0"/>
    <s v="ART"/>
  </r>
  <r>
    <s v="CNXJ0000"/>
    <x v="9"/>
    <s v="CNXJ0100"/>
    <s v="新疆特区"/>
    <s v="CNXJ0101"/>
    <n v="13000284"/>
    <s v="乌苏市人民医院"/>
    <s v="否"/>
    <x v="29"/>
    <s v="乌苏"/>
    <s v="二级"/>
    <n v="310"/>
    <n v="240"/>
    <n v="36000"/>
    <n v="1"/>
    <n v="6081.6"/>
    <n v="0.13053055555556001"/>
    <x v="0"/>
    <n v="0"/>
    <n v="6081.6"/>
    <x v="0"/>
    <m/>
    <n v="0"/>
    <n v="6081.6"/>
    <n v="4.4444444444444446"/>
    <n v="0"/>
    <s v="ART"/>
  </r>
  <r>
    <s v="CNXJ0000"/>
    <x v="9"/>
    <s v="CNXJ0100"/>
    <s v="新疆特区"/>
    <s v="CNXJ0105"/>
    <n v="91006288"/>
    <s v="新疆兵团农三师医院"/>
    <s v="否"/>
    <x v="29"/>
    <s v="喀什"/>
    <s v="二级"/>
    <n v="250"/>
    <n v="200"/>
    <n v="36000"/>
    <n v="1"/>
    <n v="0"/>
    <n v="0"/>
    <x v="0"/>
    <n v="0"/>
    <n v="0"/>
    <x v="0"/>
    <m/>
    <n v="0"/>
    <n v="0"/>
    <n v="0"/>
    <n v="0"/>
    <s v="ART"/>
  </r>
  <r>
    <s v="CNXJ0000"/>
    <x v="9"/>
    <s v="CNXJ0100"/>
    <s v="新疆特区"/>
    <s v="CNXJ0104"/>
    <n v="91006302"/>
    <s v="新疆老年病医院"/>
    <s v="否"/>
    <x v="29"/>
    <s v="乌鲁木齐"/>
    <s v="二级"/>
    <n v="500"/>
    <n v="100"/>
    <n v="36000"/>
    <n v="1"/>
    <n v="760.2"/>
    <n v="5.6144166666667002E-2"/>
    <x v="0"/>
    <n v="0"/>
    <n v="760.2"/>
    <x v="0"/>
    <m/>
    <n v="0"/>
    <n v="760.2"/>
    <n v="0.55555555555555558"/>
    <n v="0"/>
    <s v="ART"/>
  </r>
  <r>
    <s v="CNXJ0000"/>
    <x v="9"/>
    <s v="CNXJ0100"/>
    <s v="新疆特区"/>
    <s v="CNXJ0104"/>
    <n v="91006307"/>
    <s v="塔城地区人民医院"/>
    <s v="是"/>
    <x v="29"/>
    <s v="塔城"/>
    <s v="二级"/>
    <n v="335"/>
    <n v="290"/>
    <n v="36000"/>
    <n v="1"/>
    <n v="2574.5333333333001"/>
    <n v="0"/>
    <x v="0"/>
    <n v="0"/>
    <n v="2574.5300000000002"/>
    <x v="0"/>
    <m/>
    <n v="0"/>
    <n v="2574.5333333333001"/>
    <n v="1.8814736862618755"/>
    <n v="0"/>
    <s v="ART"/>
  </r>
  <r>
    <s v="CNXJ0000"/>
    <x v="9"/>
    <s v="CNXJ0100"/>
    <s v="新疆特区"/>
    <s v="CNXJ0103"/>
    <n v="91006317"/>
    <s v="乌鲁木齐市中医院二部"/>
    <s v="否"/>
    <x v="29"/>
    <s v="乌鲁木齐"/>
    <s v="二级"/>
    <n v="200"/>
    <n v="100"/>
    <n v="36000"/>
    <n v="1"/>
    <n v="304.08"/>
    <n v="4.4730555555556002E-2"/>
    <x v="0"/>
    <n v="0"/>
    <n v="304.08"/>
    <x v="0"/>
    <m/>
    <n v="0"/>
    <n v="304.08"/>
    <n v="0.22222222222222221"/>
    <n v="0"/>
    <s v="ART"/>
  </r>
  <r>
    <s v="CNXJ0000"/>
    <x v="9"/>
    <s v="CNXJ0100"/>
    <s v="新疆特区"/>
    <s v="CNXJ0104"/>
    <n v="91006322"/>
    <s v="阿勒泰地区人民医院"/>
    <s v="否"/>
    <x v="29"/>
    <s v="阿勒泰"/>
    <s v="二级"/>
    <n v="315"/>
    <n v="300"/>
    <n v="36000"/>
    <n v="1"/>
    <n v="18092.96"/>
    <n v="0.54680055555555995"/>
    <x v="1"/>
    <n v="0"/>
    <n v="18092.96"/>
    <x v="0"/>
    <m/>
    <n v="0"/>
    <n v="18092.96"/>
    <n v="13.222368382589377"/>
    <n v="0"/>
    <s v="ART"/>
  </r>
  <r>
    <s v="CNXJ0000"/>
    <x v="9"/>
    <s v="CNXJ0100"/>
    <s v="新疆特区"/>
    <s v="CNXJ0105"/>
    <n v="91006330"/>
    <s v="吐鲁番地区人民医院"/>
    <s v="否"/>
    <x v="29"/>
    <s v="吐鲁番"/>
    <s v="二级"/>
    <n v="207"/>
    <n v="200"/>
    <n v="36000"/>
    <n v="1"/>
    <n v="15204.4"/>
    <n v="0.2778775"/>
    <x v="3"/>
    <n v="0"/>
    <n v="15204.4"/>
    <x v="0"/>
    <m/>
    <n v="0"/>
    <n v="15204.4"/>
    <n v="11.111403431845421"/>
    <n v="0"/>
    <s v="ART"/>
  </r>
  <r>
    <s v="CNXJ0000"/>
    <x v="9"/>
    <s v="CNXJ0100"/>
    <s v="新疆特区"/>
    <s v="CNXJ0104"/>
    <n v="91006337"/>
    <s v="新疆医科大学第三附属肿瘤医院"/>
    <s v="是"/>
    <x v="29"/>
    <s v="乌鲁木齐"/>
    <s v="三级"/>
    <n v="2000"/>
    <n v="600"/>
    <n v="36000"/>
    <n v="1"/>
    <n v="0"/>
    <n v="0"/>
    <x v="0"/>
    <n v="0"/>
    <n v="0"/>
    <x v="0"/>
    <m/>
    <n v="0"/>
    <n v="0"/>
    <n v="0"/>
    <n v="0"/>
    <s v="ART"/>
  </r>
  <r>
    <s v="CNXJ0000"/>
    <x v="9"/>
    <s v="CNXJ0100"/>
    <s v="新疆特区"/>
    <s v="CNXJ0101"/>
    <n v="91006363"/>
    <s v="昌吉市人民医院"/>
    <s v="否"/>
    <x v="29"/>
    <s v="昌吉"/>
    <s v="二级"/>
    <n v="450"/>
    <n v="1300"/>
    <n v="36000"/>
    <n v="1"/>
    <n v="0"/>
    <n v="0"/>
    <x v="0"/>
    <n v="0"/>
    <n v="0"/>
    <x v="0"/>
    <m/>
    <n v="0"/>
    <n v="0"/>
    <n v="0"/>
    <n v="0"/>
    <s v="ART"/>
  </r>
  <r>
    <s v="CNXJ0000"/>
    <x v="9"/>
    <s v="CNXJ0100"/>
    <s v="新疆特区"/>
    <s v="CNXJ0101"/>
    <n v="91006394"/>
    <s v="昌吉州中医医院"/>
    <s v="是"/>
    <x v="29"/>
    <s v="昌吉"/>
    <s v="三级"/>
    <n v="550"/>
    <n v="727"/>
    <n v="36000"/>
    <n v="1"/>
    <n v="0"/>
    <n v="2.5398611111111E-2"/>
    <x v="0"/>
    <n v="0"/>
    <n v="0"/>
    <x v="0"/>
    <m/>
    <n v="0"/>
    <n v="0"/>
    <n v="0"/>
    <n v="0"/>
    <s v="ART"/>
  </r>
  <r>
    <s v="CNXJ0000"/>
    <x v="9"/>
    <s v="CNXJ0100"/>
    <s v="新疆特区"/>
    <s v="CNXJ0103"/>
    <n v="91006396"/>
    <s v="石油管理局准东勘探开发公司职工医院"/>
    <s v="否"/>
    <x v="29"/>
    <s v="昌吉"/>
    <s v="一级"/>
    <n v="60"/>
    <n v="50"/>
    <n v="82803.371428571001"/>
    <n v="1"/>
    <n v="36492.800000000003"/>
    <n v="0.7"/>
    <x v="1"/>
    <n v="0"/>
    <n v="36492.800000000003"/>
    <x v="0"/>
    <m/>
    <n v="0"/>
    <n v="36492.800000000003"/>
    <n v="26.669005232541146"/>
    <n v="0"/>
    <s v="ART"/>
  </r>
  <r>
    <s v="CNXJ0000"/>
    <x v="9"/>
    <s v="CNXJ0100"/>
    <s v="新疆特区"/>
    <s v="CNXJ0104"/>
    <n v="91006420"/>
    <s v="福海县人民医院"/>
    <s v="否"/>
    <x v="29"/>
    <s v="阿勒泰"/>
    <s v="二级"/>
    <n v="300"/>
    <n v="200"/>
    <n v="36000"/>
    <n v="1"/>
    <n v="5321.4266666666999"/>
    <n v="5.0680833333333002E-2"/>
    <x v="0"/>
    <n v="0"/>
    <n v="5321.43"/>
    <x v="0"/>
    <m/>
    <n v="0"/>
    <n v="5321.4266666666999"/>
    <n v="3.888908376937867"/>
    <n v="0"/>
    <s v="ART"/>
  </r>
  <r>
    <s v="CNXJ0000"/>
    <x v="9"/>
    <s v="CNXJ0100"/>
    <s v="新疆特区"/>
    <s v="CNXJ0102"/>
    <n v="91006427"/>
    <s v="石河子市中医医院"/>
    <s v="否"/>
    <x v="29"/>
    <s v="石河子"/>
    <s v="二级"/>
    <n v="200"/>
    <n v="300"/>
    <n v="36000"/>
    <n v="1"/>
    <n v="0"/>
    <n v="0"/>
    <x v="0"/>
    <n v="0"/>
    <n v="0"/>
    <x v="0"/>
    <m/>
    <n v="0"/>
    <n v="0"/>
    <n v="0"/>
    <n v="0"/>
    <s v="ART"/>
  </r>
  <r>
    <s v="CNXJ0000"/>
    <x v="9"/>
    <s v="CNXJ0100"/>
    <s v="新疆特区"/>
    <s v="CNXJ0104"/>
    <n v="91006494"/>
    <s v="新疆维吾尔自治区第二济困医院"/>
    <s v="否"/>
    <x v="29"/>
    <s v="乌鲁木齐"/>
    <s v="二级"/>
    <n v="100"/>
    <n v="100"/>
    <n v="36000"/>
    <n v="1"/>
    <n v="1520.4"/>
    <n v="8.0147222222221995E-2"/>
    <x v="0"/>
    <n v="0"/>
    <n v="1520.4"/>
    <x v="0"/>
    <m/>
    <n v="0"/>
    <n v="1520.4"/>
    <n v="1.1111111111111112"/>
    <n v="0"/>
    <s v="ART"/>
  </r>
  <r>
    <s v="CNXJ0000"/>
    <x v="9"/>
    <s v="CNXJ0100"/>
    <s v="新疆特区"/>
    <s v="CNXJ0104"/>
    <n v="91006518"/>
    <s v="中国石油乌鲁木齐石油化工总厂"/>
    <s v="否"/>
    <x v="29"/>
    <s v="乌鲁木齐"/>
    <s v="二级"/>
    <n v="200"/>
    <n v="80"/>
    <n v="36000"/>
    <n v="1"/>
    <n v="14596.64"/>
    <n v="0.32089388888888998"/>
    <x v="3"/>
    <n v="0"/>
    <n v="14596.64"/>
    <x v="0"/>
    <m/>
    <n v="0"/>
    <n v="14596.64"/>
    <n v="10.667251308135285"/>
    <n v="0"/>
    <s v="ART"/>
  </r>
  <r>
    <s v="CNXJ0000"/>
    <x v="9"/>
    <s v="CNXJ0100"/>
    <s v="新疆特区"/>
    <s v="CNXJ0102"/>
    <n v="91006596"/>
    <s v="石河子绿洲医院"/>
    <s v="否"/>
    <x v="29"/>
    <s v="乌鲁木齐"/>
    <s v="二级"/>
    <n v="200"/>
    <n v="50"/>
    <n v="36000"/>
    <n v="1"/>
    <n v="0"/>
    <m/>
    <x v="1"/>
    <n v="0"/>
    <n v="0"/>
    <x v="0"/>
    <m/>
    <n v="0"/>
    <n v="0"/>
    <n v="0"/>
    <n v="0"/>
    <s v="ART"/>
  </r>
  <r>
    <s v="CNXJ0000"/>
    <x v="9"/>
    <s v="CNXJ0100"/>
    <s v="新疆特区"/>
    <s v="CNXJ0105"/>
    <n v="91011933"/>
    <s v="喀什地区第二人民医院"/>
    <s v="否"/>
    <x v="29"/>
    <s v="喀什"/>
    <s v="二级"/>
    <n v="512"/>
    <n v="300"/>
    <n v="36000"/>
    <n v="1"/>
    <n v="19765.733333332999"/>
    <n v="0.61621777777777997"/>
    <x v="1"/>
    <n v="0"/>
    <n v="19765.73"/>
    <x v="0"/>
    <m/>
    <n v="0"/>
    <n v="19765.733333332999"/>
    <n v="14.44483420542328"/>
    <n v="0"/>
    <s v="ART"/>
  </r>
  <r>
    <s v="CNXJ0000"/>
    <x v="9"/>
    <s v="CNXJ0100"/>
    <s v="新疆特区"/>
    <s v="CNXJ0105"/>
    <n v="91013294"/>
    <s v="喀什地区第一人民医院"/>
    <s v="是"/>
    <x v="29"/>
    <s v="喀什"/>
    <s v="二级"/>
    <n v="1200"/>
    <n v="500"/>
    <n v="128355.12666667"/>
    <n v="1"/>
    <n v="40748"/>
    <n v="0.57484747135668002"/>
    <x v="1"/>
    <n v="0"/>
    <n v="40748"/>
    <x v="0"/>
    <m/>
    <n v="0"/>
    <n v="40748"/>
    <n v="29.778713204127566"/>
    <n v="0"/>
    <s v="ART"/>
  </r>
  <r>
    <s v="CNXJ0000"/>
    <x v="9"/>
    <s v="CNXJ0100"/>
    <s v="新疆特区"/>
    <s v="CNXJ0105"/>
    <n v="91019693"/>
    <s v="和田地区人民医院"/>
    <s v="是"/>
    <x v="29"/>
    <s v="和田"/>
    <s v="二级"/>
    <n v="1000"/>
    <n v="830"/>
    <n v="36000"/>
    <n v="1"/>
    <n v="0"/>
    <n v="2.8531881481480999E-2"/>
    <x v="0"/>
    <n v="0"/>
    <n v="0"/>
    <x v="0"/>
    <m/>
    <n v="0"/>
    <n v="0"/>
    <n v="0"/>
    <n v="0"/>
    <s v="ART"/>
  </r>
  <r>
    <s v="CNXJ0000"/>
    <x v="9"/>
    <s v="CNXJ0100"/>
    <s v="新疆特区"/>
    <s v="CNXJ0105"/>
    <n v="91019697"/>
    <s v="和田市人民医院"/>
    <s v="否"/>
    <x v="29"/>
    <s v="和田"/>
    <s v="二级"/>
    <n v="128"/>
    <n v="150"/>
    <n v="40697.171428570997"/>
    <n v="1"/>
    <n v="4561.3333333333003"/>
    <n v="0.7"/>
    <x v="1"/>
    <n v="0"/>
    <n v="4561.33"/>
    <x v="0"/>
    <m/>
    <n v="0"/>
    <n v="4561.3333333333003"/>
    <n v="3.3334307735780793"/>
    <n v="0"/>
    <s v="ART"/>
  </r>
  <r>
    <s v="CNXJ0000"/>
    <x v="9"/>
    <s v="CNXJ0100"/>
    <s v="新疆特区"/>
    <s v="CNXJ0104"/>
    <n v="91022225"/>
    <s v="(乌鲁木齐)米东区人民医院"/>
    <s v="否"/>
    <x v="29"/>
    <s v="乌鲁木齐"/>
    <s v="二级"/>
    <n v="100"/>
    <n v="50"/>
    <n v="36000"/>
    <n v="1"/>
    <n v="5777.8933333332998"/>
    <n v="0.30702555555555999"/>
    <x v="3"/>
    <n v="0"/>
    <n v="5777.89"/>
    <x v="0"/>
    <m/>
    <n v="0"/>
    <n v="5777.8933333332998"/>
    <n v="4.2224950549075535"/>
    <n v="0"/>
    <s v="ART"/>
  </r>
  <r>
    <s v="CNXJ0000"/>
    <x v="9"/>
    <s v="CNXJ0100"/>
    <s v="新疆特区"/>
    <s v="CNXJ0102"/>
    <n v="91037606"/>
    <s v="新疆维吾尔自治区人事厅机关医务室"/>
    <s v="否"/>
    <x v="29"/>
    <s v="乌鲁木齐"/>
    <s v="一级"/>
    <n v="0"/>
    <n v="50"/>
    <n v="36000"/>
    <n v="1"/>
    <n v="14433.72"/>
    <n v="0.29574"/>
    <x v="3"/>
    <n v="0"/>
    <n v="14433.72"/>
    <x v="0"/>
    <m/>
    <n v="0"/>
    <n v="14433.72"/>
    <n v="10.548189073050951"/>
    <n v="0"/>
    <s v="A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showMissing="0" updatedVersion="4" minRefreshableVersion="3" useAutoFormatting="1" itemPrintTitles="1" createdVersion="4" indent="0" outline="1" outlineData="1" multipleFieldFilters="0" rowHeaderCaption="Segment">
  <location ref="A30:H40" firstHeaderRow="0" firstDataRow="1" firstDataCol="1"/>
  <pivotFields count="31">
    <pivotField showAll="0"/>
    <pivotField showAll="0"/>
    <pivotField dataField="1"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dataField="1" numFmtId="3" showAll="0"/>
    <pivotField showAll="0" defaultSubtotal="0"/>
    <pivotField numFmtId="3" showAll="0"/>
    <pivotField numFmtId="9" showAll="0"/>
    <pivotField axis="axisRow" showAll="0">
      <items count="18">
        <item m="1" x="15"/>
        <item m="1" x="14"/>
        <item m="1" x="13"/>
        <item m="1" x="12"/>
        <item m="1" x="10"/>
        <item x="0"/>
        <item x="3"/>
        <item x="1"/>
        <item m="1" x="16"/>
        <item x="6"/>
        <item x="4"/>
        <item x="5"/>
        <item m="1" x="11"/>
        <item x="7"/>
        <item x="2"/>
        <item m="1" x="9"/>
        <item m="1" x="8"/>
        <item t="default"/>
      </items>
    </pivotField>
    <pivotField numFmtId="10" showAll="0"/>
    <pivotField numFmtId="43" showAll="0"/>
    <pivotField axis="axisRow" showAll="0" sortType="ascending">
      <items count="2">
        <item x="0"/>
        <item t="default"/>
      </items>
    </pivotField>
    <pivotField numFmtId="10" showAll="0" defaultSubtotal="0"/>
    <pivotField numFmtId="10" showAll="0" defaultSubtotal="0"/>
    <pivotField dataField="1" numFmtId="43" showAll="0"/>
    <pivotField numFmtId="43" showAll="0" defaultSubtotal="0"/>
    <pivotField numFmtId="43"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20"/>
    <field x="17"/>
  </rowFields>
  <rowItems count="10">
    <i>
      <x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Hosp#" fld="2" subtotal="count" baseField="0" baseItem="0"/>
    <dataField name="Marketing Size" fld="13" baseField="0" baseItem="0" numFmtId="176"/>
    <dataField name="Marketing Size(AVG)" fld="13" subtotal="average" baseField="14" baseItem="0" numFmtId="176"/>
    <dataField name="ECI Target" fld="23" baseField="0" baseItem="0" numFmtId="176"/>
    <dataField name="MS Contributi%" fld="13" showDataAs="percentOfTotal" baseField="14" baseItem="0" numFmtId="10"/>
    <dataField name="ECI Contri%" fld="23" showDataAs="percentOfTotal" baseField="14" baseItem="0" numFmtId="10"/>
    <dataField name=" Share" fld="30" baseField="20" baseItem="0" numFmtId="10"/>
  </dataFields>
  <formats count="12">
    <format dxfId="59">
      <pivotArea field="20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1">
      <pivotArea field="20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4" minRefreshableVersion="3" itemPrintTitles="1" createdVersion="4" indent="0" outline="1" outlineData="1" multipleFieldFilters="0">
  <location ref="A3:L20" firstHeaderRow="0" firstDataRow="1" firstDataCol="1"/>
  <pivotFields count="31">
    <pivotField showAll="0" defaultSubtotal="0"/>
    <pivotField axis="axisRow" showAll="0">
      <items count="26">
        <item m="1" x="20"/>
        <item m="1" x="16"/>
        <item m="1" x="23"/>
        <item x="0"/>
        <item m="1" x="21"/>
        <item m="1" x="18"/>
        <item m="1" x="13"/>
        <item m="1" x="17"/>
        <item m="1" x="14"/>
        <item x="7"/>
        <item x="8"/>
        <item m="1" x="11"/>
        <item m="1" x="15"/>
        <item m="1" x="22"/>
        <item m="1" x="19"/>
        <item h="1" m="1" x="10"/>
        <item h="1" x="2"/>
        <item h="1" x="4"/>
        <item h="1" m="1" x="12"/>
        <item h="1" m="1" x="24"/>
        <item h="1" x="1"/>
        <item h="1" x="3"/>
        <item h="1" x="5"/>
        <item h="1" x="6"/>
        <item h="1" x="9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showAll="0"/>
    <pivotField showAll="0" defaultSubtotal="0"/>
    <pivotField axis="axisRow" showAll="0" sortType="descending">
      <items count="33">
        <item x="7"/>
        <item x="2"/>
        <item x="17"/>
        <item x="19"/>
        <item x="0"/>
        <item x="27"/>
        <item x="28"/>
        <item x="1"/>
        <item x="3"/>
        <item x="9"/>
        <item x="11"/>
        <item x="16"/>
        <item x="14"/>
        <item x="12"/>
        <item x="6"/>
        <item x="15"/>
        <item x="13"/>
        <item x="22"/>
        <item x="20"/>
        <item x="21"/>
        <item x="10"/>
        <item x="23"/>
        <item x="18"/>
        <item x="8"/>
        <item x="24"/>
        <item x="4"/>
        <item x="29"/>
        <item x="25"/>
        <item x="5"/>
        <item x="26"/>
        <item m="1" x="31"/>
        <item m="1" x="30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dataField="1" numFmtId="3" showAll="0" defaultSubtotal="0"/>
    <pivotField showAll="0" defaultSubtotal="0"/>
    <pivotField dataField="1" numFmtId="3" showAll="0" defaultSubtotal="0"/>
    <pivotField numFmtId="9" showAll="0"/>
    <pivotField showAll="0" defaultSubtotal="0"/>
    <pivotField showAll="0"/>
    <pivotField dataField="1" showAll="0"/>
    <pivotField showAll="0" defaultSubtotal="0"/>
    <pivotField numFmtId="10" showAll="0" defaultSubtotal="0"/>
    <pivotField numFmtId="10" showAll="0" defaultSubtotal="0"/>
    <pivotField dataField="1" showAll="0"/>
    <pivotField dataField="1" numFmtId="43" showAll="0" defaultSubtotal="0"/>
    <pivotField numFmtId="43"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8"/>
  </rowFields>
  <rowItems count="17">
    <i>
      <x v="3"/>
    </i>
    <i r="1">
      <x v="4"/>
    </i>
    <i r="1">
      <x v="7"/>
    </i>
    <i>
      <x v="9"/>
    </i>
    <i r="1">
      <x v="22"/>
    </i>
    <i r="1">
      <x v="21"/>
    </i>
    <i r="1">
      <x v="3"/>
    </i>
    <i r="1">
      <x v="17"/>
    </i>
    <i r="1">
      <x v="18"/>
    </i>
    <i r="1">
      <x v="19"/>
    </i>
    <i>
      <x v="10"/>
    </i>
    <i r="1">
      <x v="24"/>
    </i>
    <i r="1">
      <x v="6"/>
    </i>
    <i r="1">
      <x v="29"/>
    </i>
    <i r="1">
      <x v="5"/>
    </i>
    <i r="1">
      <x v="2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医院数量" fld="5" subtotal="count" baseField="0" baseItem="0"/>
    <dataField name="总市场规模" fld="13" baseField="0" baseItem="0" numFmtId="176"/>
    <dataField name="平均市场规模" fld="13" subtotal="average" baseField="6" baseItem="23" numFmtId="176"/>
    <dataField name="Eisai 13总销量" fld="15" baseField="0" baseItem="0" numFmtId="176"/>
    <dataField name="模型增长率 " fld="27" baseField="0" baseItem="0" numFmtId="177"/>
    <dataField name=" 14 模型指标" fld="19" baseField="0" baseItem="0" numFmtId="176"/>
    <dataField name=" 调整增长率 " fld="28" baseField="0" baseItem="0" numFmtId="177"/>
    <dataField name=" 调整结果 " fld="23" baseField="6" baseItem="1" numFmtId="176"/>
    <dataField name=" 调整后月盒数" fld="24" baseField="0" baseItem="0" numFmtId="176"/>
    <dataField name=" 差异 " fld="29" baseField="0" baseItem="0" numFmtId="176"/>
    <dataField name="贡献率" fld="23" showDataAs="percentOfTotal" baseField="8" baseItem="8" numFmtId="10"/>
  </dataFields>
  <formats count="23">
    <format dxfId="2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8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5">
            <x v="0"/>
            <x v="1"/>
            <x v="4"/>
            <x v="6"/>
            <x v="7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4:C20" totalsRowShown="0">
  <autoFilter ref="A4:C20"/>
  <tableColumns count="3">
    <tableColumn id="1" name="Group Segment" dataDxfId="47"/>
    <tableColumn id="2" name="GR" dataDxfId="46" dataCellStyle="百分比"/>
    <tableColumn id="3" name="Segm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AA1569" totalsRowShown="0" headerRowDxfId="42">
  <autoFilter ref="A1:AA1569"/>
  <tableColumns count="27">
    <tableColumn id="10" name="大区代码"/>
    <tableColumn id="7" name="大区"/>
    <tableColumn id="13" name="地区代码"/>
    <tableColumn id="12" name="地区"/>
    <tableColumn id="16" name="小区编码" dataDxfId="41"/>
    <tableColumn id="2" name="医院代码"/>
    <tableColumn id="3" name="医院名称" dataDxfId="40"/>
    <tableColumn id="21" name="是否EIA样本医院" dataDxfId="39"/>
    <tableColumn id="4" name="省份"/>
    <tableColumn id="5" name="城市"/>
    <tableColumn id="24" name="医院级别" dataDxfId="38"/>
    <tableColumn id="23" name="病床数" dataDxfId="37"/>
    <tableColumn id="22" name="门诊数" dataDxfId="36"/>
    <tableColumn id="6" name="MAT市场规模" dataDxfId="35"/>
    <tableColumn id="25" name="等级" dataDxfId="34"/>
    <tableColumn id="8" name="MAT销量" dataDxfId="33"/>
    <tableColumn id="9" name="Product Share" dataDxfId="32"/>
    <tableColumn id="11" name="2014 Segment" dataDxfId="31"/>
    <tableColumn id="17" name="GR" dataDxfId="30" dataCellStyle="百分比"/>
    <tableColumn id="18" name="14 ECI金额" dataCellStyle="千位分隔"/>
    <tableColumn id="15" name="2014 GroupSegment" dataDxfId="29" dataCellStyle="千位分隔">
      <calculatedColumnFormula>VLOOKUP(表2[[#This Row],[2014 Segment]],表3[],3)</calculatedColumnFormula>
    </tableColumn>
    <tableColumn id="1" name="根据BU需调整GR" dataDxfId="28" dataCellStyle="百分比"/>
    <tableColumn id="19" name="调整后GR2" dataDxfId="27" dataCellStyle="百分比">
      <calculatedColumnFormula>表2[[#This Row],[GR]]+表2[[#This Row],[根据BU需调整GR]]</calculatedColumnFormula>
    </tableColumn>
    <tableColumn id="20" name="调整结果" dataCellStyle="千位分隔">
      <calculatedColumnFormula>表2[[#This Row],[MAT销量]]*(1+表2[[#This Row],[调整后GR2]])</calculatedColumnFormula>
    </tableColumn>
    <tableColumn id="27" name="调整后月盒数" dataDxfId="26" dataCellStyle="千位分隔">
      <calculatedColumnFormula>表2[[#This Row],[调整结果]]/12/114.03</calculatedColumnFormula>
    </tableColumn>
    <tableColumn id="14" name="差异" dataDxfId="25" dataCellStyle="千位分隔">
      <calculatedColumnFormula>ROUND(表2[[#This Row],[调整结果]]-表2[[#This Row],[14 ECI金额]],0)</calculatedColumnFormula>
    </tableColumn>
    <tableColumn id="26" name=" 产品" dataDxfId="24" dataCellStyle="千位分隔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27" sqref="A27"/>
    </sheetView>
  </sheetViews>
  <sheetFormatPr defaultRowHeight="12.75" x14ac:dyDescent="0.2"/>
  <cols>
    <col min="1" max="1" width="14.42578125" customWidth="1"/>
    <col min="2" max="2" width="7.140625" style="16" customWidth="1"/>
    <col min="3" max="3" width="13.28515625" customWidth="1"/>
    <col min="4" max="4" width="11.42578125" customWidth="1"/>
    <col min="5" max="5" width="13.28515625" customWidth="1"/>
    <col min="6" max="6" width="10.5703125" customWidth="1"/>
    <col min="7" max="7" width="8.7109375" customWidth="1"/>
    <col min="8" max="8" width="8" customWidth="1"/>
  </cols>
  <sheetData>
    <row r="1" spans="1:9" x14ac:dyDescent="0.2">
      <c r="A1" s="51" t="s">
        <v>91</v>
      </c>
      <c r="B1" s="52"/>
      <c r="C1" s="52"/>
      <c r="E1" s="46" t="s">
        <v>117</v>
      </c>
      <c r="F1" s="47" t="s">
        <v>118</v>
      </c>
    </row>
    <row r="2" spans="1:9" x14ac:dyDescent="0.2">
      <c r="A2" s="52"/>
      <c r="B2" s="52"/>
      <c r="C2" s="52"/>
      <c r="G2" s="46"/>
      <c r="H2" s="46"/>
      <c r="I2" s="46"/>
    </row>
    <row r="4" spans="1:9" x14ac:dyDescent="0.2">
      <c r="A4" t="s">
        <v>88</v>
      </c>
      <c r="B4" s="16" t="s">
        <v>90</v>
      </c>
      <c r="C4" s="43" t="s">
        <v>89</v>
      </c>
    </row>
    <row r="5" spans="1:9" x14ac:dyDescent="0.2">
      <c r="A5" s="32" t="s">
        <v>2195</v>
      </c>
      <c r="B5" s="33">
        <v>0</v>
      </c>
    </row>
    <row r="6" spans="1:9" x14ac:dyDescent="0.2">
      <c r="A6" s="32" t="s">
        <v>2196</v>
      </c>
      <c r="B6" s="33">
        <v>0</v>
      </c>
    </row>
    <row r="7" spans="1:9" x14ac:dyDescent="0.2">
      <c r="A7" s="32" t="s">
        <v>2197</v>
      </c>
      <c r="B7" s="33">
        <v>0</v>
      </c>
    </row>
    <row r="8" spans="1:9" x14ac:dyDescent="0.2">
      <c r="A8" s="32" t="s">
        <v>410</v>
      </c>
      <c r="B8" s="33">
        <v>0.21</v>
      </c>
    </row>
    <row r="9" spans="1:9" x14ac:dyDescent="0.2">
      <c r="A9" s="32" t="s">
        <v>62</v>
      </c>
      <c r="B9" s="33">
        <v>0.2</v>
      </c>
    </row>
    <row r="10" spans="1:9" x14ac:dyDescent="0.2">
      <c r="A10" s="32" t="s">
        <v>60</v>
      </c>
      <c r="B10" s="33">
        <v>0.3</v>
      </c>
    </row>
    <row r="11" spans="1:9" x14ac:dyDescent="0.2">
      <c r="A11" s="32" t="s">
        <v>411</v>
      </c>
      <c r="B11" s="33">
        <v>0.22</v>
      </c>
    </row>
    <row r="12" spans="1:9" x14ac:dyDescent="0.2">
      <c r="A12" s="32" t="s">
        <v>67</v>
      </c>
      <c r="B12" s="33">
        <v>0.22</v>
      </c>
    </row>
    <row r="13" spans="1:9" x14ac:dyDescent="0.2">
      <c r="A13" s="32" t="s">
        <v>61</v>
      </c>
      <c r="B13" s="33">
        <v>0.23</v>
      </c>
    </row>
    <row r="14" spans="1:9" x14ac:dyDescent="0.2">
      <c r="A14" s="32"/>
      <c r="B14" s="33"/>
    </row>
    <row r="15" spans="1:9" x14ac:dyDescent="0.2">
      <c r="A15" s="32"/>
      <c r="B15" s="33"/>
    </row>
    <row r="16" spans="1:9" x14ac:dyDescent="0.2">
      <c r="A16" s="32"/>
      <c r="B16" s="33"/>
    </row>
    <row r="17" spans="1:8" x14ac:dyDescent="0.2">
      <c r="A17" s="32"/>
      <c r="B17" s="33"/>
    </row>
    <row r="18" spans="1:8" x14ac:dyDescent="0.2">
      <c r="A18" s="32"/>
      <c r="B18" s="33"/>
    </row>
    <row r="19" spans="1:8" x14ac:dyDescent="0.2">
      <c r="A19" s="32"/>
      <c r="B19" s="33"/>
    </row>
    <row r="20" spans="1:8" x14ac:dyDescent="0.2">
      <c r="A20" s="32"/>
      <c r="B20" s="33"/>
    </row>
    <row r="22" spans="1:8" x14ac:dyDescent="0.2">
      <c r="A22" s="53" t="s">
        <v>21</v>
      </c>
      <c r="B22" s="54"/>
      <c r="C22" s="13"/>
      <c r="D22" s="13"/>
      <c r="E22" s="13"/>
    </row>
    <row r="23" spans="1:8" x14ac:dyDescent="0.2">
      <c r="A23" s="4" t="s">
        <v>20</v>
      </c>
      <c r="B23" s="45">
        <f>AVERAGE('Hospital Segment_Old'!N:N)+STDEV('Hospital Segment_Old'!N:N)</f>
        <v>879700.7542297889</v>
      </c>
      <c r="C23" s="13"/>
      <c r="D23" s="13"/>
      <c r="E23" s="13"/>
    </row>
    <row r="24" spans="1:8" x14ac:dyDescent="0.2">
      <c r="A24" s="5" t="s">
        <v>17</v>
      </c>
      <c r="B24" s="7"/>
      <c r="C24" s="13"/>
      <c r="D24" s="13"/>
      <c r="E24" s="13"/>
    </row>
    <row r="25" spans="1:8" x14ac:dyDescent="0.2">
      <c r="A25" s="5" t="s">
        <v>18</v>
      </c>
      <c r="B25" s="8"/>
      <c r="C25" s="13"/>
      <c r="D25" s="13"/>
      <c r="E25" s="13"/>
    </row>
    <row r="26" spans="1:8" x14ac:dyDescent="0.2">
      <c r="A26" s="6" t="s">
        <v>19</v>
      </c>
      <c r="B26" s="9"/>
      <c r="C26" s="13"/>
      <c r="D26" s="13"/>
      <c r="E26" s="13"/>
    </row>
    <row r="30" spans="1:8" s="41" customFormat="1" ht="25.5" x14ac:dyDescent="0.2">
      <c r="A30" s="40" t="s">
        <v>16</v>
      </c>
      <c r="B30" s="41" t="s">
        <v>95</v>
      </c>
      <c r="C30" s="42" t="s">
        <v>92</v>
      </c>
      <c r="D30" s="42" t="s">
        <v>93</v>
      </c>
      <c r="E30" s="42" t="s">
        <v>119</v>
      </c>
      <c r="F30" s="41" t="s">
        <v>94</v>
      </c>
      <c r="G30" s="41" t="s">
        <v>120</v>
      </c>
      <c r="H30" s="1" t="s">
        <v>849</v>
      </c>
    </row>
    <row r="31" spans="1:8" x14ac:dyDescent="0.2">
      <c r="A31" s="12">
        <v>0</v>
      </c>
      <c r="B31" s="10">
        <v>1568</v>
      </c>
      <c r="C31" s="14">
        <v>398274544.3619048</v>
      </c>
      <c r="D31" s="14">
        <v>254001.62267978623</v>
      </c>
      <c r="E31" s="14">
        <v>200514706.54973331</v>
      </c>
      <c r="F31" s="21">
        <v>1</v>
      </c>
      <c r="G31" s="21">
        <v>1</v>
      </c>
      <c r="H31" s="21">
        <v>0.50345850466287712</v>
      </c>
    </row>
    <row r="32" spans="1:8" x14ac:dyDescent="0.2">
      <c r="A32" s="44" t="s">
        <v>2195</v>
      </c>
      <c r="B32" s="10">
        <v>494</v>
      </c>
      <c r="C32" s="14">
        <v>40267285.842899986</v>
      </c>
      <c r="D32" s="14">
        <v>81512.724378340048</v>
      </c>
      <c r="E32" s="14">
        <v>3982188.4799999907</v>
      </c>
      <c r="F32" s="21">
        <v>0.10110434225068082</v>
      </c>
      <c r="G32" s="21">
        <v>1.9859832470753437E-2</v>
      </c>
      <c r="H32" s="21">
        <v>9.8893888590758816E-2</v>
      </c>
    </row>
    <row r="33" spans="1:8" x14ac:dyDescent="0.2">
      <c r="A33" s="44" t="s">
        <v>2196</v>
      </c>
      <c r="B33" s="10">
        <v>347</v>
      </c>
      <c r="C33" s="14">
        <v>49664247.721463658</v>
      </c>
      <c r="D33" s="14">
        <v>143124.63320306528</v>
      </c>
      <c r="E33" s="14">
        <v>19495362.119999956</v>
      </c>
      <c r="F33" s="21">
        <v>0.12469852373074254</v>
      </c>
      <c r="G33" s="21">
        <v>9.7226594774306771E-2</v>
      </c>
      <c r="H33" s="21">
        <v>0.39254318779451769</v>
      </c>
    </row>
    <row r="34" spans="1:8" x14ac:dyDescent="0.2">
      <c r="A34" s="44" t="s">
        <v>2197</v>
      </c>
      <c r="B34" s="10">
        <v>627</v>
      </c>
      <c r="C34" s="14">
        <v>104833235.48573807</v>
      </c>
      <c r="D34" s="14">
        <v>167198.14272047539</v>
      </c>
      <c r="E34" s="14">
        <v>80935998.519999862</v>
      </c>
      <c r="F34" s="21">
        <v>0.26321851840593163</v>
      </c>
      <c r="G34" s="21">
        <v>0.4036412087306197</v>
      </c>
      <c r="H34" s="21">
        <v>0.77204522158443467</v>
      </c>
    </row>
    <row r="35" spans="1:8" x14ac:dyDescent="0.2">
      <c r="A35" s="44" t="s">
        <v>410</v>
      </c>
      <c r="B35" s="10">
        <v>14</v>
      </c>
      <c r="C35" s="14">
        <v>21318469.932818197</v>
      </c>
      <c r="D35" s="14">
        <v>1522747.8523441569</v>
      </c>
      <c r="E35" s="14">
        <v>2792886.91</v>
      </c>
      <c r="F35" s="21">
        <v>5.352707129945642E-2</v>
      </c>
      <c r="G35" s="21">
        <v>1.3928588870399316E-2</v>
      </c>
      <c r="H35" s="21">
        <v>0.13100784994426634</v>
      </c>
    </row>
    <row r="36" spans="1:8" x14ac:dyDescent="0.2">
      <c r="A36" s="44" t="s">
        <v>62</v>
      </c>
      <c r="B36" s="10">
        <v>56</v>
      </c>
      <c r="C36" s="14">
        <v>96331919.536153078</v>
      </c>
      <c r="D36" s="14">
        <v>1720212.8488598764</v>
      </c>
      <c r="E36" s="14">
        <v>46226757.424000032</v>
      </c>
      <c r="F36" s="21">
        <v>0.24187315232634607</v>
      </c>
      <c r="G36" s="21">
        <v>0.23054048363547086</v>
      </c>
      <c r="H36" s="21">
        <v>0.47986957642478273</v>
      </c>
    </row>
    <row r="37" spans="1:8" x14ac:dyDescent="0.2">
      <c r="A37" s="44" t="s">
        <v>60</v>
      </c>
      <c r="B37" s="10">
        <v>21</v>
      </c>
      <c r="C37" s="14">
        <v>30232378.000231802</v>
      </c>
      <c r="D37" s="14">
        <v>1439637.0476300858</v>
      </c>
      <c r="E37" s="14">
        <v>24489477.878666583</v>
      </c>
      <c r="F37" s="21">
        <v>7.5908386383740839E-2</v>
      </c>
      <c r="G37" s="21">
        <v>0.12213307592275034</v>
      </c>
      <c r="H37" s="21">
        <v>0.81004140258099488</v>
      </c>
    </row>
    <row r="38" spans="1:8" x14ac:dyDescent="0.2">
      <c r="A38" s="44" t="s">
        <v>411</v>
      </c>
      <c r="B38" s="10">
        <v>1</v>
      </c>
      <c r="C38" s="14">
        <v>8102306.2000000002</v>
      </c>
      <c r="D38" s="14">
        <v>8102306.2000000002</v>
      </c>
      <c r="E38" s="14">
        <v>1387317.7133333741</v>
      </c>
      <c r="F38" s="21">
        <v>2.0343520103653881E-2</v>
      </c>
      <c r="G38" s="21">
        <v>6.9187828524152669E-3</v>
      </c>
      <c r="H38" s="21">
        <v>0.17122504125225163</v>
      </c>
    </row>
    <row r="39" spans="1:8" x14ac:dyDescent="0.2">
      <c r="A39" s="44" t="s">
        <v>67</v>
      </c>
      <c r="B39" s="10">
        <v>8</v>
      </c>
      <c r="C39" s="14">
        <v>47524701.6426</v>
      </c>
      <c r="D39" s="14">
        <v>5940587.705325</v>
      </c>
      <c r="E39" s="14">
        <v>21204717.503733374</v>
      </c>
      <c r="F39" s="21">
        <v>0.11932648549944777</v>
      </c>
      <c r="G39" s="21">
        <v>0.10575143274328362</v>
      </c>
      <c r="H39" s="21">
        <v>0.44618307471342389</v>
      </c>
    </row>
    <row r="40" spans="1:8" x14ac:dyDescent="0.2">
      <c r="A40" s="12" t="s">
        <v>49</v>
      </c>
      <c r="B40" s="10">
        <v>1568</v>
      </c>
      <c r="C40" s="14">
        <v>398274544.3619048</v>
      </c>
      <c r="D40" s="14">
        <v>254001.62267978623</v>
      </c>
      <c r="E40" s="14">
        <v>200514706.54973331</v>
      </c>
      <c r="F40" s="21">
        <v>1</v>
      </c>
      <c r="G40" s="21">
        <v>1</v>
      </c>
      <c r="H40" s="21">
        <v>0.50345850466287712</v>
      </c>
    </row>
    <row r="41" spans="1:8" x14ac:dyDescent="0.2">
      <c r="B41"/>
    </row>
    <row r="42" spans="1:8" x14ac:dyDescent="0.2">
      <c r="B42"/>
    </row>
    <row r="43" spans="1:8" x14ac:dyDescent="0.2">
      <c r="B43"/>
    </row>
    <row r="44" spans="1:8" x14ac:dyDescent="0.2">
      <c r="B44"/>
    </row>
    <row r="45" spans="1:8" x14ac:dyDescent="0.2">
      <c r="B45"/>
    </row>
    <row r="46" spans="1:8" x14ac:dyDescent="0.2">
      <c r="B46"/>
    </row>
    <row r="47" spans="1:8" x14ac:dyDescent="0.2">
      <c r="B47"/>
    </row>
    <row r="48" spans="1:8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</sheetData>
  <mergeCells count="2">
    <mergeCell ref="A1:C2"/>
    <mergeCell ref="A22:B22"/>
  </mergeCells>
  <phoneticPr fontId="1" type="noConversion"/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569"/>
  <sheetViews>
    <sheetView zoomScaleNormal="100" workbookViewId="0">
      <pane xSplit="9" ySplit="2" topLeftCell="V3" activePane="bottomRight" state="frozen"/>
      <selection pane="topRight" activeCell="H1" sqref="H1"/>
      <selection pane="bottomLeft" activeCell="A3" sqref="A3"/>
      <selection pane="bottomRight" activeCell="A2" sqref="A2:T1569"/>
    </sheetView>
  </sheetViews>
  <sheetFormatPr defaultRowHeight="12.75" x14ac:dyDescent="0.2"/>
  <cols>
    <col min="1" max="6" width="13" customWidth="1"/>
    <col min="10" max="13" width="11.7109375" style="11" customWidth="1"/>
    <col min="14" max="15" width="14" customWidth="1"/>
    <col min="16" max="16" width="13.5703125" customWidth="1"/>
    <col min="17" max="17" width="13.85546875" style="2" customWidth="1"/>
    <col min="18" max="18" width="14.28515625" customWidth="1"/>
    <col min="20" max="20" width="15.42578125" style="25" customWidth="1"/>
    <col min="21" max="21" width="13.7109375" style="37" customWidth="1"/>
    <col min="22" max="22" width="9.5703125" customWidth="1"/>
    <col min="23" max="23" width="12.28515625" customWidth="1"/>
    <col min="24" max="25" width="15.85546875" style="23" customWidth="1"/>
    <col min="26" max="26" width="14" style="27" customWidth="1"/>
    <col min="27" max="27" width="14" style="23" customWidth="1"/>
    <col min="29" max="30" width="11.140625" customWidth="1"/>
  </cols>
  <sheetData>
    <row r="1" spans="1:27" s="19" customFormat="1" ht="27.75" customHeight="1" x14ac:dyDescent="0.2">
      <c r="A1" s="17" t="s">
        <v>55</v>
      </c>
      <c r="B1" s="17" t="s">
        <v>54</v>
      </c>
      <c r="C1" s="17" t="s">
        <v>56</v>
      </c>
      <c r="D1" s="17" t="s">
        <v>57</v>
      </c>
      <c r="E1" s="17" t="s">
        <v>97</v>
      </c>
      <c r="F1" s="17" t="s">
        <v>52</v>
      </c>
      <c r="G1" s="18" t="s">
        <v>23</v>
      </c>
      <c r="H1" s="18" t="s">
        <v>98</v>
      </c>
      <c r="I1" s="19" t="s">
        <v>24</v>
      </c>
      <c r="J1" s="17" t="s">
        <v>53</v>
      </c>
      <c r="K1" s="17" t="s">
        <v>99</v>
      </c>
      <c r="L1" s="17" t="s">
        <v>100</v>
      </c>
      <c r="M1" s="17" t="s">
        <v>101</v>
      </c>
      <c r="N1" s="19" t="s">
        <v>59</v>
      </c>
      <c r="O1" s="17" t="s">
        <v>122</v>
      </c>
      <c r="P1" s="19" t="s">
        <v>80</v>
      </c>
      <c r="Q1" s="19" t="s">
        <v>22</v>
      </c>
      <c r="R1" s="20" t="s">
        <v>58</v>
      </c>
      <c r="S1" s="24" t="s">
        <v>50</v>
      </c>
      <c r="T1" s="22" t="s">
        <v>51</v>
      </c>
      <c r="U1" s="35" t="s">
        <v>401</v>
      </c>
      <c r="V1" s="26" t="s">
        <v>402</v>
      </c>
      <c r="W1" s="22" t="s">
        <v>403</v>
      </c>
      <c r="X1" s="22" t="s">
        <v>404</v>
      </c>
      <c r="Y1" s="22" t="s">
        <v>583</v>
      </c>
      <c r="Z1" s="34" t="s">
        <v>405</v>
      </c>
      <c r="AA1" s="17" t="s">
        <v>582</v>
      </c>
    </row>
    <row r="2" spans="1:27" x14ac:dyDescent="0.2">
      <c r="A2" t="s">
        <v>851</v>
      </c>
      <c r="B2" s="38" t="s">
        <v>427</v>
      </c>
      <c r="C2" t="s">
        <v>852</v>
      </c>
      <c r="D2" s="38" t="s">
        <v>428</v>
      </c>
      <c r="E2" s="38" t="s">
        <v>853</v>
      </c>
      <c r="F2">
        <v>10500068</v>
      </c>
      <c r="G2" s="39" t="s">
        <v>854</v>
      </c>
      <c r="H2" s="39" t="s">
        <v>105</v>
      </c>
      <c r="I2" s="38" t="s">
        <v>0</v>
      </c>
      <c r="J2" s="38" t="s">
        <v>38</v>
      </c>
      <c r="K2" s="38" t="s">
        <v>107</v>
      </c>
      <c r="L2" s="38">
        <v>80</v>
      </c>
      <c r="M2" s="38">
        <v>10</v>
      </c>
      <c r="N2" s="2">
        <v>36000</v>
      </c>
      <c r="O2" s="2">
        <v>1</v>
      </c>
      <c r="P2" s="2">
        <v>3580.24</v>
      </c>
      <c r="Q2" s="3">
        <v>0.19878444444443999</v>
      </c>
      <c r="R2" s="48" t="s">
        <v>2195</v>
      </c>
      <c r="S2" s="25">
        <v>0</v>
      </c>
      <c r="T2" s="23">
        <v>3580.24</v>
      </c>
      <c r="U2" s="36">
        <f>VLOOKUP(表2[[#This Row],[2014 Segment]],表3[],3)</f>
        <v>0</v>
      </c>
      <c r="V2" s="25">
        <v>0</v>
      </c>
      <c r="W2" s="25">
        <f>表2[[#This Row],[GR]]+表2[[#This Row],[根据BU需调整GR]]</f>
        <v>0</v>
      </c>
      <c r="X2" s="23">
        <f>表2[[#This Row],[MAT销量]]*(1+表2[[#This Row],[调整后GR2]])</f>
        <v>3580.24</v>
      </c>
      <c r="Y2" s="23">
        <f>表2[[#This Row],[调整结果]]/12/114.03</f>
        <v>2.6164459645122626</v>
      </c>
      <c r="Z2" s="27">
        <f>ROUND(表2[[#This Row],[调整结果]]-表2[[#This Row],[14 ECI金额]],0)</f>
        <v>0</v>
      </c>
      <c r="AA2" t="s">
        <v>2198</v>
      </c>
    </row>
    <row r="3" spans="1:27" x14ac:dyDescent="0.2">
      <c r="A3" t="s">
        <v>851</v>
      </c>
      <c r="B3" s="38" t="s">
        <v>427</v>
      </c>
      <c r="C3" t="s">
        <v>852</v>
      </c>
      <c r="D3" s="38" t="s">
        <v>428</v>
      </c>
      <c r="E3" s="38" t="s">
        <v>853</v>
      </c>
      <c r="F3">
        <v>10500071</v>
      </c>
      <c r="G3" s="39" t="s">
        <v>430</v>
      </c>
      <c r="H3" s="39" t="s">
        <v>103</v>
      </c>
      <c r="I3" s="38" t="s">
        <v>0</v>
      </c>
      <c r="J3" s="38" t="s">
        <v>38</v>
      </c>
      <c r="K3" s="38" t="s">
        <v>104</v>
      </c>
      <c r="L3" s="38">
        <v>800</v>
      </c>
      <c r="M3" s="38">
        <v>2500</v>
      </c>
      <c r="N3" s="2">
        <v>827883.44</v>
      </c>
      <c r="O3" s="2">
        <v>4</v>
      </c>
      <c r="P3" s="2">
        <v>851755.01333333005</v>
      </c>
      <c r="Q3" s="3">
        <v>0.90617321684801</v>
      </c>
      <c r="R3" s="48" t="s">
        <v>2197</v>
      </c>
      <c r="S3" s="25">
        <v>0</v>
      </c>
      <c r="T3" s="23">
        <v>851755.01</v>
      </c>
      <c r="U3" s="36">
        <f>VLOOKUP(表2[[#This Row],[2014 Segment]],表3[],3)</f>
        <v>0</v>
      </c>
      <c r="V3" s="25">
        <v>0</v>
      </c>
      <c r="W3" s="25">
        <f>表2[[#This Row],[GR]]+表2[[#This Row],[根据BU需调整GR]]</f>
        <v>0</v>
      </c>
      <c r="X3" s="23">
        <f>表2[[#This Row],[MAT销量]]*(1+表2[[#This Row],[调整后GR2]])</f>
        <v>851755.01333333005</v>
      </c>
      <c r="Y3" s="23">
        <f>表2[[#This Row],[调整结果]]/12/114.03</f>
        <v>622.46412737388562</v>
      </c>
      <c r="Z3" s="27">
        <f>ROUND(表2[[#This Row],[调整结果]]-表2[[#This Row],[14 ECI金额]],0)</f>
        <v>0</v>
      </c>
      <c r="AA3" t="s">
        <v>2198</v>
      </c>
    </row>
    <row r="4" spans="1:27" x14ac:dyDescent="0.2">
      <c r="A4" t="s">
        <v>851</v>
      </c>
      <c r="B4" s="38" t="s">
        <v>427</v>
      </c>
      <c r="C4" t="s">
        <v>852</v>
      </c>
      <c r="D4" s="38" t="s">
        <v>428</v>
      </c>
      <c r="E4" s="38" t="s">
        <v>855</v>
      </c>
      <c r="F4">
        <v>10500073</v>
      </c>
      <c r="G4" s="39" t="s">
        <v>212</v>
      </c>
      <c r="H4" s="39" t="s">
        <v>103</v>
      </c>
      <c r="I4" s="38" t="s">
        <v>0</v>
      </c>
      <c r="J4" s="38" t="s">
        <v>38</v>
      </c>
      <c r="K4" s="38" t="s">
        <v>104</v>
      </c>
      <c r="L4" s="38">
        <v>2618</v>
      </c>
      <c r="M4" s="38">
        <v>16000</v>
      </c>
      <c r="N4" s="2">
        <v>4800000</v>
      </c>
      <c r="O4" s="2">
        <v>9</v>
      </c>
      <c r="P4" s="2">
        <v>2175057.8133332999</v>
      </c>
      <c r="Q4" s="3">
        <v>0.35361853333332999</v>
      </c>
      <c r="R4" s="48" t="s">
        <v>67</v>
      </c>
      <c r="S4" s="25">
        <v>0.22</v>
      </c>
      <c r="T4" s="23">
        <v>2653570.5299999998</v>
      </c>
      <c r="U4" s="36">
        <f>VLOOKUP(表2[[#This Row],[2014 Segment]],表3[],3)</f>
        <v>0</v>
      </c>
      <c r="V4" s="25">
        <v>0</v>
      </c>
      <c r="W4" s="25">
        <f>表2[[#This Row],[GR]]+表2[[#This Row],[根据BU需调整GR]]</f>
        <v>0.22</v>
      </c>
      <c r="X4" s="23">
        <f>表2[[#This Row],[MAT销量]]*(1+表2[[#This Row],[调整后GR2]])</f>
        <v>2653570.5322666257</v>
      </c>
      <c r="Y4" s="23">
        <f>表2[[#This Row],[调整结果]]/12/114.03</f>
        <v>1939.2342163368014</v>
      </c>
      <c r="Z4" s="27">
        <f>ROUND(表2[[#This Row],[调整结果]]-表2[[#This Row],[14 ECI金额]],0)</f>
        <v>0</v>
      </c>
      <c r="AA4" t="s">
        <v>2198</v>
      </c>
    </row>
    <row r="5" spans="1:27" x14ac:dyDescent="0.2">
      <c r="A5" t="s">
        <v>851</v>
      </c>
      <c r="B5" s="38" t="s">
        <v>427</v>
      </c>
      <c r="C5" t="s">
        <v>852</v>
      </c>
      <c r="D5" s="38" t="s">
        <v>428</v>
      </c>
      <c r="E5" s="38" t="s">
        <v>856</v>
      </c>
      <c r="F5">
        <v>10500078</v>
      </c>
      <c r="G5" s="39" t="s">
        <v>257</v>
      </c>
      <c r="H5" s="39" t="s">
        <v>103</v>
      </c>
      <c r="I5" s="38" t="s">
        <v>0</v>
      </c>
      <c r="J5" s="38" t="s">
        <v>38</v>
      </c>
      <c r="K5" s="38" t="s">
        <v>104</v>
      </c>
      <c r="L5" s="38">
        <v>800</v>
      </c>
      <c r="M5" s="38">
        <v>900</v>
      </c>
      <c r="N5" s="2">
        <v>317496.09499999997</v>
      </c>
      <c r="O5" s="2">
        <v>2</v>
      </c>
      <c r="P5" s="2">
        <v>164209.06666667</v>
      </c>
      <c r="Q5" s="3">
        <v>0.51325103699306995</v>
      </c>
      <c r="R5" s="48" t="s">
        <v>2197</v>
      </c>
      <c r="S5" s="25">
        <v>0</v>
      </c>
      <c r="T5" s="23">
        <v>164209.07</v>
      </c>
      <c r="U5" s="36">
        <f>VLOOKUP(表2[[#This Row],[2014 Segment]],表3[],3)</f>
        <v>0</v>
      </c>
      <c r="V5" s="25">
        <v>0</v>
      </c>
      <c r="W5" s="25">
        <f>表2[[#This Row],[GR]]+表2[[#This Row],[根据BU需调整GR]]</f>
        <v>0</v>
      </c>
      <c r="X5" s="23">
        <f>表2[[#This Row],[MAT销量]]*(1+表2[[#This Row],[调整后GR2]])</f>
        <v>164209.06666667</v>
      </c>
      <c r="Y5" s="23">
        <f>表2[[#This Row],[调整结果]]/12/114.03</f>
        <v>120.0042873707723</v>
      </c>
      <c r="Z5" s="27">
        <f>ROUND(表2[[#This Row],[调整结果]]-表2[[#This Row],[14 ECI金额]],0)</f>
        <v>0</v>
      </c>
      <c r="AA5" t="s">
        <v>2198</v>
      </c>
    </row>
    <row r="6" spans="1:27" x14ac:dyDescent="0.2">
      <c r="A6" t="s">
        <v>851</v>
      </c>
      <c r="B6" s="38" t="s">
        <v>427</v>
      </c>
      <c r="C6" t="s">
        <v>852</v>
      </c>
      <c r="D6" s="38" t="s">
        <v>428</v>
      </c>
      <c r="E6" s="38" t="s">
        <v>856</v>
      </c>
      <c r="F6">
        <v>10500088</v>
      </c>
      <c r="G6" s="39" t="s">
        <v>857</v>
      </c>
      <c r="H6" s="39" t="s">
        <v>103</v>
      </c>
      <c r="I6" s="38" t="s">
        <v>0</v>
      </c>
      <c r="J6" s="38" t="s">
        <v>38</v>
      </c>
      <c r="K6" s="38" t="s">
        <v>104</v>
      </c>
      <c r="L6" s="38">
        <v>900</v>
      </c>
      <c r="M6" s="38">
        <v>1000</v>
      </c>
      <c r="N6" s="2">
        <v>204071</v>
      </c>
      <c r="O6" s="2">
        <v>2</v>
      </c>
      <c r="P6" s="2">
        <v>94562.826666666995</v>
      </c>
      <c r="Q6" s="3">
        <v>0.32653728359248002</v>
      </c>
      <c r="R6" s="48" t="s">
        <v>2196</v>
      </c>
      <c r="S6" s="25">
        <v>0</v>
      </c>
      <c r="T6" s="23">
        <v>94562.83</v>
      </c>
      <c r="U6" s="36">
        <f>VLOOKUP(表2[[#This Row],[2014 Segment]],表3[],3)</f>
        <v>0</v>
      </c>
      <c r="V6" s="25">
        <v>0</v>
      </c>
      <c r="W6" s="25">
        <f>表2[[#This Row],[GR]]+表2[[#This Row],[根据BU需调整GR]]</f>
        <v>0</v>
      </c>
      <c r="X6" s="23">
        <f>表2[[#This Row],[MAT销量]]*(1+表2[[#This Row],[调整后GR2]])</f>
        <v>94562.826666666995</v>
      </c>
      <c r="Y6" s="23">
        <f>表2[[#This Row],[调整结果]]/12/114.03</f>
        <v>69.106687323998798</v>
      </c>
      <c r="Z6" s="27">
        <f>ROUND(表2[[#This Row],[调整结果]]-表2[[#This Row],[14 ECI金额]],0)</f>
        <v>0</v>
      </c>
      <c r="AA6" t="s">
        <v>2198</v>
      </c>
    </row>
    <row r="7" spans="1:27" x14ac:dyDescent="0.2">
      <c r="A7" t="s">
        <v>851</v>
      </c>
      <c r="B7" s="38" t="s">
        <v>427</v>
      </c>
      <c r="C7" t="s">
        <v>852</v>
      </c>
      <c r="D7" s="38" t="s">
        <v>428</v>
      </c>
      <c r="E7" s="38" t="s">
        <v>858</v>
      </c>
      <c r="F7">
        <v>10500089</v>
      </c>
      <c r="G7" s="39" t="s">
        <v>431</v>
      </c>
      <c r="H7" s="39" t="s">
        <v>103</v>
      </c>
      <c r="I7" s="38" t="s">
        <v>0</v>
      </c>
      <c r="J7" s="38" t="s">
        <v>38</v>
      </c>
      <c r="K7" s="38" t="s">
        <v>106</v>
      </c>
      <c r="L7" s="38">
        <v>600</v>
      </c>
      <c r="M7" s="38">
        <v>600</v>
      </c>
      <c r="N7" s="2">
        <v>204071</v>
      </c>
      <c r="O7" s="2">
        <v>2</v>
      </c>
      <c r="P7" s="2">
        <v>72220.533333333005</v>
      </c>
      <c r="Q7" s="3">
        <v>0.45369601756250999</v>
      </c>
      <c r="R7" s="48" t="s">
        <v>2196</v>
      </c>
      <c r="S7" s="25">
        <v>0</v>
      </c>
      <c r="T7" s="23">
        <v>72220.53</v>
      </c>
      <c r="U7" s="36">
        <f>VLOOKUP(表2[[#This Row],[2014 Segment]],表3[],3)</f>
        <v>0</v>
      </c>
      <c r="V7" s="25">
        <v>0</v>
      </c>
      <c r="W7" s="25">
        <f>表2[[#This Row],[GR]]+表2[[#This Row],[根据BU需调整GR]]</f>
        <v>0</v>
      </c>
      <c r="X7" s="23">
        <f>表2[[#This Row],[MAT销量]]*(1+表2[[#This Row],[调整后GR2]])</f>
        <v>72220.533333333005</v>
      </c>
      <c r="Y7" s="23">
        <f>表2[[#This Row],[调整结果]]/12/114.03</f>
        <v>52.778898340592391</v>
      </c>
      <c r="Z7" s="27">
        <f>ROUND(表2[[#This Row],[调整结果]]-表2[[#This Row],[14 ECI金额]],0)</f>
        <v>0</v>
      </c>
      <c r="AA7" t="s">
        <v>2198</v>
      </c>
    </row>
    <row r="8" spans="1:27" x14ac:dyDescent="0.2">
      <c r="A8" t="s">
        <v>851</v>
      </c>
      <c r="B8" s="38" t="s">
        <v>427</v>
      </c>
      <c r="C8" t="s">
        <v>852</v>
      </c>
      <c r="D8" s="38" t="s">
        <v>428</v>
      </c>
      <c r="E8" s="38" t="s">
        <v>859</v>
      </c>
      <c r="F8">
        <v>10500107</v>
      </c>
      <c r="G8" s="39" t="s">
        <v>860</v>
      </c>
      <c r="H8" s="39" t="s">
        <v>103</v>
      </c>
      <c r="I8" s="38" t="s">
        <v>0</v>
      </c>
      <c r="J8" s="38" t="s">
        <v>38</v>
      </c>
      <c r="K8" s="38" t="s">
        <v>106</v>
      </c>
      <c r="L8" s="38">
        <v>80</v>
      </c>
      <c r="M8" s="38">
        <v>300</v>
      </c>
      <c r="N8" s="2">
        <v>36000</v>
      </c>
      <c r="O8" s="2">
        <v>1</v>
      </c>
      <c r="P8" s="2">
        <v>0</v>
      </c>
      <c r="Q8" s="3">
        <v>0</v>
      </c>
      <c r="R8" s="48" t="s">
        <v>2195</v>
      </c>
      <c r="S8" s="25">
        <v>0</v>
      </c>
      <c r="T8" s="23">
        <v>0</v>
      </c>
      <c r="U8" s="36">
        <f>VLOOKUP(表2[[#This Row],[2014 Segment]],表3[],3)</f>
        <v>0</v>
      </c>
      <c r="V8" s="25">
        <v>0</v>
      </c>
      <c r="W8" s="25">
        <f>表2[[#This Row],[GR]]+表2[[#This Row],[根据BU需调整GR]]</f>
        <v>0</v>
      </c>
      <c r="X8" s="23">
        <f>表2[[#This Row],[MAT销量]]*(1+表2[[#This Row],[调整后GR2]])</f>
        <v>0</v>
      </c>
      <c r="Y8" s="23">
        <f>表2[[#This Row],[调整结果]]/12/114.03</f>
        <v>0</v>
      </c>
      <c r="Z8" s="27">
        <f>ROUND(表2[[#This Row],[调整结果]]-表2[[#This Row],[14 ECI金额]],0)</f>
        <v>0</v>
      </c>
      <c r="AA8" t="s">
        <v>2198</v>
      </c>
    </row>
    <row r="9" spans="1:27" x14ac:dyDescent="0.2">
      <c r="A9" t="s">
        <v>851</v>
      </c>
      <c r="B9" s="38" t="s">
        <v>427</v>
      </c>
      <c r="C9" t="s">
        <v>852</v>
      </c>
      <c r="D9" s="38" t="s">
        <v>428</v>
      </c>
      <c r="E9" s="38" t="s">
        <v>859</v>
      </c>
      <c r="F9">
        <v>10500108</v>
      </c>
      <c r="G9" s="39" t="s">
        <v>861</v>
      </c>
      <c r="H9" s="39" t="s">
        <v>103</v>
      </c>
      <c r="I9" s="38" t="s">
        <v>0</v>
      </c>
      <c r="J9" s="38" t="s">
        <v>38</v>
      </c>
      <c r="K9" s="38" t="s">
        <v>106</v>
      </c>
      <c r="L9" s="38">
        <v>200</v>
      </c>
      <c r="M9" s="38">
        <v>500</v>
      </c>
      <c r="N9" s="2">
        <v>74543.975000000006</v>
      </c>
      <c r="O9" s="2">
        <v>1</v>
      </c>
      <c r="P9" s="2">
        <v>24327.466666666998</v>
      </c>
      <c r="Q9" s="3">
        <v>0.42319717991964001</v>
      </c>
      <c r="R9" s="48" t="s">
        <v>2196</v>
      </c>
      <c r="S9" s="25">
        <v>0</v>
      </c>
      <c r="T9" s="23">
        <v>24327.47</v>
      </c>
      <c r="U9" s="36">
        <f>VLOOKUP(表2[[#This Row],[2014 Segment]],表3[],3)</f>
        <v>0</v>
      </c>
      <c r="V9" s="25">
        <v>0</v>
      </c>
      <c r="W9" s="25">
        <f>表2[[#This Row],[GR]]+表2[[#This Row],[根据BU需调整GR]]</f>
        <v>0</v>
      </c>
      <c r="X9" s="23">
        <f>表2[[#This Row],[MAT销量]]*(1+表2[[#This Row],[调整后GR2]])</f>
        <v>24327.466666666998</v>
      </c>
      <c r="Y9" s="23">
        <f>表2[[#This Row],[调整结果]]/12/114.03</f>
        <v>17.778557299736178</v>
      </c>
      <c r="Z9" s="27">
        <f>ROUND(表2[[#This Row],[调整结果]]-表2[[#This Row],[14 ECI金额]],0)</f>
        <v>0</v>
      </c>
      <c r="AA9" t="s">
        <v>2198</v>
      </c>
    </row>
    <row r="10" spans="1:27" x14ac:dyDescent="0.2">
      <c r="A10" t="s">
        <v>851</v>
      </c>
      <c r="B10" s="38" t="s">
        <v>427</v>
      </c>
      <c r="C10" t="s">
        <v>852</v>
      </c>
      <c r="D10" s="38" t="s">
        <v>428</v>
      </c>
      <c r="E10" s="38" t="s">
        <v>859</v>
      </c>
      <c r="F10">
        <v>10500110</v>
      </c>
      <c r="G10" s="39" t="s">
        <v>862</v>
      </c>
      <c r="H10" s="39" t="s">
        <v>103</v>
      </c>
      <c r="I10" s="38" t="s">
        <v>0</v>
      </c>
      <c r="J10" s="38" t="s">
        <v>38</v>
      </c>
      <c r="K10" s="38" t="s">
        <v>104</v>
      </c>
      <c r="L10" s="38">
        <v>730</v>
      </c>
      <c r="M10" s="38">
        <v>3500</v>
      </c>
      <c r="N10" s="2">
        <v>490352</v>
      </c>
      <c r="O10" s="2">
        <v>3</v>
      </c>
      <c r="P10" s="2">
        <v>316252.26666666998</v>
      </c>
      <c r="Q10" s="3">
        <v>0.51949130420596001</v>
      </c>
      <c r="R10" s="48" t="s">
        <v>2197</v>
      </c>
      <c r="S10" s="25">
        <v>0</v>
      </c>
      <c r="T10" s="23">
        <v>316252.27</v>
      </c>
      <c r="U10" s="36">
        <f>VLOOKUP(表2[[#This Row],[2014 Segment]],表3[],3)</f>
        <v>0</v>
      </c>
      <c r="V10" s="25">
        <v>0</v>
      </c>
      <c r="W10" s="25">
        <f>表2[[#This Row],[GR]]+表2[[#This Row],[根据BU需调整GR]]</f>
        <v>0</v>
      </c>
      <c r="X10" s="23">
        <f>表2[[#This Row],[MAT销量]]*(1+表2[[#This Row],[调整后GR2]])</f>
        <v>316252.26666666998</v>
      </c>
      <c r="Y10" s="23">
        <f>表2[[#This Row],[调整结果]]/12/114.03</f>
        <v>231.11773704775788</v>
      </c>
      <c r="Z10" s="27">
        <f>ROUND(表2[[#This Row],[调整结果]]-表2[[#This Row],[14 ECI金额]],0)</f>
        <v>0</v>
      </c>
      <c r="AA10" t="s">
        <v>2198</v>
      </c>
    </row>
    <row r="11" spans="1:27" x14ac:dyDescent="0.2">
      <c r="A11" t="s">
        <v>851</v>
      </c>
      <c r="B11" s="38" t="s">
        <v>427</v>
      </c>
      <c r="C11" t="s">
        <v>852</v>
      </c>
      <c r="D11" s="38" t="s">
        <v>428</v>
      </c>
      <c r="E11" s="38" t="s">
        <v>856</v>
      </c>
      <c r="F11">
        <v>10500111</v>
      </c>
      <c r="G11" s="39" t="s">
        <v>863</v>
      </c>
      <c r="H11" s="39" t="s">
        <v>103</v>
      </c>
      <c r="I11" s="38" t="s">
        <v>0</v>
      </c>
      <c r="J11" s="38" t="s">
        <v>38</v>
      </c>
      <c r="K11" s="38" t="s">
        <v>106</v>
      </c>
      <c r="L11" s="38">
        <v>860</v>
      </c>
      <c r="M11" s="38">
        <v>2500</v>
      </c>
      <c r="N11" s="2">
        <v>110603.04</v>
      </c>
      <c r="O11" s="2">
        <v>1</v>
      </c>
      <c r="P11" s="2">
        <v>76022.133333332997</v>
      </c>
      <c r="Q11" s="49">
        <v>0.54360892792820004</v>
      </c>
      <c r="R11" s="48" t="s">
        <v>2197</v>
      </c>
      <c r="S11" s="25">
        <v>0</v>
      </c>
      <c r="T11" s="23">
        <v>76022.13</v>
      </c>
      <c r="U11" s="36">
        <f>VLOOKUP(表2[[#This Row],[2014 Segment]],表3[],3)</f>
        <v>0</v>
      </c>
      <c r="V11" s="25">
        <v>0</v>
      </c>
      <c r="W11" s="25">
        <f>表2[[#This Row],[GR]]+表2[[#This Row],[根据BU需调整GR]]</f>
        <v>0</v>
      </c>
      <c r="X11" s="23">
        <f>表2[[#This Row],[MAT销量]]*(1+表2[[#This Row],[调整后GR2]])</f>
        <v>76022.133333332997</v>
      </c>
      <c r="Y11" s="23">
        <f>表2[[#This Row],[调整结果]]/12/114.03</f>
        <v>55.557114599471625</v>
      </c>
      <c r="Z11" s="27">
        <f>ROUND(表2[[#This Row],[调整结果]]-表2[[#This Row],[14 ECI金额]],0)</f>
        <v>0</v>
      </c>
      <c r="AA11" t="s">
        <v>2198</v>
      </c>
    </row>
    <row r="12" spans="1:27" x14ac:dyDescent="0.2">
      <c r="A12" t="s">
        <v>851</v>
      </c>
      <c r="B12" s="38" t="s">
        <v>427</v>
      </c>
      <c r="C12" t="s">
        <v>852</v>
      </c>
      <c r="D12" s="38" t="s">
        <v>428</v>
      </c>
      <c r="E12" s="38" t="s">
        <v>859</v>
      </c>
      <c r="F12">
        <v>10500114</v>
      </c>
      <c r="G12" s="39" t="s">
        <v>864</v>
      </c>
      <c r="H12" s="39" t="s">
        <v>103</v>
      </c>
      <c r="I12" s="38" t="s">
        <v>0</v>
      </c>
      <c r="J12" s="38" t="s">
        <v>38</v>
      </c>
      <c r="K12" s="38" t="s">
        <v>104</v>
      </c>
      <c r="L12" s="38">
        <v>100</v>
      </c>
      <c r="M12" s="38">
        <v>650</v>
      </c>
      <c r="N12" s="2">
        <v>2173839.395</v>
      </c>
      <c r="O12" s="2">
        <v>7</v>
      </c>
      <c r="P12" s="2">
        <v>668994.13333333004</v>
      </c>
      <c r="Q12" s="3">
        <v>0.29756641704435</v>
      </c>
      <c r="R12" s="48" t="s">
        <v>62</v>
      </c>
      <c r="S12" s="25">
        <v>0.2</v>
      </c>
      <c r="T12" s="23">
        <v>802792.95999999996</v>
      </c>
      <c r="U12" s="36">
        <f>VLOOKUP(表2[[#This Row],[2014 Segment]],表3[],3)</f>
        <v>0</v>
      </c>
      <c r="V12" s="25">
        <v>0</v>
      </c>
      <c r="W12" s="25">
        <f>表2[[#This Row],[GR]]+表2[[#This Row],[根据BU需调整GR]]</f>
        <v>0.2</v>
      </c>
      <c r="X12" s="23">
        <f>表2[[#This Row],[MAT销量]]*(1+表2[[#This Row],[调整后GR2]])</f>
        <v>802792.959999996</v>
      </c>
      <c r="Y12" s="23">
        <f>表2[[#This Row],[调整结果]]/12/114.03</f>
        <v>586.6825689146101</v>
      </c>
      <c r="Z12" s="27">
        <f>ROUND(表2[[#This Row],[调整结果]]-表2[[#This Row],[14 ECI金额]],0)</f>
        <v>0</v>
      </c>
      <c r="AA12" t="s">
        <v>2198</v>
      </c>
    </row>
    <row r="13" spans="1:27" x14ac:dyDescent="0.2">
      <c r="A13" t="s">
        <v>851</v>
      </c>
      <c r="B13" s="38" t="s">
        <v>427</v>
      </c>
      <c r="C13" t="s">
        <v>852</v>
      </c>
      <c r="D13" s="38" t="s">
        <v>428</v>
      </c>
      <c r="E13" s="38" t="s">
        <v>856</v>
      </c>
      <c r="F13">
        <v>10500119</v>
      </c>
      <c r="G13" s="39" t="s">
        <v>865</v>
      </c>
      <c r="H13" s="39" t="s">
        <v>105</v>
      </c>
      <c r="I13" s="38" t="s">
        <v>0</v>
      </c>
      <c r="J13" s="38" t="s">
        <v>38</v>
      </c>
      <c r="K13" s="38" t="s">
        <v>104</v>
      </c>
      <c r="L13" s="38">
        <v>400</v>
      </c>
      <c r="M13" s="38">
        <v>300</v>
      </c>
      <c r="N13" s="2">
        <v>490352</v>
      </c>
      <c r="O13" s="2">
        <v>3</v>
      </c>
      <c r="P13" s="2">
        <v>26759.573333332999</v>
      </c>
      <c r="Q13" s="3">
        <v>2.9301766893986E-2</v>
      </c>
      <c r="R13" s="48" t="s">
        <v>2195</v>
      </c>
      <c r="S13" s="25">
        <v>0</v>
      </c>
      <c r="T13" s="23">
        <v>26759.57</v>
      </c>
      <c r="U13" s="36">
        <f>VLOOKUP(表2[[#This Row],[2014 Segment]],表3[],3)</f>
        <v>0</v>
      </c>
      <c r="V13" s="25">
        <v>0</v>
      </c>
      <c r="W13" s="25">
        <f>表2[[#This Row],[GR]]+表2[[#This Row],[根据BU需调整GR]]</f>
        <v>0</v>
      </c>
      <c r="X13" s="23">
        <f>表2[[#This Row],[MAT销量]]*(1+表2[[#This Row],[调整后GR2]])</f>
        <v>26759.573333332999</v>
      </c>
      <c r="Y13" s="23">
        <f>表2[[#This Row],[调整结果]]/12/114.03</f>
        <v>19.555945316534391</v>
      </c>
      <c r="Z13" s="27">
        <f>ROUND(表2[[#This Row],[调整结果]]-表2[[#This Row],[14 ECI金额]],0)</f>
        <v>0</v>
      </c>
      <c r="AA13" t="s">
        <v>2198</v>
      </c>
    </row>
    <row r="14" spans="1:27" x14ac:dyDescent="0.2">
      <c r="A14" t="s">
        <v>851</v>
      </c>
      <c r="B14" s="38" t="s">
        <v>427</v>
      </c>
      <c r="C14" t="s">
        <v>852</v>
      </c>
      <c r="D14" s="38" t="s">
        <v>428</v>
      </c>
      <c r="E14" s="38" t="s">
        <v>866</v>
      </c>
      <c r="F14">
        <v>10500121</v>
      </c>
      <c r="G14" s="39" t="s">
        <v>867</v>
      </c>
      <c r="H14" s="39" t="s">
        <v>103</v>
      </c>
      <c r="I14" s="38" t="s">
        <v>0</v>
      </c>
      <c r="J14" s="38" t="s">
        <v>38</v>
      </c>
      <c r="K14" s="38" t="s">
        <v>106</v>
      </c>
      <c r="L14" s="38">
        <v>500</v>
      </c>
      <c r="M14" s="38">
        <v>1000</v>
      </c>
      <c r="N14" s="2">
        <v>96000</v>
      </c>
      <c r="O14" s="2">
        <v>1</v>
      </c>
      <c r="P14" s="2">
        <v>76630.399999999994</v>
      </c>
      <c r="Q14" s="3">
        <v>0.74665625000000002</v>
      </c>
      <c r="R14" s="48" t="s">
        <v>2197</v>
      </c>
      <c r="S14" s="25">
        <v>0</v>
      </c>
      <c r="T14" s="23">
        <v>76630.399999999994</v>
      </c>
      <c r="U14" s="36">
        <f>VLOOKUP(表2[[#This Row],[2014 Segment]],表3[],3)</f>
        <v>0</v>
      </c>
      <c r="V14" s="25">
        <v>0</v>
      </c>
      <c r="W14" s="25">
        <f>表2[[#This Row],[GR]]+表2[[#This Row],[根据BU需调整GR]]</f>
        <v>0</v>
      </c>
      <c r="X14" s="23">
        <f>表2[[#This Row],[MAT销量]]*(1+表2[[#This Row],[调整后GR2]])</f>
        <v>76630.399999999994</v>
      </c>
      <c r="Y14" s="23">
        <f>表2[[#This Row],[调整结果]]/12/114.03</f>
        <v>56.001636996112126</v>
      </c>
      <c r="Z14" s="27">
        <f>ROUND(表2[[#This Row],[调整结果]]-表2[[#This Row],[14 ECI金额]],0)</f>
        <v>0</v>
      </c>
      <c r="AA14" t="s">
        <v>2198</v>
      </c>
    </row>
    <row r="15" spans="1:27" x14ac:dyDescent="0.2">
      <c r="A15" t="s">
        <v>851</v>
      </c>
      <c r="B15" s="38" t="s">
        <v>427</v>
      </c>
      <c r="C15" t="s">
        <v>852</v>
      </c>
      <c r="D15" s="38" t="s">
        <v>428</v>
      </c>
      <c r="E15" s="38" t="s">
        <v>859</v>
      </c>
      <c r="F15">
        <v>10500126</v>
      </c>
      <c r="G15" s="39" t="s">
        <v>868</v>
      </c>
      <c r="H15" s="39" t="s">
        <v>103</v>
      </c>
      <c r="I15" s="38" t="s">
        <v>0</v>
      </c>
      <c r="J15" s="38" t="s">
        <v>38</v>
      </c>
      <c r="K15" s="38" t="s">
        <v>104</v>
      </c>
      <c r="L15" s="38">
        <v>1300</v>
      </c>
      <c r="M15" s="38">
        <v>5454</v>
      </c>
      <c r="N15" s="2">
        <v>800423</v>
      </c>
      <c r="O15" s="2">
        <v>4</v>
      </c>
      <c r="P15" s="2">
        <v>463388</v>
      </c>
      <c r="Q15" s="3">
        <v>0.48776344507841002</v>
      </c>
      <c r="R15" s="48" t="s">
        <v>2196</v>
      </c>
      <c r="S15" s="25">
        <v>0</v>
      </c>
      <c r="T15" s="23">
        <v>463388</v>
      </c>
      <c r="U15" s="36">
        <f>VLOOKUP(表2[[#This Row],[2014 Segment]],表3[],3)</f>
        <v>0</v>
      </c>
      <c r="V15" s="25">
        <v>0</v>
      </c>
      <c r="W15" s="25">
        <f>表2[[#This Row],[GR]]+表2[[#This Row],[根据BU需调整GR]]</f>
        <v>0</v>
      </c>
      <c r="X15" s="23">
        <f>表2[[#This Row],[MAT销量]]*(1+表2[[#This Row],[调整后GR2]])</f>
        <v>463388</v>
      </c>
      <c r="Y15" s="23">
        <f>表2[[#This Row],[调整结果]]/12/114.03</f>
        <v>338.6448010757403</v>
      </c>
      <c r="Z15" s="27">
        <f>ROUND(表2[[#This Row],[调整结果]]-表2[[#This Row],[14 ECI金额]],0)</f>
        <v>0</v>
      </c>
      <c r="AA15" t="s">
        <v>2198</v>
      </c>
    </row>
    <row r="16" spans="1:27" x14ac:dyDescent="0.2">
      <c r="A16" t="s">
        <v>851</v>
      </c>
      <c r="B16" s="38" t="s">
        <v>427</v>
      </c>
      <c r="C16" t="s">
        <v>852</v>
      </c>
      <c r="D16" s="38" t="s">
        <v>428</v>
      </c>
      <c r="E16" s="38" t="s">
        <v>856</v>
      </c>
      <c r="F16">
        <v>10500127</v>
      </c>
      <c r="G16" s="39" t="s">
        <v>213</v>
      </c>
      <c r="H16" s="39" t="s">
        <v>103</v>
      </c>
      <c r="I16" s="38" t="s">
        <v>0</v>
      </c>
      <c r="J16" s="38" t="s">
        <v>38</v>
      </c>
      <c r="K16" s="38" t="s">
        <v>104</v>
      </c>
      <c r="L16" s="38">
        <v>1000</v>
      </c>
      <c r="M16" s="38">
        <v>3000</v>
      </c>
      <c r="N16" s="2">
        <v>497551.98</v>
      </c>
      <c r="O16" s="2">
        <v>3</v>
      </c>
      <c r="P16" s="2">
        <v>102174.39999999999</v>
      </c>
      <c r="Q16" s="3">
        <v>0.18917452604650001</v>
      </c>
      <c r="R16" s="48" t="s">
        <v>2195</v>
      </c>
      <c r="S16" s="25">
        <v>0</v>
      </c>
      <c r="T16" s="23">
        <v>102174.39999999999</v>
      </c>
      <c r="U16" s="36">
        <f>VLOOKUP(表2[[#This Row],[2014 Segment]],表3[],3)</f>
        <v>0</v>
      </c>
      <c r="V16" s="25">
        <v>0</v>
      </c>
      <c r="W16" s="25">
        <f>表2[[#This Row],[GR]]+表2[[#This Row],[根据BU需调整GR]]</f>
        <v>0</v>
      </c>
      <c r="X16" s="23">
        <f>表2[[#This Row],[MAT销量]]*(1+表2[[#This Row],[调整后GR2]])</f>
        <v>102174.39999999999</v>
      </c>
      <c r="Y16" s="23">
        <f>表2[[#This Row],[调整结果]]/12/114.03</f>
        <v>74.669239089128581</v>
      </c>
      <c r="Z16" s="27">
        <f>ROUND(表2[[#This Row],[调整结果]]-表2[[#This Row],[14 ECI金额]],0)</f>
        <v>0</v>
      </c>
      <c r="AA16" t="s">
        <v>2198</v>
      </c>
    </row>
    <row r="17" spans="1:27" x14ac:dyDescent="0.2">
      <c r="A17" t="s">
        <v>851</v>
      </c>
      <c r="B17" s="38" t="s">
        <v>427</v>
      </c>
      <c r="C17" t="s">
        <v>852</v>
      </c>
      <c r="D17" s="38" t="s">
        <v>428</v>
      </c>
      <c r="E17" s="38" t="s">
        <v>866</v>
      </c>
      <c r="F17">
        <v>10500128</v>
      </c>
      <c r="G17" s="39" t="s">
        <v>214</v>
      </c>
      <c r="H17" s="39" t="s">
        <v>103</v>
      </c>
      <c r="I17" s="38" t="s">
        <v>0</v>
      </c>
      <c r="J17" s="38" t="s">
        <v>38</v>
      </c>
      <c r="K17" s="38" t="s">
        <v>104</v>
      </c>
      <c r="L17" s="38">
        <v>1500</v>
      </c>
      <c r="M17" s="38">
        <v>3500</v>
      </c>
      <c r="N17" s="2">
        <v>835380.89399999997</v>
      </c>
      <c r="O17" s="2">
        <v>4</v>
      </c>
      <c r="P17" s="2">
        <v>478940.05333333003</v>
      </c>
      <c r="Q17" s="3">
        <v>0.51613725319410997</v>
      </c>
      <c r="R17" s="48" t="s">
        <v>2197</v>
      </c>
      <c r="S17" s="25">
        <v>0</v>
      </c>
      <c r="T17" s="23">
        <v>478940.05</v>
      </c>
      <c r="U17" s="36">
        <f>VLOOKUP(表2[[#This Row],[2014 Segment]],表3[],3)</f>
        <v>0</v>
      </c>
      <c r="V17" s="25">
        <v>0</v>
      </c>
      <c r="W17" s="25">
        <f>表2[[#This Row],[GR]]+表2[[#This Row],[根据BU需调整GR]]</f>
        <v>0</v>
      </c>
      <c r="X17" s="23">
        <f>表2[[#This Row],[MAT销量]]*(1+表2[[#This Row],[调整后GR2]])</f>
        <v>478940.05333333003</v>
      </c>
      <c r="Y17" s="23">
        <f>表2[[#This Row],[调整结果]]/12/114.03</f>
        <v>350.01027020179635</v>
      </c>
      <c r="Z17" s="27">
        <f>ROUND(表2[[#This Row],[调整结果]]-表2[[#This Row],[14 ECI金额]],0)</f>
        <v>0</v>
      </c>
      <c r="AA17" t="s">
        <v>2198</v>
      </c>
    </row>
    <row r="18" spans="1:27" x14ac:dyDescent="0.2">
      <c r="A18" t="s">
        <v>851</v>
      </c>
      <c r="B18" s="38" t="s">
        <v>427</v>
      </c>
      <c r="C18" t="s">
        <v>852</v>
      </c>
      <c r="D18" s="38" t="s">
        <v>428</v>
      </c>
      <c r="E18" s="38" t="s">
        <v>859</v>
      </c>
      <c r="F18">
        <v>10500130</v>
      </c>
      <c r="G18" s="39" t="s">
        <v>869</v>
      </c>
      <c r="H18" s="39" t="s">
        <v>105</v>
      </c>
      <c r="I18" s="38" t="s">
        <v>0</v>
      </c>
      <c r="J18" s="38" t="s">
        <v>38</v>
      </c>
      <c r="K18" s="38" t="s">
        <v>106</v>
      </c>
      <c r="L18" s="38">
        <v>300</v>
      </c>
      <c r="M18" s="38">
        <v>300</v>
      </c>
      <c r="N18" s="2">
        <v>36000</v>
      </c>
      <c r="O18" s="2">
        <v>1</v>
      </c>
      <c r="P18" s="2">
        <v>4561.3333333333003</v>
      </c>
      <c r="Q18" s="3">
        <v>0.16220833333333001</v>
      </c>
      <c r="R18" s="48" t="s">
        <v>2195</v>
      </c>
      <c r="S18" s="25">
        <v>0</v>
      </c>
      <c r="T18" s="23">
        <v>4561.33</v>
      </c>
      <c r="U18" s="36">
        <f>VLOOKUP(表2[[#This Row],[2014 Segment]],表3[],3)</f>
        <v>0</v>
      </c>
      <c r="V18" s="25">
        <v>0</v>
      </c>
      <c r="W18" s="25">
        <f>表2[[#This Row],[GR]]+表2[[#This Row],[根据BU需调整GR]]</f>
        <v>0</v>
      </c>
      <c r="X18" s="23">
        <f>表2[[#This Row],[MAT销量]]*(1+表2[[#This Row],[调整后GR2]])</f>
        <v>4561.3333333333003</v>
      </c>
      <c r="Y18" s="23">
        <f>表2[[#This Row],[调整结果]]/12/114.03</f>
        <v>3.3334307735780793</v>
      </c>
      <c r="Z18" s="27">
        <f>ROUND(表2[[#This Row],[调整结果]]-表2[[#This Row],[14 ECI金额]],0)</f>
        <v>0</v>
      </c>
      <c r="AA18" t="s">
        <v>2198</v>
      </c>
    </row>
    <row r="19" spans="1:27" x14ac:dyDescent="0.2">
      <c r="A19" t="s">
        <v>851</v>
      </c>
      <c r="B19" s="38" t="s">
        <v>427</v>
      </c>
      <c r="C19" t="s">
        <v>852</v>
      </c>
      <c r="D19" s="38" t="s">
        <v>428</v>
      </c>
      <c r="E19" s="38" t="s">
        <v>853</v>
      </c>
      <c r="F19">
        <v>10500131</v>
      </c>
      <c r="G19" s="39" t="s">
        <v>870</v>
      </c>
      <c r="H19" s="39" t="s">
        <v>103</v>
      </c>
      <c r="I19" s="38" t="s">
        <v>0</v>
      </c>
      <c r="J19" s="38" t="s">
        <v>38</v>
      </c>
      <c r="K19" s="38" t="s">
        <v>104</v>
      </c>
      <c r="L19" s="38">
        <v>2000</v>
      </c>
      <c r="M19" s="38">
        <v>18000</v>
      </c>
      <c r="N19" s="2">
        <v>1077429</v>
      </c>
      <c r="O19" s="2">
        <v>5</v>
      </c>
      <c r="P19" s="2">
        <v>425723.73333333002</v>
      </c>
      <c r="Q19" s="3">
        <v>0.34700651272612998</v>
      </c>
      <c r="R19" s="48" t="s">
        <v>62</v>
      </c>
      <c r="S19" s="25">
        <v>0.2</v>
      </c>
      <c r="T19" s="23">
        <v>510868.47999999998</v>
      </c>
      <c r="U19" s="36">
        <f>VLOOKUP(表2[[#This Row],[2014 Segment]],表3[],3)</f>
        <v>0</v>
      </c>
      <c r="V19" s="25">
        <v>0</v>
      </c>
      <c r="W19" s="25">
        <f>表2[[#This Row],[GR]]+表2[[#This Row],[根据BU需调整GR]]</f>
        <v>0.2</v>
      </c>
      <c r="X19" s="23">
        <f>表2[[#This Row],[MAT销量]]*(1+表2[[#This Row],[调整后GR2]])</f>
        <v>510868.47999999602</v>
      </c>
      <c r="Y19" s="23">
        <f>表2[[#This Row],[调整结果]]/12/114.03</f>
        <v>373.34362302317811</v>
      </c>
      <c r="Z19" s="27">
        <f>ROUND(表2[[#This Row],[调整结果]]-表2[[#This Row],[14 ECI金额]],0)</f>
        <v>0</v>
      </c>
      <c r="AA19" t="s">
        <v>2198</v>
      </c>
    </row>
    <row r="20" spans="1:27" x14ac:dyDescent="0.2">
      <c r="A20" t="s">
        <v>851</v>
      </c>
      <c r="B20" s="38" t="s">
        <v>427</v>
      </c>
      <c r="C20" t="s">
        <v>852</v>
      </c>
      <c r="D20" s="38" t="s">
        <v>428</v>
      </c>
      <c r="E20" s="38" t="s">
        <v>856</v>
      </c>
      <c r="F20">
        <v>10500132</v>
      </c>
      <c r="G20" s="39" t="s">
        <v>200</v>
      </c>
      <c r="H20" s="39" t="s">
        <v>103</v>
      </c>
      <c r="I20" s="38" t="s">
        <v>0</v>
      </c>
      <c r="J20" s="38" t="s">
        <v>38</v>
      </c>
      <c r="K20" s="38" t="s">
        <v>104</v>
      </c>
      <c r="L20" s="38">
        <v>1250</v>
      </c>
      <c r="M20" s="38">
        <v>10000</v>
      </c>
      <c r="N20" s="2">
        <v>240255.34666667</v>
      </c>
      <c r="O20" s="2">
        <v>2</v>
      </c>
      <c r="P20" s="2">
        <v>159494.01333332999</v>
      </c>
      <c r="Q20" s="3">
        <v>0.60484668506301997</v>
      </c>
      <c r="R20" s="48" t="s">
        <v>2197</v>
      </c>
      <c r="S20" s="25">
        <v>0</v>
      </c>
      <c r="T20" s="23">
        <v>159494.01</v>
      </c>
      <c r="U20" s="36">
        <f>VLOOKUP(表2[[#This Row],[2014 Segment]],表3[],3)</f>
        <v>0</v>
      </c>
      <c r="V20" s="25">
        <v>0</v>
      </c>
      <c r="W20" s="25">
        <f>表2[[#This Row],[GR]]+表2[[#This Row],[根据BU需调整GR]]</f>
        <v>0</v>
      </c>
      <c r="X20" s="23">
        <f>表2[[#This Row],[MAT销量]]*(1+表2[[#This Row],[调整后GR2]])</f>
        <v>159494.01333332999</v>
      </c>
      <c r="Y20" s="23">
        <f>表2[[#This Row],[调整结果]]/12/114.03</f>
        <v>116.55851773899411</v>
      </c>
      <c r="Z20" s="27">
        <f>ROUND(表2[[#This Row],[调整结果]]-表2[[#This Row],[14 ECI金额]],0)</f>
        <v>0</v>
      </c>
      <c r="AA20" t="s">
        <v>2198</v>
      </c>
    </row>
    <row r="21" spans="1:27" x14ac:dyDescent="0.2">
      <c r="A21" t="s">
        <v>851</v>
      </c>
      <c r="B21" s="38" t="s">
        <v>427</v>
      </c>
      <c r="C21" t="s">
        <v>852</v>
      </c>
      <c r="D21" s="38" t="s">
        <v>428</v>
      </c>
      <c r="E21" s="38" t="s">
        <v>866</v>
      </c>
      <c r="F21">
        <v>10500137</v>
      </c>
      <c r="G21" s="39" t="s">
        <v>215</v>
      </c>
      <c r="H21" s="39" t="s">
        <v>103</v>
      </c>
      <c r="I21" s="38" t="s">
        <v>0</v>
      </c>
      <c r="J21" s="38" t="s">
        <v>38</v>
      </c>
      <c r="K21" s="38" t="s">
        <v>104</v>
      </c>
      <c r="L21" s="38">
        <v>1800</v>
      </c>
      <c r="M21" s="38">
        <v>4000</v>
      </c>
      <c r="N21" s="2">
        <v>937152.48800000001</v>
      </c>
      <c r="O21" s="2">
        <v>4</v>
      </c>
      <c r="P21" s="2">
        <v>381478.05333333003</v>
      </c>
      <c r="Q21" s="3">
        <v>0.35167640722306998</v>
      </c>
      <c r="R21" s="48" t="s">
        <v>2196</v>
      </c>
      <c r="S21" s="25">
        <v>0</v>
      </c>
      <c r="T21" s="23">
        <v>381478.05</v>
      </c>
      <c r="U21" s="36">
        <f>VLOOKUP(表2[[#This Row],[2014 Segment]],表3[],3)</f>
        <v>0</v>
      </c>
      <c r="V21" s="25">
        <v>0</v>
      </c>
      <c r="W21" s="25">
        <f>表2[[#This Row],[GR]]+表2[[#This Row],[根据BU需调整GR]]</f>
        <v>0</v>
      </c>
      <c r="X21" s="23">
        <f>表2[[#This Row],[MAT销量]]*(1+表2[[#This Row],[调整后GR2]])</f>
        <v>381478.05333333003</v>
      </c>
      <c r="Y21" s="23">
        <f>表2[[#This Row],[调整结果]]/12/114.03</f>
        <v>278.78486168357011</v>
      </c>
      <c r="Z21" s="27">
        <f>ROUND(表2[[#This Row],[调整结果]]-表2[[#This Row],[14 ECI金额]],0)</f>
        <v>0</v>
      </c>
      <c r="AA21" t="s">
        <v>2198</v>
      </c>
    </row>
    <row r="22" spans="1:27" x14ac:dyDescent="0.2">
      <c r="A22" t="s">
        <v>851</v>
      </c>
      <c r="B22" s="38" t="s">
        <v>427</v>
      </c>
      <c r="C22" t="s">
        <v>852</v>
      </c>
      <c r="D22" s="38" t="s">
        <v>428</v>
      </c>
      <c r="E22" s="38" t="s">
        <v>855</v>
      </c>
      <c r="F22">
        <v>10500287</v>
      </c>
      <c r="G22" s="39" t="s">
        <v>871</v>
      </c>
      <c r="H22" s="39" t="s">
        <v>105</v>
      </c>
      <c r="I22" s="38" t="s">
        <v>0</v>
      </c>
      <c r="J22" s="38" t="s">
        <v>38</v>
      </c>
      <c r="K22" s="38" t="s">
        <v>104</v>
      </c>
      <c r="L22" s="38">
        <v>188</v>
      </c>
      <c r="M22" s="38">
        <v>650</v>
      </c>
      <c r="N22" s="2">
        <v>36000</v>
      </c>
      <c r="O22" s="2">
        <v>1</v>
      </c>
      <c r="P22" s="2">
        <v>0</v>
      </c>
      <c r="Q22" s="3">
        <v>0</v>
      </c>
      <c r="R22" s="48" t="s">
        <v>2195</v>
      </c>
      <c r="S22" s="25">
        <v>0</v>
      </c>
      <c r="T22" s="23">
        <v>0</v>
      </c>
      <c r="U22" s="36">
        <f>VLOOKUP(表2[[#This Row],[2014 Segment]],表3[],3)</f>
        <v>0</v>
      </c>
      <c r="V22" s="25">
        <v>0</v>
      </c>
      <c r="W22" s="25">
        <f>表2[[#This Row],[GR]]+表2[[#This Row],[根据BU需调整GR]]</f>
        <v>0</v>
      </c>
      <c r="X22" s="23">
        <f>表2[[#This Row],[MAT销量]]*(1+表2[[#This Row],[调整后GR2]])</f>
        <v>0</v>
      </c>
      <c r="Y22" s="23">
        <f>表2[[#This Row],[调整结果]]/12/114.03</f>
        <v>0</v>
      </c>
      <c r="Z22" s="27">
        <f>ROUND(表2[[#This Row],[调整结果]]-表2[[#This Row],[14 ECI金额]],0)</f>
        <v>0</v>
      </c>
      <c r="AA22" t="s">
        <v>2198</v>
      </c>
    </row>
    <row r="23" spans="1:27" x14ac:dyDescent="0.2">
      <c r="A23" t="s">
        <v>851</v>
      </c>
      <c r="B23" s="38" t="s">
        <v>427</v>
      </c>
      <c r="C23" t="s">
        <v>852</v>
      </c>
      <c r="D23" s="38" t="s">
        <v>428</v>
      </c>
      <c r="E23" s="38" t="s">
        <v>859</v>
      </c>
      <c r="F23">
        <v>10500296</v>
      </c>
      <c r="G23" s="39" t="s">
        <v>872</v>
      </c>
      <c r="H23" s="39" t="s">
        <v>105</v>
      </c>
      <c r="I23" s="38" t="s">
        <v>0</v>
      </c>
      <c r="J23" s="38" t="s">
        <v>38</v>
      </c>
      <c r="K23" s="38" t="s">
        <v>104</v>
      </c>
      <c r="L23" s="38">
        <v>1000</v>
      </c>
      <c r="M23" s="38">
        <v>3000</v>
      </c>
      <c r="N23" s="2">
        <v>204071</v>
      </c>
      <c r="O23" s="2">
        <v>2</v>
      </c>
      <c r="P23" s="2">
        <v>57778.400000000001</v>
      </c>
      <c r="Q23" s="3">
        <v>0.30089380656732001</v>
      </c>
      <c r="R23" s="48" t="s">
        <v>2196</v>
      </c>
      <c r="S23" s="25">
        <v>0</v>
      </c>
      <c r="T23" s="23">
        <v>57778.400000000001</v>
      </c>
      <c r="U23" s="36">
        <f>VLOOKUP(表2[[#This Row],[2014 Segment]],表3[],3)</f>
        <v>0</v>
      </c>
      <c r="V23" s="25">
        <v>0</v>
      </c>
      <c r="W23" s="25">
        <f>表2[[#This Row],[GR]]+表2[[#This Row],[根据BU需调整GR]]</f>
        <v>0</v>
      </c>
      <c r="X23" s="23">
        <f>表2[[#This Row],[MAT销量]]*(1+表2[[#This Row],[调整后GR2]])</f>
        <v>57778.400000000001</v>
      </c>
      <c r="Y23" s="23">
        <f>表2[[#This Row],[调整结果]]/12/114.03</f>
        <v>42.224560788096703</v>
      </c>
      <c r="Z23" s="27">
        <f>ROUND(表2[[#This Row],[调整结果]]-表2[[#This Row],[14 ECI金额]],0)</f>
        <v>0</v>
      </c>
      <c r="AA23" t="s">
        <v>2198</v>
      </c>
    </row>
    <row r="24" spans="1:27" x14ac:dyDescent="0.2">
      <c r="A24" t="s">
        <v>851</v>
      </c>
      <c r="B24" s="38" t="s">
        <v>427</v>
      </c>
      <c r="C24" t="s">
        <v>852</v>
      </c>
      <c r="D24" s="38" t="s">
        <v>428</v>
      </c>
      <c r="E24" s="38" t="s">
        <v>856</v>
      </c>
      <c r="F24">
        <v>10500311</v>
      </c>
      <c r="G24" s="39" t="s">
        <v>432</v>
      </c>
      <c r="H24" s="39" t="s">
        <v>105</v>
      </c>
      <c r="I24" s="38" t="s">
        <v>0</v>
      </c>
      <c r="J24" s="38" t="s">
        <v>38</v>
      </c>
      <c r="K24" s="38" t="s">
        <v>104</v>
      </c>
      <c r="L24" s="38">
        <v>650</v>
      </c>
      <c r="M24" s="38">
        <v>850</v>
      </c>
      <c r="N24" s="2">
        <v>205272</v>
      </c>
      <c r="O24" s="2">
        <v>2</v>
      </c>
      <c r="P24" s="2">
        <v>91227.333333332994</v>
      </c>
      <c r="Q24" s="3">
        <v>0.25670330098601002</v>
      </c>
      <c r="R24" s="48" t="s">
        <v>2196</v>
      </c>
      <c r="S24" s="25">
        <v>0</v>
      </c>
      <c r="T24" s="23">
        <v>91227.33</v>
      </c>
      <c r="U24" s="36">
        <f>VLOOKUP(表2[[#This Row],[2014 Segment]],表3[],3)</f>
        <v>0</v>
      </c>
      <c r="V24" s="25">
        <v>0</v>
      </c>
      <c r="W24" s="25">
        <f>表2[[#This Row],[GR]]+表2[[#This Row],[根据BU需调整GR]]</f>
        <v>0</v>
      </c>
      <c r="X24" s="23">
        <f>表2[[#This Row],[MAT销量]]*(1+表2[[#This Row],[调整后GR2]])</f>
        <v>91227.333333332994</v>
      </c>
      <c r="Y24" s="23">
        <f>表2[[#This Row],[调整结果]]/12/114.03</f>
        <v>66.669102672785669</v>
      </c>
      <c r="Z24" s="27">
        <f>ROUND(表2[[#This Row],[调整结果]]-表2[[#This Row],[14 ECI金额]],0)</f>
        <v>0</v>
      </c>
      <c r="AA24" t="s">
        <v>2198</v>
      </c>
    </row>
    <row r="25" spans="1:27" x14ac:dyDescent="0.2">
      <c r="A25" t="s">
        <v>851</v>
      </c>
      <c r="B25" s="38" t="s">
        <v>427</v>
      </c>
      <c r="C25" t="s">
        <v>852</v>
      </c>
      <c r="D25" s="38" t="s">
        <v>428</v>
      </c>
      <c r="E25" s="38" t="s">
        <v>866</v>
      </c>
      <c r="F25">
        <v>13000114</v>
      </c>
      <c r="G25" s="39" t="s">
        <v>873</v>
      </c>
      <c r="H25" s="39" t="s">
        <v>105</v>
      </c>
      <c r="I25" s="38" t="s">
        <v>0</v>
      </c>
      <c r="J25" s="38" t="s">
        <v>38</v>
      </c>
      <c r="K25" s="38" t="s">
        <v>106</v>
      </c>
      <c r="L25" s="38">
        <v>350</v>
      </c>
      <c r="M25" s="38">
        <v>500</v>
      </c>
      <c r="N25" s="2">
        <v>204072</v>
      </c>
      <c r="O25" s="2">
        <v>2</v>
      </c>
      <c r="P25" s="2">
        <v>40140.053333333002</v>
      </c>
      <c r="Q25" s="3">
        <v>0.18876200556666001</v>
      </c>
      <c r="R25" s="48" t="s">
        <v>2195</v>
      </c>
      <c r="S25" s="25">
        <v>0</v>
      </c>
      <c r="T25" s="23">
        <v>40140.050000000003</v>
      </c>
      <c r="U25" s="36">
        <f>VLOOKUP(表2[[#This Row],[2014 Segment]],表3[],3)</f>
        <v>0</v>
      </c>
      <c r="V25" s="25">
        <v>0</v>
      </c>
      <c r="W25" s="25">
        <f>表2[[#This Row],[GR]]+表2[[#This Row],[根据BU需调整GR]]</f>
        <v>0</v>
      </c>
      <c r="X25" s="23">
        <f>表2[[#This Row],[MAT销量]]*(1+表2[[#This Row],[调整后GR2]])</f>
        <v>40140.053333333002</v>
      </c>
      <c r="Y25" s="23">
        <f>表2[[#This Row],[调整结果]]/12/114.03</f>
        <v>29.334424664074515</v>
      </c>
      <c r="Z25" s="27">
        <f>ROUND(表2[[#This Row],[调整结果]]-表2[[#This Row],[14 ECI金额]],0)</f>
        <v>0</v>
      </c>
      <c r="AA25" t="s">
        <v>2198</v>
      </c>
    </row>
    <row r="26" spans="1:27" x14ac:dyDescent="0.2">
      <c r="A26" t="s">
        <v>851</v>
      </c>
      <c r="B26" s="38" t="s">
        <v>427</v>
      </c>
      <c r="C26" t="s">
        <v>852</v>
      </c>
      <c r="D26" s="38" t="s">
        <v>428</v>
      </c>
      <c r="E26" s="38" t="s">
        <v>858</v>
      </c>
      <c r="F26">
        <v>13000243</v>
      </c>
      <c r="G26" s="39" t="s">
        <v>874</v>
      </c>
      <c r="H26" s="39" t="s">
        <v>105</v>
      </c>
      <c r="I26" s="38" t="s">
        <v>0</v>
      </c>
      <c r="J26" s="38" t="s">
        <v>38</v>
      </c>
      <c r="K26" s="38" t="s">
        <v>106</v>
      </c>
      <c r="L26" s="38">
        <v>60</v>
      </c>
      <c r="M26" s="38">
        <v>100</v>
      </c>
      <c r="N26" s="2">
        <v>370344</v>
      </c>
      <c r="O26" s="2">
        <v>2</v>
      </c>
      <c r="P26" s="2">
        <v>340577.06666667003</v>
      </c>
      <c r="Q26" s="3">
        <v>0.56953751107078998</v>
      </c>
      <c r="R26" s="48" t="s">
        <v>2197</v>
      </c>
      <c r="S26" s="25">
        <v>0</v>
      </c>
      <c r="T26" s="23">
        <v>340577.07</v>
      </c>
      <c r="U26" s="36">
        <f>VLOOKUP(表2[[#This Row],[2014 Segment]],表3[],3)</f>
        <v>0</v>
      </c>
      <c r="V26" s="25">
        <v>0</v>
      </c>
      <c r="W26" s="25">
        <f>表2[[#This Row],[GR]]+表2[[#This Row],[根据BU需调整GR]]</f>
        <v>0</v>
      </c>
      <c r="X26" s="23">
        <f>表2[[#This Row],[MAT销量]]*(1+表2[[#This Row],[调整后GR2]])</f>
        <v>340577.06666667003</v>
      </c>
      <c r="Y26" s="23">
        <f>表2[[#This Row],[调整结果]]/12/114.03</f>
        <v>248.89434554259847</v>
      </c>
      <c r="Z26" s="27">
        <f>ROUND(表2[[#This Row],[调整结果]]-表2[[#This Row],[14 ECI金额]],0)</f>
        <v>0</v>
      </c>
      <c r="AA26" t="s">
        <v>2198</v>
      </c>
    </row>
    <row r="27" spans="1:27" x14ac:dyDescent="0.2">
      <c r="A27" t="s">
        <v>851</v>
      </c>
      <c r="B27" s="38" t="s">
        <v>427</v>
      </c>
      <c r="C27" t="s">
        <v>852</v>
      </c>
      <c r="D27" s="38" t="s">
        <v>428</v>
      </c>
      <c r="E27" s="38" t="s">
        <v>858</v>
      </c>
      <c r="F27">
        <v>13000336</v>
      </c>
      <c r="G27" s="39" t="s">
        <v>875</v>
      </c>
      <c r="H27" s="39" t="s">
        <v>105</v>
      </c>
      <c r="I27" s="38" t="s">
        <v>0</v>
      </c>
      <c r="J27" s="38" t="s">
        <v>38</v>
      </c>
      <c r="K27" s="38" t="s">
        <v>106</v>
      </c>
      <c r="L27" s="38">
        <v>200</v>
      </c>
      <c r="M27" s="38">
        <v>10</v>
      </c>
      <c r="N27" s="2">
        <v>36000</v>
      </c>
      <c r="O27" s="2">
        <v>1</v>
      </c>
      <c r="P27" s="2">
        <v>9122.4</v>
      </c>
      <c r="Q27" s="3">
        <v>0.29465000000000002</v>
      </c>
      <c r="R27" s="48" t="s">
        <v>2196</v>
      </c>
      <c r="S27" s="25">
        <v>0</v>
      </c>
      <c r="T27" s="23">
        <v>9122.4</v>
      </c>
      <c r="U27" s="36">
        <f>VLOOKUP(表2[[#This Row],[2014 Segment]],表3[],3)</f>
        <v>0</v>
      </c>
      <c r="V27" s="25">
        <v>0</v>
      </c>
      <c r="W27" s="25">
        <f>表2[[#This Row],[GR]]+表2[[#This Row],[根据BU需调整GR]]</f>
        <v>0</v>
      </c>
      <c r="X27" s="23">
        <f>表2[[#This Row],[MAT销量]]*(1+表2[[#This Row],[调整后GR2]])</f>
        <v>9122.4</v>
      </c>
      <c r="Y27" s="23">
        <f>表2[[#This Row],[调整结果]]/12/114.03</f>
        <v>6.6666666666666661</v>
      </c>
      <c r="Z27" s="27">
        <f>ROUND(表2[[#This Row],[调整结果]]-表2[[#This Row],[14 ECI金额]],0)</f>
        <v>0</v>
      </c>
      <c r="AA27" t="s">
        <v>2198</v>
      </c>
    </row>
    <row r="28" spans="1:27" x14ac:dyDescent="0.2">
      <c r="A28" t="s">
        <v>851</v>
      </c>
      <c r="B28" s="38" t="s">
        <v>427</v>
      </c>
      <c r="C28" t="s">
        <v>852</v>
      </c>
      <c r="D28" s="38" t="s">
        <v>428</v>
      </c>
      <c r="E28" s="38" t="s">
        <v>853</v>
      </c>
      <c r="F28">
        <v>91008263</v>
      </c>
      <c r="G28" s="39" t="s">
        <v>876</v>
      </c>
      <c r="H28" s="39" t="s">
        <v>105</v>
      </c>
      <c r="I28" s="38" t="s">
        <v>0</v>
      </c>
      <c r="J28" s="38" t="s">
        <v>38</v>
      </c>
      <c r="K28" s="38" t="s">
        <v>104</v>
      </c>
      <c r="L28" s="38">
        <v>900</v>
      </c>
      <c r="M28" s="38">
        <v>900</v>
      </c>
      <c r="N28" s="2">
        <v>342120</v>
      </c>
      <c r="O28" s="2">
        <v>2</v>
      </c>
      <c r="P28" s="2">
        <v>349396.61333333002</v>
      </c>
      <c r="Q28" s="3">
        <v>0.87065018122296001</v>
      </c>
      <c r="R28" s="48" t="s">
        <v>2197</v>
      </c>
      <c r="S28" s="25">
        <v>0</v>
      </c>
      <c r="T28" s="23">
        <v>349396.61</v>
      </c>
      <c r="U28" s="36">
        <f>VLOOKUP(表2[[#This Row],[2014 Segment]],表3[],3)</f>
        <v>0</v>
      </c>
      <c r="V28" s="25">
        <v>0</v>
      </c>
      <c r="W28" s="25">
        <f>表2[[#This Row],[GR]]+表2[[#This Row],[根据BU需调整GR]]</f>
        <v>0</v>
      </c>
      <c r="X28" s="23">
        <f>表2[[#This Row],[MAT销量]]*(1+表2[[#This Row],[调整后GR2]])</f>
        <v>349396.61333333002</v>
      </c>
      <c r="Y28" s="23">
        <f>表2[[#This Row],[调整结果]]/12/114.03</f>
        <v>255.33968643728988</v>
      </c>
      <c r="Z28" s="27">
        <f>ROUND(表2[[#This Row],[调整结果]]-表2[[#This Row],[14 ECI金额]],0)</f>
        <v>0</v>
      </c>
      <c r="AA28" t="s">
        <v>2198</v>
      </c>
    </row>
    <row r="29" spans="1:27" x14ac:dyDescent="0.2">
      <c r="A29" t="s">
        <v>851</v>
      </c>
      <c r="B29" s="38" t="s">
        <v>427</v>
      </c>
      <c r="C29" t="s">
        <v>852</v>
      </c>
      <c r="D29" s="38" t="s">
        <v>428</v>
      </c>
      <c r="E29" s="38" t="s">
        <v>853</v>
      </c>
      <c r="F29">
        <v>91008693</v>
      </c>
      <c r="G29" s="39" t="s">
        <v>877</v>
      </c>
      <c r="H29" s="39" t="s">
        <v>105</v>
      </c>
      <c r="I29" s="38" t="s">
        <v>0</v>
      </c>
      <c r="J29" s="38" t="s">
        <v>38</v>
      </c>
      <c r="K29" s="38" t="s">
        <v>107</v>
      </c>
      <c r="L29" s="38">
        <v>100</v>
      </c>
      <c r="M29" s="38">
        <v>100</v>
      </c>
      <c r="N29" s="2">
        <v>36000</v>
      </c>
      <c r="O29" s="2">
        <v>1</v>
      </c>
      <c r="P29" s="2">
        <v>0</v>
      </c>
      <c r="Q29" s="3">
        <v>0.28550555555556001</v>
      </c>
      <c r="R29" s="48" t="s">
        <v>2196</v>
      </c>
      <c r="S29" s="25">
        <v>0</v>
      </c>
      <c r="T29" s="23">
        <v>0</v>
      </c>
      <c r="U29" s="36">
        <f>VLOOKUP(表2[[#This Row],[2014 Segment]],表3[],3)</f>
        <v>0</v>
      </c>
      <c r="V29" s="25">
        <v>0</v>
      </c>
      <c r="W29" s="25">
        <f>表2[[#This Row],[GR]]+表2[[#This Row],[根据BU需调整GR]]</f>
        <v>0</v>
      </c>
      <c r="X29" s="23">
        <f>表2[[#This Row],[MAT销量]]*(1+表2[[#This Row],[调整后GR2]])</f>
        <v>0</v>
      </c>
      <c r="Y29" s="23">
        <f>表2[[#This Row],[调整结果]]/12/114.03</f>
        <v>0</v>
      </c>
      <c r="Z29" s="27">
        <f>ROUND(表2[[#This Row],[调整结果]]-表2[[#This Row],[14 ECI金额]],0)</f>
        <v>0</v>
      </c>
      <c r="AA29" t="s">
        <v>2198</v>
      </c>
    </row>
    <row r="30" spans="1:27" x14ac:dyDescent="0.2">
      <c r="A30" t="s">
        <v>851</v>
      </c>
      <c r="B30" s="38" t="s">
        <v>427</v>
      </c>
      <c r="C30" t="s">
        <v>852</v>
      </c>
      <c r="D30" s="38" t="s">
        <v>428</v>
      </c>
      <c r="E30" s="38" t="s">
        <v>853</v>
      </c>
      <c r="F30">
        <v>91010194</v>
      </c>
      <c r="G30" s="39" t="s">
        <v>878</v>
      </c>
      <c r="H30" s="39" t="s">
        <v>105</v>
      </c>
      <c r="I30" s="38" t="s">
        <v>0</v>
      </c>
      <c r="J30" s="38" t="s">
        <v>38</v>
      </c>
      <c r="K30" s="38" t="s">
        <v>104</v>
      </c>
      <c r="L30" s="38">
        <v>500</v>
      </c>
      <c r="M30" s="38">
        <v>750</v>
      </c>
      <c r="N30" s="2">
        <v>109476</v>
      </c>
      <c r="O30" s="2">
        <v>1</v>
      </c>
      <c r="P30" s="2">
        <v>66899.413333332996</v>
      </c>
      <c r="Q30" s="3">
        <v>0.66055537286710997</v>
      </c>
      <c r="R30" s="48" t="s">
        <v>2197</v>
      </c>
      <c r="S30" s="25">
        <v>0</v>
      </c>
      <c r="T30" s="23">
        <v>66899.41</v>
      </c>
      <c r="U30" s="36">
        <f>VLOOKUP(表2[[#This Row],[2014 Segment]],表3[],3)</f>
        <v>0</v>
      </c>
      <c r="V30" s="25">
        <v>0</v>
      </c>
      <c r="W30" s="25">
        <f>表2[[#This Row],[GR]]+表2[[#This Row],[根据BU需调整GR]]</f>
        <v>0</v>
      </c>
      <c r="X30" s="23">
        <f>表2[[#This Row],[MAT销量]]*(1+表2[[#This Row],[调整后GR2]])</f>
        <v>66899.413333332996</v>
      </c>
      <c r="Y30" s="23">
        <f>表2[[#This Row],[调整结果]]/12/114.03</f>
        <v>48.890214076217518</v>
      </c>
      <c r="Z30" s="27">
        <f>ROUND(表2[[#This Row],[调整结果]]-表2[[#This Row],[14 ECI金额]],0)</f>
        <v>0</v>
      </c>
      <c r="AA30" t="s">
        <v>2198</v>
      </c>
    </row>
    <row r="31" spans="1:27" x14ac:dyDescent="0.2">
      <c r="A31" t="s">
        <v>851</v>
      </c>
      <c r="B31" s="38" t="s">
        <v>427</v>
      </c>
      <c r="C31" t="s">
        <v>852</v>
      </c>
      <c r="D31" s="38" t="s">
        <v>428</v>
      </c>
      <c r="E31" s="38" t="s">
        <v>855</v>
      </c>
      <c r="F31">
        <v>91010491</v>
      </c>
      <c r="G31" s="39" t="s">
        <v>879</v>
      </c>
      <c r="H31" s="39" t="s">
        <v>105</v>
      </c>
      <c r="I31" s="38" t="s">
        <v>0</v>
      </c>
      <c r="J31" s="38" t="s">
        <v>38</v>
      </c>
      <c r="K31" s="38" t="s">
        <v>106</v>
      </c>
      <c r="L31" s="38">
        <v>200</v>
      </c>
      <c r="M31" s="38">
        <v>500</v>
      </c>
      <c r="N31" s="2">
        <v>36000</v>
      </c>
      <c r="O31" s="2">
        <v>1</v>
      </c>
      <c r="P31" s="2">
        <v>0</v>
      </c>
      <c r="Q31" s="3">
        <v>0</v>
      </c>
      <c r="R31" s="48" t="s">
        <v>2195</v>
      </c>
      <c r="S31" s="25">
        <v>0</v>
      </c>
      <c r="T31" s="23">
        <v>0</v>
      </c>
      <c r="U31" s="36">
        <f>VLOOKUP(表2[[#This Row],[2014 Segment]],表3[],3)</f>
        <v>0</v>
      </c>
      <c r="V31" s="25">
        <v>0</v>
      </c>
      <c r="W31" s="25">
        <f>表2[[#This Row],[GR]]+表2[[#This Row],[根据BU需调整GR]]</f>
        <v>0</v>
      </c>
      <c r="X31" s="23">
        <f>表2[[#This Row],[MAT销量]]*(1+表2[[#This Row],[调整后GR2]])</f>
        <v>0</v>
      </c>
      <c r="Y31" s="23">
        <f>表2[[#This Row],[调整结果]]/12/114.03</f>
        <v>0</v>
      </c>
      <c r="Z31" s="27">
        <f>ROUND(表2[[#This Row],[调整结果]]-表2[[#This Row],[14 ECI金额]],0)</f>
        <v>0</v>
      </c>
      <c r="AA31" t="s">
        <v>2198</v>
      </c>
    </row>
    <row r="32" spans="1:27" x14ac:dyDescent="0.2">
      <c r="A32" t="s">
        <v>851</v>
      </c>
      <c r="B32" s="38" t="s">
        <v>427</v>
      </c>
      <c r="C32" t="s">
        <v>852</v>
      </c>
      <c r="D32" s="38" t="s">
        <v>428</v>
      </c>
      <c r="E32" s="38" t="s">
        <v>853</v>
      </c>
      <c r="F32">
        <v>91010600</v>
      </c>
      <c r="G32" s="39" t="s">
        <v>880</v>
      </c>
      <c r="H32" s="39" t="s">
        <v>105</v>
      </c>
      <c r="I32" s="38" t="s">
        <v>0</v>
      </c>
      <c r="J32" s="38" t="s">
        <v>38</v>
      </c>
      <c r="K32" s="38" t="s">
        <v>107</v>
      </c>
      <c r="L32" s="38">
        <v>0</v>
      </c>
      <c r="M32" s="38">
        <v>150</v>
      </c>
      <c r="N32" s="2">
        <v>36000</v>
      </c>
      <c r="O32" s="2">
        <v>1</v>
      </c>
      <c r="P32" s="2">
        <v>4257.2266666667001</v>
      </c>
      <c r="Q32" s="3">
        <v>0.16633166666666999</v>
      </c>
      <c r="R32" s="48" t="s">
        <v>2195</v>
      </c>
      <c r="S32" s="25">
        <v>0</v>
      </c>
      <c r="T32" s="23">
        <v>4257.2299999999996</v>
      </c>
      <c r="U32" s="36">
        <f>VLOOKUP(表2[[#This Row],[2014 Segment]],表3[],3)</f>
        <v>0</v>
      </c>
      <c r="V32" s="25">
        <v>0</v>
      </c>
      <c r="W32" s="25">
        <f>表2[[#This Row],[GR]]+表2[[#This Row],[根据BU需调整GR]]</f>
        <v>0</v>
      </c>
      <c r="X32" s="23">
        <f>表2[[#This Row],[MAT销量]]*(1+表2[[#This Row],[调整后GR2]])</f>
        <v>4257.2266666667001</v>
      </c>
      <c r="Y32" s="23">
        <f>表2[[#This Row],[调整结果]]/12/114.03</f>
        <v>3.1111890633069517</v>
      </c>
      <c r="Z32" s="27">
        <f>ROUND(表2[[#This Row],[调整结果]]-表2[[#This Row],[14 ECI金额]],0)</f>
        <v>0</v>
      </c>
      <c r="AA32" t="s">
        <v>2198</v>
      </c>
    </row>
    <row r="33" spans="1:27" x14ac:dyDescent="0.2">
      <c r="A33" t="s">
        <v>851</v>
      </c>
      <c r="B33" s="38" t="s">
        <v>427</v>
      </c>
      <c r="C33" t="s">
        <v>852</v>
      </c>
      <c r="D33" s="38" t="s">
        <v>428</v>
      </c>
      <c r="E33" s="38" t="s">
        <v>853</v>
      </c>
      <c r="F33">
        <v>91010968</v>
      </c>
      <c r="G33" s="39" t="s">
        <v>881</v>
      </c>
      <c r="H33" s="39" t="s">
        <v>105</v>
      </c>
      <c r="I33" s="38" t="s">
        <v>0</v>
      </c>
      <c r="J33" s="38" t="s">
        <v>38</v>
      </c>
      <c r="K33" s="38" t="s">
        <v>104</v>
      </c>
      <c r="L33" s="38">
        <v>300</v>
      </c>
      <c r="M33" s="38">
        <v>1800</v>
      </c>
      <c r="N33" s="2">
        <v>123180</v>
      </c>
      <c r="O33" s="2">
        <v>1</v>
      </c>
      <c r="P33" s="2">
        <v>111143.48</v>
      </c>
      <c r="Q33" s="3">
        <v>0.80034429290469</v>
      </c>
      <c r="R33" s="48" t="s">
        <v>2197</v>
      </c>
      <c r="S33" s="25">
        <v>0</v>
      </c>
      <c r="T33" s="23">
        <v>111143.48</v>
      </c>
      <c r="U33" s="36">
        <f>VLOOKUP(表2[[#This Row],[2014 Segment]],表3[],3)</f>
        <v>0</v>
      </c>
      <c r="V33" s="25">
        <v>0</v>
      </c>
      <c r="W33" s="25">
        <f>表2[[#This Row],[GR]]+表2[[#This Row],[根据BU需调整GR]]</f>
        <v>0</v>
      </c>
      <c r="X33" s="23">
        <f>表2[[#This Row],[MAT销量]]*(1+表2[[#This Row],[调整后GR2]])</f>
        <v>111143.48</v>
      </c>
      <c r="Y33" s="23">
        <f>表2[[#This Row],[调整结果]]/12/114.03</f>
        <v>81.223859218334354</v>
      </c>
      <c r="Z33" s="27">
        <f>ROUND(表2[[#This Row],[调整结果]]-表2[[#This Row],[14 ECI金额]],0)</f>
        <v>0</v>
      </c>
      <c r="AA33" t="s">
        <v>2198</v>
      </c>
    </row>
    <row r="34" spans="1:27" x14ac:dyDescent="0.2">
      <c r="A34" t="s">
        <v>851</v>
      </c>
      <c r="B34" s="38" t="s">
        <v>427</v>
      </c>
      <c r="C34" t="s">
        <v>852</v>
      </c>
      <c r="D34" s="38" t="s">
        <v>428</v>
      </c>
      <c r="E34" s="38" t="s">
        <v>855</v>
      </c>
      <c r="F34">
        <v>91011083</v>
      </c>
      <c r="G34" s="39" t="s">
        <v>882</v>
      </c>
      <c r="H34" s="39" t="s">
        <v>105</v>
      </c>
      <c r="I34" s="38" t="s">
        <v>0</v>
      </c>
      <c r="J34" s="38" t="s">
        <v>38</v>
      </c>
      <c r="K34" s="38" t="s">
        <v>106</v>
      </c>
      <c r="L34" s="38">
        <v>100</v>
      </c>
      <c r="M34" s="38">
        <v>300</v>
      </c>
      <c r="N34" s="2">
        <v>36000</v>
      </c>
      <c r="O34" s="2">
        <v>1</v>
      </c>
      <c r="P34" s="2">
        <v>0</v>
      </c>
      <c r="Q34" s="3">
        <v>0</v>
      </c>
      <c r="R34" s="48" t="s">
        <v>2195</v>
      </c>
      <c r="S34" s="25">
        <v>0</v>
      </c>
      <c r="T34" s="23">
        <v>0</v>
      </c>
      <c r="U34" s="36">
        <f>VLOOKUP(表2[[#This Row],[2014 Segment]],表3[],3)</f>
        <v>0</v>
      </c>
      <c r="V34" s="25">
        <v>0</v>
      </c>
      <c r="W34" s="25">
        <f>表2[[#This Row],[GR]]+表2[[#This Row],[根据BU需调整GR]]</f>
        <v>0</v>
      </c>
      <c r="X34" s="23">
        <f>表2[[#This Row],[MAT销量]]*(1+表2[[#This Row],[调整后GR2]])</f>
        <v>0</v>
      </c>
      <c r="Y34" s="23">
        <f>表2[[#This Row],[调整结果]]/12/114.03</f>
        <v>0</v>
      </c>
      <c r="Z34" s="27">
        <f>ROUND(表2[[#This Row],[调整结果]]-表2[[#This Row],[14 ECI金额]],0)</f>
        <v>0</v>
      </c>
      <c r="AA34" t="s">
        <v>2198</v>
      </c>
    </row>
    <row r="35" spans="1:27" x14ac:dyDescent="0.2">
      <c r="A35" t="s">
        <v>851</v>
      </c>
      <c r="B35" s="38" t="s">
        <v>427</v>
      </c>
      <c r="C35" t="s">
        <v>852</v>
      </c>
      <c r="D35" s="38" t="s">
        <v>428</v>
      </c>
      <c r="E35" s="38" t="s">
        <v>856</v>
      </c>
      <c r="F35">
        <v>91040732</v>
      </c>
      <c r="G35" s="39" t="s">
        <v>883</v>
      </c>
      <c r="H35" s="39" t="s">
        <v>105</v>
      </c>
      <c r="I35" s="38" t="s">
        <v>0</v>
      </c>
      <c r="J35" s="38" t="s">
        <v>38</v>
      </c>
      <c r="K35" s="38" t="s">
        <v>104</v>
      </c>
      <c r="L35" s="38">
        <v>500</v>
      </c>
      <c r="M35" s="38">
        <v>300</v>
      </c>
      <c r="N35" s="2">
        <v>41064</v>
      </c>
      <c r="O35" s="2">
        <v>1</v>
      </c>
      <c r="P35" s="2">
        <v>13684.4</v>
      </c>
      <c r="Q35" s="3">
        <v>0.24994155464640999</v>
      </c>
      <c r="R35" s="48" t="s">
        <v>2196</v>
      </c>
      <c r="S35" s="25">
        <v>0</v>
      </c>
      <c r="T35" s="23">
        <v>13684.4</v>
      </c>
      <c r="U35" s="36">
        <f>VLOOKUP(表2[[#This Row],[2014 Segment]],表3[],3)</f>
        <v>0</v>
      </c>
      <c r="V35" s="25">
        <v>0</v>
      </c>
      <c r="W35" s="25">
        <f>表2[[#This Row],[GR]]+表2[[#This Row],[根据BU需调整GR]]</f>
        <v>0</v>
      </c>
      <c r="X35" s="23">
        <f>表2[[#This Row],[MAT销量]]*(1+表2[[#This Row],[调整后GR2]])</f>
        <v>13684.4</v>
      </c>
      <c r="Y35" s="23">
        <f>表2[[#This Row],[调整结果]]/12/114.03</f>
        <v>10.000584641468619</v>
      </c>
      <c r="Z35" s="27">
        <f>ROUND(表2[[#This Row],[调整结果]]-表2[[#This Row],[14 ECI金额]],0)</f>
        <v>0</v>
      </c>
      <c r="AA35" t="s">
        <v>2198</v>
      </c>
    </row>
    <row r="36" spans="1:27" x14ac:dyDescent="0.2">
      <c r="A36" t="s">
        <v>851</v>
      </c>
      <c r="B36" s="38" t="s">
        <v>427</v>
      </c>
      <c r="C36" t="s">
        <v>884</v>
      </c>
      <c r="D36" s="38" t="s">
        <v>429</v>
      </c>
      <c r="E36" s="38" t="s">
        <v>885</v>
      </c>
      <c r="F36">
        <v>10500005</v>
      </c>
      <c r="G36" s="39" t="s">
        <v>413</v>
      </c>
      <c r="H36" s="39" t="s">
        <v>105</v>
      </c>
      <c r="I36" s="38" t="s">
        <v>0</v>
      </c>
      <c r="J36" s="38" t="s">
        <v>209</v>
      </c>
      <c r="K36" s="38" t="s">
        <v>104</v>
      </c>
      <c r="L36" s="38">
        <v>2000</v>
      </c>
      <c r="M36" s="38">
        <v>1200</v>
      </c>
      <c r="N36" s="2">
        <v>36000</v>
      </c>
      <c r="O36" s="2">
        <v>1</v>
      </c>
      <c r="P36" s="2">
        <v>0</v>
      </c>
      <c r="Q36" s="3">
        <v>0</v>
      </c>
      <c r="R36" s="48" t="s">
        <v>2195</v>
      </c>
      <c r="S36" s="25">
        <v>0</v>
      </c>
      <c r="T36" s="23">
        <v>0</v>
      </c>
      <c r="U36" s="36">
        <f>VLOOKUP(表2[[#This Row],[2014 Segment]],表3[],3)</f>
        <v>0</v>
      </c>
      <c r="V36" s="25">
        <v>0</v>
      </c>
      <c r="W36" s="25">
        <f>表2[[#This Row],[GR]]+表2[[#This Row],[根据BU需调整GR]]</f>
        <v>0</v>
      </c>
      <c r="X36" s="23">
        <f>表2[[#This Row],[MAT销量]]*(1+表2[[#This Row],[调整后GR2]])</f>
        <v>0</v>
      </c>
      <c r="Y36" s="23">
        <f>表2[[#This Row],[调整结果]]/12/114.03</f>
        <v>0</v>
      </c>
      <c r="Z36" s="27">
        <f>ROUND(表2[[#This Row],[调整结果]]-表2[[#This Row],[14 ECI金额]],0)</f>
        <v>0</v>
      </c>
      <c r="AA36" t="s">
        <v>2198</v>
      </c>
    </row>
    <row r="37" spans="1:27" x14ac:dyDescent="0.2">
      <c r="A37" t="s">
        <v>851</v>
      </c>
      <c r="B37" s="38" t="s">
        <v>427</v>
      </c>
      <c r="C37" t="s">
        <v>884</v>
      </c>
      <c r="D37" s="38" t="s">
        <v>429</v>
      </c>
      <c r="E37" s="38" t="s">
        <v>885</v>
      </c>
      <c r="F37">
        <v>10500006</v>
      </c>
      <c r="G37" s="39" t="s">
        <v>886</v>
      </c>
      <c r="H37" s="39" t="s">
        <v>105</v>
      </c>
      <c r="I37" s="38" t="s">
        <v>0</v>
      </c>
      <c r="J37" s="38" t="s">
        <v>209</v>
      </c>
      <c r="K37" s="38" t="s">
        <v>106</v>
      </c>
      <c r="L37" s="38">
        <v>420</v>
      </c>
      <c r="M37" s="38">
        <v>2500</v>
      </c>
      <c r="N37" s="2">
        <v>36000</v>
      </c>
      <c r="O37" s="2">
        <v>1</v>
      </c>
      <c r="P37" s="2">
        <v>2128.56</v>
      </c>
      <c r="Q37" s="3">
        <v>4.4345000000000002E-2</v>
      </c>
      <c r="R37" s="48" t="s">
        <v>2195</v>
      </c>
      <c r="S37" s="25">
        <v>0</v>
      </c>
      <c r="T37" s="23">
        <v>2128.56</v>
      </c>
      <c r="U37" s="36">
        <f>VLOOKUP(表2[[#This Row],[2014 Segment]],表3[],3)</f>
        <v>0</v>
      </c>
      <c r="V37" s="25">
        <v>0</v>
      </c>
      <c r="W37" s="25">
        <f>表2[[#This Row],[GR]]+表2[[#This Row],[根据BU需调整GR]]</f>
        <v>0</v>
      </c>
      <c r="X37" s="23">
        <f>表2[[#This Row],[MAT销量]]*(1+表2[[#This Row],[调整后GR2]])</f>
        <v>2128.56</v>
      </c>
      <c r="Y37" s="23">
        <f>表2[[#This Row],[调整结果]]/12/114.03</f>
        <v>1.5555555555555556</v>
      </c>
      <c r="Z37" s="27">
        <f>ROUND(表2[[#This Row],[调整结果]]-表2[[#This Row],[14 ECI金额]],0)</f>
        <v>0</v>
      </c>
      <c r="AA37" t="s">
        <v>2198</v>
      </c>
    </row>
    <row r="38" spans="1:27" x14ac:dyDescent="0.2">
      <c r="A38" t="s">
        <v>851</v>
      </c>
      <c r="B38" s="38" t="s">
        <v>427</v>
      </c>
      <c r="C38" t="s">
        <v>884</v>
      </c>
      <c r="D38" s="38" t="s">
        <v>429</v>
      </c>
      <c r="E38" s="38" t="s">
        <v>887</v>
      </c>
      <c r="F38">
        <v>10500008</v>
      </c>
      <c r="G38" s="39" t="s">
        <v>888</v>
      </c>
      <c r="H38" s="39" t="s">
        <v>103</v>
      </c>
      <c r="I38" s="38" t="s">
        <v>0</v>
      </c>
      <c r="J38" s="38" t="s">
        <v>209</v>
      </c>
      <c r="K38" s="38" t="s">
        <v>106</v>
      </c>
      <c r="L38" s="38">
        <v>700</v>
      </c>
      <c r="M38" s="38">
        <v>3800</v>
      </c>
      <c r="N38" s="2">
        <v>61695.866666667003</v>
      </c>
      <c r="O38" s="2">
        <v>1</v>
      </c>
      <c r="P38" s="2">
        <v>48653.733333333003</v>
      </c>
      <c r="Q38" s="3">
        <v>0.69504332002792002</v>
      </c>
      <c r="R38" s="48" t="s">
        <v>2197</v>
      </c>
      <c r="S38" s="25">
        <v>0</v>
      </c>
      <c r="T38" s="23">
        <v>48653.73</v>
      </c>
      <c r="U38" s="36">
        <f>VLOOKUP(表2[[#This Row],[2014 Segment]],表3[],3)</f>
        <v>0</v>
      </c>
      <c r="V38" s="25">
        <v>0</v>
      </c>
      <c r="W38" s="25">
        <f>表2[[#This Row],[GR]]+表2[[#This Row],[根据BU需调整GR]]</f>
        <v>0</v>
      </c>
      <c r="X38" s="23">
        <f>表2[[#This Row],[MAT销量]]*(1+表2[[#This Row],[调整后GR2]])</f>
        <v>48653.733333333003</v>
      </c>
      <c r="Y38" s="23">
        <f>表2[[#This Row],[调整结果]]/12/114.03</f>
        <v>35.556237637268701</v>
      </c>
      <c r="Z38" s="27">
        <f>ROUND(表2[[#This Row],[调整结果]]-表2[[#This Row],[14 ECI金额]],0)</f>
        <v>0</v>
      </c>
      <c r="AA38" t="s">
        <v>2198</v>
      </c>
    </row>
    <row r="39" spans="1:27" x14ac:dyDescent="0.2">
      <c r="A39" t="s">
        <v>851</v>
      </c>
      <c r="B39" s="38" t="s">
        <v>427</v>
      </c>
      <c r="C39" t="s">
        <v>884</v>
      </c>
      <c r="D39" s="38" t="s">
        <v>429</v>
      </c>
      <c r="E39" s="38" t="s">
        <v>887</v>
      </c>
      <c r="F39">
        <v>10500011</v>
      </c>
      <c r="G39" s="39" t="s">
        <v>210</v>
      </c>
      <c r="H39" s="39" t="s">
        <v>105</v>
      </c>
      <c r="I39" s="38" t="s">
        <v>0</v>
      </c>
      <c r="J39" s="38" t="s">
        <v>209</v>
      </c>
      <c r="K39" s="38" t="s">
        <v>104</v>
      </c>
      <c r="L39" s="38">
        <v>800</v>
      </c>
      <c r="M39" s="38">
        <v>2500</v>
      </c>
      <c r="N39" s="2">
        <v>247212</v>
      </c>
      <c r="O39" s="2">
        <v>2</v>
      </c>
      <c r="P39" s="2">
        <v>133800.53333333001</v>
      </c>
      <c r="Q39" s="3">
        <v>0.60159215572059999</v>
      </c>
      <c r="R39" s="48" t="s">
        <v>2197</v>
      </c>
      <c r="S39" s="25">
        <v>0</v>
      </c>
      <c r="T39" s="23">
        <v>133800.53</v>
      </c>
      <c r="U39" s="36">
        <f>VLOOKUP(表2[[#This Row],[2014 Segment]],表3[],3)</f>
        <v>0</v>
      </c>
      <c r="V39" s="25">
        <v>0</v>
      </c>
      <c r="W39" s="25">
        <f>表2[[#This Row],[GR]]+表2[[#This Row],[根据BU需调整GR]]</f>
        <v>0</v>
      </c>
      <c r="X39" s="23">
        <f>表2[[#This Row],[MAT销量]]*(1+表2[[#This Row],[调整后GR2]])</f>
        <v>133800.53333333001</v>
      </c>
      <c r="Y39" s="23">
        <f>表2[[#This Row],[调整结果]]/12/114.03</f>
        <v>97.781675387566139</v>
      </c>
      <c r="Z39" s="27">
        <f>ROUND(表2[[#This Row],[调整结果]]-表2[[#This Row],[14 ECI金额]],0)</f>
        <v>0</v>
      </c>
      <c r="AA39" t="s">
        <v>2198</v>
      </c>
    </row>
    <row r="40" spans="1:27" x14ac:dyDescent="0.2">
      <c r="A40" t="s">
        <v>851</v>
      </c>
      <c r="B40" s="38" t="s">
        <v>427</v>
      </c>
      <c r="C40" t="s">
        <v>884</v>
      </c>
      <c r="D40" s="38" t="s">
        <v>429</v>
      </c>
      <c r="E40" s="38" t="s">
        <v>887</v>
      </c>
      <c r="F40">
        <v>10500014</v>
      </c>
      <c r="G40" s="39" t="s">
        <v>889</v>
      </c>
      <c r="H40" s="39" t="s">
        <v>105</v>
      </c>
      <c r="I40" s="38" t="s">
        <v>0</v>
      </c>
      <c r="J40" s="38" t="s">
        <v>209</v>
      </c>
      <c r="K40" s="38" t="s">
        <v>106</v>
      </c>
      <c r="L40" s="38">
        <v>450</v>
      </c>
      <c r="M40" s="38">
        <v>2200</v>
      </c>
      <c r="N40" s="2">
        <v>36000</v>
      </c>
      <c r="O40" s="2">
        <v>1</v>
      </c>
      <c r="P40" s="2">
        <v>13683.733333333001</v>
      </c>
      <c r="Q40" s="3">
        <v>0.27690138888888999</v>
      </c>
      <c r="R40" s="48" t="s">
        <v>2196</v>
      </c>
      <c r="S40" s="25">
        <v>0</v>
      </c>
      <c r="T40" s="23">
        <v>13683.73</v>
      </c>
      <c r="U40" s="36">
        <f>VLOOKUP(表2[[#This Row],[2014 Segment]],表3[],3)</f>
        <v>0</v>
      </c>
      <c r="V40" s="25">
        <v>0</v>
      </c>
      <c r="W40" s="25">
        <f>表2[[#This Row],[GR]]+表2[[#This Row],[根据BU需调整GR]]</f>
        <v>0</v>
      </c>
      <c r="X40" s="23">
        <f>表2[[#This Row],[MAT销量]]*(1+表2[[#This Row],[调整后GR2]])</f>
        <v>13683.733333333001</v>
      </c>
      <c r="Y40" s="23">
        <f>表2[[#This Row],[调整结果]]/12/114.03</f>
        <v>10.000097440244527</v>
      </c>
      <c r="Z40" s="27">
        <f>ROUND(表2[[#This Row],[调整结果]]-表2[[#This Row],[14 ECI金额]],0)</f>
        <v>0</v>
      </c>
      <c r="AA40" t="s">
        <v>2198</v>
      </c>
    </row>
    <row r="41" spans="1:27" x14ac:dyDescent="0.2">
      <c r="A41" t="s">
        <v>851</v>
      </c>
      <c r="B41" s="38" t="s">
        <v>427</v>
      </c>
      <c r="C41" t="s">
        <v>884</v>
      </c>
      <c r="D41" s="38" t="s">
        <v>429</v>
      </c>
      <c r="E41" s="38" t="s">
        <v>885</v>
      </c>
      <c r="F41">
        <v>10500017</v>
      </c>
      <c r="G41" s="39" t="s">
        <v>890</v>
      </c>
      <c r="H41" s="39" t="s">
        <v>103</v>
      </c>
      <c r="I41" s="38" t="s">
        <v>0</v>
      </c>
      <c r="J41" s="38" t="s">
        <v>209</v>
      </c>
      <c r="K41" s="38" t="s">
        <v>104</v>
      </c>
      <c r="L41" s="38">
        <v>600</v>
      </c>
      <c r="M41" s="38">
        <v>2500</v>
      </c>
      <c r="N41" s="2">
        <v>79069.600000000006</v>
      </c>
      <c r="O41" s="2">
        <v>1</v>
      </c>
      <c r="P41" s="2">
        <v>53215.466666667002</v>
      </c>
      <c r="Q41" s="3">
        <v>0.50476542185619</v>
      </c>
      <c r="R41" s="48" t="s">
        <v>2197</v>
      </c>
      <c r="S41" s="25">
        <v>0</v>
      </c>
      <c r="T41" s="23">
        <v>53215.47</v>
      </c>
      <c r="U41" s="36">
        <f>VLOOKUP(表2[[#This Row],[2014 Segment]],表3[],3)</f>
        <v>0</v>
      </c>
      <c r="V41" s="25">
        <v>0</v>
      </c>
      <c r="W41" s="25">
        <f>表2[[#This Row],[GR]]+表2[[#This Row],[根据BU需调整GR]]</f>
        <v>0</v>
      </c>
      <c r="X41" s="23">
        <f>表2[[#This Row],[MAT销量]]*(1+表2[[#This Row],[调整后GR2]])</f>
        <v>53215.466666667002</v>
      </c>
      <c r="Y41" s="23">
        <f>表2[[#This Row],[调整结果]]/12/114.03</f>
        <v>38.889960731581603</v>
      </c>
      <c r="Z41" s="27">
        <f>ROUND(表2[[#This Row],[调整结果]]-表2[[#This Row],[14 ECI金额]],0)</f>
        <v>0</v>
      </c>
      <c r="AA41" t="s">
        <v>2198</v>
      </c>
    </row>
    <row r="42" spans="1:27" x14ac:dyDescent="0.2">
      <c r="A42" t="s">
        <v>851</v>
      </c>
      <c r="B42" s="38" t="s">
        <v>427</v>
      </c>
      <c r="C42" t="s">
        <v>884</v>
      </c>
      <c r="D42" s="38" t="s">
        <v>429</v>
      </c>
      <c r="E42" s="38" t="s">
        <v>891</v>
      </c>
      <c r="F42">
        <v>10500018</v>
      </c>
      <c r="G42" s="39" t="s">
        <v>892</v>
      </c>
      <c r="H42" s="39" t="s">
        <v>105</v>
      </c>
      <c r="I42" s="38" t="s">
        <v>0</v>
      </c>
      <c r="J42" s="38" t="s">
        <v>209</v>
      </c>
      <c r="K42" s="38" t="s">
        <v>106</v>
      </c>
      <c r="L42" s="38">
        <v>362</v>
      </c>
      <c r="M42" s="38">
        <v>1000</v>
      </c>
      <c r="N42" s="2">
        <v>36000</v>
      </c>
      <c r="O42" s="2">
        <v>1</v>
      </c>
      <c r="P42" s="2">
        <v>0</v>
      </c>
      <c r="Q42" s="3">
        <v>0</v>
      </c>
      <c r="R42" s="48" t="s">
        <v>2195</v>
      </c>
      <c r="S42" s="25">
        <v>0</v>
      </c>
      <c r="T42" s="23">
        <v>0</v>
      </c>
      <c r="U42" s="36">
        <f>VLOOKUP(表2[[#This Row],[2014 Segment]],表3[],3)</f>
        <v>0</v>
      </c>
      <c r="V42" s="25">
        <v>0</v>
      </c>
      <c r="W42" s="25">
        <f>表2[[#This Row],[GR]]+表2[[#This Row],[根据BU需调整GR]]</f>
        <v>0</v>
      </c>
      <c r="X42" s="23">
        <f>表2[[#This Row],[MAT销量]]*(1+表2[[#This Row],[调整后GR2]])</f>
        <v>0</v>
      </c>
      <c r="Y42" s="23">
        <f>表2[[#This Row],[调整结果]]/12/114.03</f>
        <v>0</v>
      </c>
      <c r="Z42" s="27">
        <f>ROUND(表2[[#This Row],[调整结果]]-表2[[#This Row],[14 ECI金额]],0)</f>
        <v>0</v>
      </c>
      <c r="AA42" t="s">
        <v>2198</v>
      </c>
    </row>
    <row r="43" spans="1:27" x14ac:dyDescent="0.2">
      <c r="A43" t="s">
        <v>851</v>
      </c>
      <c r="B43" s="38" t="s">
        <v>427</v>
      </c>
      <c r="C43" t="s">
        <v>884</v>
      </c>
      <c r="D43" s="38" t="s">
        <v>429</v>
      </c>
      <c r="E43" s="38" t="s">
        <v>887</v>
      </c>
      <c r="F43">
        <v>10500021</v>
      </c>
      <c r="G43" s="39" t="s">
        <v>211</v>
      </c>
      <c r="H43" s="39" t="s">
        <v>103</v>
      </c>
      <c r="I43" s="38" t="s">
        <v>0</v>
      </c>
      <c r="J43" s="38" t="s">
        <v>209</v>
      </c>
      <c r="K43" s="38" t="s">
        <v>104</v>
      </c>
      <c r="L43" s="38">
        <v>1961</v>
      </c>
      <c r="M43" s="38">
        <v>6000</v>
      </c>
      <c r="N43" s="2">
        <v>1268715.7894667001</v>
      </c>
      <c r="O43" s="2">
        <v>5</v>
      </c>
      <c r="P43" s="2">
        <v>733304.37333333003</v>
      </c>
      <c r="Q43" s="3">
        <v>0.41643958748405002</v>
      </c>
      <c r="R43" s="48" t="s">
        <v>62</v>
      </c>
      <c r="S43" s="25">
        <v>0.2</v>
      </c>
      <c r="T43" s="23">
        <v>879965.25</v>
      </c>
      <c r="U43" s="36">
        <f>VLOOKUP(表2[[#This Row],[2014 Segment]],表3[],3)</f>
        <v>0</v>
      </c>
      <c r="V43" s="25">
        <v>0</v>
      </c>
      <c r="W43" s="25">
        <f>表2[[#This Row],[GR]]+表2[[#This Row],[根据BU需调整GR]]</f>
        <v>0.2</v>
      </c>
      <c r="X43" s="23">
        <f>表2[[#This Row],[MAT销量]]*(1+表2[[#This Row],[调整后GR2]])</f>
        <v>879965.24799999606</v>
      </c>
      <c r="Y43" s="23">
        <f>表2[[#This Row],[调整结果]]/12/114.03</f>
        <v>643.08021865590638</v>
      </c>
      <c r="Z43" s="27">
        <f>ROUND(表2[[#This Row],[调整结果]]-表2[[#This Row],[14 ECI金额]],0)</f>
        <v>0</v>
      </c>
      <c r="AA43" t="s">
        <v>2198</v>
      </c>
    </row>
    <row r="44" spans="1:27" x14ac:dyDescent="0.2">
      <c r="A44" t="s">
        <v>851</v>
      </c>
      <c r="B44" s="38" t="s">
        <v>427</v>
      </c>
      <c r="C44" t="s">
        <v>884</v>
      </c>
      <c r="D44" s="38" t="s">
        <v>429</v>
      </c>
      <c r="E44" s="38" t="s">
        <v>885</v>
      </c>
      <c r="F44">
        <v>10500023</v>
      </c>
      <c r="G44" s="39" t="s">
        <v>893</v>
      </c>
      <c r="H44" s="39" t="s">
        <v>105</v>
      </c>
      <c r="I44" s="38" t="s">
        <v>0</v>
      </c>
      <c r="J44" s="38" t="s">
        <v>209</v>
      </c>
      <c r="K44" s="38" t="s">
        <v>106</v>
      </c>
      <c r="L44" s="38">
        <v>750</v>
      </c>
      <c r="M44" s="38">
        <v>2500</v>
      </c>
      <c r="N44" s="2">
        <v>60000</v>
      </c>
      <c r="O44" s="2">
        <v>1</v>
      </c>
      <c r="P44" s="2">
        <v>0</v>
      </c>
      <c r="Q44" s="3">
        <v>0</v>
      </c>
      <c r="R44" s="48" t="s">
        <v>2195</v>
      </c>
      <c r="S44" s="25">
        <v>0</v>
      </c>
      <c r="T44" s="23">
        <v>0</v>
      </c>
      <c r="U44" s="36">
        <f>VLOOKUP(表2[[#This Row],[2014 Segment]],表3[],3)</f>
        <v>0</v>
      </c>
      <c r="V44" s="25">
        <v>0</v>
      </c>
      <c r="W44" s="25">
        <f>表2[[#This Row],[GR]]+表2[[#This Row],[根据BU需调整GR]]</f>
        <v>0</v>
      </c>
      <c r="X44" s="23">
        <f>表2[[#This Row],[MAT销量]]*(1+表2[[#This Row],[调整后GR2]])</f>
        <v>0</v>
      </c>
      <c r="Y44" s="23">
        <f>表2[[#This Row],[调整结果]]/12/114.03</f>
        <v>0</v>
      </c>
      <c r="Z44" s="27">
        <f>ROUND(表2[[#This Row],[调整结果]]-表2[[#This Row],[14 ECI金额]],0)</f>
        <v>0</v>
      </c>
      <c r="AA44" t="s">
        <v>2198</v>
      </c>
    </row>
    <row r="45" spans="1:27" x14ac:dyDescent="0.2">
      <c r="A45" t="s">
        <v>851</v>
      </c>
      <c r="B45" s="38" t="s">
        <v>427</v>
      </c>
      <c r="C45" t="s">
        <v>884</v>
      </c>
      <c r="D45" s="38" t="s">
        <v>429</v>
      </c>
      <c r="E45" s="38" t="s">
        <v>885</v>
      </c>
      <c r="F45">
        <v>10500024</v>
      </c>
      <c r="G45" s="39" t="s">
        <v>894</v>
      </c>
      <c r="H45" s="39" t="s">
        <v>103</v>
      </c>
      <c r="I45" s="38" t="s">
        <v>0</v>
      </c>
      <c r="J45" s="38" t="s">
        <v>209</v>
      </c>
      <c r="K45" s="38" t="s">
        <v>106</v>
      </c>
      <c r="L45" s="38">
        <v>1000</v>
      </c>
      <c r="M45" s="38">
        <v>3200</v>
      </c>
      <c r="N45" s="2">
        <v>169210.73</v>
      </c>
      <c r="O45" s="2">
        <v>1</v>
      </c>
      <c r="P45" s="2">
        <v>121634.13333333</v>
      </c>
      <c r="Q45" s="3">
        <v>0.79951454615201001</v>
      </c>
      <c r="R45" s="48" t="s">
        <v>2197</v>
      </c>
      <c r="S45" s="25">
        <v>0</v>
      </c>
      <c r="T45" s="23">
        <v>121634.13</v>
      </c>
      <c r="U45" s="36">
        <f>VLOOKUP(表2[[#This Row],[2014 Segment]],表3[],3)</f>
        <v>0</v>
      </c>
      <c r="V45" s="25">
        <v>0</v>
      </c>
      <c r="W45" s="25">
        <f>表2[[#This Row],[GR]]+表2[[#This Row],[根据BU需调整GR]]</f>
        <v>0</v>
      </c>
      <c r="X45" s="23">
        <f>表2[[#This Row],[MAT销量]]*(1+表2[[#This Row],[调整后GR2]])</f>
        <v>121634.13333333</v>
      </c>
      <c r="Y45" s="23">
        <f>表2[[#This Row],[调整结果]]/12/114.03</f>
        <v>88.890447932802772</v>
      </c>
      <c r="Z45" s="27">
        <f>ROUND(表2[[#This Row],[调整结果]]-表2[[#This Row],[14 ECI金额]],0)</f>
        <v>0</v>
      </c>
      <c r="AA45" t="s">
        <v>2198</v>
      </c>
    </row>
    <row r="46" spans="1:27" x14ac:dyDescent="0.2">
      <c r="A46" t="s">
        <v>851</v>
      </c>
      <c r="B46" s="38" t="s">
        <v>427</v>
      </c>
      <c r="C46" t="s">
        <v>884</v>
      </c>
      <c r="D46" s="38" t="s">
        <v>429</v>
      </c>
      <c r="E46" s="38" t="s">
        <v>885</v>
      </c>
      <c r="F46">
        <v>10500025</v>
      </c>
      <c r="G46" s="39" t="s">
        <v>895</v>
      </c>
      <c r="H46" s="39" t="s">
        <v>105</v>
      </c>
      <c r="I46" s="38" t="s">
        <v>0</v>
      </c>
      <c r="J46" s="38" t="s">
        <v>209</v>
      </c>
      <c r="K46" s="38" t="s">
        <v>106</v>
      </c>
      <c r="L46" s="38">
        <v>250</v>
      </c>
      <c r="M46" s="38">
        <v>1500</v>
      </c>
      <c r="N46" s="2">
        <v>36000</v>
      </c>
      <c r="O46" s="2">
        <v>1</v>
      </c>
      <c r="P46" s="2">
        <v>0</v>
      </c>
      <c r="Q46" s="3">
        <v>0</v>
      </c>
      <c r="R46" s="48" t="s">
        <v>2195</v>
      </c>
      <c r="S46" s="25">
        <v>0</v>
      </c>
      <c r="T46" s="23">
        <v>0</v>
      </c>
      <c r="U46" s="36">
        <f>VLOOKUP(表2[[#This Row],[2014 Segment]],表3[],3)</f>
        <v>0</v>
      </c>
      <c r="V46" s="25">
        <v>0</v>
      </c>
      <c r="W46" s="25">
        <f>表2[[#This Row],[GR]]+表2[[#This Row],[根据BU需调整GR]]</f>
        <v>0</v>
      </c>
      <c r="X46" s="23">
        <f>表2[[#This Row],[MAT销量]]*(1+表2[[#This Row],[调整后GR2]])</f>
        <v>0</v>
      </c>
      <c r="Y46" s="23">
        <f>表2[[#This Row],[调整结果]]/12/114.03</f>
        <v>0</v>
      </c>
      <c r="Z46" s="27">
        <f>ROUND(表2[[#This Row],[调整结果]]-表2[[#This Row],[14 ECI金额]],0)</f>
        <v>0</v>
      </c>
      <c r="AA46" t="s">
        <v>2198</v>
      </c>
    </row>
    <row r="47" spans="1:27" x14ac:dyDescent="0.2">
      <c r="A47" t="s">
        <v>851</v>
      </c>
      <c r="B47" s="38" t="s">
        <v>427</v>
      </c>
      <c r="C47" t="s">
        <v>884</v>
      </c>
      <c r="D47" s="38" t="s">
        <v>429</v>
      </c>
      <c r="E47" s="38" t="s">
        <v>887</v>
      </c>
      <c r="F47">
        <v>10500026</v>
      </c>
      <c r="G47" s="39" t="s">
        <v>896</v>
      </c>
      <c r="H47" s="39" t="s">
        <v>105</v>
      </c>
      <c r="I47" s="38" t="s">
        <v>0</v>
      </c>
      <c r="J47" s="38" t="s">
        <v>209</v>
      </c>
      <c r="K47" s="38" t="s">
        <v>106</v>
      </c>
      <c r="L47" s="38">
        <v>400</v>
      </c>
      <c r="M47" s="38">
        <v>2000</v>
      </c>
      <c r="N47" s="2">
        <v>36000</v>
      </c>
      <c r="O47" s="2">
        <v>1</v>
      </c>
      <c r="P47" s="2">
        <v>0</v>
      </c>
      <c r="Q47" s="3">
        <v>0</v>
      </c>
      <c r="R47" s="48" t="s">
        <v>2195</v>
      </c>
      <c r="S47" s="25">
        <v>0</v>
      </c>
      <c r="T47" s="23">
        <v>0</v>
      </c>
      <c r="U47" s="36">
        <f>VLOOKUP(表2[[#This Row],[2014 Segment]],表3[],3)</f>
        <v>0</v>
      </c>
      <c r="V47" s="25">
        <v>0</v>
      </c>
      <c r="W47" s="25">
        <f>表2[[#This Row],[GR]]+表2[[#This Row],[根据BU需调整GR]]</f>
        <v>0</v>
      </c>
      <c r="X47" s="23">
        <f>表2[[#This Row],[MAT销量]]*(1+表2[[#This Row],[调整后GR2]])</f>
        <v>0</v>
      </c>
      <c r="Y47" s="23">
        <f>表2[[#This Row],[调整结果]]/12/114.03</f>
        <v>0</v>
      </c>
      <c r="Z47" s="27">
        <f>ROUND(表2[[#This Row],[调整结果]]-表2[[#This Row],[14 ECI金额]],0)</f>
        <v>0</v>
      </c>
      <c r="AA47" t="s">
        <v>2198</v>
      </c>
    </row>
    <row r="48" spans="1:27" x14ac:dyDescent="0.2">
      <c r="A48" t="s">
        <v>851</v>
      </c>
      <c r="B48" s="38" t="s">
        <v>427</v>
      </c>
      <c r="C48" t="s">
        <v>884</v>
      </c>
      <c r="D48" s="38" t="s">
        <v>429</v>
      </c>
      <c r="E48" s="38" t="s">
        <v>885</v>
      </c>
      <c r="F48">
        <v>10500029</v>
      </c>
      <c r="G48" s="39" t="s">
        <v>897</v>
      </c>
      <c r="H48" s="39" t="s">
        <v>103</v>
      </c>
      <c r="I48" s="38" t="s">
        <v>0</v>
      </c>
      <c r="J48" s="38" t="s">
        <v>209</v>
      </c>
      <c r="K48" s="38" t="s">
        <v>104</v>
      </c>
      <c r="L48" s="38">
        <v>955</v>
      </c>
      <c r="M48" s="38">
        <v>3500</v>
      </c>
      <c r="N48" s="2">
        <v>218992.79666667001</v>
      </c>
      <c r="O48" s="2">
        <v>2</v>
      </c>
      <c r="P48" s="2">
        <v>194617.60000000001</v>
      </c>
      <c r="Q48" s="3">
        <v>0.75739477519192</v>
      </c>
      <c r="R48" s="48" t="s">
        <v>2197</v>
      </c>
      <c r="S48" s="25">
        <v>0</v>
      </c>
      <c r="T48" s="23">
        <v>194617.60000000001</v>
      </c>
      <c r="U48" s="36">
        <f>VLOOKUP(表2[[#This Row],[2014 Segment]],表3[],3)</f>
        <v>0</v>
      </c>
      <c r="V48" s="25">
        <v>0</v>
      </c>
      <c r="W48" s="25">
        <f>表2[[#This Row],[GR]]+表2[[#This Row],[根据BU需调整GR]]</f>
        <v>0</v>
      </c>
      <c r="X48" s="23">
        <f>表2[[#This Row],[MAT销量]]*(1+表2[[#This Row],[调整后GR2]])</f>
        <v>194617.60000000001</v>
      </c>
      <c r="Y48" s="23">
        <f>表2[[#This Row],[调整结果]]/12/114.03</f>
        <v>142.22689935397116</v>
      </c>
      <c r="Z48" s="27">
        <f>ROUND(表2[[#This Row],[调整结果]]-表2[[#This Row],[14 ECI金额]],0)</f>
        <v>0</v>
      </c>
      <c r="AA48" t="s">
        <v>2198</v>
      </c>
    </row>
    <row r="49" spans="1:27" x14ac:dyDescent="0.2">
      <c r="A49" t="s">
        <v>851</v>
      </c>
      <c r="B49" s="38" t="s">
        <v>427</v>
      </c>
      <c r="C49" t="s">
        <v>884</v>
      </c>
      <c r="D49" s="38" t="s">
        <v>429</v>
      </c>
      <c r="E49" s="38" t="s">
        <v>885</v>
      </c>
      <c r="F49">
        <v>10500036</v>
      </c>
      <c r="G49" s="39" t="s">
        <v>898</v>
      </c>
      <c r="H49" s="39" t="s">
        <v>103</v>
      </c>
      <c r="I49" s="38" t="s">
        <v>0</v>
      </c>
      <c r="J49" s="38" t="s">
        <v>209</v>
      </c>
      <c r="K49" s="38" t="s">
        <v>104</v>
      </c>
      <c r="L49" s="38">
        <v>630</v>
      </c>
      <c r="M49" s="38">
        <v>3800</v>
      </c>
      <c r="N49" s="2">
        <v>64696.71</v>
      </c>
      <c r="O49" s="2">
        <v>1</v>
      </c>
      <c r="P49" s="2">
        <v>49414.2</v>
      </c>
      <c r="Q49" s="3">
        <v>0.58135645537462</v>
      </c>
      <c r="R49" s="48" t="s">
        <v>2197</v>
      </c>
      <c r="S49" s="25">
        <v>0</v>
      </c>
      <c r="T49" s="23">
        <v>49414.2</v>
      </c>
      <c r="U49" s="36">
        <f>VLOOKUP(表2[[#This Row],[2014 Segment]],表3[],3)</f>
        <v>0</v>
      </c>
      <c r="V49" s="25">
        <v>0</v>
      </c>
      <c r="W49" s="25">
        <f>表2[[#This Row],[GR]]+表2[[#This Row],[根据BU需调整GR]]</f>
        <v>0</v>
      </c>
      <c r="X49" s="23">
        <f>表2[[#This Row],[MAT销量]]*(1+表2[[#This Row],[调整后GR2]])</f>
        <v>49414.2</v>
      </c>
      <c r="Y49" s="23">
        <f>表2[[#This Row],[调整结果]]/12/114.03</f>
        <v>36.111988073314038</v>
      </c>
      <c r="Z49" s="27">
        <f>ROUND(表2[[#This Row],[调整结果]]-表2[[#This Row],[14 ECI金额]],0)</f>
        <v>0</v>
      </c>
      <c r="AA49" t="s">
        <v>2198</v>
      </c>
    </row>
    <row r="50" spans="1:27" x14ac:dyDescent="0.2">
      <c r="A50" t="s">
        <v>851</v>
      </c>
      <c r="B50" s="38" t="s">
        <v>427</v>
      </c>
      <c r="C50" t="s">
        <v>884</v>
      </c>
      <c r="D50" s="38" t="s">
        <v>429</v>
      </c>
      <c r="E50" s="38" t="s">
        <v>899</v>
      </c>
      <c r="F50">
        <v>10500082</v>
      </c>
      <c r="G50" s="39" t="s">
        <v>115</v>
      </c>
      <c r="H50" s="39" t="s">
        <v>105</v>
      </c>
      <c r="I50" s="38" t="s">
        <v>0</v>
      </c>
      <c r="J50" s="38" t="s">
        <v>38</v>
      </c>
      <c r="K50" s="38" t="s">
        <v>104</v>
      </c>
      <c r="L50" s="38">
        <v>1300</v>
      </c>
      <c r="M50" s="38">
        <v>3400</v>
      </c>
      <c r="N50" s="2">
        <v>1108800</v>
      </c>
      <c r="O50" s="2">
        <v>5</v>
      </c>
      <c r="P50" s="2">
        <v>268205.01333332999</v>
      </c>
      <c r="Q50" s="3">
        <v>0.25969812409811999</v>
      </c>
      <c r="R50" s="48" t="s">
        <v>62</v>
      </c>
      <c r="S50" s="25">
        <v>0.2</v>
      </c>
      <c r="T50" s="23">
        <v>321846.02</v>
      </c>
      <c r="U50" s="36">
        <f>VLOOKUP(表2[[#This Row],[2014 Segment]],表3[],3)</f>
        <v>0</v>
      </c>
      <c r="V50" s="25">
        <v>0</v>
      </c>
      <c r="W50" s="25">
        <f>表2[[#This Row],[GR]]+表2[[#This Row],[根据BU需调整GR]]</f>
        <v>0.2</v>
      </c>
      <c r="X50" s="23">
        <f>表2[[#This Row],[MAT销量]]*(1+表2[[#This Row],[调整后GR2]])</f>
        <v>321846.01599999599</v>
      </c>
      <c r="Y50" s="23">
        <f>表2[[#This Row],[调整结果]]/12/114.03</f>
        <v>235.20565932941329</v>
      </c>
      <c r="Z50" s="27">
        <f>ROUND(表2[[#This Row],[调整结果]]-表2[[#This Row],[14 ECI金额]],0)</f>
        <v>0</v>
      </c>
      <c r="AA50" t="s">
        <v>2198</v>
      </c>
    </row>
    <row r="51" spans="1:27" x14ac:dyDescent="0.2">
      <c r="A51" t="s">
        <v>851</v>
      </c>
      <c r="B51" s="38" t="s">
        <v>427</v>
      </c>
      <c r="C51" t="s">
        <v>884</v>
      </c>
      <c r="D51" s="38" t="s">
        <v>429</v>
      </c>
      <c r="E51" s="38" t="s">
        <v>900</v>
      </c>
      <c r="F51">
        <v>10500083</v>
      </c>
      <c r="G51" s="39" t="s">
        <v>901</v>
      </c>
      <c r="H51" s="39" t="s">
        <v>105</v>
      </c>
      <c r="I51" s="38" t="s">
        <v>0</v>
      </c>
      <c r="J51" s="38" t="s">
        <v>38</v>
      </c>
      <c r="K51" s="38" t="s">
        <v>107</v>
      </c>
      <c r="L51" s="38">
        <v>600</v>
      </c>
      <c r="M51" s="38">
        <v>650</v>
      </c>
      <c r="N51" s="2">
        <v>1087320</v>
      </c>
      <c r="O51" s="2">
        <v>5</v>
      </c>
      <c r="P51" s="2">
        <v>267596.79999999999</v>
      </c>
      <c r="Q51" s="3">
        <v>0.43014751866975998</v>
      </c>
      <c r="R51" s="48" t="s">
        <v>62</v>
      </c>
      <c r="S51" s="25">
        <v>0.2</v>
      </c>
      <c r="T51" s="23">
        <v>321116.15999999997</v>
      </c>
      <c r="U51" s="36">
        <f>VLOOKUP(表2[[#This Row],[2014 Segment]],表3[],3)</f>
        <v>0</v>
      </c>
      <c r="V51" s="25">
        <v>0</v>
      </c>
      <c r="W51" s="25">
        <f>表2[[#This Row],[GR]]+表2[[#This Row],[根据BU需调整GR]]</f>
        <v>0.2</v>
      </c>
      <c r="X51" s="23">
        <f>表2[[#This Row],[MAT销量]]*(1+表2[[#This Row],[调整后GR2]])</f>
        <v>321116.15999999997</v>
      </c>
      <c r="Y51" s="23">
        <f>表2[[#This Row],[调整结果]]/12/114.03</f>
        <v>234.67227922476539</v>
      </c>
      <c r="Z51" s="27">
        <f>ROUND(表2[[#This Row],[调整结果]]-表2[[#This Row],[14 ECI金额]],0)</f>
        <v>0</v>
      </c>
      <c r="AA51" t="s">
        <v>2198</v>
      </c>
    </row>
    <row r="52" spans="1:27" x14ac:dyDescent="0.2">
      <c r="A52" t="s">
        <v>851</v>
      </c>
      <c r="B52" s="38" t="s">
        <v>427</v>
      </c>
      <c r="C52" t="s">
        <v>884</v>
      </c>
      <c r="D52" s="38" t="s">
        <v>429</v>
      </c>
      <c r="E52" s="38" t="s">
        <v>891</v>
      </c>
      <c r="F52">
        <v>10500091</v>
      </c>
      <c r="G52" s="39" t="s">
        <v>199</v>
      </c>
      <c r="H52" s="39" t="s">
        <v>103</v>
      </c>
      <c r="I52" s="38" t="s">
        <v>0</v>
      </c>
      <c r="J52" s="38" t="s">
        <v>38</v>
      </c>
      <c r="K52" s="38" t="s">
        <v>104</v>
      </c>
      <c r="L52" s="38">
        <v>2000</v>
      </c>
      <c r="M52" s="38">
        <v>10000</v>
      </c>
      <c r="N52" s="2">
        <v>3002366</v>
      </c>
      <c r="O52" s="2">
        <v>8</v>
      </c>
      <c r="P52" s="2">
        <v>1265009.0666666999</v>
      </c>
      <c r="Q52" s="3">
        <v>0.38072542787920999</v>
      </c>
      <c r="R52" s="48" t="s">
        <v>62</v>
      </c>
      <c r="S52" s="25">
        <v>0.2</v>
      </c>
      <c r="T52" s="23">
        <v>1518010.88</v>
      </c>
      <c r="U52" s="36">
        <f>VLOOKUP(表2[[#This Row],[2014 Segment]],表3[],3)</f>
        <v>0</v>
      </c>
      <c r="V52" s="25">
        <v>0</v>
      </c>
      <c r="W52" s="25">
        <f>表2[[#This Row],[GR]]+表2[[#This Row],[根据BU需调整GR]]</f>
        <v>0.2</v>
      </c>
      <c r="X52" s="23">
        <f>表2[[#This Row],[MAT销量]]*(1+表2[[#This Row],[调整后GR2]])</f>
        <v>1518010.8800000399</v>
      </c>
      <c r="Y52" s="23">
        <f>表2[[#This Row],[调整结果]]/12/114.03</f>
        <v>1109.3651378292554</v>
      </c>
      <c r="Z52" s="27">
        <f>ROUND(表2[[#This Row],[调整结果]]-表2[[#This Row],[14 ECI金额]],0)</f>
        <v>0</v>
      </c>
      <c r="AA52" t="s">
        <v>2198</v>
      </c>
    </row>
    <row r="53" spans="1:27" x14ac:dyDescent="0.2">
      <c r="A53" t="s">
        <v>851</v>
      </c>
      <c r="B53" s="38" t="s">
        <v>427</v>
      </c>
      <c r="C53" t="s">
        <v>884</v>
      </c>
      <c r="D53" s="38" t="s">
        <v>429</v>
      </c>
      <c r="E53" s="38" t="s">
        <v>902</v>
      </c>
      <c r="F53">
        <v>10500093</v>
      </c>
      <c r="G53" s="39" t="s">
        <v>903</v>
      </c>
      <c r="H53" s="39" t="s">
        <v>103</v>
      </c>
      <c r="I53" s="38" t="s">
        <v>0</v>
      </c>
      <c r="J53" s="38" t="s">
        <v>38</v>
      </c>
      <c r="K53" s="38" t="s">
        <v>106</v>
      </c>
      <c r="L53" s="38">
        <v>400</v>
      </c>
      <c r="M53" s="38">
        <v>600</v>
      </c>
      <c r="N53" s="2">
        <v>57970.65</v>
      </c>
      <c r="O53" s="2">
        <v>1</v>
      </c>
      <c r="P53" s="2">
        <v>17029.013333333001</v>
      </c>
      <c r="Q53" s="3">
        <v>0.51403529199690001</v>
      </c>
      <c r="R53" s="48" t="s">
        <v>2197</v>
      </c>
      <c r="S53" s="25">
        <v>0</v>
      </c>
      <c r="T53" s="23">
        <v>17029.009999999998</v>
      </c>
      <c r="U53" s="36">
        <f>VLOOKUP(表2[[#This Row],[2014 Segment]],表3[],3)</f>
        <v>0</v>
      </c>
      <c r="V53" s="25">
        <v>0</v>
      </c>
      <c r="W53" s="25">
        <f>表2[[#This Row],[GR]]+表2[[#This Row],[根据BU需调整GR]]</f>
        <v>0</v>
      </c>
      <c r="X53" s="23">
        <f>表2[[#This Row],[MAT销量]]*(1+表2[[#This Row],[调整后GR2]])</f>
        <v>17029.013333333001</v>
      </c>
      <c r="Y53" s="23">
        <f>表2[[#This Row],[调整结果]]/12/114.03</f>
        <v>12.44483420542328</v>
      </c>
      <c r="Z53" s="27">
        <f>ROUND(表2[[#This Row],[调整结果]]-表2[[#This Row],[14 ECI金额]],0)</f>
        <v>0</v>
      </c>
      <c r="AA53" t="s">
        <v>2198</v>
      </c>
    </row>
    <row r="54" spans="1:27" x14ac:dyDescent="0.2">
      <c r="A54" t="s">
        <v>851</v>
      </c>
      <c r="B54" s="38" t="s">
        <v>427</v>
      </c>
      <c r="C54" t="s">
        <v>884</v>
      </c>
      <c r="D54" s="38" t="s">
        <v>429</v>
      </c>
      <c r="E54" s="38" t="s">
        <v>904</v>
      </c>
      <c r="F54">
        <v>10500094</v>
      </c>
      <c r="G54" s="39" t="s">
        <v>905</v>
      </c>
      <c r="H54" s="39" t="s">
        <v>105</v>
      </c>
      <c r="I54" s="38" t="s">
        <v>0</v>
      </c>
      <c r="J54" s="38" t="s">
        <v>38</v>
      </c>
      <c r="K54" s="38" t="s">
        <v>106</v>
      </c>
      <c r="L54" s="38">
        <v>300</v>
      </c>
      <c r="M54" s="38">
        <v>900</v>
      </c>
      <c r="N54" s="2">
        <v>36000</v>
      </c>
      <c r="O54" s="2">
        <v>1</v>
      </c>
      <c r="P54" s="2">
        <v>0</v>
      </c>
      <c r="Q54" s="3">
        <v>0</v>
      </c>
      <c r="R54" s="48" t="s">
        <v>2195</v>
      </c>
      <c r="S54" s="25">
        <v>0</v>
      </c>
      <c r="T54" s="23">
        <v>0</v>
      </c>
      <c r="U54" s="36">
        <f>VLOOKUP(表2[[#This Row],[2014 Segment]],表3[],3)</f>
        <v>0</v>
      </c>
      <c r="V54" s="25">
        <v>0</v>
      </c>
      <c r="W54" s="25">
        <f>表2[[#This Row],[GR]]+表2[[#This Row],[根据BU需调整GR]]</f>
        <v>0</v>
      </c>
      <c r="X54" s="23">
        <f>表2[[#This Row],[MAT销量]]*(1+表2[[#This Row],[调整后GR2]])</f>
        <v>0</v>
      </c>
      <c r="Y54" s="23">
        <f>表2[[#This Row],[调整结果]]/12/114.03</f>
        <v>0</v>
      </c>
      <c r="Z54" s="27">
        <f>ROUND(表2[[#This Row],[调整结果]]-表2[[#This Row],[14 ECI金额]],0)</f>
        <v>0</v>
      </c>
      <c r="AA54" t="s">
        <v>2198</v>
      </c>
    </row>
    <row r="55" spans="1:27" x14ac:dyDescent="0.2">
      <c r="A55" t="s">
        <v>851</v>
      </c>
      <c r="B55" s="38" t="s">
        <v>427</v>
      </c>
      <c r="C55" t="s">
        <v>884</v>
      </c>
      <c r="D55" s="38" t="s">
        <v>429</v>
      </c>
      <c r="E55" s="38" t="s">
        <v>904</v>
      </c>
      <c r="F55">
        <v>10500097</v>
      </c>
      <c r="G55" s="39" t="s">
        <v>906</v>
      </c>
      <c r="H55" s="39" t="s">
        <v>105</v>
      </c>
      <c r="I55" s="38" t="s">
        <v>0</v>
      </c>
      <c r="J55" s="38" t="s">
        <v>38</v>
      </c>
      <c r="K55" s="38" t="s">
        <v>107</v>
      </c>
      <c r="L55" s="38">
        <v>600</v>
      </c>
      <c r="M55" s="38">
        <v>100</v>
      </c>
      <c r="N55" s="2">
        <v>48528</v>
      </c>
      <c r="O55" s="2">
        <v>1</v>
      </c>
      <c r="P55" s="2">
        <v>19462.186666666999</v>
      </c>
      <c r="Q55" s="3">
        <v>0.59979887899769002</v>
      </c>
      <c r="R55" s="48" t="s">
        <v>2197</v>
      </c>
      <c r="S55" s="25">
        <v>0</v>
      </c>
      <c r="T55" s="23">
        <v>19462.189999999999</v>
      </c>
      <c r="U55" s="36">
        <f>VLOOKUP(表2[[#This Row],[2014 Segment]],表3[],3)</f>
        <v>0</v>
      </c>
      <c r="V55" s="25">
        <v>0</v>
      </c>
      <c r="W55" s="25">
        <f>表2[[#This Row],[GR]]+表2[[#This Row],[根据BU需调整GR]]</f>
        <v>0</v>
      </c>
      <c r="X55" s="23">
        <f>表2[[#This Row],[MAT销量]]*(1+表2[[#This Row],[调整后GR2]])</f>
        <v>19462.186666666999</v>
      </c>
      <c r="Y55" s="23">
        <f>表2[[#This Row],[调整结果]]/12/114.03</f>
        <v>14.223001744180625</v>
      </c>
      <c r="Z55" s="27">
        <f>ROUND(表2[[#This Row],[调整结果]]-表2[[#This Row],[14 ECI金额]],0)</f>
        <v>0</v>
      </c>
      <c r="AA55" t="s">
        <v>2198</v>
      </c>
    </row>
    <row r="56" spans="1:27" x14ac:dyDescent="0.2">
      <c r="A56" t="s">
        <v>851</v>
      </c>
      <c r="B56" s="38" t="s">
        <v>427</v>
      </c>
      <c r="C56" t="s">
        <v>884</v>
      </c>
      <c r="D56" s="38" t="s">
        <v>429</v>
      </c>
      <c r="E56" s="38" t="s">
        <v>904</v>
      </c>
      <c r="F56">
        <v>10500099</v>
      </c>
      <c r="G56" s="39" t="s">
        <v>907</v>
      </c>
      <c r="H56" s="39" t="s">
        <v>103</v>
      </c>
      <c r="I56" s="38" t="s">
        <v>0</v>
      </c>
      <c r="J56" s="38" t="s">
        <v>38</v>
      </c>
      <c r="K56" s="38" t="s">
        <v>104</v>
      </c>
      <c r="L56" s="38">
        <v>1200</v>
      </c>
      <c r="M56" s="38">
        <v>5000</v>
      </c>
      <c r="N56" s="2">
        <v>221524.88099999999</v>
      </c>
      <c r="O56" s="2">
        <v>2</v>
      </c>
      <c r="P56" s="2">
        <v>170290.13333333001</v>
      </c>
      <c r="Q56" s="3">
        <v>0.54780302534053005</v>
      </c>
      <c r="R56" s="48" t="s">
        <v>2197</v>
      </c>
      <c r="S56" s="25">
        <v>0</v>
      </c>
      <c r="T56" s="23">
        <v>170290.13</v>
      </c>
      <c r="U56" s="36">
        <f>VLOOKUP(表2[[#This Row],[2014 Segment]],表3[],3)</f>
        <v>0</v>
      </c>
      <c r="V56" s="25">
        <v>0</v>
      </c>
      <c r="W56" s="25">
        <f>表2[[#This Row],[GR]]+表2[[#This Row],[根据BU需调整GR]]</f>
        <v>0</v>
      </c>
      <c r="X56" s="23">
        <f>表2[[#This Row],[MAT销量]]*(1+表2[[#This Row],[调整后GR2]])</f>
        <v>170290.13333333001</v>
      </c>
      <c r="Y56" s="23">
        <f>表2[[#This Row],[调整结果]]/12/114.03</f>
        <v>124.44834205423282</v>
      </c>
      <c r="Z56" s="27">
        <f>ROUND(表2[[#This Row],[调整结果]]-表2[[#This Row],[14 ECI金额]],0)</f>
        <v>0</v>
      </c>
      <c r="AA56" t="s">
        <v>2198</v>
      </c>
    </row>
    <row r="57" spans="1:27" x14ac:dyDescent="0.2">
      <c r="A57" t="s">
        <v>851</v>
      </c>
      <c r="B57" s="38" t="s">
        <v>427</v>
      </c>
      <c r="C57" t="s">
        <v>884</v>
      </c>
      <c r="D57" s="38" t="s">
        <v>429</v>
      </c>
      <c r="E57" s="38" t="s">
        <v>904</v>
      </c>
      <c r="F57">
        <v>10500103</v>
      </c>
      <c r="G57" s="39" t="s">
        <v>908</v>
      </c>
      <c r="H57" s="39" t="s">
        <v>105</v>
      </c>
      <c r="I57" s="38" t="s">
        <v>0</v>
      </c>
      <c r="J57" s="38" t="s">
        <v>38</v>
      </c>
      <c r="K57" s="38" t="s">
        <v>104</v>
      </c>
      <c r="L57" s="38">
        <v>600</v>
      </c>
      <c r="M57" s="38">
        <v>4000</v>
      </c>
      <c r="N57" s="2">
        <v>36000</v>
      </c>
      <c r="O57" s="2">
        <v>1</v>
      </c>
      <c r="P57" s="2">
        <v>16724.933333333</v>
      </c>
      <c r="Q57" s="3">
        <v>0.38203055555555998</v>
      </c>
      <c r="R57" s="48" t="s">
        <v>2196</v>
      </c>
      <c r="S57" s="25">
        <v>0</v>
      </c>
      <c r="T57" s="23">
        <v>16724.93</v>
      </c>
      <c r="U57" s="36">
        <f>VLOOKUP(表2[[#This Row],[2014 Segment]],表3[],3)</f>
        <v>0</v>
      </c>
      <c r="V57" s="25">
        <v>0</v>
      </c>
      <c r="W57" s="25">
        <f>表2[[#This Row],[GR]]+表2[[#This Row],[根据BU需调整GR]]</f>
        <v>0</v>
      </c>
      <c r="X57" s="23">
        <f>表2[[#This Row],[MAT销量]]*(1+表2[[#This Row],[调整后GR2]])</f>
        <v>16724.933333333</v>
      </c>
      <c r="Y57" s="23">
        <f>表2[[#This Row],[调整结果]]/12/114.03</f>
        <v>12.222611983201057</v>
      </c>
      <c r="Z57" s="27">
        <f>ROUND(表2[[#This Row],[调整结果]]-表2[[#This Row],[14 ECI金额]],0)</f>
        <v>0</v>
      </c>
      <c r="AA57" t="s">
        <v>2198</v>
      </c>
    </row>
    <row r="58" spans="1:27" x14ac:dyDescent="0.2">
      <c r="A58" t="s">
        <v>851</v>
      </c>
      <c r="B58" s="38" t="s">
        <v>427</v>
      </c>
      <c r="C58" t="s">
        <v>884</v>
      </c>
      <c r="D58" s="38" t="s">
        <v>429</v>
      </c>
      <c r="E58" s="38" t="s">
        <v>902</v>
      </c>
      <c r="F58">
        <v>10500124</v>
      </c>
      <c r="G58" s="39" t="s">
        <v>909</v>
      </c>
      <c r="H58" s="39" t="s">
        <v>105</v>
      </c>
      <c r="I58" s="38" t="s">
        <v>0</v>
      </c>
      <c r="J58" s="38" t="s">
        <v>38</v>
      </c>
      <c r="K58" s="38" t="s">
        <v>107</v>
      </c>
      <c r="L58" s="38">
        <v>200</v>
      </c>
      <c r="M58" s="38">
        <v>300</v>
      </c>
      <c r="N58" s="2">
        <v>36000</v>
      </c>
      <c r="O58" s="2">
        <v>1</v>
      </c>
      <c r="P58" s="2">
        <v>6081.8666666667004</v>
      </c>
      <c r="Q58" s="3">
        <v>0.11182499999999999</v>
      </c>
      <c r="R58" s="48" t="s">
        <v>2195</v>
      </c>
      <c r="S58" s="25">
        <v>0</v>
      </c>
      <c r="T58" s="23">
        <v>6081.87</v>
      </c>
      <c r="U58" s="36">
        <f>VLOOKUP(表2[[#This Row],[2014 Segment]],表3[],3)</f>
        <v>0</v>
      </c>
      <c r="V58" s="25">
        <v>0</v>
      </c>
      <c r="W58" s="25">
        <f>表2[[#This Row],[GR]]+表2[[#This Row],[根据BU需调整GR]]</f>
        <v>0</v>
      </c>
      <c r="X58" s="23">
        <f>表2[[#This Row],[MAT销量]]*(1+表2[[#This Row],[调整后GR2]])</f>
        <v>6081.8666666667004</v>
      </c>
      <c r="Y58" s="23">
        <f>表2[[#This Row],[调整结果]]/12/114.03</f>
        <v>4.444639324934009</v>
      </c>
      <c r="Z58" s="27">
        <f>ROUND(表2[[#This Row],[调整结果]]-表2[[#This Row],[14 ECI金额]],0)</f>
        <v>0</v>
      </c>
      <c r="AA58" t="s">
        <v>2198</v>
      </c>
    </row>
    <row r="59" spans="1:27" x14ac:dyDescent="0.2">
      <c r="A59" t="s">
        <v>851</v>
      </c>
      <c r="B59" s="38" t="s">
        <v>427</v>
      </c>
      <c r="C59" t="s">
        <v>884</v>
      </c>
      <c r="D59" s="38" t="s">
        <v>429</v>
      </c>
      <c r="E59" s="38" t="s">
        <v>904</v>
      </c>
      <c r="F59">
        <v>10500133</v>
      </c>
      <c r="G59" s="39" t="s">
        <v>258</v>
      </c>
      <c r="H59" s="39" t="s">
        <v>105</v>
      </c>
      <c r="I59" s="38" t="s">
        <v>0</v>
      </c>
      <c r="J59" s="38" t="s">
        <v>38</v>
      </c>
      <c r="K59" s="38" t="s">
        <v>104</v>
      </c>
      <c r="L59" s="38">
        <v>600</v>
      </c>
      <c r="M59" s="38">
        <v>2800</v>
      </c>
      <c r="N59" s="2">
        <v>216000</v>
      </c>
      <c r="O59" s="2">
        <v>2</v>
      </c>
      <c r="P59" s="2">
        <v>0</v>
      </c>
      <c r="Q59" s="3">
        <v>0</v>
      </c>
      <c r="R59" s="48" t="s">
        <v>2195</v>
      </c>
      <c r="S59" s="25">
        <v>0</v>
      </c>
      <c r="T59" s="23">
        <v>0</v>
      </c>
      <c r="U59" s="36">
        <f>VLOOKUP(表2[[#This Row],[2014 Segment]],表3[],3)</f>
        <v>0</v>
      </c>
      <c r="V59" s="25">
        <v>0</v>
      </c>
      <c r="W59" s="25">
        <f>表2[[#This Row],[GR]]+表2[[#This Row],[根据BU需调整GR]]</f>
        <v>0</v>
      </c>
      <c r="X59" s="23">
        <f>表2[[#This Row],[MAT销量]]*(1+表2[[#This Row],[调整后GR2]])</f>
        <v>0</v>
      </c>
      <c r="Y59" s="23">
        <f>表2[[#This Row],[调整结果]]/12/114.03</f>
        <v>0</v>
      </c>
      <c r="Z59" s="27">
        <f>ROUND(表2[[#This Row],[调整结果]]-表2[[#This Row],[14 ECI金额]],0)</f>
        <v>0</v>
      </c>
      <c r="AA59" t="s">
        <v>2198</v>
      </c>
    </row>
    <row r="60" spans="1:27" x14ac:dyDescent="0.2">
      <c r="A60" t="s">
        <v>851</v>
      </c>
      <c r="B60" s="38" t="s">
        <v>427</v>
      </c>
      <c r="C60" t="s">
        <v>884</v>
      </c>
      <c r="D60" s="38" t="s">
        <v>429</v>
      </c>
      <c r="E60" s="38" t="s">
        <v>899</v>
      </c>
      <c r="F60">
        <v>10500140</v>
      </c>
      <c r="G60" s="39" t="s">
        <v>910</v>
      </c>
      <c r="H60" s="39" t="s">
        <v>103</v>
      </c>
      <c r="I60" s="38" t="s">
        <v>0</v>
      </c>
      <c r="J60" s="38" t="s">
        <v>38</v>
      </c>
      <c r="K60" s="38" t="s">
        <v>104</v>
      </c>
      <c r="L60" s="38">
        <v>1800</v>
      </c>
      <c r="M60" s="38">
        <v>3000</v>
      </c>
      <c r="N60" s="2">
        <v>975890.25272727001</v>
      </c>
      <c r="O60" s="2">
        <v>4</v>
      </c>
      <c r="P60" s="2">
        <v>608173.33333333</v>
      </c>
      <c r="Q60" s="3">
        <v>0.49851023579796</v>
      </c>
      <c r="R60" s="48" t="s">
        <v>2196</v>
      </c>
      <c r="S60" s="25">
        <v>0</v>
      </c>
      <c r="T60" s="23">
        <v>608173.32999999996</v>
      </c>
      <c r="U60" s="36">
        <f>VLOOKUP(表2[[#This Row],[2014 Segment]],表3[],3)</f>
        <v>0</v>
      </c>
      <c r="V60" s="25">
        <v>0</v>
      </c>
      <c r="W60" s="25">
        <f>表2[[#This Row],[GR]]+表2[[#This Row],[根据BU需调整GR]]</f>
        <v>0</v>
      </c>
      <c r="X60" s="23">
        <f>表2[[#This Row],[MAT销量]]*(1+表2[[#This Row],[调整后GR2]])</f>
        <v>608173.33333333</v>
      </c>
      <c r="Y60" s="23">
        <f>表2[[#This Row],[调整结果]]/12/114.03</f>
        <v>444.45418846891897</v>
      </c>
      <c r="Z60" s="27">
        <f>ROUND(表2[[#This Row],[调整结果]]-表2[[#This Row],[14 ECI金额]],0)</f>
        <v>0</v>
      </c>
      <c r="AA60" t="s">
        <v>2198</v>
      </c>
    </row>
    <row r="61" spans="1:27" x14ac:dyDescent="0.2">
      <c r="A61" t="s">
        <v>851</v>
      </c>
      <c r="B61" s="38" t="s">
        <v>427</v>
      </c>
      <c r="C61" t="s">
        <v>884</v>
      </c>
      <c r="D61" s="38" t="s">
        <v>429</v>
      </c>
      <c r="E61" s="38" t="s">
        <v>902</v>
      </c>
      <c r="F61">
        <v>10500146</v>
      </c>
      <c r="G61" s="39" t="s">
        <v>216</v>
      </c>
      <c r="H61" s="39" t="s">
        <v>103</v>
      </c>
      <c r="I61" s="38" t="s">
        <v>0</v>
      </c>
      <c r="J61" s="38" t="s">
        <v>38</v>
      </c>
      <c r="K61" s="38" t="s">
        <v>104</v>
      </c>
      <c r="L61" s="38">
        <v>500</v>
      </c>
      <c r="M61" s="38">
        <v>1500</v>
      </c>
      <c r="N61" s="2">
        <v>100842.45545454</v>
      </c>
      <c r="O61" s="2">
        <v>1</v>
      </c>
      <c r="P61" s="2">
        <v>35274.666666666999</v>
      </c>
      <c r="Q61" s="3">
        <v>0.36382692026511998</v>
      </c>
      <c r="R61" s="48" t="s">
        <v>2196</v>
      </c>
      <c r="S61" s="25">
        <v>0</v>
      </c>
      <c r="T61" s="23">
        <v>35274.67</v>
      </c>
      <c r="U61" s="36">
        <f>VLOOKUP(表2[[#This Row],[2014 Segment]],表3[],3)</f>
        <v>0</v>
      </c>
      <c r="V61" s="25">
        <v>0</v>
      </c>
      <c r="W61" s="25">
        <f>表2[[#This Row],[GR]]+表2[[#This Row],[根据BU需调整GR]]</f>
        <v>0</v>
      </c>
      <c r="X61" s="23">
        <f>表2[[#This Row],[MAT销量]]*(1+表2[[#This Row],[调整后GR2]])</f>
        <v>35274.666666666999</v>
      </c>
      <c r="Y61" s="23">
        <f>表2[[#This Row],[调整结果]]/12/114.03</f>
        <v>25.778791156323628</v>
      </c>
      <c r="Z61" s="27">
        <f>ROUND(表2[[#This Row],[调整结果]]-表2[[#This Row],[14 ECI金额]],0)</f>
        <v>0</v>
      </c>
      <c r="AA61" t="s">
        <v>2198</v>
      </c>
    </row>
    <row r="62" spans="1:27" x14ac:dyDescent="0.2">
      <c r="A62" t="s">
        <v>851</v>
      </c>
      <c r="B62" s="38" t="s">
        <v>427</v>
      </c>
      <c r="C62" t="s">
        <v>884</v>
      </c>
      <c r="D62" s="38" t="s">
        <v>429</v>
      </c>
      <c r="E62" s="38" t="s">
        <v>900</v>
      </c>
      <c r="F62">
        <v>10500148</v>
      </c>
      <c r="G62" s="39" t="s">
        <v>201</v>
      </c>
      <c r="H62" s="39" t="s">
        <v>103</v>
      </c>
      <c r="I62" s="38" t="s">
        <v>0</v>
      </c>
      <c r="J62" s="38" t="s">
        <v>38</v>
      </c>
      <c r="K62" s="38" t="s">
        <v>104</v>
      </c>
      <c r="L62" s="38">
        <v>2140</v>
      </c>
      <c r="M62" s="38">
        <v>9454</v>
      </c>
      <c r="N62" s="2">
        <v>1077444</v>
      </c>
      <c r="O62" s="2">
        <v>5</v>
      </c>
      <c r="P62" s="2">
        <v>545533.38666666998</v>
      </c>
      <c r="Q62" s="3">
        <v>0.45635166189611998</v>
      </c>
      <c r="R62" s="48" t="s">
        <v>62</v>
      </c>
      <c r="S62" s="25">
        <v>0.2</v>
      </c>
      <c r="T62" s="23">
        <v>654640.06000000006</v>
      </c>
      <c r="U62" s="36">
        <f>VLOOKUP(表2[[#This Row],[2014 Segment]],表3[],3)</f>
        <v>0</v>
      </c>
      <c r="V62" s="25">
        <v>0</v>
      </c>
      <c r="W62" s="25">
        <f>表2[[#This Row],[GR]]+表2[[#This Row],[根据BU需调整GR]]</f>
        <v>0.2</v>
      </c>
      <c r="X62" s="23">
        <f>表2[[#This Row],[MAT销量]]*(1+表2[[#This Row],[调整后GR2]])</f>
        <v>654640.06400000397</v>
      </c>
      <c r="Y62" s="23">
        <f>表2[[#This Row],[调整结果]]/12/114.03</f>
        <v>478.41216054255017</v>
      </c>
      <c r="Z62" s="27">
        <f>ROUND(表2[[#This Row],[调整结果]]-表2[[#This Row],[14 ECI金额]],0)</f>
        <v>0</v>
      </c>
      <c r="AA62" t="s">
        <v>2198</v>
      </c>
    </row>
    <row r="63" spans="1:27" x14ac:dyDescent="0.2">
      <c r="A63" t="s">
        <v>851</v>
      </c>
      <c r="B63" s="38" t="s">
        <v>427</v>
      </c>
      <c r="C63" t="s">
        <v>884</v>
      </c>
      <c r="D63" s="38" t="s">
        <v>429</v>
      </c>
      <c r="E63" s="38" t="s">
        <v>904</v>
      </c>
      <c r="F63">
        <v>10500149</v>
      </c>
      <c r="G63" s="39" t="s">
        <v>202</v>
      </c>
      <c r="H63" s="39" t="s">
        <v>103</v>
      </c>
      <c r="I63" s="38" t="s">
        <v>0</v>
      </c>
      <c r="J63" s="38" t="s">
        <v>38</v>
      </c>
      <c r="K63" s="38" t="s">
        <v>104</v>
      </c>
      <c r="L63" s="38">
        <v>2000</v>
      </c>
      <c r="M63" s="38">
        <v>10443</v>
      </c>
      <c r="N63" s="2">
        <v>2004742</v>
      </c>
      <c r="O63" s="2">
        <v>7</v>
      </c>
      <c r="P63" s="2">
        <v>620337.06666667003</v>
      </c>
      <c r="Q63" s="3">
        <v>0.26833258344465</v>
      </c>
      <c r="R63" s="48" t="s">
        <v>62</v>
      </c>
      <c r="S63" s="25">
        <v>0.2</v>
      </c>
      <c r="T63" s="23">
        <v>744404.47999999998</v>
      </c>
      <c r="U63" s="36">
        <f>VLOOKUP(表2[[#This Row],[2014 Segment]],表3[],3)</f>
        <v>0</v>
      </c>
      <c r="V63" s="25">
        <v>0</v>
      </c>
      <c r="W63" s="25">
        <f>表2[[#This Row],[GR]]+表2[[#This Row],[根据BU需调整GR]]</f>
        <v>0.2</v>
      </c>
      <c r="X63" s="23">
        <f>表2[[#This Row],[MAT销量]]*(1+表2[[#This Row],[调整后GR2]])</f>
        <v>744404.48000000406</v>
      </c>
      <c r="Y63" s="23">
        <f>表2[[#This Row],[调整结果]]/12/114.03</f>
        <v>544.0121605425503</v>
      </c>
      <c r="Z63" s="27">
        <f>ROUND(表2[[#This Row],[调整结果]]-表2[[#This Row],[14 ECI金额]],0)</f>
        <v>0</v>
      </c>
      <c r="AA63" t="s">
        <v>2198</v>
      </c>
    </row>
    <row r="64" spans="1:27" x14ac:dyDescent="0.2">
      <c r="A64" t="s">
        <v>851</v>
      </c>
      <c r="B64" s="38" t="s">
        <v>427</v>
      </c>
      <c r="C64" t="s">
        <v>884</v>
      </c>
      <c r="D64" s="38" t="s">
        <v>429</v>
      </c>
      <c r="E64" s="38" t="s">
        <v>902</v>
      </c>
      <c r="F64">
        <v>10500150</v>
      </c>
      <c r="G64" s="39" t="s">
        <v>217</v>
      </c>
      <c r="H64" s="39" t="s">
        <v>103</v>
      </c>
      <c r="I64" s="38" t="s">
        <v>0</v>
      </c>
      <c r="J64" s="38" t="s">
        <v>38</v>
      </c>
      <c r="K64" s="38" t="s">
        <v>104</v>
      </c>
      <c r="L64" s="38">
        <v>2548</v>
      </c>
      <c r="M64" s="38">
        <v>13000</v>
      </c>
      <c r="N64" s="2">
        <v>2004742</v>
      </c>
      <c r="O64" s="2">
        <v>7</v>
      </c>
      <c r="P64" s="2">
        <v>703207.4</v>
      </c>
      <c r="Q64" s="3">
        <v>0.35388817613439</v>
      </c>
      <c r="R64" s="48" t="s">
        <v>62</v>
      </c>
      <c r="S64" s="25">
        <v>0.2</v>
      </c>
      <c r="T64" s="23">
        <v>843848.88</v>
      </c>
      <c r="U64" s="36">
        <f>VLOOKUP(表2[[#This Row],[2014 Segment]],表3[],3)</f>
        <v>0</v>
      </c>
      <c r="V64" s="25">
        <v>0</v>
      </c>
      <c r="W64" s="25">
        <f>表2[[#This Row],[GR]]+表2[[#This Row],[根据BU需调整GR]]</f>
        <v>0.2</v>
      </c>
      <c r="X64" s="23">
        <f>表2[[#This Row],[MAT销量]]*(1+表2[[#This Row],[调整后GR2]])</f>
        <v>843848.88</v>
      </c>
      <c r="Y64" s="23">
        <f>表2[[#This Row],[调整结果]]/12/114.03</f>
        <v>616.68631062001236</v>
      </c>
      <c r="Z64" s="27">
        <f>ROUND(表2[[#This Row],[调整结果]]-表2[[#This Row],[14 ECI金额]],0)</f>
        <v>0</v>
      </c>
      <c r="AA64" t="s">
        <v>2198</v>
      </c>
    </row>
    <row r="65" spans="1:27" x14ac:dyDescent="0.2">
      <c r="A65" t="s">
        <v>851</v>
      </c>
      <c r="B65" s="38" t="s">
        <v>427</v>
      </c>
      <c r="C65" t="s">
        <v>884</v>
      </c>
      <c r="D65" s="38" t="s">
        <v>429</v>
      </c>
      <c r="E65" s="38" t="s">
        <v>887</v>
      </c>
      <c r="F65">
        <v>10500206</v>
      </c>
      <c r="G65" s="39" t="s">
        <v>204</v>
      </c>
      <c r="H65" s="39" t="s">
        <v>103</v>
      </c>
      <c r="I65" s="38" t="s">
        <v>0</v>
      </c>
      <c r="J65" s="38" t="s">
        <v>205</v>
      </c>
      <c r="K65" s="38" t="s">
        <v>104</v>
      </c>
      <c r="L65" s="38">
        <v>1780</v>
      </c>
      <c r="M65" s="38">
        <v>3000</v>
      </c>
      <c r="N65" s="2">
        <v>188843.391</v>
      </c>
      <c r="O65" s="2">
        <v>1</v>
      </c>
      <c r="P65" s="2">
        <v>143070.84</v>
      </c>
      <c r="Q65" s="3">
        <v>0.42031447105288999</v>
      </c>
      <c r="R65" s="48" t="s">
        <v>2196</v>
      </c>
      <c r="S65" s="25">
        <v>0</v>
      </c>
      <c r="T65" s="23">
        <v>143070.84</v>
      </c>
      <c r="U65" s="36">
        <f>VLOOKUP(表2[[#This Row],[2014 Segment]],表3[],3)</f>
        <v>0</v>
      </c>
      <c r="V65" s="25">
        <v>0</v>
      </c>
      <c r="W65" s="25">
        <f>表2[[#This Row],[GR]]+表2[[#This Row],[根据BU需调整GR]]</f>
        <v>0</v>
      </c>
      <c r="X65" s="23">
        <f>表2[[#This Row],[MAT销量]]*(1+表2[[#This Row],[调整后GR2]])</f>
        <v>143070.84</v>
      </c>
      <c r="Y65" s="23">
        <f>表2[[#This Row],[调整结果]]/12/114.03</f>
        <v>104.55643251775848</v>
      </c>
      <c r="Z65" s="27">
        <f>ROUND(表2[[#This Row],[调整结果]]-表2[[#This Row],[14 ECI金额]],0)</f>
        <v>0</v>
      </c>
      <c r="AA65" t="s">
        <v>2198</v>
      </c>
    </row>
    <row r="66" spans="1:27" x14ac:dyDescent="0.2">
      <c r="A66" t="s">
        <v>851</v>
      </c>
      <c r="B66" s="38" t="s">
        <v>427</v>
      </c>
      <c r="C66" t="s">
        <v>884</v>
      </c>
      <c r="D66" s="38" t="s">
        <v>429</v>
      </c>
      <c r="E66" s="38" t="s">
        <v>899</v>
      </c>
      <c r="F66">
        <v>10500207</v>
      </c>
      <c r="G66" s="39" t="s">
        <v>440</v>
      </c>
      <c r="H66" s="39" t="s">
        <v>103</v>
      </c>
      <c r="I66" s="38" t="s">
        <v>0</v>
      </c>
      <c r="J66" s="38" t="s">
        <v>441</v>
      </c>
      <c r="K66" s="38" t="s">
        <v>104</v>
      </c>
      <c r="L66" s="38">
        <v>530</v>
      </c>
      <c r="M66" s="38">
        <v>1000</v>
      </c>
      <c r="N66" s="2">
        <v>132000</v>
      </c>
      <c r="O66" s="2">
        <v>1</v>
      </c>
      <c r="P66" s="2">
        <v>76023.466666666995</v>
      </c>
      <c r="Q66" s="3">
        <v>0.67430303030302996</v>
      </c>
      <c r="R66" s="48" t="s">
        <v>2197</v>
      </c>
      <c r="S66" s="25">
        <v>0</v>
      </c>
      <c r="T66" s="23">
        <v>76023.47</v>
      </c>
      <c r="U66" s="36">
        <f>VLOOKUP(表2[[#This Row],[2014 Segment]],表3[],3)</f>
        <v>0</v>
      </c>
      <c r="V66" s="25">
        <v>0</v>
      </c>
      <c r="W66" s="25">
        <f>表2[[#This Row],[GR]]+表2[[#This Row],[根据BU需调整GR]]</f>
        <v>0</v>
      </c>
      <c r="X66" s="23">
        <f>表2[[#This Row],[MAT销量]]*(1+表2[[#This Row],[调整后GR2]])</f>
        <v>76023.466666666995</v>
      </c>
      <c r="Y66" s="23">
        <f>表2[[#This Row],[调整结果]]/12/114.03</f>
        <v>55.558089001919818</v>
      </c>
      <c r="Z66" s="27">
        <f>ROUND(表2[[#This Row],[调整结果]]-表2[[#This Row],[14 ECI金额]],0)</f>
        <v>0</v>
      </c>
      <c r="AA66" t="s">
        <v>2198</v>
      </c>
    </row>
    <row r="67" spans="1:27" x14ac:dyDescent="0.2">
      <c r="A67" t="s">
        <v>851</v>
      </c>
      <c r="B67" s="38" t="s">
        <v>427</v>
      </c>
      <c r="C67" t="s">
        <v>884</v>
      </c>
      <c r="D67" s="38" t="s">
        <v>429</v>
      </c>
      <c r="E67" s="38" t="s">
        <v>900</v>
      </c>
      <c r="F67">
        <v>10500238</v>
      </c>
      <c r="G67" s="39" t="s">
        <v>911</v>
      </c>
      <c r="H67" s="39" t="s">
        <v>105</v>
      </c>
      <c r="I67" s="38" t="s">
        <v>0</v>
      </c>
      <c r="J67" s="38" t="s">
        <v>442</v>
      </c>
      <c r="K67" s="38" t="s">
        <v>106</v>
      </c>
      <c r="L67" s="38">
        <v>318</v>
      </c>
      <c r="M67" s="38">
        <v>1000</v>
      </c>
      <c r="N67" s="2">
        <v>36000</v>
      </c>
      <c r="O67" s="2">
        <v>1</v>
      </c>
      <c r="P67" s="2">
        <v>0</v>
      </c>
      <c r="Q67" s="3">
        <v>0</v>
      </c>
      <c r="R67" s="48" t="s">
        <v>2195</v>
      </c>
      <c r="S67" s="25">
        <v>0</v>
      </c>
      <c r="T67" s="23">
        <v>0</v>
      </c>
      <c r="U67" s="36">
        <f>VLOOKUP(表2[[#This Row],[2014 Segment]],表3[],3)</f>
        <v>0</v>
      </c>
      <c r="V67" s="25">
        <v>0</v>
      </c>
      <c r="W67" s="25">
        <f>表2[[#This Row],[GR]]+表2[[#This Row],[根据BU需调整GR]]</f>
        <v>0</v>
      </c>
      <c r="X67" s="23">
        <f>表2[[#This Row],[MAT销量]]*(1+表2[[#This Row],[调整后GR2]])</f>
        <v>0</v>
      </c>
      <c r="Y67" s="23">
        <f>表2[[#This Row],[调整结果]]/12/114.03</f>
        <v>0</v>
      </c>
      <c r="Z67" s="27">
        <f>ROUND(表2[[#This Row],[调整结果]]-表2[[#This Row],[14 ECI金额]],0)</f>
        <v>0</v>
      </c>
      <c r="AA67" t="s">
        <v>2198</v>
      </c>
    </row>
    <row r="68" spans="1:27" x14ac:dyDescent="0.2">
      <c r="A68" t="s">
        <v>851</v>
      </c>
      <c r="B68" s="38" t="s">
        <v>427</v>
      </c>
      <c r="C68" t="s">
        <v>884</v>
      </c>
      <c r="D68" s="38" t="s">
        <v>429</v>
      </c>
      <c r="E68" s="38" t="s">
        <v>902</v>
      </c>
      <c r="F68">
        <v>10500239</v>
      </c>
      <c r="G68" s="39" t="s">
        <v>443</v>
      </c>
      <c r="H68" s="39" t="s">
        <v>105</v>
      </c>
      <c r="I68" s="38" t="s">
        <v>0</v>
      </c>
      <c r="J68" s="38" t="s">
        <v>442</v>
      </c>
      <c r="K68" s="38" t="s">
        <v>104</v>
      </c>
      <c r="L68" s="38">
        <v>1800</v>
      </c>
      <c r="M68" s="38">
        <v>3000</v>
      </c>
      <c r="N68" s="2">
        <v>216000</v>
      </c>
      <c r="O68" s="2">
        <v>2</v>
      </c>
      <c r="P68" s="2">
        <v>0</v>
      </c>
      <c r="Q68" s="3">
        <v>0</v>
      </c>
      <c r="R68" s="48" t="s">
        <v>2195</v>
      </c>
      <c r="S68" s="25">
        <v>0</v>
      </c>
      <c r="T68" s="23">
        <v>0</v>
      </c>
      <c r="U68" s="36">
        <f>VLOOKUP(表2[[#This Row],[2014 Segment]],表3[],3)</f>
        <v>0</v>
      </c>
      <c r="V68" s="25">
        <v>0</v>
      </c>
      <c r="W68" s="25">
        <f>表2[[#This Row],[GR]]+表2[[#This Row],[根据BU需调整GR]]</f>
        <v>0</v>
      </c>
      <c r="X68" s="23">
        <f>表2[[#This Row],[MAT销量]]*(1+表2[[#This Row],[调整后GR2]])</f>
        <v>0</v>
      </c>
      <c r="Y68" s="23">
        <f>表2[[#This Row],[调整结果]]/12/114.03</f>
        <v>0</v>
      </c>
      <c r="Z68" s="27">
        <f>ROUND(表2[[#This Row],[调整结果]]-表2[[#This Row],[14 ECI金额]],0)</f>
        <v>0</v>
      </c>
      <c r="AA68" t="s">
        <v>2198</v>
      </c>
    </row>
    <row r="69" spans="1:27" x14ac:dyDescent="0.2">
      <c r="A69" t="s">
        <v>851</v>
      </c>
      <c r="B69" s="38" t="s">
        <v>427</v>
      </c>
      <c r="C69" t="s">
        <v>884</v>
      </c>
      <c r="D69" s="38" t="s">
        <v>429</v>
      </c>
      <c r="E69" s="38" t="s">
        <v>902</v>
      </c>
      <c r="F69">
        <v>10500240</v>
      </c>
      <c r="G69" s="39" t="s">
        <v>444</v>
      </c>
      <c r="H69" s="39" t="s">
        <v>105</v>
      </c>
      <c r="I69" s="38" t="s">
        <v>0</v>
      </c>
      <c r="J69" s="38" t="s">
        <v>442</v>
      </c>
      <c r="K69" s="38" t="s">
        <v>104</v>
      </c>
      <c r="L69" s="38">
        <v>650</v>
      </c>
      <c r="M69" s="38">
        <v>1500</v>
      </c>
      <c r="N69" s="2">
        <v>96000</v>
      </c>
      <c r="O69" s="2">
        <v>1</v>
      </c>
      <c r="P69" s="2">
        <v>1520.5333333333001</v>
      </c>
      <c r="Q69" s="3">
        <v>0</v>
      </c>
      <c r="R69" s="48" t="s">
        <v>2195</v>
      </c>
      <c r="S69" s="25">
        <v>0</v>
      </c>
      <c r="T69" s="23">
        <v>1520.53</v>
      </c>
      <c r="U69" s="36">
        <f>VLOOKUP(表2[[#This Row],[2014 Segment]],表3[],3)</f>
        <v>0</v>
      </c>
      <c r="V69" s="25">
        <v>0</v>
      </c>
      <c r="W69" s="25">
        <f>表2[[#This Row],[GR]]+表2[[#This Row],[根据BU需调整GR]]</f>
        <v>0</v>
      </c>
      <c r="X69" s="23">
        <f>表2[[#This Row],[MAT销量]]*(1+表2[[#This Row],[调整后GR2]])</f>
        <v>1520.5333333333001</v>
      </c>
      <c r="Y69" s="23">
        <f>表2[[#This Row],[调整结果]]/12/114.03</f>
        <v>1.1112085513558567</v>
      </c>
      <c r="Z69" s="27">
        <f>ROUND(表2[[#This Row],[调整结果]]-表2[[#This Row],[14 ECI金额]],0)</f>
        <v>0</v>
      </c>
      <c r="AA69" t="s">
        <v>2198</v>
      </c>
    </row>
    <row r="70" spans="1:27" x14ac:dyDescent="0.2">
      <c r="A70" t="s">
        <v>851</v>
      </c>
      <c r="B70" s="38" t="s">
        <v>427</v>
      </c>
      <c r="C70" t="s">
        <v>884</v>
      </c>
      <c r="D70" s="38" t="s">
        <v>429</v>
      </c>
      <c r="E70" s="38" t="s">
        <v>900</v>
      </c>
      <c r="F70">
        <v>10500273</v>
      </c>
      <c r="G70" s="39" t="s">
        <v>912</v>
      </c>
      <c r="H70" s="39" t="s">
        <v>103</v>
      </c>
      <c r="I70" s="38" t="s">
        <v>0</v>
      </c>
      <c r="J70" s="38" t="s">
        <v>38</v>
      </c>
      <c r="K70" s="38" t="s">
        <v>104</v>
      </c>
      <c r="L70" s="38">
        <v>2225</v>
      </c>
      <c r="M70" s="38">
        <v>9000</v>
      </c>
      <c r="N70" s="2">
        <v>1077429</v>
      </c>
      <c r="O70" s="2">
        <v>5</v>
      </c>
      <c r="P70" s="2">
        <v>349696.66666667</v>
      </c>
      <c r="Q70" s="3">
        <v>0.38097851459353999</v>
      </c>
      <c r="R70" s="48" t="s">
        <v>62</v>
      </c>
      <c r="S70" s="25">
        <v>0.2</v>
      </c>
      <c r="T70" s="23">
        <v>419636</v>
      </c>
      <c r="U70" s="36">
        <f>VLOOKUP(表2[[#This Row],[2014 Segment]],表3[],3)</f>
        <v>0</v>
      </c>
      <c r="V70" s="25">
        <v>0</v>
      </c>
      <c r="W70" s="25">
        <f>表2[[#This Row],[GR]]+表2[[#This Row],[根据BU需调整GR]]</f>
        <v>0.2</v>
      </c>
      <c r="X70" s="23">
        <f>表2[[#This Row],[MAT销量]]*(1+表2[[#This Row],[调整后GR2]])</f>
        <v>419636.00000000402</v>
      </c>
      <c r="Y70" s="23">
        <f>表2[[#This Row],[调整结果]]/12/114.03</f>
        <v>306.67075915694994</v>
      </c>
      <c r="Z70" s="27">
        <f>ROUND(表2[[#This Row],[调整结果]]-表2[[#This Row],[14 ECI金额]],0)</f>
        <v>0</v>
      </c>
      <c r="AA70" t="s">
        <v>2198</v>
      </c>
    </row>
    <row r="71" spans="1:27" x14ac:dyDescent="0.2">
      <c r="A71" t="s">
        <v>851</v>
      </c>
      <c r="B71" s="38" t="s">
        <v>427</v>
      </c>
      <c r="C71" t="s">
        <v>884</v>
      </c>
      <c r="D71" s="38" t="s">
        <v>429</v>
      </c>
      <c r="E71" s="38" t="s">
        <v>885</v>
      </c>
      <c r="F71">
        <v>10500274</v>
      </c>
      <c r="G71" s="39" t="s">
        <v>913</v>
      </c>
      <c r="H71" s="39" t="s">
        <v>105</v>
      </c>
      <c r="I71" s="38" t="s">
        <v>0</v>
      </c>
      <c r="J71" s="38" t="s">
        <v>209</v>
      </c>
      <c r="K71" s="38" t="s">
        <v>107</v>
      </c>
      <c r="L71" s="38">
        <v>50</v>
      </c>
      <c r="M71" s="38">
        <v>100</v>
      </c>
      <c r="N71" s="2">
        <v>151860</v>
      </c>
      <c r="O71" s="2">
        <v>1</v>
      </c>
      <c r="P71" s="2">
        <v>114033.73333333</v>
      </c>
      <c r="Q71" s="3">
        <v>0.60003292506256001</v>
      </c>
      <c r="R71" s="48" t="s">
        <v>2197</v>
      </c>
      <c r="S71" s="25">
        <v>0</v>
      </c>
      <c r="T71" s="23">
        <v>114033.73</v>
      </c>
      <c r="U71" s="36">
        <f>VLOOKUP(表2[[#This Row],[2014 Segment]],表3[],3)</f>
        <v>0</v>
      </c>
      <c r="V71" s="25">
        <v>0</v>
      </c>
      <c r="W71" s="25">
        <f>表2[[#This Row],[GR]]+表2[[#This Row],[根据BU需调整GR]]</f>
        <v>0</v>
      </c>
      <c r="X71" s="23">
        <f>表2[[#This Row],[MAT销量]]*(1+表2[[#This Row],[调整后GR2]])</f>
        <v>114033.73333333</v>
      </c>
      <c r="Y71" s="23">
        <f>表2[[#This Row],[调整结果]]/12/114.03</f>
        <v>83.336061660184455</v>
      </c>
      <c r="Z71" s="27">
        <f>ROUND(表2[[#This Row],[调整结果]]-表2[[#This Row],[14 ECI金额]],0)</f>
        <v>0</v>
      </c>
      <c r="AA71" t="s">
        <v>2198</v>
      </c>
    </row>
    <row r="72" spans="1:27" x14ac:dyDescent="0.2">
      <c r="A72" t="s">
        <v>851</v>
      </c>
      <c r="B72" s="38" t="s">
        <v>427</v>
      </c>
      <c r="C72" t="s">
        <v>884</v>
      </c>
      <c r="D72" s="38" t="s">
        <v>429</v>
      </c>
      <c r="E72" s="38" t="s">
        <v>885</v>
      </c>
      <c r="F72">
        <v>10500276</v>
      </c>
      <c r="G72" s="39" t="s">
        <v>914</v>
      </c>
      <c r="H72" s="39" t="s">
        <v>105</v>
      </c>
      <c r="I72" s="38" t="s">
        <v>0</v>
      </c>
      <c r="J72" s="38" t="s">
        <v>209</v>
      </c>
      <c r="K72" s="38" t="s">
        <v>106</v>
      </c>
      <c r="L72" s="38">
        <v>510</v>
      </c>
      <c r="M72" s="38">
        <v>600</v>
      </c>
      <c r="N72" s="2">
        <v>36000</v>
      </c>
      <c r="O72" s="2">
        <v>1</v>
      </c>
      <c r="P72" s="2">
        <v>0</v>
      </c>
      <c r="Q72" s="3">
        <v>0</v>
      </c>
      <c r="R72" s="48" t="s">
        <v>2195</v>
      </c>
      <c r="S72" s="25">
        <v>0</v>
      </c>
      <c r="T72" s="23">
        <v>0</v>
      </c>
      <c r="U72" s="36">
        <f>VLOOKUP(表2[[#This Row],[2014 Segment]],表3[],3)</f>
        <v>0</v>
      </c>
      <c r="V72" s="25">
        <v>0</v>
      </c>
      <c r="W72" s="25">
        <f>表2[[#This Row],[GR]]+表2[[#This Row],[根据BU需调整GR]]</f>
        <v>0</v>
      </c>
      <c r="X72" s="23">
        <f>表2[[#This Row],[MAT销量]]*(1+表2[[#This Row],[调整后GR2]])</f>
        <v>0</v>
      </c>
      <c r="Y72" s="23">
        <f>表2[[#This Row],[调整结果]]/12/114.03</f>
        <v>0</v>
      </c>
      <c r="Z72" s="27">
        <f>ROUND(表2[[#This Row],[调整结果]]-表2[[#This Row],[14 ECI金额]],0)</f>
        <v>0</v>
      </c>
      <c r="AA72" t="s">
        <v>2198</v>
      </c>
    </row>
    <row r="73" spans="1:27" x14ac:dyDescent="0.2">
      <c r="A73" t="s">
        <v>851</v>
      </c>
      <c r="B73" s="38" t="s">
        <v>427</v>
      </c>
      <c r="C73" t="s">
        <v>884</v>
      </c>
      <c r="D73" s="38" t="s">
        <v>429</v>
      </c>
      <c r="E73" s="38" t="s">
        <v>900</v>
      </c>
      <c r="F73">
        <v>10500299</v>
      </c>
      <c r="G73" s="39" t="s">
        <v>915</v>
      </c>
      <c r="H73" s="39" t="s">
        <v>103</v>
      </c>
      <c r="I73" s="38" t="s">
        <v>0</v>
      </c>
      <c r="J73" s="38" t="s">
        <v>38</v>
      </c>
      <c r="K73" s="38" t="s">
        <v>106</v>
      </c>
      <c r="L73" s="38">
        <v>700</v>
      </c>
      <c r="M73" s="38">
        <v>1200</v>
      </c>
      <c r="N73" s="2">
        <v>103346.9</v>
      </c>
      <c r="O73" s="2">
        <v>1</v>
      </c>
      <c r="P73" s="2">
        <v>63250.986666666999</v>
      </c>
      <c r="Q73" s="3">
        <v>0.68687652943629995</v>
      </c>
      <c r="R73" s="48" t="s">
        <v>2197</v>
      </c>
      <c r="S73" s="25">
        <v>0</v>
      </c>
      <c r="T73" s="23">
        <v>63250.99</v>
      </c>
      <c r="U73" s="36">
        <f>VLOOKUP(表2[[#This Row],[2014 Segment]],表3[],3)</f>
        <v>0</v>
      </c>
      <c r="V73" s="25">
        <v>0</v>
      </c>
      <c r="W73" s="25">
        <f>表2[[#This Row],[GR]]+表2[[#This Row],[根据BU需调整GR]]</f>
        <v>0</v>
      </c>
      <c r="X73" s="23">
        <f>表2[[#This Row],[MAT销量]]*(1+表2[[#This Row],[调整后GR2]])</f>
        <v>63250.986666666999</v>
      </c>
      <c r="Y73" s="23">
        <f>表2[[#This Row],[调整结果]]/12/114.03</f>
        <v>46.223937170530419</v>
      </c>
      <c r="Z73" s="27">
        <f>ROUND(表2[[#This Row],[调整结果]]-表2[[#This Row],[14 ECI金额]],0)</f>
        <v>0</v>
      </c>
      <c r="AA73" t="s">
        <v>2198</v>
      </c>
    </row>
    <row r="74" spans="1:27" x14ac:dyDescent="0.2">
      <c r="A74" t="s">
        <v>851</v>
      </c>
      <c r="B74" s="38" t="s">
        <v>427</v>
      </c>
      <c r="C74" t="s">
        <v>884</v>
      </c>
      <c r="D74" s="38" t="s">
        <v>429</v>
      </c>
      <c r="E74" s="38" t="s">
        <v>885</v>
      </c>
      <c r="F74">
        <v>10500304</v>
      </c>
      <c r="G74" s="39" t="s">
        <v>916</v>
      </c>
      <c r="H74" s="39" t="s">
        <v>105</v>
      </c>
      <c r="I74" s="38" t="s">
        <v>0</v>
      </c>
      <c r="J74" s="38" t="s">
        <v>209</v>
      </c>
      <c r="K74" s="38" t="s">
        <v>106</v>
      </c>
      <c r="L74" s="38">
        <v>500</v>
      </c>
      <c r="M74" s="38">
        <v>400</v>
      </c>
      <c r="N74" s="2">
        <v>145740</v>
      </c>
      <c r="O74" s="2">
        <v>1</v>
      </c>
      <c r="P74" s="2">
        <v>117986.56</v>
      </c>
      <c r="Q74" s="3">
        <v>0.59995773294909005</v>
      </c>
      <c r="R74" s="48" t="s">
        <v>2197</v>
      </c>
      <c r="S74" s="25">
        <v>0</v>
      </c>
      <c r="T74" s="23">
        <v>117986.56</v>
      </c>
      <c r="U74" s="36">
        <f>VLOOKUP(表2[[#This Row],[2014 Segment]],表3[],3)</f>
        <v>0</v>
      </c>
      <c r="V74" s="25">
        <v>0</v>
      </c>
      <c r="W74" s="25">
        <f>表2[[#This Row],[GR]]+表2[[#This Row],[根据BU需调整GR]]</f>
        <v>0</v>
      </c>
      <c r="X74" s="23">
        <f>表2[[#This Row],[MAT销量]]*(1+表2[[#This Row],[调整后GR2]])</f>
        <v>117986.56</v>
      </c>
      <c r="Y74" s="23">
        <f>表2[[#This Row],[调整结果]]/12/114.03</f>
        <v>86.224794644684138</v>
      </c>
      <c r="Z74" s="27">
        <f>ROUND(表2[[#This Row],[调整结果]]-表2[[#This Row],[14 ECI金额]],0)</f>
        <v>0</v>
      </c>
      <c r="AA74" t="s">
        <v>2198</v>
      </c>
    </row>
    <row r="75" spans="1:27" x14ac:dyDescent="0.2">
      <c r="A75" t="s">
        <v>851</v>
      </c>
      <c r="B75" s="38" t="s">
        <v>427</v>
      </c>
      <c r="C75" t="s">
        <v>884</v>
      </c>
      <c r="D75" s="38" t="s">
        <v>429</v>
      </c>
      <c r="E75" s="38" t="s">
        <v>899</v>
      </c>
      <c r="F75">
        <v>10500312</v>
      </c>
      <c r="G75" s="39" t="s">
        <v>446</v>
      </c>
      <c r="H75" s="39" t="s">
        <v>103</v>
      </c>
      <c r="I75" s="38" t="s">
        <v>0</v>
      </c>
      <c r="J75" s="38" t="s">
        <v>441</v>
      </c>
      <c r="K75" s="38" t="s">
        <v>104</v>
      </c>
      <c r="L75" s="38">
        <v>2700</v>
      </c>
      <c r="M75" s="38">
        <v>1700</v>
      </c>
      <c r="N75" s="2">
        <v>36000</v>
      </c>
      <c r="O75" s="2">
        <v>1</v>
      </c>
      <c r="P75" s="2">
        <v>22806.533333333002</v>
      </c>
      <c r="Q75" s="3">
        <v>0.41178611111111002</v>
      </c>
      <c r="R75" s="48" t="s">
        <v>2196</v>
      </c>
      <c r="S75" s="25">
        <v>0</v>
      </c>
      <c r="T75" s="23">
        <v>22806.53</v>
      </c>
      <c r="U75" s="36">
        <f>VLOOKUP(表2[[#This Row],[2014 Segment]],表3[],3)</f>
        <v>0</v>
      </c>
      <c r="V75" s="25">
        <v>0</v>
      </c>
      <c r="W75" s="25">
        <f>表2[[#This Row],[GR]]+表2[[#This Row],[根据BU需调整GR]]</f>
        <v>0</v>
      </c>
      <c r="X75" s="23">
        <f>表2[[#This Row],[MAT销量]]*(1+表2[[#This Row],[调整后GR2]])</f>
        <v>22806.533333333002</v>
      </c>
      <c r="Y75" s="23">
        <f>表2[[#This Row],[调整结果]]/12/114.03</f>
        <v>16.667056427645502</v>
      </c>
      <c r="Z75" s="27">
        <f>ROUND(表2[[#This Row],[调整结果]]-表2[[#This Row],[14 ECI金额]],0)</f>
        <v>0</v>
      </c>
      <c r="AA75" t="s">
        <v>2198</v>
      </c>
    </row>
    <row r="76" spans="1:27" x14ac:dyDescent="0.2">
      <c r="A76" t="s">
        <v>851</v>
      </c>
      <c r="B76" s="38" t="s">
        <v>427</v>
      </c>
      <c r="C76" t="s">
        <v>884</v>
      </c>
      <c r="D76" s="38" t="s">
        <v>429</v>
      </c>
      <c r="E76" s="38" t="s">
        <v>899</v>
      </c>
      <c r="F76">
        <v>10500320</v>
      </c>
      <c r="G76" s="39" t="s">
        <v>433</v>
      </c>
      <c r="H76" s="39" t="s">
        <v>103</v>
      </c>
      <c r="I76" s="38" t="s">
        <v>0</v>
      </c>
      <c r="J76" s="38" t="s">
        <v>38</v>
      </c>
      <c r="K76" s="38" t="s">
        <v>106</v>
      </c>
      <c r="L76" s="38">
        <v>500</v>
      </c>
      <c r="M76" s="38">
        <v>800</v>
      </c>
      <c r="N76" s="2">
        <v>72119.77</v>
      </c>
      <c r="O76" s="2">
        <v>1</v>
      </c>
      <c r="P76" s="2">
        <v>54735.466666667002</v>
      </c>
      <c r="Q76" s="3">
        <v>0.57686817359511999</v>
      </c>
      <c r="R76" s="48" t="s">
        <v>2197</v>
      </c>
      <c r="S76" s="25">
        <v>0</v>
      </c>
      <c r="T76" s="23">
        <v>54735.47</v>
      </c>
      <c r="U76" s="36">
        <f>VLOOKUP(表2[[#This Row],[2014 Segment]],表3[],3)</f>
        <v>0</v>
      </c>
      <c r="V76" s="25">
        <v>0</v>
      </c>
      <c r="W76" s="25">
        <f>表2[[#This Row],[GR]]+表2[[#This Row],[根据BU需调整GR]]</f>
        <v>0</v>
      </c>
      <c r="X76" s="23">
        <f>表2[[#This Row],[MAT销量]]*(1+表2[[#This Row],[调整后GR2]])</f>
        <v>54735.466666667002</v>
      </c>
      <c r="Y76" s="23">
        <f>表2[[#This Row],[调整结果]]/12/114.03</f>
        <v>40.0007795219584</v>
      </c>
      <c r="Z76" s="27">
        <f>ROUND(表2[[#This Row],[调整结果]]-表2[[#This Row],[14 ECI金额]],0)</f>
        <v>0</v>
      </c>
      <c r="AA76" t="s">
        <v>2198</v>
      </c>
    </row>
    <row r="77" spans="1:27" x14ac:dyDescent="0.2">
      <c r="A77" t="s">
        <v>851</v>
      </c>
      <c r="B77" s="38" t="s">
        <v>427</v>
      </c>
      <c r="C77" t="s">
        <v>884</v>
      </c>
      <c r="D77" s="38" t="s">
        <v>429</v>
      </c>
      <c r="E77" s="38" t="s">
        <v>900</v>
      </c>
      <c r="F77">
        <v>10500321</v>
      </c>
      <c r="G77" s="39" t="s">
        <v>917</v>
      </c>
      <c r="H77" s="39" t="s">
        <v>105</v>
      </c>
      <c r="I77" s="38" t="s">
        <v>0</v>
      </c>
      <c r="J77" s="38" t="s">
        <v>38</v>
      </c>
      <c r="K77" s="38" t="s">
        <v>107</v>
      </c>
      <c r="L77" s="38">
        <v>40</v>
      </c>
      <c r="M77" s="38">
        <v>400</v>
      </c>
      <c r="N77" s="2">
        <v>36000</v>
      </c>
      <c r="O77" s="2">
        <v>1</v>
      </c>
      <c r="P77" s="2">
        <v>0</v>
      </c>
      <c r="Q77" s="3">
        <v>0</v>
      </c>
      <c r="R77" s="48" t="s">
        <v>2195</v>
      </c>
      <c r="S77" s="25">
        <v>0</v>
      </c>
      <c r="T77" s="23">
        <v>0</v>
      </c>
      <c r="U77" s="36">
        <f>VLOOKUP(表2[[#This Row],[2014 Segment]],表3[],3)</f>
        <v>0</v>
      </c>
      <c r="V77" s="25">
        <v>0</v>
      </c>
      <c r="W77" s="25">
        <f>表2[[#This Row],[GR]]+表2[[#This Row],[根据BU需调整GR]]</f>
        <v>0</v>
      </c>
      <c r="X77" s="23">
        <f>表2[[#This Row],[MAT销量]]*(1+表2[[#This Row],[调整后GR2]])</f>
        <v>0</v>
      </c>
      <c r="Y77" s="23">
        <f>表2[[#This Row],[调整结果]]/12/114.03</f>
        <v>0</v>
      </c>
      <c r="Z77" s="27">
        <f>ROUND(表2[[#This Row],[调整结果]]-表2[[#This Row],[14 ECI金额]],0)</f>
        <v>0</v>
      </c>
      <c r="AA77" t="s">
        <v>2198</v>
      </c>
    </row>
    <row r="78" spans="1:27" x14ac:dyDescent="0.2">
      <c r="A78" t="s">
        <v>851</v>
      </c>
      <c r="B78" s="38" t="s">
        <v>427</v>
      </c>
      <c r="C78" t="s">
        <v>884</v>
      </c>
      <c r="D78" s="38" t="s">
        <v>429</v>
      </c>
      <c r="E78" s="38" t="s">
        <v>899</v>
      </c>
      <c r="F78">
        <v>10500324</v>
      </c>
      <c r="G78" s="39" t="s">
        <v>918</v>
      </c>
      <c r="H78" s="39" t="s">
        <v>105</v>
      </c>
      <c r="I78" s="38" t="s">
        <v>0</v>
      </c>
      <c r="J78" s="38" t="s">
        <v>38</v>
      </c>
      <c r="K78" s="38" t="s">
        <v>107</v>
      </c>
      <c r="L78" s="38">
        <v>40</v>
      </c>
      <c r="M78" s="38">
        <v>100</v>
      </c>
      <c r="N78" s="2">
        <v>36000</v>
      </c>
      <c r="O78" s="2">
        <v>1</v>
      </c>
      <c r="P78" s="2">
        <v>14159.933333333</v>
      </c>
      <c r="Q78" s="3">
        <v>0.16728222222222</v>
      </c>
      <c r="R78" s="48" t="s">
        <v>2195</v>
      </c>
      <c r="S78" s="25">
        <v>0</v>
      </c>
      <c r="T78" s="23">
        <v>14159.93</v>
      </c>
      <c r="U78" s="36">
        <f>VLOOKUP(表2[[#This Row],[2014 Segment]],表3[],3)</f>
        <v>0</v>
      </c>
      <c r="V78" s="25">
        <v>0</v>
      </c>
      <c r="W78" s="25">
        <f>表2[[#This Row],[GR]]+表2[[#This Row],[根据BU需调整GR]]</f>
        <v>0</v>
      </c>
      <c r="X78" s="23">
        <f>表2[[#This Row],[MAT销量]]*(1+表2[[#This Row],[调整后GR2]])</f>
        <v>14159.933333333</v>
      </c>
      <c r="Y78" s="23">
        <f>表2[[#This Row],[调整结果]]/12/114.03</f>
        <v>10.348105274440204</v>
      </c>
      <c r="Z78" s="27">
        <f>ROUND(表2[[#This Row],[调整结果]]-表2[[#This Row],[14 ECI金额]],0)</f>
        <v>0</v>
      </c>
      <c r="AA78" t="s">
        <v>2198</v>
      </c>
    </row>
    <row r="79" spans="1:27" x14ac:dyDescent="0.2">
      <c r="A79" t="s">
        <v>851</v>
      </c>
      <c r="B79" s="38" t="s">
        <v>427</v>
      </c>
      <c r="C79" t="s">
        <v>884</v>
      </c>
      <c r="D79" s="38" t="s">
        <v>429</v>
      </c>
      <c r="E79" s="38" t="s">
        <v>899</v>
      </c>
      <c r="F79">
        <v>13000330</v>
      </c>
      <c r="G79" s="39" t="s">
        <v>919</v>
      </c>
      <c r="H79" s="39" t="s">
        <v>105</v>
      </c>
      <c r="I79" s="38" t="s">
        <v>0</v>
      </c>
      <c r="J79" s="38" t="s">
        <v>38</v>
      </c>
      <c r="K79" s="38" t="s">
        <v>106</v>
      </c>
      <c r="L79" s="38">
        <v>60</v>
      </c>
      <c r="M79" s="38">
        <v>10</v>
      </c>
      <c r="N79" s="2">
        <v>36000</v>
      </c>
      <c r="O79" s="2">
        <v>1</v>
      </c>
      <c r="P79" s="2">
        <v>1520.5333333333001</v>
      </c>
      <c r="Q79" s="3">
        <v>0.13053333333333</v>
      </c>
      <c r="R79" s="48" t="s">
        <v>2195</v>
      </c>
      <c r="S79" s="25">
        <v>0</v>
      </c>
      <c r="T79" s="23">
        <v>1520.53</v>
      </c>
      <c r="U79" s="36">
        <f>VLOOKUP(表2[[#This Row],[2014 Segment]],表3[],3)</f>
        <v>0</v>
      </c>
      <c r="V79" s="25">
        <v>0</v>
      </c>
      <c r="W79" s="25">
        <f>表2[[#This Row],[GR]]+表2[[#This Row],[根据BU需调整GR]]</f>
        <v>0</v>
      </c>
      <c r="X79" s="23">
        <f>表2[[#This Row],[MAT销量]]*(1+表2[[#This Row],[调整后GR2]])</f>
        <v>1520.5333333333001</v>
      </c>
      <c r="Y79" s="23">
        <f>表2[[#This Row],[调整结果]]/12/114.03</f>
        <v>1.1112085513558567</v>
      </c>
      <c r="Z79" s="27">
        <f>ROUND(表2[[#This Row],[调整结果]]-表2[[#This Row],[14 ECI金额]],0)</f>
        <v>0</v>
      </c>
      <c r="AA79" t="s">
        <v>2198</v>
      </c>
    </row>
    <row r="80" spans="1:27" x14ac:dyDescent="0.2">
      <c r="A80" t="s">
        <v>851</v>
      </c>
      <c r="B80" s="38" t="s">
        <v>427</v>
      </c>
      <c r="C80" t="s">
        <v>884</v>
      </c>
      <c r="D80" s="38" t="s">
        <v>429</v>
      </c>
      <c r="E80" s="38" t="s">
        <v>899</v>
      </c>
      <c r="F80">
        <v>13000334</v>
      </c>
      <c r="G80" s="39" t="s">
        <v>920</v>
      </c>
      <c r="H80" s="39" t="s">
        <v>105</v>
      </c>
      <c r="I80" s="38" t="s">
        <v>0</v>
      </c>
      <c r="J80" s="38" t="s">
        <v>38</v>
      </c>
      <c r="K80" s="38" t="s">
        <v>106</v>
      </c>
      <c r="L80" s="38">
        <v>200</v>
      </c>
      <c r="M80" s="38">
        <v>10</v>
      </c>
      <c r="N80" s="2">
        <v>36000</v>
      </c>
      <c r="O80" s="2">
        <v>1</v>
      </c>
      <c r="P80" s="2">
        <v>4561.2</v>
      </c>
      <c r="Q80" s="3">
        <v>9.5024999999999998E-2</v>
      </c>
      <c r="R80" s="48" t="s">
        <v>2195</v>
      </c>
      <c r="S80" s="25">
        <v>0</v>
      </c>
      <c r="T80" s="23">
        <v>4561.2</v>
      </c>
      <c r="U80" s="36">
        <f>VLOOKUP(表2[[#This Row],[2014 Segment]],表3[],3)</f>
        <v>0</v>
      </c>
      <c r="V80" s="25">
        <v>0</v>
      </c>
      <c r="W80" s="25">
        <f>表2[[#This Row],[GR]]+表2[[#This Row],[根据BU需调整GR]]</f>
        <v>0</v>
      </c>
      <c r="X80" s="23">
        <f>表2[[#This Row],[MAT销量]]*(1+表2[[#This Row],[调整后GR2]])</f>
        <v>4561.2</v>
      </c>
      <c r="Y80" s="23">
        <f>表2[[#This Row],[调整结果]]/12/114.03</f>
        <v>3.333333333333333</v>
      </c>
      <c r="Z80" s="27">
        <f>ROUND(表2[[#This Row],[调整结果]]-表2[[#This Row],[14 ECI金额]],0)</f>
        <v>0</v>
      </c>
      <c r="AA80" t="s">
        <v>2198</v>
      </c>
    </row>
    <row r="81" spans="1:27" x14ac:dyDescent="0.2">
      <c r="A81" t="s">
        <v>851</v>
      </c>
      <c r="B81" s="38" t="s">
        <v>427</v>
      </c>
      <c r="C81" t="s">
        <v>884</v>
      </c>
      <c r="D81" s="38" t="s">
        <v>429</v>
      </c>
      <c r="E81" s="38" t="s">
        <v>887</v>
      </c>
      <c r="F81">
        <v>13000658</v>
      </c>
      <c r="G81" s="39" t="s">
        <v>921</v>
      </c>
      <c r="H81" s="39" t="s">
        <v>105</v>
      </c>
      <c r="I81" s="38" t="s">
        <v>0</v>
      </c>
      <c r="J81" s="38" t="s">
        <v>209</v>
      </c>
      <c r="K81" s="38" t="s">
        <v>104</v>
      </c>
      <c r="L81" s="38">
        <v>1200</v>
      </c>
      <c r="M81" s="38">
        <v>400</v>
      </c>
      <c r="N81" s="2">
        <v>36000</v>
      </c>
      <c r="O81" s="2">
        <v>1</v>
      </c>
      <c r="P81" s="2">
        <v>0</v>
      </c>
      <c r="Q81" s="3">
        <v>0</v>
      </c>
      <c r="R81" s="48" t="s">
        <v>2195</v>
      </c>
      <c r="S81" s="25">
        <v>0</v>
      </c>
      <c r="T81" s="23">
        <v>0</v>
      </c>
      <c r="U81" s="36">
        <f>VLOOKUP(表2[[#This Row],[2014 Segment]],表3[],3)</f>
        <v>0</v>
      </c>
      <c r="V81" s="25">
        <v>0</v>
      </c>
      <c r="W81" s="25">
        <f>表2[[#This Row],[GR]]+表2[[#This Row],[根据BU需调整GR]]</f>
        <v>0</v>
      </c>
      <c r="X81" s="23">
        <f>表2[[#This Row],[MAT销量]]*(1+表2[[#This Row],[调整后GR2]])</f>
        <v>0</v>
      </c>
      <c r="Y81" s="23">
        <f>表2[[#This Row],[调整结果]]/12/114.03</f>
        <v>0</v>
      </c>
      <c r="Z81" s="27">
        <f>ROUND(表2[[#This Row],[调整结果]]-表2[[#This Row],[14 ECI金额]],0)</f>
        <v>0</v>
      </c>
      <c r="AA81" t="s">
        <v>2198</v>
      </c>
    </row>
    <row r="82" spans="1:27" x14ac:dyDescent="0.2">
      <c r="A82" t="s">
        <v>851</v>
      </c>
      <c r="B82" s="38" t="s">
        <v>427</v>
      </c>
      <c r="C82" t="s">
        <v>884</v>
      </c>
      <c r="D82" s="38" t="s">
        <v>429</v>
      </c>
      <c r="E82" s="38" t="s">
        <v>900</v>
      </c>
      <c r="F82">
        <v>91008465</v>
      </c>
      <c r="G82" s="39" t="s">
        <v>922</v>
      </c>
      <c r="H82" s="39" t="s">
        <v>105</v>
      </c>
      <c r="I82" s="38" t="s">
        <v>0</v>
      </c>
      <c r="J82" s="38" t="s">
        <v>38</v>
      </c>
      <c r="K82" s="38" t="s">
        <v>104</v>
      </c>
      <c r="L82" s="38">
        <v>512</v>
      </c>
      <c r="M82" s="38">
        <v>1500</v>
      </c>
      <c r="N82" s="2">
        <v>37884</v>
      </c>
      <c r="O82" s="2">
        <v>1</v>
      </c>
      <c r="P82" s="2">
        <v>25999.093333332999</v>
      </c>
      <c r="Q82" s="3">
        <v>0.60004962517158</v>
      </c>
      <c r="R82" s="48" t="s">
        <v>2197</v>
      </c>
      <c r="S82" s="25">
        <v>0</v>
      </c>
      <c r="T82" s="23">
        <v>25999.09</v>
      </c>
      <c r="U82" s="36">
        <f>VLOOKUP(表2[[#This Row],[2014 Segment]],表3[],3)</f>
        <v>0</v>
      </c>
      <c r="V82" s="25">
        <v>0</v>
      </c>
      <c r="W82" s="25">
        <f>表2[[#This Row],[GR]]+表2[[#This Row],[根据BU需调整GR]]</f>
        <v>0</v>
      </c>
      <c r="X82" s="23">
        <f>表2[[#This Row],[MAT销量]]*(1+表2[[#This Row],[调整后GR2]])</f>
        <v>25999.093333332999</v>
      </c>
      <c r="Y82" s="23">
        <f>表2[[#This Row],[调整结果]]/12/114.03</f>
        <v>19.000185136464818</v>
      </c>
      <c r="Z82" s="27">
        <f>ROUND(表2[[#This Row],[调整结果]]-表2[[#This Row],[14 ECI金额]],0)</f>
        <v>0</v>
      </c>
      <c r="AA82" t="s">
        <v>2198</v>
      </c>
    </row>
    <row r="83" spans="1:27" x14ac:dyDescent="0.2">
      <c r="A83" t="s">
        <v>851</v>
      </c>
      <c r="B83" s="38" t="s">
        <v>427</v>
      </c>
      <c r="C83" t="s">
        <v>884</v>
      </c>
      <c r="D83" s="38" t="s">
        <v>429</v>
      </c>
      <c r="E83" s="38" t="s">
        <v>887</v>
      </c>
      <c r="F83">
        <v>91008754</v>
      </c>
      <c r="G83" s="39" t="s">
        <v>263</v>
      </c>
      <c r="H83" s="39" t="s">
        <v>105</v>
      </c>
      <c r="I83" s="38" t="s">
        <v>0</v>
      </c>
      <c r="J83" s="38" t="s">
        <v>209</v>
      </c>
      <c r="K83" s="38" t="s">
        <v>104</v>
      </c>
      <c r="L83" s="38">
        <v>1961</v>
      </c>
      <c r="M83" s="38">
        <v>2000</v>
      </c>
      <c r="N83" s="2">
        <v>417300</v>
      </c>
      <c r="O83" s="2">
        <v>2</v>
      </c>
      <c r="P83" s="2">
        <v>170292.58666666999</v>
      </c>
      <c r="Q83" s="3">
        <v>0.60001361131080999</v>
      </c>
      <c r="R83" s="48" t="s">
        <v>2197</v>
      </c>
      <c r="S83" s="25">
        <v>0</v>
      </c>
      <c r="T83" s="23">
        <v>170292.59</v>
      </c>
      <c r="U83" s="36">
        <f>VLOOKUP(表2[[#This Row],[2014 Segment]],表3[],3)</f>
        <v>0</v>
      </c>
      <c r="V83" s="25">
        <v>0</v>
      </c>
      <c r="W83" s="25">
        <f>表2[[#This Row],[GR]]+表2[[#This Row],[根据BU需调整GR]]</f>
        <v>0</v>
      </c>
      <c r="X83" s="23">
        <f>表2[[#This Row],[MAT销量]]*(1+表2[[#This Row],[调整后GR2]])</f>
        <v>170292.58666666999</v>
      </c>
      <c r="Y83" s="23">
        <f>表2[[#This Row],[调整结果]]/12/114.03</f>
        <v>124.45013495474143</v>
      </c>
      <c r="Z83" s="27">
        <f>ROUND(表2[[#This Row],[调整结果]]-表2[[#This Row],[14 ECI金额]],0)</f>
        <v>0</v>
      </c>
      <c r="AA83" t="s">
        <v>2198</v>
      </c>
    </row>
    <row r="84" spans="1:27" x14ac:dyDescent="0.2">
      <c r="A84" t="s">
        <v>851</v>
      </c>
      <c r="B84" s="38" t="s">
        <v>427</v>
      </c>
      <c r="C84" t="s">
        <v>884</v>
      </c>
      <c r="D84" s="38" t="s">
        <v>429</v>
      </c>
      <c r="E84" s="38" t="s">
        <v>902</v>
      </c>
      <c r="F84">
        <v>91009190</v>
      </c>
      <c r="G84" s="39" t="s">
        <v>923</v>
      </c>
      <c r="H84" s="39" t="s">
        <v>105</v>
      </c>
      <c r="I84" s="38" t="s">
        <v>0</v>
      </c>
      <c r="J84" s="38" t="s">
        <v>38</v>
      </c>
      <c r="K84" s="38" t="s">
        <v>106</v>
      </c>
      <c r="L84" s="38">
        <v>200</v>
      </c>
      <c r="M84" s="38">
        <v>300</v>
      </c>
      <c r="N84" s="2">
        <v>36000</v>
      </c>
      <c r="O84" s="2">
        <v>1</v>
      </c>
      <c r="P84" s="2">
        <v>10947.146666667</v>
      </c>
      <c r="Q84" s="3">
        <v>0.33135111111110999</v>
      </c>
      <c r="R84" s="48" t="s">
        <v>2196</v>
      </c>
      <c r="S84" s="25">
        <v>0</v>
      </c>
      <c r="T84" s="23">
        <v>10947.15</v>
      </c>
      <c r="U84" s="36">
        <f>VLOOKUP(表2[[#This Row],[2014 Segment]],表3[],3)</f>
        <v>0</v>
      </c>
      <c r="V84" s="25">
        <v>0</v>
      </c>
      <c r="W84" s="25">
        <f>表2[[#This Row],[GR]]+表2[[#This Row],[根据BU需调整GR]]</f>
        <v>0</v>
      </c>
      <c r="X84" s="23">
        <f>表2[[#This Row],[MAT销量]]*(1+表2[[#This Row],[调整后GR2]])</f>
        <v>10947.146666667</v>
      </c>
      <c r="Y84" s="23">
        <f>表2[[#This Row],[调整结果]]/12/114.03</f>
        <v>8.0001948804897829</v>
      </c>
      <c r="Z84" s="27">
        <f>ROUND(表2[[#This Row],[调整结果]]-表2[[#This Row],[14 ECI金额]],0)</f>
        <v>0</v>
      </c>
      <c r="AA84" t="s">
        <v>2198</v>
      </c>
    </row>
    <row r="85" spans="1:27" x14ac:dyDescent="0.2">
      <c r="A85" t="s">
        <v>851</v>
      </c>
      <c r="B85" s="38" t="s">
        <v>427</v>
      </c>
      <c r="C85" t="s">
        <v>884</v>
      </c>
      <c r="D85" s="38" t="s">
        <v>429</v>
      </c>
      <c r="E85" s="38" t="s">
        <v>900</v>
      </c>
      <c r="F85">
        <v>91010016</v>
      </c>
      <c r="G85" s="39" t="s">
        <v>924</v>
      </c>
      <c r="H85" s="39" t="s">
        <v>105</v>
      </c>
      <c r="I85" s="38" t="s">
        <v>0</v>
      </c>
      <c r="J85" s="38" t="s">
        <v>38</v>
      </c>
      <c r="K85" s="38" t="s">
        <v>106</v>
      </c>
      <c r="L85" s="38">
        <v>550</v>
      </c>
      <c r="M85" s="38">
        <v>1000</v>
      </c>
      <c r="N85" s="2">
        <v>175932</v>
      </c>
      <c r="O85" s="2">
        <v>1</v>
      </c>
      <c r="P85" s="2">
        <v>130758.39999999999</v>
      </c>
      <c r="Q85" s="3">
        <v>0.67366027783462001</v>
      </c>
      <c r="R85" s="48" t="s">
        <v>2197</v>
      </c>
      <c r="S85" s="25">
        <v>0</v>
      </c>
      <c r="T85" s="23">
        <v>130758.39999999999</v>
      </c>
      <c r="U85" s="36">
        <f>VLOOKUP(表2[[#This Row],[2014 Segment]],表3[],3)</f>
        <v>0</v>
      </c>
      <c r="V85" s="25">
        <v>0</v>
      </c>
      <c r="W85" s="25">
        <f>表2[[#This Row],[GR]]+表2[[#This Row],[根据BU需调整GR]]</f>
        <v>0</v>
      </c>
      <c r="X85" s="23">
        <f>表2[[#This Row],[MAT销量]]*(1+表2[[#This Row],[调整后GR2]])</f>
        <v>130758.39999999999</v>
      </c>
      <c r="Y85" s="23">
        <f>表2[[#This Row],[调整结果]]/12/114.03</f>
        <v>95.558478762898645</v>
      </c>
      <c r="Z85" s="27">
        <f>ROUND(表2[[#This Row],[调整结果]]-表2[[#This Row],[14 ECI金额]],0)</f>
        <v>0</v>
      </c>
      <c r="AA85" t="s">
        <v>2198</v>
      </c>
    </row>
    <row r="86" spans="1:27" x14ac:dyDescent="0.2">
      <c r="A86" t="s">
        <v>851</v>
      </c>
      <c r="B86" s="38" t="s">
        <v>427</v>
      </c>
      <c r="C86" t="s">
        <v>884</v>
      </c>
      <c r="D86" s="38" t="s">
        <v>429</v>
      </c>
      <c r="E86" s="38" t="s">
        <v>891</v>
      </c>
      <c r="F86">
        <v>91010517</v>
      </c>
      <c r="G86" s="39" t="s">
        <v>925</v>
      </c>
      <c r="H86" s="39" t="s">
        <v>105</v>
      </c>
      <c r="I86" s="38" t="s">
        <v>0</v>
      </c>
      <c r="J86" s="38" t="s">
        <v>205</v>
      </c>
      <c r="K86" s="38" t="s">
        <v>106</v>
      </c>
      <c r="L86" s="38">
        <v>60</v>
      </c>
      <c r="M86" s="38">
        <v>200</v>
      </c>
      <c r="N86" s="2">
        <v>36000</v>
      </c>
      <c r="O86" s="2">
        <v>1</v>
      </c>
      <c r="P86" s="2">
        <v>8362.5333333333001</v>
      </c>
      <c r="Q86" s="3">
        <v>0.27881388888889003</v>
      </c>
      <c r="R86" s="48" t="s">
        <v>2196</v>
      </c>
      <c r="S86" s="25">
        <v>0</v>
      </c>
      <c r="T86" s="23">
        <v>8362.5300000000007</v>
      </c>
      <c r="U86" s="36">
        <f>VLOOKUP(表2[[#This Row],[2014 Segment]],表3[],3)</f>
        <v>0</v>
      </c>
      <c r="V86" s="25">
        <v>0</v>
      </c>
      <c r="W86" s="25">
        <f>表2[[#This Row],[GR]]+表2[[#This Row],[根据BU需调整GR]]</f>
        <v>0</v>
      </c>
      <c r="X86" s="23">
        <f>表2[[#This Row],[MAT销量]]*(1+表2[[#This Row],[调整后GR2]])</f>
        <v>8362.5333333333001</v>
      </c>
      <c r="Y86" s="23">
        <f>表2[[#This Row],[调整结果]]/12/114.03</f>
        <v>6.1113547117230116</v>
      </c>
      <c r="Z86" s="27">
        <f>ROUND(表2[[#This Row],[调整结果]]-表2[[#This Row],[14 ECI金额]],0)</f>
        <v>0</v>
      </c>
      <c r="AA86" t="s">
        <v>2198</v>
      </c>
    </row>
    <row r="87" spans="1:27" x14ac:dyDescent="0.2">
      <c r="A87" t="s">
        <v>851</v>
      </c>
      <c r="B87" s="38" t="s">
        <v>427</v>
      </c>
      <c r="C87" t="s">
        <v>884</v>
      </c>
      <c r="D87" s="38" t="s">
        <v>429</v>
      </c>
      <c r="E87" s="38" t="s">
        <v>899</v>
      </c>
      <c r="F87">
        <v>91010804</v>
      </c>
      <c r="G87" s="39" t="s">
        <v>926</v>
      </c>
      <c r="H87" s="39" t="s">
        <v>105</v>
      </c>
      <c r="I87" s="38" t="s">
        <v>0</v>
      </c>
      <c r="J87" s="38" t="s">
        <v>38</v>
      </c>
      <c r="K87" s="38" t="s">
        <v>106</v>
      </c>
      <c r="L87" s="38">
        <v>100</v>
      </c>
      <c r="M87" s="38">
        <v>10</v>
      </c>
      <c r="N87" s="2">
        <v>36000</v>
      </c>
      <c r="O87" s="2">
        <v>1</v>
      </c>
      <c r="P87" s="2">
        <v>33449.599999999999</v>
      </c>
      <c r="Q87" s="3">
        <v>0.64882777777778</v>
      </c>
      <c r="R87" s="48" t="s">
        <v>2197</v>
      </c>
      <c r="S87" s="25">
        <v>0</v>
      </c>
      <c r="T87" s="23">
        <v>33449.599999999999</v>
      </c>
      <c r="U87" s="36">
        <f>VLOOKUP(表2[[#This Row],[2014 Segment]],表3[],3)</f>
        <v>0</v>
      </c>
      <c r="V87" s="25">
        <v>0</v>
      </c>
      <c r="W87" s="25">
        <f>表2[[#This Row],[GR]]+表2[[#This Row],[根据BU需调整GR]]</f>
        <v>0</v>
      </c>
      <c r="X87" s="23">
        <f>表2[[#This Row],[MAT销量]]*(1+表2[[#This Row],[调整后GR2]])</f>
        <v>33449.599999999999</v>
      </c>
      <c r="Y87" s="23">
        <f>表2[[#This Row],[调整结果]]/12/114.03</f>
        <v>24.445029085913063</v>
      </c>
      <c r="Z87" s="27">
        <f>ROUND(表2[[#This Row],[调整结果]]-表2[[#This Row],[14 ECI金额]],0)</f>
        <v>0</v>
      </c>
      <c r="AA87" t="s">
        <v>2198</v>
      </c>
    </row>
    <row r="88" spans="1:27" x14ac:dyDescent="0.2">
      <c r="A88" t="s">
        <v>851</v>
      </c>
      <c r="B88" s="38" t="s">
        <v>427</v>
      </c>
      <c r="C88" t="s">
        <v>884</v>
      </c>
      <c r="D88" s="38" t="s">
        <v>429</v>
      </c>
      <c r="E88" s="38" t="s">
        <v>899</v>
      </c>
      <c r="F88">
        <v>91011125</v>
      </c>
      <c r="G88" s="39" t="s">
        <v>927</v>
      </c>
      <c r="H88" s="39" t="s">
        <v>105</v>
      </c>
      <c r="I88" s="38" t="s">
        <v>0</v>
      </c>
      <c r="J88" s="38" t="s">
        <v>38</v>
      </c>
      <c r="K88" s="38" t="s">
        <v>104</v>
      </c>
      <c r="L88" s="38">
        <v>400</v>
      </c>
      <c r="M88" s="38">
        <v>500</v>
      </c>
      <c r="N88" s="2">
        <v>36000</v>
      </c>
      <c r="O88" s="2">
        <v>1</v>
      </c>
      <c r="P88" s="2">
        <v>38923.733333333003</v>
      </c>
      <c r="Q88" s="3">
        <v>0.58076777777777999</v>
      </c>
      <c r="R88" s="48" t="s">
        <v>2197</v>
      </c>
      <c r="S88" s="25">
        <v>0</v>
      </c>
      <c r="T88" s="23">
        <v>38923.730000000003</v>
      </c>
      <c r="U88" s="36">
        <f>VLOOKUP(表2[[#This Row],[2014 Segment]],表3[],3)</f>
        <v>0</v>
      </c>
      <c r="V88" s="25">
        <v>0</v>
      </c>
      <c r="W88" s="25">
        <f>表2[[#This Row],[GR]]+表2[[#This Row],[根据BU需调整GR]]</f>
        <v>0</v>
      </c>
      <c r="X88" s="23">
        <f>表2[[#This Row],[MAT销量]]*(1+表2[[#This Row],[调整后GR2]])</f>
        <v>38923.733333333003</v>
      </c>
      <c r="Y88" s="23">
        <f>表2[[#This Row],[调整结果]]/12/114.03</f>
        <v>28.445535775185625</v>
      </c>
      <c r="Z88" s="27">
        <f>ROUND(表2[[#This Row],[调整结果]]-表2[[#This Row],[14 ECI金额]],0)</f>
        <v>0</v>
      </c>
      <c r="AA88" t="s">
        <v>2198</v>
      </c>
    </row>
    <row r="89" spans="1:27" x14ac:dyDescent="0.2">
      <c r="A89" t="s">
        <v>851</v>
      </c>
      <c r="B89" s="38" t="s">
        <v>427</v>
      </c>
      <c r="C89" t="s">
        <v>928</v>
      </c>
      <c r="D89" s="38" t="s">
        <v>434</v>
      </c>
      <c r="E89" s="38" t="s">
        <v>929</v>
      </c>
      <c r="F89">
        <v>10500039</v>
      </c>
      <c r="G89" s="39" t="s">
        <v>262</v>
      </c>
      <c r="H89" s="39" t="s">
        <v>105</v>
      </c>
      <c r="I89" s="38" t="s">
        <v>0</v>
      </c>
      <c r="J89" s="38" t="s">
        <v>194</v>
      </c>
      <c r="K89" s="38" t="s">
        <v>106</v>
      </c>
      <c r="L89" s="38">
        <v>330</v>
      </c>
      <c r="M89" s="38">
        <v>500</v>
      </c>
      <c r="N89" s="2">
        <v>36000</v>
      </c>
      <c r="O89" s="2">
        <v>1</v>
      </c>
      <c r="P89" s="2">
        <v>2432.64</v>
      </c>
      <c r="Q89" s="3">
        <v>0.14285333333333</v>
      </c>
      <c r="R89" s="48" t="s">
        <v>2195</v>
      </c>
      <c r="S89" s="25">
        <v>0</v>
      </c>
      <c r="T89" s="23">
        <v>2432.64</v>
      </c>
      <c r="U89" s="36">
        <f>VLOOKUP(表2[[#This Row],[2014 Segment]],表3[],3)</f>
        <v>0</v>
      </c>
      <c r="V89" s="25">
        <v>0</v>
      </c>
      <c r="W89" s="25">
        <f>表2[[#This Row],[GR]]+表2[[#This Row],[根据BU需调整GR]]</f>
        <v>0</v>
      </c>
      <c r="X89" s="23">
        <f>表2[[#This Row],[MAT销量]]*(1+表2[[#This Row],[调整后GR2]])</f>
        <v>2432.64</v>
      </c>
      <c r="Y89" s="23">
        <f>表2[[#This Row],[调整结果]]/12/114.03</f>
        <v>1.7777777777777777</v>
      </c>
      <c r="Z89" s="27">
        <f>ROUND(表2[[#This Row],[调整结果]]-表2[[#This Row],[14 ECI金额]],0)</f>
        <v>0</v>
      </c>
      <c r="AA89" t="s">
        <v>2198</v>
      </c>
    </row>
    <row r="90" spans="1:27" x14ac:dyDescent="0.2">
      <c r="A90" t="s">
        <v>851</v>
      </c>
      <c r="B90" s="38" t="s">
        <v>427</v>
      </c>
      <c r="C90" t="s">
        <v>928</v>
      </c>
      <c r="D90" s="38" t="s">
        <v>434</v>
      </c>
      <c r="E90" s="38" t="s">
        <v>929</v>
      </c>
      <c r="F90">
        <v>10500040</v>
      </c>
      <c r="G90" s="39" t="s">
        <v>436</v>
      </c>
      <c r="H90" s="39" t="s">
        <v>105</v>
      </c>
      <c r="I90" s="38" t="s">
        <v>0</v>
      </c>
      <c r="J90" s="38" t="s">
        <v>194</v>
      </c>
      <c r="K90" s="38" t="s">
        <v>106</v>
      </c>
      <c r="L90" s="38">
        <v>600</v>
      </c>
      <c r="M90" s="38">
        <v>2500</v>
      </c>
      <c r="N90" s="2">
        <v>44916.648000000001</v>
      </c>
      <c r="O90" s="2">
        <v>1</v>
      </c>
      <c r="P90" s="2">
        <v>40444.373333333002</v>
      </c>
      <c r="Q90" s="3">
        <v>0.95238095238095</v>
      </c>
      <c r="R90" s="48" t="s">
        <v>2197</v>
      </c>
      <c r="S90" s="25">
        <v>0</v>
      </c>
      <c r="T90" s="23">
        <v>40444.370000000003</v>
      </c>
      <c r="U90" s="36">
        <f>VLOOKUP(表2[[#This Row],[2014 Segment]],表3[],3)</f>
        <v>0</v>
      </c>
      <c r="V90" s="25">
        <v>0</v>
      </c>
      <c r="W90" s="25">
        <f>表2[[#This Row],[GR]]+表2[[#This Row],[根据BU需调整GR]]</f>
        <v>0</v>
      </c>
      <c r="X90" s="23">
        <f>表2[[#This Row],[MAT销量]]*(1+表2[[#This Row],[调整后GR2]])</f>
        <v>40444.373333333002</v>
      </c>
      <c r="Y90" s="23">
        <f>表2[[#This Row],[调整结果]]/12/114.03</f>
        <v>29.556822278737322</v>
      </c>
      <c r="Z90" s="27">
        <f>ROUND(表2[[#This Row],[调整结果]]-表2[[#This Row],[14 ECI金额]],0)</f>
        <v>0</v>
      </c>
      <c r="AA90" t="s">
        <v>2198</v>
      </c>
    </row>
    <row r="91" spans="1:27" x14ac:dyDescent="0.2">
      <c r="A91" t="s">
        <v>851</v>
      </c>
      <c r="B91" s="38" t="s">
        <v>427</v>
      </c>
      <c r="C91" t="s">
        <v>928</v>
      </c>
      <c r="D91" s="38" t="s">
        <v>434</v>
      </c>
      <c r="E91" s="38" t="s">
        <v>929</v>
      </c>
      <c r="F91">
        <v>10500041</v>
      </c>
      <c r="G91" s="39" t="s">
        <v>193</v>
      </c>
      <c r="H91" s="39" t="s">
        <v>103</v>
      </c>
      <c r="I91" s="38" t="s">
        <v>0</v>
      </c>
      <c r="J91" s="38" t="s">
        <v>194</v>
      </c>
      <c r="K91" s="38" t="s">
        <v>104</v>
      </c>
      <c r="L91" s="38">
        <v>838</v>
      </c>
      <c r="M91" s="38">
        <v>5000</v>
      </c>
      <c r="N91" s="2">
        <v>490351.78</v>
      </c>
      <c r="O91" s="2">
        <v>2</v>
      </c>
      <c r="P91" s="2">
        <v>316252.79999999999</v>
      </c>
      <c r="Q91" s="3">
        <v>0.62726200361707996</v>
      </c>
      <c r="R91" s="48" t="s">
        <v>2197</v>
      </c>
      <c r="S91" s="25">
        <v>0</v>
      </c>
      <c r="T91" s="23">
        <v>316252.79999999999</v>
      </c>
      <c r="U91" s="36">
        <f>VLOOKUP(表2[[#This Row],[2014 Segment]],表3[],3)</f>
        <v>0</v>
      </c>
      <c r="V91" s="25">
        <v>0</v>
      </c>
      <c r="W91" s="25">
        <f>表2[[#This Row],[GR]]+表2[[#This Row],[根据BU需调整GR]]</f>
        <v>0</v>
      </c>
      <c r="X91" s="23">
        <f>表2[[#This Row],[MAT销量]]*(1+表2[[#This Row],[调整后GR2]])</f>
        <v>316252.79999999999</v>
      </c>
      <c r="Y91" s="23">
        <f>表2[[#This Row],[调整结果]]/12/114.03</f>
        <v>231.11812680873453</v>
      </c>
      <c r="Z91" s="27">
        <f>ROUND(表2[[#This Row],[调整结果]]-表2[[#This Row],[14 ECI金额]],0)</f>
        <v>0</v>
      </c>
      <c r="AA91" t="s">
        <v>2198</v>
      </c>
    </row>
    <row r="92" spans="1:27" x14ac:dyDescent="0.2">
      <c r="A92" t="s">
        <v>851</v>
      </c>
      <c r="B92" s="38" t="s">
        <v>427</v>
      </c>
      <c r="C92" t="s">
        <v>928</v>
      </c>
      <c r="D92" s="38" t="s">
        <v>434</v>
      </c>
      <c r="E92" s="38" t="s">
        <v>930</v>
      </c>
      <c r="F92">
        <v>10500042</v>
      </c>
      <c r="G92" s="39" t="s">
        <v>931</v>
      </c>
      <c r="H92" s="39" t="s">
        <v>105</v>
      </c>
      <c r="I92" s="38" t="s">
        <v>0</v>
      </c>
      <c r="J92" s="38" t="s">
        <v>194</v>
      </c>
      <c r="K92" s="38" t="s">
        <v>106</v>
      </c>
      <c r="L92" s="38">
        <v>680</v>
      </c>
      <c r="M92" s="38">
        <v>200</v>
      </c>
      <c r="N92" s="2">
        <v>42704.34</v>
      </c>
      <c r="O92" s="2">
        <v>1</v>
      </c>
      <c r="P92" s="2">
        <v>40748.853333332998</v>
      </c>
      <c r="Q92" s="3">
        <v>0.95238095238095</v>
      </c>
      <c r="R92" s="48" t="s">
        <v>2197</v>
      </c>
      <c r="S92" s="25">
        <v>0</v>
      </c>
      <c r="T92" s="23">
        <v>40748.85</v>
      </c>
      <c r="U92" s="36">
        <f>VLOOKUP(表2[[#This Row],[2014 Segment]],表3[],3)</f>
        <v>0</v>
      </c>
      <c r="V92" s="25">
        <v>0</v>
      </c>
      <c r="W92" s="25">
        <f>表2[[#This Row],[GR]]+表2[[#This Row],[根据BU需调整GR]]</f>
        <v>0</v>
      </c>
      <c r="X92" s="23">
        <f>表2[[#This Row],[MAT销量]]*(1+表2[[#This Row],[调整后GR2]])</f>
        <v>40748.853333332998</v>
      </c>
      <c r="Y92" s="23">
        <f>表2[[#This Row],[调整结果]]/12/114.03</f>
        <v>29.77933682169385</v>
      </c>
      <c r="Z92" s="27">
        <f>ROUND(表2[[#This Row],[调整结果]]-表2[[#This Row],[14 ECI金额]],0)</f>
        <v>0</v>
      </c>
      <c r="AA92" t="s">
        <v>2198</v>
      </c>
    </row>
    <row r="93" spans="1:27" x14ac:dyDescent="0.2">
      <c r="A93" t="s">
        <v>851</v>
      </c>
      <c r="B93" s="38" t="s">
        <v>427</v>
      </c>
      <c r="C93" t="s">
        <v>928</v>
      </c>
      <c r="D93" s="38" t="s">
        <v>434</v>
      </c>
      <c r="E93" s="38" t="s">
        <v>930</v>
      </c>
      <c r="F93">
        <v>10500043</v>
      </c>
      <c r="G93" s="39" t="s">
        <v>195</v>
      </c>
      <c r="H93" s="39" t="s">
        <v>103</v>
      </c>
      <c r="I93" s="38" t="s">
        <v>0</v>
      </c>
      <c r="J93" s="38" t="s">
        <v>194</v>
      </c>
      <c r="K93" s="38" t="s">
        <v>104</v>
      </c>
      <c r="L93" s="38">
        <v>2300</v>
      </c>
      <c r="M93" s="38">
        <v>8000</v>
      </c>
      <c r="N93" s="2">
        <v>1658651.8370000001</v>
      </c>
      <c r="O93" s="2">
        <v>6</v>
      </c>
      <c r="P93" s="2">
        <v>947403.24</v>
      </c>
      <c r="Q93" s="3">
        <v>0.55991176043294</v>
      </c>
      <c r="R93" s="48" t="s">
        <v>60</v>
      </c>
      <c r="S93" s="25">
        <v>0.3</v>
      </c>
      <c r="T93" s="23">
        <v>1231624.21</v>
      </c>
      <c r="U93" s="36">
        <f>VLOOKUP(表2[[#This Row],[2014 Segment]],表3[],3)</f>
        <v>0</v>
      </c>
      <c r="V93" s="25">
        <v>0</v>
      </c>
      <c r="W93" s="25">
        <f>表2[[#This Row],[GR]]+表2[[#This Row],[根据BU需调整GR]]</f>
        <v>0.3</v>
      </c>
      <c r="X93" s="23">
        <f>表2[[#This Row],[MAT销量]]*(1+表2[[#This Row],[调整后GR2]])</f>
        <v>1231624.2120000001</v>
      </c>
      <c r="Y93" s="23">
        <f>表2[[#This Row],[调整结果]]/12/114.03</f>
        <v>900.07323511356662</v>
      </c>
      <c r="Z93" s="27">
        <f>ROUND(表2[[#This Row],[调整结果]]-表2[[#This Row],[14 ECI金额]],0)</f>
        <v>0</v>
      </c>
      <c r="AA93" t="s">
        <v>2198</v>
      </c>
    </row>
    <row r="94" spans="1:27" x14ac:dyDescent="0.2">
      <c r="A94" t="s">
        <v>851</v>
      </c>
      <c r="B94" s="38" t="s">
        <v>427</v>
      </c>
      <c r="C94" t="s">
        <v>928</v>
      </c>
      <c r="D94" s="38" t="s">
        <v>434</v>
      </c>
      <c r="E94" s="38" t="s">
        <v>929</v>
      </c>
      <c r="F94">
        <v>10500048</v>
      </c>
      <c r="G94" s="39" t="s">
        <v>437</v>
      </c>
      <c r="H94" s="39" t="s">
        <v>105</v>
      </c>
      <c r="I94" s="38" t="s">
        <v>0</v>
      </c>
      <c r="J94" s="38" t="s">
        <v>194</v>
      </c>
      <c r="K94" s="38" t="s">
        <v>106</v>
      </c>
      <c r="L94" s="38">
        <v>500</v>
      </c>
      <c r="M94" s="38">
        <v>500</v>
      </c>
      <c r="N94" s="2">
        <v>36000</v>
      </c>
      <c r="O94" s="2">
        <v>1</v>
      </c>
      <c r="P94" s="2">
        <v>31928.933333333</v>
      </c>
      <c r="Q94" s="3">
        <v>0.42590611111110999</v>
      </c>
      <c r="R94" s="48" t="s">
        <v>2196</v>
      </c>
      <c r="S94" s="25">
        <v>0</v>
      </c>
      <c r="T94" s="23">
        <v>31928.93</v>
      </c>
      <c r="U94" s="36">
        <f>VLOOKUP(表2[[#This Row],[2014 Segment]],表3[],3)</f>
        <v>0</v>
      </c>
      <c r="V94" s="25">
        <v>0</v>
      </c>
      <c r="W94" s="25">
        <f>表2[[#This Row],[GR]]+表2[[#This Row],[根据BU需调整GR]]</f>
        <v>0</v>
      </c>
      <c r="X94" s="23">
        <f>表2[[#This Row],[MAT销量]]*(1+表2[[#This Row],[调整后GR2]])</f>
        <v>31928.933333333</v>
      </c>
      <c r="Y94" s="23">
        <f>表2[[#This Row],[调整结果]]/12/114.03</f>
        <v>23.33372309431217</v>
      </c>
      <c r="Z94" s="27">
        <f>ROUND(表2[[#This Row],[调整结果]]-表2[[#This Row],[14 ECI金额]],0)</f>
        <v>0</v>
      </c>
      <c r="AA94" t="s">
        <v>2198</v>
      </c>
    </row>
    <row r="95" spans="1:27" x14ac:dyDescent="0.2">
      <c r="A95" t="s">
        <v>851</v>
      </c>
      <c r="B95" s="38" t="s">
        <v>427</v>
      </c>
      <c r="C95" t="s">
        <v>928</v>
      </c>
      <c r="D95" s="38" t="s">
        <v>434</v>
      </c>
      <c r="E95" s="38" t="s">
        <v>932</v>
      </c>
      <c r="F95">
        <v>10500049</v>
      </c>
      <c r="G95" s="39" t="s">
        <v>196</v>
      </c>
      <c r="H95" s="39" t="s">
        <v>103</v>
      </c>
      <c r="I95" s="38" t="s">
        <v>0</v>
      </c>
      <c r="J95" s="38" t="s">
        <v>194</v>
      </c>
      <c r="K95" s="38" t="s">
        <v>104</v>
      </c>
      <c r="L95" s="38">
        <v>940</v>
      </c>
      <c r="M95" s="38">
        <v>4200</v>
      </c>
      <c r="N95" s="2">
        <v>161954.93333333</v>
      </c>
      <c r="O95" s="2">
        <v>1</v>
      </c>
      <c r="P95" s="2">
        <v>144136.95999999999</v>
      </c>
      <c r="Q95" s="3">
        <v>0.66794902614884</v>
      </c>
      <c r="R95" s="48" t="s">
        <v>2197</v>
      </c>
      <c r="S95" s="25">
        <v>0</v>
      </c>
      <c r="T95" s="23">
        <v>144136.95999999999</v>
      </c>
      <c r="U95" s="36">
        <f>VLOOKUP(表2[[#This Row],[2014 Segment]],表3[],3)</f>
        <v>0</v>
      </c>
      <c r="V95" s="25">
        <v>0</v>
      </c>
      <c r="W95" s="25">
        <f>表2[[#This Row],[GR]]+表2[[#This Row],[根据BU需调整GR]]</f>
        <v>0</v>
      </c>
      <c r="X95" s="23">
        <f>表2[[#This Row],[MAT销量]]*(1+表2[[#This Row],[调整后GR2]])</f>
        <v>144136.95999999999</v>
      </c>
      <c r="Y95" s="23">
        <f>表2[[#This Row],[调整结果]]/12/114.03</f>
        <v>105.33555497091407</v>
      </c>
      <c r="Z95" s="27">
        <f>ROUND(表2[[#This Row],[调整结果]]-表2[[#This Row],[14 ECI金额]],0)</f>
        <v>0</v>
      </c>
      <c r="AA95" t="s">
        <v>2198</v>
      </c>
    </row>
    <row r="96" spans="1:27" x14ac:dyDescent="0.2">
      <c r="A96" t="s">
        <v>851</v>
      </c>
      <c r="B96" s="38" t="s">
        <v>427</v>
      </c>
      <c r="C96" t="s">
        <v>928</v>
      </c>
      <c r="D96" s="38" t="s">
        <v>434</v>
      </c>
      <c r="E96" s="38" t="s">
        <v>929</v>
      </c>
      <c r="F96">
        <v>10500051</v>
      </c>
      <c r="G96" s="39" t="s">
        <v>933</v>
      </c>
      <c r="H96" s="39" t="s">
        <v>105</v>
      </c>
      <c r="I96" s="38" t="s">
        <v>0</v>
      </c>
      <c r="J96" s="38" t="s">
        <v>194</v>
      </c>
      <c r="K96" s="38" t="s">
        <v>107</v>
      </c>
      <c r="L96" s="38">
        <v>300</v>
      </c>
      <c r="M96" s="38">
        <v>350</v>
      </c>
      <c r="N96" s="2">
        <v>36000</v>
      </c>
      <c r="O96" s="2">
        <v>1</v>
      </c>
      <c r="P96" s="2">
        <v>0</v>
      </c>
      <c r="Q96" s="3">
        <v>0</v>
      </c>
      <c r="R96" s="48" t="s">
        <v>2195</v>
      </c>
      <c r="S96" s="25">
        <v>0</v>
      </c>
      <c r="T96" s="23">
        <v>0</v>
      </c>
      <c r="U96" s="36">
        <f>VLOOKUP(表2[[#This Row],[2014 Segment]],表3[],3)</f>
        <v>0</v>
      </c>
      <c r="V96" s="25">
        <v>0</v>
      </c>
      <c r="W96" s="25">
        <f>表2[[#This Row],[GR]]+表2[[#This Row],[根据BU需调整GR]]</f>
        <v>0</v>
      </c>
      <c r="X96" s="23">
        <f>表2[[#This Row],[MAT销量]]*(1+表2[[#This Row],[调整后GR2]])</f>
        <v>0</v>
      </c>
      <c r="Y96" s="23">
        <f>表2[[#This Row],[调整结果]]/12/114.03</f>
        <v>0</v>
      </c>
      <c r="Z96" s="27">
        <f>ROUND(表2[[#This Row],[调整结果]]-表2[[#This Row],[14 ECI金额]],0)</f>
        <v>0</v>
      </c>
      <c r="AA96" t="s">
        <v>2198</v>
      </c>
    </row>
    <row r="97" spans="1:27" x14ac:dyDescent="0.2">
      <c r="A97" t="s">
        <v>851</v>
      </c>
      <c r="B97" s="38" t="s">
        <v>427</v>
      </c>
      <c r="C97" t="s">
        <v>928</v>
      </c>
      <c r="D97" s="38" t="s">
        <v>434</v>
      </c>
      <c r="E97" s="38" t="s">
        <v>932</v>
      </c>
      <c r="F97">
        <v>10500053</v>
      </c>
      <c r="G97" s="39" t="s">
        <v>438</v>
      </c>
      <c r="H97" s="39" t="s">
        <v>105</v>
      </c>
      <c r="I97" s="38" t="s">
        <v>0</v>
      </c>
      <c r="J97" s="38" t="s">
        <v>194</v>
      </c>
      <c r="K97" s="38" t="s">
        <v>104</v>
      </c>
      <c r="L97" s="38">
        <v>800</v>
      </c>
      <c r="M97" s="38">
        <v>1800</v>
      </c>
      <c r="N97" s="2">
        <v>36000</v>
      </c>
      <c r="O97" s="2">
        <v>1</v>
      </c>
      <c r="P97" s="2">
        <v>608.16</v>
      </c>
      <c r="Q97" s="3">
        <v>5.0383333333333002E-2</v>
      </c>
      <c r="R97" s="48" t="s">
        <v>2195</v>
      </c>
      <c r="S97" s="25">
        <v>0</v>
      </c>
      <c r="T97" s="23">
        <v>608.16</v>
      </c>
      <c r="U97" s="36">
        <f>VLOOKUP(表2[[#This Row],[2014 Segment]],表3[],3)</f>
        <v>0</v>
      </c>
      <c r="V97" s="25">
        <v>0</v>
      </c>
      <c r="W97" s="25">
        <f>表2[[#This Row],[GR]]+表2[[#This Row],[根据BU需调整GR]]</f>
        <v>0</v>
      </c>
      <c r="X97" s="23">
        <f>表2[[#This Row],[MAT销量]]*(1+表2[[#This Row],[调整后GR2]])</f>
        <v>608.16</v>
      </c>
      <c r="Y97" s="23">
        <f>表2[[#This Row],[调整结果]]/12/114.03</f>
        <v>0.44444444444444442</v>
      </c>
      <c r="Z97" s="27">
        <f>ROUND(表2[[#This Row],[调整结果]]-表2[[#This Row],[14 ECI金额]],0)</f>
        <v>0</v>
      </c>
      <c r="AA97" t="s">
        <v>2198</v>
      </c>
    </row>
    <row r="98" spans="1:27" x14ac:dyDescent="0.2">
      <c r="A98" t="s">
        <v>851</v>
      </c>
      <c r="B98" s="38" t="s">
        <v>427</v>
      </c>
      <c r="C98" t="s">
        <v>928</v>
      </c>
      <c r="D98" s="38" t="s">
        <v>434</v>
      </c>
      <c r="E98" s="38" t="s">
        <v>934</v>
      </c>
      <c r="F98">
        <v>10500054</v>
      </c>
      <c r="G98" s="39" t="s">
        <v>935</v>
      </c>
      <c r="H98" s="39" t="s">
        <v>105</v>
      </c>
      <c r="I98" s="38" t="s">
        <v>0</v>
      </c>
      <c r="J98" s="38" t="s">
        <v>194</v>
      </c>
      <c r="K98" s="38" t="s">
        <v>107</v>
      </c>
      <c r="L98" s="38">
        <v>400</v>
      </c>
      <c r="M98" s="38">
        <v>300</v>
      </c>
      <c r="N98" s="2">
        <v>36000</v>
      </c>
      <c r="O98" s="2">
        <v>1</v>
      </c>
      <c r="P98" s="2">
        <v>5777.52</v>
      </c>
      <c r="Q98" s="3">
        <v>7.2852500000000001E-2</v>
      </c>
      <c r="R98" s="48" t="s">
        <v>2195</v>
      </c>
      <c r="S98" s="25">
        <v>0</v>
      </c>
      <c r="T98" s="23">
        <v>5777.52</v>
      </c>
      <c r="U98" s="36">
        <f>VLOOKUP(表2[[#This Row],[2014 Segment]],表3[],3)</f>
        <v>0</v>
      </c>
      <c r="V98" s="25">
        <v>0</v>
      </c>
      <c r="W98" s="25">
        <f>表2[[#This Row],[GR]]+表2[[#This Row],[根据BU需调整GR]]</f>
        <v>0</v>
      </c>
      <c r="X98" s="23">
        <f>表2[[#This Row],[MAT销量]]*(1+表2[[#This Row],[调整后GR2]])</f>
        <v>5777.52</v>
      </c>
      <c r="Y98" s="23">
        <f>表2[[#This Row],[调整结果]]/12/114.03</f>
        <v>4.2222222222222223</v>
      </c>
      <c r="Z98" s="27">
        <f>ROUND(表2[[#This Row],[调整结果]]-表2[[#This Row],[14 ECI金额]],0)</f>
        <v>0</v>
      </c>
      <c r="AA98" t="s">
        <v>2198</v>
      </c>
    </row>
    <row r="99" spans="1:27" x14ac:dyDescent="0.2">
      <c r="A99" t="s">
        <v>851</v>
      </c>
      <c r="B99" s="38" t="s">
        <v>427</v>
      </c>
      <c r="C99" t="s">
        <v>928</v>
      </c>
      <c r="D99" s="38" t="s">
        <v>434</v>
      </c>
      <c r="E99" s="38" t="s">
        <v>934</v>
      </c>
      <c r="F99">
        <v>10500055</v>
      </c>
      <c r="G99" s="39" t="s">
        <v>197</v>
      </c>
      <c r="H99" s="39" t="s">
        <v>103</v>
      </c>
      <c r="I99" s="38" t="s">
        <v>0</v>
      </c>
      <c r="J99" s="38" t="s">
        <v>194</v>
      </c>
      <c r="K99" s="38" t="s">
        <v>104</v>
      </c>
      <c r="L99" s="38">
        <v>1300</v>
      </c>
      <c r="M99" s="38">
        <v>6000</v>
      </c>
      <c r="N99" s="2">
        <v>281215.23599999998</v>
      </c>
      <c r="O99" s="2">
        <v>2</v>
      </c>
      <c r="P99" s="2">
        <v>276792.41333333001</v>
      </c>
      <c r="Q99" s="3">
        <v>0.79224519684274997</v>
      </c>
      <c r="R99" s="48" t="s">
        <v>2197</v>
      </c>
      <c r="S99" s="25">
        <v>0</v>
      </c>
      <c r="T99" s="23">
        <v>276792.40999999997</v>
      </c>
      <c r="U99" s="36">
        <f>VLOOKUP(表2[[#This Row],[2014 Segment]],表3[],3)</f>
        <v>0</v>
      </c>
      <c r="V99" s="25">
        <v>0</v>
      </c>
      <c r="W99" s="25">
        <f>表2[[#This Row],[GR]]+表2[[#This Row],[根据BU需调整GR]]</f>
        <v>0</v>
      </c>
      <c r="X99" s="23">
        <f>表2[[#This Row],[MAT销量]]*(1+表2[[#This Row],[调整后GR2]])</f>
        <v>276792.41333333001</v>
      </c>
      <c r="Y99" s="23">
        <f>表2[[#This Row],[调整结果]]/12/114.03</f>
        <v>202.28040379237191</v>
      </c>
      <c r="Z99" s="27">
        <f>ROUND(表2[[#This Row],[调整结果]]-表2[[#This Row],[14 ECI金额]],0)</f>
        <v>0</v>
      </c>
      <c r="AA99" t="s">
        <v>2198</v>
      </c>
    </row>
    <row r="100" spans="1:27" x14ac:dyDescent="0.2">
      <c r="A100" t="s">
        <v>851</v>
      </c>
      <c r="B100" s="38" t="s">
        <v>427</v>
      </c>
      <c r="C100" t="s">
        <v>928</v>
      </c>
      <c r="D100" s="38" t="s">
        <v>434</v>
      </c>
      <c r="E100" s="38" t="s">
        <v>934</v>
      </c>
      <c r="F100">
        <v>10500058</v>
      </c>
      <c r="G100" s="39" t="s">
        <v>936</v>
      </c>
      <c r="H100" s="39" t="s">
        <v>105</v>
      </c>
      <c r="I100" s="38" t="s">
        <v>0</v>
      </c>
      <c r="J100" s="38" t="s">
        <v>194</v>
      </c>
      <c r="K100" s="38" t="s">
        <v>106</v>
      </c>
      <c r="L100" s="38">
        <v>300</v>
      </c>
      <c r="M100" s="38">
        <v>50</v>
      </c>
      <c r="N100" s="2">
        <v>56307.93</v>
      </c>
      <c r="O100" s="2">
        <v>1</v>
      </c>
      <c r="P100" s="2">
        <v>42571.866666667003</v>
      </c>
      <c r="Q100" s="3">
        <v>0.95238095238095</v>
      </c>
      <c r="R100" s="48" t="s">
        <v>2197</v>
      </c>
      <c r="S100" s="25">
        <v>0</v>
      </c>
      <c r="T100" s="23">
        <v>42571.87</v>
      </c>
      <c r="U100" s="36">
        <f>VLOOKUP(表2[[#This Row],[2014 Segment]],表3[],3)</f>
        <v>0</v>
      </c>
      <c r="V100" s="25">
        <v>0</v>
      </c>
      <c r="W100" s="25">
        <f>表2[[#This Row],[GR]]+表2[[#This Row],[根据BU需调整GR]]</f>
        <v>0</v>
      </c>
      <c r="X100" s="23">
        <f>表2[[#This Row],[MAT销量]]*(1+表2[[#This Row],[调整后GR2]])</f>
        <v>42571.866666667003</v>
      </c>
      <c r="Y100" s="23">
        <f>表2[[#This Row],[调整结果]]/12/114.03</f>
        <v>31.111598312335207</v>
      </c>
      <c r="Z100" s="27">
        <f>ROUND(表2[[#This Row],[调整结果]]-表2[[#This Row],[14 ECI金额]],0)</f>
        <v>0</v>
      </c>
      <c r="AA100" t="s">
        <v>2198</v>
      </c>
    </row>
    <row r="101" spans="1:27" x14ac:dyDescent="0.2">
      <c r="A101" t="s">
        <v>851</v>
      </c>
      <c r="B101" s="38" t="s">
        <v>427</v>
      </c>
      <c r="C101" t="s">
        <v>928</v>
      </c>
      <c r="D101" s="38" t="s">
        <v>434</v>
      </c>
      <c r="E101" s="38" t="s">
        <v>934</v>
      </c>
      <c r="F101">
        <v>10500059</v>
      </c>
      <c r="G101" s="39" t="s">
        <v>439</v>
      </c>
      <c r="H101" s="39" t="s">
        <v>105</v>
      </c>
      <c r="I101" s="38" t="s">
        <v>0</v>
      </c>
      <c r="J101" s="38" t="s">
        <v>194</v>
      </c>
      <c r="K101" s="38" t="s">
        <v>106</v>
      </c>
      <c r="L101" s="38">
        <v>500</v>
      </c>
      <c r="M101" s="38">
        <v>800</v>
      </c>
      <c r="N101" s="2">
        <v>36000</v>
      </c>
      <c r="O101" s="2">
        <v>1</v>
      </c>
      <c r="P101" s="2">
        <v>21742.186666666999</v>
      </c>
      <c r="Q101" s="3">
        <v>0.56428833333332995</v>
      </c>
      <c r="R101" s="48" t="s">
        <v>2197</v>
      </c>
      <c r="S101" s="25">
        <v>0</v>
      </c>
      <c r="T101" s="23">
        <v>21742.19</v>
      </c>
      <c r="U101" s="36">
        <f>VLOOKUP(表2[[#This Row],[2014 Segment]],表3[],3)</f>
        <v>0</v>
      </c>
      <c r="V101" s="25">
        <v>0</v>
      </c>
      <c r="W101" s="25">
        <f>表2[[#This Row],[GR]]+表2[[#This Row],[根据BU需调整GR]]</f>
        <v>0</v>
      </c>
      <c r="X101" s="23">
        <f>表2[[#This Row],[MAT销量]]*(1+表2[[#This Row],[调整后GR2]])</f>
        <v>21742.186666666999</v>
      </c>
      <c r="Y101" s="23">
        <f>表2[[#This Row],[调整结果]]/12/114.03</f>
        <v>15.889229929745827</v>
      </c>
      <c r="Z101" s="27">
        <f>ROUND(表2[[#This Row],[调整结果]]-表2[[#This Row],[14 ECI金额]],0)</f>
        <v>0</v>
      </c>
      <c r="AA101" t="s">
        <v>2198</v>
      </c>
    </row>
    <row r="102" spans="1:27" x14ac:dyDescent="0.2">
      <c r="A102" t="s">
        <v>851</v>
      </c>
      <c r="B102" s="38" t="s">
        <v>427</v>
      </c>
      <c r="C102" t="s">
        <v>928</v>
      </c>
      <c r="D102" s="38" t="s">
        <v>434</v>
      </c>
      <c r="E102" s="38" t="s">
        <v>930</v>
      </c>
      <c r="F102">
        <v>10500060</v>
      </c>
      <c r="G102" s="39" t="s">
        <v>937</v>
      </c>
      <c r="H102" s="39" t="s">
        <v>105</v>
      </c>
      <c r="I102" s="38" t="s">
        <v>0</v>
      </c>
      <c r="J102" s="38" t="s">
        <v>194</v>
      </c>
      <c r="K102" s="38" t="s">
        <v>107</v>
      </c>
      <c r="L102" s="38">
        <v>85</v>
      </c>
      <c r="M102" s="38">
        <v>200</v>
      </c>
      <c r="N102" s="2">
        <v>36000</v>
      </c>
      <c r="O102" s="2">
        <v>1</v>
      </c>
      <c r="P102" s="2">
        <v>18245.333333333001</v>
      </c>
      <c r="Q102" s="3">
        <v>0.46379333333333</v>
      </c>
      <c r="R102" s="48" t="s">
        <v>2196</v>
      </c>
      <c r="S102" s="25">
        <v>0</v>
      </c>
      <c r="T102" s="23">
        <v>18245.330000000002</v>
      </c>
      <c r="U102" s="36">
        <f>VLOOKUP(表2[[#This Row],[2014 Segment]],表3[],3)</f>
        <v>0</v>
      </c>
      <c r="V102" s="25">
        <v>0</v>
      </c>
      <c r="W102" s="25">
        <f>表2[[#This Row],[GR]]+表2[[#This Row],[根据BU需调整GR]]</f>
        <v>0</v>
      </c>
      <c r="X102" s="23">
        <f>表2[[#This Row],[MAT销量]]*(1+表2[[#This Row],[调整后GR2]])</f>
        <v>18245.333333333001</v>
      </c>
      <c r="Y102" s="23">
        <f>表2[[#This Row],[调整结果]]/12/114.03</f>
        <v>13.333723094312171</v>
      </c>
      <c r="Z102" s="27">
        <f>ROUND(表2[[#This Row],[调整结果]]-表2[[#This Row],[14 ECI金额]],0)</f>
        <v>0</v>
      </c>
      <c r="AA102" t="s">
        <v>2198</v>
      </c>
    </row>
    <row r="103" spans="1:27" x14ac:dyDescent="0.2">
      <c r="A103" t="s">
        <v>851</v>
      </c>
      <c r="B103" s="38" t="s">
        <v>427</v>
      </c>
      <c r="C103" t="s">
        <v>928</v>
      </c>
      <c r="D103" s="38" t="s">
        <v>434</v>
      </c>
      <c r="E103" s="38" t="s">
        <v>929</v>
      </c>
      <c r="F103">
        <v>10500061</v>
      </c>
      <c r="G103" s="39" t="s">
        <v>938</v>
      </c>
      <c r="H103" s="39" t="s">
        <v>105</v>
      </c>
      <c r="I103" s="38" t="s">
        <v>0</v>
      </c>
      <c r="J103" s="38" t="s">
        <v>194</v>
      </c>
      <c r="K103" s="38" t="s">
        <v>107</v>
      </c>
      <c r="L103" s="38">
        <v>150</v>
      </c>
      <c r="M103" s="38">
        <v>250</v>
      </c>
      <c r="N103" s="2">
        <v>36000</v>
      </c>
      <c r="O103" s="2">
        <v>1</v>
      </c>
      <c r="P103" s="2">
        <v>2736.8533333332998</v>
      </c>
      <c r="Q103" s="3">
        <v>8.8695555555555999E-2</v>
      </c>
      <c r="R103" s="48" t="s">
        <v>2195</v>
      </c>
      <c r="S103" s="25">
        <v>0</v>
      </c>
      <c r="T103" s="23">
        <v>2736.85</v>
      </c>
      <c r="U103" s="36">
        <f>VLOOKUP(表2[[#This Row],[2014 Segment]],表3[],3)</f>
        <v>0</v>
      </c>
      <c r="V103" s="25">
        <v>0</v>
      </c>
      <c r="W103" s="25">
        <f>表2[[#This Row],[GR]]+表2[[#This Row],[根据BU需调整GR]]</f>
        <v>0</v>
      </c>
      <c r="X103" s="23">
        <f>表2[[#This Row],[MAT销量]]*(1+表2[[#This Row],[调整后GR2]])</f>
        <v>2736.8533333332998</v>
      </c>
      <c r="Y103" s="23">
        <f>表2[[#This Row],[调整结果]]/12/114.03</f>
        <v>2.0000974402447453</v>
      </c>
      <c r="Z103" s="27">
        <f>ROUND(表2[[#This Row],[调整结果]]-表2[[#This Row],[14 ECI金额]],0)</f>
        <v>0</v>
      </c>
      <c r="AA103" t="s">
        <v>2198</v>
      </c>
    </row>
    <row r="104" spans="1:27" x14ac:dyDescent="0.2">
      <c r="A104" t="s">
        <v>851</v>
      </c>
      <c r="B104" s="38" t="s">
        <v>427</v>
      </c>
      <c r="C104" t="s">
        <v>928</v>
      </c>
      <c r="D104" s="38" t="s">
        <v>434</v>
      </c>
      <c r="E104" s="38" t="s">
        <v>932</v>
      </c>
      <c r="F104">
        <v>10500062</v>
      </c>
      <c r="G104" s="39" t="s">
        <v>198</v>
      </c>
      <c r="H104" s="39" t="s">
        <v>103</v>
      </c>
      <c r="I104" s="38" t="s">
        <v>0</v>
      </c>
      <c r="J104" s="38" t="s">
        <v>194</v>
      </c>
      <c r="K104" s="38" t="s">
        <v>104</v>
      </c>
      <c r="L104" s="38">
        <v>1600</v>
      </c>
      <c r="M104" s="38">
        <v>6000</v>
      </c>
      <c r="N104" s="2">
        <v>482435.1</v>
      </c>
      <c r="O104" s="2">
        <v>2</v>
      </c>
      <c r="P104" s="2">
        <v>243268.26666667001</v>
      </c>
      <c r="Q104" s="3">
        <v>0.54365049309223001</v>
      </c>
      <c r="R104" s="48" t="s">
        <v>2197</v>
      </c>
      <c r="S104" s="25">
        <v>0</v>
      </c>
      <c r="T104" s="23">
        <v>243268.27</v>
      </c>
      <c r="U104" s="36">
        <f>VLOOKUP(表2[[#This Row],[2014 Segment]],表3[],3)</f>
        <v>0</v>
      </c>
      <c r="V104" s="25">
        <v>0</v>
      </c>
      <c r="W104" s="25">
        <f>表2[[#This Row],[GR]]+表2[[#This Row],[根据BU需调整GR]]</f>
        <v>0</v>
      </c>
      <c r="X104" s="23">
        <f>表2[[#This Row],[MAT销量]]*(1+表2[[#This Row],[调整后GR2]])</f>
        <v>243268.26666667001</v>
      </c>
      <c r="Y104" s="23">
        <f>表2[[#This Row],[调整结果]]/12/114.03</f>
        <v>177.78089586561285</v>
      </c>
      <c r="Z104" s="27">
        <f>ROUND(表2[[#This Row],[调整结果]]-表2[[#This Row],[14 ECI金额]],0)</f>
        <v>0</v>
      </c>
      <c r="AA104" t="s">
        <v>2198</v>
      </c>
    </row>
    <row r="105" spans="1:27" x14ac:dyDescent="0.2">
      <c r="A105" t="s">
        <v>851</v>
      </c>
      <c r="B105" s="38" t="s">
        <v>427</v>
      </c>
      <c r="C105" t="s">
        <v>928</v>
      </c>
      <c r="D105" s="38" t="s">
        <v>434</v>
      </c>
      <c r="E105" s="38" t="s">
        <v>939</v>
      </c>
      <c r="F105">
        <v>10500171</v>
      </c>
      <c r="G105" s="39" t="s">
        <v>261</v>
      </c>
      <c r="H105" s="39" t="s">
        <v>103</v>
      </c>
      <c r="I105" s="38" t="s">
        <v>0</v>
      </c>
      <c r="J105" s="38" t="s">
        <v>203</v>
      </c>
      <c r="K105" s="38" t="s">
        <v>104</v>
      </c>
      <c r="L105" s="38">
        <v>900</v>
      </c>
      <c r="M105" s="38">
        <v>3000</v>
      </c>
      <c r="N105" s="2">
        <v>727909.09499999997</v>
      </c>
      <c r="O105" s="2">
        <v>3</v>
      </c>
      <c r="P105" s="2">
        <v>182453.33333333</v>
      </c>
      <c r="Q105" s="3">
        <v>0.24388979505743999</v>
      </c>
      <c r="R105" s="48" t="s">
        <v>2196</v>
      </c>
      <c r="S105" s="25">
        <v>0</v>
      </c>
      <c r="T105" s="23">
        <v>182453.33</v>
      </c>
      <c r="U105" s="36">
        <f>VLOOKUP(表2[[#This Row],[2014 Segment]],表3[],3)</f>
        <v>0</v>
      </c>
      <c r="V105" s="25">
        <v>0</v>
      </c>
      <c r="W105" s="25">
        <f>表2[[#This Row],[GR]]+表2[[#This Row],[根据BU需调整GR]]</f>
        <v>0</v>
      </c>
      <c r="X105" s="23">
        <f>表2[[#This Row],[MAT销量]]*(1+表2[[#This Row],[调整后GR2]])</f>
        <v>182453.33333333</v>
      </c>
      <c r="Y105" s="23">
        <f>表2[[#This Row],[调整结果]]/12/114.03</f>
        <v>133.33723094312168</v>
      </c>
      <c r="Z105" s="27">
        <f>ROUND(表2[[#This Row],[调整结果]]-表2[[#This Row],[14 ECI金额]],0)</f>
        <v>0</v>
      </c>
      <c r="AA105" t="s">
        <v>2198</v>
      </c>
    </row>
    <row r="106" spans="1:27" x14ac:dyDescent="0.2">
      <c r="A106" t="s">
        <v>851</v>
      </c>
      <c r="B106" s="38" t="s">
        <v>427</v>
      </c>
      <c r="C106" t="s">
        <v>928</v>
      </c>
      <c r="D106" s="38" t="s">
        <v>434</v>
      </c>
      <c r="E106" s="38" t="s">
        <v>939</v>
      </c>
      <c r="F106">
        <v>10500172</v>
      </c>
      <c r="G106" s="39" t="s">
        <v>940</v>
      </c>
      <c r="H106" s="39" t="s">
        <v>103</v>
      </c>
      <c r="I106" s="38" t="s">
        <v>0</v>
      </c>
      <c r="J106" s="38" t="s">
        <v>203</v>
      </c>
      <c r="K106" s="38" t="s">
        <v>104</v>
      </c>
      <c r="L106" s="38">
        <v>1100</v>
      </c>
      <c r="M106" s="38">
        <v>4500</v>
      </c>
      <c r="N106" s="2">
        <v>62730.85</v>
      </c>
      <c r="O106" s="2">
        <v>1</v>
      </c>
      <c r="P106" s="2">
        <v>0</v>
      </c>
      <c r="Q106" s="3">
        <v>0</v>
      </c>
      <c r="R106" s="48" t="s">
        <v>2195</v>
      </c>
      <c r="S106" s="25">
        <v>0</v>
      </c>
      <c r="T106" s="23">
        <v>0</v>
      </c>
      <c r="U106" s="36">
        <f>VLOOKUP(表2[[#This Row],[2014 Segment]],表3[],3)</f>
        <v>0</v>
      </c>
      <c r="V106" s="25">
        <v>0</v>
      </c>
      <c r="W106" s="25">
        <f>表2[[#This Row],[GR]]+表2[[#This Row],[根据BU需调整GR]]</f>
        <v>0</v>
      </c>
      <c r="X106" s="23">
        <f>表2[[#This Row],[MAT销量]]*(1+表2[[#This Row],[调整后GR2]])</f>
        <v>0</v>
      </c>
      <c r="Y106" s="23">
        <f>表2[[#This Row],[调整结果]]/12/114.03</f>
        <v>0</v>
      </c>
      <c r="Z106" s="27">
        <f>ROUND(表2[[#This Row],[调整结果]]-表2[[#This Row],[14 ECI金额]],0)</f>
        <v>0</v>
      </c>
      <c r="AA106" t="s">
        <v>2198</v>
      </c>
    </row>
    <row r="107" spans="1:27" x14ac:dyDescent="0.2">
      <c r="A107" t="s">
        <v>851</v>
      </c>
      <c r="B107" s="38" t="s">
        <v>427</v>
      </c>
      <c r="C107" t="s">
        <v>928</v>
      </c>
      <c r="D107" s="38" t="s">
        <v>434</v>
      </c>
      <c r="E107" s="38" t="s">
        <v>939</v>
      </c>
      <c r="F107">
        <v>10500173</v>
      </c>
      <c r="G107" s="39" t="s">
        <v>941</v>
      </c>
      <c r="H107" s="39" t="s">
        <v>105</v>
      </c>
      <c r="I107" s="38" t="s">
        <v>0</v>
      </c>
      <c r="J107" s="38" t="s">
        <v>203</v>
      </c>
      <c r="K107" s="38" t="s">
        <v>106</v>
      </c>
      <c r="L107" s="38">
        <v>925</v>
      </c>
      <c r="M107" s="38">
        <v>3800</v>
      </c>
      <c r="N107" s="2">
        <v>36000</v>
      </c>
      <c r="O107" s="2">
        <v>1</v>
      </c>
      <c r="P107" s="2">
        <v>9122.7999999999993</v>
      </c>
      <c r="Q107" s="3">
        <v>0.68243333333333001</v>
      </c>
      <c r="R107" s="48" t="s">
        <v>2197</v>
      </c>
      <c r="S107" s="25">
        <v>0</v>
      </c>
      <c r="T107" s="23">
        <v>9122.7999999999993</v>
      </c>
      <c r="U107" s="36">
        <f>VLOOKUP(表2[[#This Row],[2014 Segment]],表3[],3)</f>
        <v>0</v>
      </c>
      <c r="V107" s="25">
        <v>0</v>
      </c>
      <c r="W107" s="25">
        <f>表2[[#This Row],[GR]]+表2[[#This Row],[根据BU需调整GR]]</f>
        <v>0</v>
      </c>
      <c r="X107" s="23">
        <f>表2[[#This Row],[MAT销量]]*(1+表2[[#This Row],[调整后GR2]])</f>
        <v>9122.7999999999993</v>
      </c>
      <c r="Y107" s="23">
        <f>表2[[#This Row],[调整结果]]/12/114.03</f>
        <v>6.6669589874009754</v>
      </c>
      <c r="Z107" s="27">
        <f>ROUND(表2[[#This Row],[调整结果]]-表2[[#This Row],[14 ECI金额]],0)</f>
        <v>0</v>
      </c>
      <c r="AA107" t="s">
        <v>2198</v>
      </c>
    </row>
    <row r="108" spans="1:27" x14ac:dyDescent="0.2">
      <c r="A108" t="s">
        <v>851</v>
      </c>
      <c r="B108" s="38" t="s">
        <v>427</v>
      </c>
      <c r="C108" t="s">
        <v>928</v>
      </c>
      <c r="D108" s="38" t="s">
        <v>434</v>
      </c>
      <c r="E108" s="38" t="s">
        <v>939</v>
      </c>
      <c r="F108">
        <v>10500174</v>
      </c>
      <c r="G108" s="39" t="s">
        <v>942</v>
      </c>
      <c r="H108" s="39" t="s">
        <v>105</v>
      </c>
      <c r="I108" s="38" t="s">
        <v>0</v>
      </c>
      <c r="J108" s="38" t="s">
        <v>203</v>
      </c>
      <c r="K108" s="38" t="s">
        <v>106</v>
      </c>
      <c r="L108" s="38">
        <v>400</v>
      </c>
      <c r="M108" s="38">
        <v>1600</v>
      </c>
      <c r="N108" s="2">
        <v>36000</v>
      </c>
      <c r="O108" s="2">
        <v>1</v>
      </c>
      <c r="P108" s="2">
        <v>304.10666666666998</v>
      </c>
      <c r="Q108" s="3">
        <v>6.3355555555556003E-3</v>
      </c>
      <c r="R108" s="48" t="s">
        <v>2195</v>
      </c>
      <c r="S108" s="25">
        <v>0</v>
      </c>
      <c r="T108" s="23">
        <v>304.11</v>
      </c>
      <c r="U108" s="36">
        <f>VLOOKUP(表2[[#This Row],[2014 Segment]],表3[],3)</f>
        <v>0</v>
      </c>
      <c r="V108" s="25">
        <v>0</v>
      </c>
      <c r="W108" s="25">
        <f>表2[[#This Row],[GR]]+表2[[#This Row],[根据BU需调整GR]]</f>
        <v>0</v>
      </c>
      <c r="X108" s="23">
        <f>表2[[#This Row],[MAT销量]]*(1+表2[[#This Row],[调整后GR2]])</f>
        <v>304.10666666666998</v>
      </c>
      <c r="Y108" s="23">
        <f>表2[[#This Row],[调整结果]]/12/114.03</f>
        <v>0.22224171027117864</v>
      </c>
      <c r="Z108" s="27">
        <f>ROUND(表2[[#This Row],[调整结果]]-表2[[#This Row],[14 ECI金额]],0)</f>
        <v>0</v>
      </c>
      <c r="AA108" t="s">
        <v>2198</v>
      </c>
    </row>
    <row r="109" spans="1:27" x14ac:dyDescent="0.2">
      <c r="A109" t="s">
        <v>851</v>
      </c>
      <c r="B109" s="38" t="s">
        <v>427</v>
      </c>
      <c r="C109" t="s">
        <v>928</v>
      </c>
      <c r="D109" s="38" t="s">
        <v>434</v>
      </c>
      <c r="E109" s="38" t="s">
        <v>939</v>
      </c>
      <c r="F109">
        <v>10500176</v>
      </c>
      <c r="G109" s="39" t="s">
        <v>943</v>
      </c>
      <c r="H109" s="39" t="s">
        <v>103</v>
      </c>
      <c r="I109" s="38" t="s">
        <v>0</v>
      </c>
      <c r="J109" s="38" t="s">
        <v>203</v>
      </c>
      <c r="K109" s="38" t="s">
        <v>104</v>
      </c>
      <c r="L109" s="38">
        <v>1500</v>
      </c>
      <c r="M109" s="38">
        <v>6800</v>
      </c>
      <c r="N109" s="2">
        <v>330120.21000000002</v>
      </c>
      <c r="O109" s="2">
        <v>2</v>
      </c>
      <c r="P109" s="2">
        <v>307130.40000000002</v>
      </c>
      <c r="Q109" s="3">
        <v>0.69387039345455004</v>
      </c>
      <c r="R109" s="48" t="s">
        <v>2197</v>
      </c>
      <c r="S109" s="25">
        <v>0</v>
      </c>
      <c r="T109" s="23">
        <v>307130.40000000002</v>
      </c>
      <c r="U109" s="36">
        <f>VLOOKUP(表2[[#This Row],[2014 Segment]],表3[],3)</f>
        <v>0</v>
      </c>
      <c r="V109" s="25">
        <v>0</v>
      </c>
      <c r="W109" s="25">
        <f>表2[[#This Row],[GR]]+表2[[#This Row],[根据BU需调整GR]]</f>
        <v>0</v>
      </c>
      <c r="X109" s="23">
        <f>表2[[#This Row],[MAT销量]]*(1+表2[[#This Row],[调整后GR2]])</f>
        <v>307130.40000000002</v>
      </c>
      <c r="Y109" s="23">
        <f>表2[[#This Row],[调整结果]]/12/114.03</f>
        <v>224.45146014206787</v>
      </c>
      <c r="Z109" s="27">
        <f>ROUND(表2[[#This Row],[调整结果]]-表2[[#This Row],[14 ECI金额]],0)</f>
        <v>0</v>
      </c>
      <c r="AA109" t="s">
        <v>2198</v>
      </c>
    </row>
    <row r="110" spans="1:27" x14ac:dyDescent="0.2">
      <c r="A110" t="s">
        <v>851</v>
      </c>
      <c r="B110" s="38" t="s">
        <v>427</v>
      </c>
      <c r="C110" t="s">
        <v>928</v>
      </c>
      <c r="D110" s="38" t="s">
        <v>434</v>
      </c>
      <c r="E110" s="38" t="s">
        <v>939</v>
      </c>
      <c r="F110">
        <v>10500178</v>
      </c>
      <c r="G110" s="39" t="s">
        <v>944</v>
      </c>
      <c r="H110" s="39" t="s">
        <v>103</v>
      </c>
      <c r="I110" s="38" t="s">
        <v>0</v>
      </c>
      <c r="J110" s="38" t="s">
        <v>945</v>
      </c>
      <c r="K110" s="38" t="s">
        <v>104</v>
      </c>
      <c r="L110" s="38">
        <v>1500</v>
      </c>
      <c r="M110" s="38">
        <v>3500</v>
      </c>
      <c r="N110" s="2">
        <v>37919.654999999999</v>
      </c>
      <c r="O110" s="2">
        <v>1</v>
      </c>
      <c r="P110" s="2">
        <v>23718.240000000002</v>
      </c>
      <c r="Q110" s="3">
        <v>0.18043149390468</v>
      </c>
      <c r="R110" s="48" t="s">
        <v>2195</v>
      </c>
      <c r="S110" s="25">
        <v>0</v>
      </c>
      <c r="T110" s="23">
        <v>23718.240000000002</v>
      </c>
      <c r="U110" s="36">
        <f>VLOOKUP(表2[[#This Row],[2014 Segment]],表3[],3)</f>
        <v>0</v>
      </c>
      <c r="V110" s="25">
        <v>0</v>
      </c>
      <c r="W110" s="25">
        <f>表2[[#This Row],[GR]]+表2[[#This Row],[根据BU需调整GR]]</f>
        <v>0</v>
      </c>
      <c r="X110" s="23">
        <f>表2[[#This Row],[MAT销量]]*(1+表2[[#This Row],[调整后GR2]])</f>
        <v>23718.240000000002</v>
      </c>
      <c r="Y110" s="23">
        <f>表2[[#This Row],[调整结果]]/12/114.03</f>
        <v>17.333333333333336</v>
      </c>
      <c r="Z110" s="27">
        <f>ROUND(表2[[#This Row],[调整结果]]-表2[[#This Row],[14 ECI金额]],0)</f>
        <v>0</v>
      </c>
      <c r="AA110" t="s">
        <v>2198</v>
      </c>
    </row>
    <row r="111" spans="1:27" x14ac:dyDescent="0.2">
      <c r="A111" t="s">
        <v>851</v>
      </c>
      <c r="B111" s="38" t="s">
        <v>427</v>
      </c>
      <c r="C111" t="s">
        <v>928</v>
      </c>
      <c r="D111" s="38" t="s">
        <v>434</v>
      </c>
      <c r="E111" s="38" t="s">
        <v>946</v>
      </c>
      <c r="F111">
        <v>10500252</v>
      </c>
      <c r="G111" s="39" t="s">
        <v>947</v>
      </c>
      <c r="H111" s="39" t="s">
        <v>103</v>
      </c>
      <c r="I111" s="38" t="s">
        <v>0</v>
      </c>
      <c r="J111" s="38" t="s">
        <v>948</v>
      </c>
      <c r="K111" s="38" t="s">
        <v>104</v>
      </c>
      <c r="L111" s="38">
        <v>2006</v>
      </c>
      <c r="M111" s="38">
        <v>8500</v>
      </c>
      <c r="N111" s="2">
        <v>800423</v>
      </c>
      <c r="O111" s="2">
        <v>4</v>
      </c>
      <c r="P111" s="2">
        <v>600713.92000000004</v>
      </c>
      <c r="Q111" s="3">
        <v>0.65865399919792</v>
      </c>
      <c r="R111" s="48" t="s">
        <v>2197</v>
      </c>
      <c r="S111" s="25">
        <v>0</v>
      </c>
      <c r="T111" s="23">
        <v>600713.92000000004</v>
      </c>
      <c r="U111" s="36">
        <f>VLOOKUP(表2[[#This Row],[2014 Segment]],表3[],3)</f>
        <v>0</v>
      </c>
      <c r="V111" s="25">
        <v>0</v>
      </c>
      <c r="W111" s="25">
        <f>表2[[#This Row],[GR]]+表2[[#This Row],[根据BU需调整GR]]</f>
        <v>0</v>
      </c>
      <c r="X111" s="23">
        <f>表2[[#This Row],[MAT销量]]*(1+表2[[#This Row],[调整后GR2]])</f>
        <v>600713.92000000004</v>
      </c>
      <c r="Y111" s="23">
        <f>表2[[#This Row],[调整结果]]/12/114.03</f>
        <v>439.00283551112284</v>
      </c>
      <c r="Z111" s="27">
        <f>ROUND(表2[[#This Row],[调整结果]]-表2[[#This Row],[14 ECI金额]],0)</f>
        <v>0</v>
      </c>
      <c r="AA111" t="s">
        <v>2198</v>
      </c>
    </row>
    <row r="112" spans="1:27" x14ac:dyDescent="0.2">
      <c r="A112" t="s">
        <v>851</v>
      </c>
      <c r="B112" s="38" t="s">
        <v>427</v>
      </c>
      <c r="C112" t="s">
        <v>928</v>
      </c>
      <c r="D112" s="38" t="s">
        <v>434</v>
      </c>
      <c r="E112" s="38" t="s">
        <v>946</v>
      </c>
      <c r="F112">
        <v>10500257</v>
      </c>
      <c r="G112" s="39" t="s">
        <v>949</v>
      </c>
      <c r="H112" s="39" t="s">
        <v>103</v>
      </c>
      <c r="I112" s="38" t="s">
        <v>0</v>
      </c>
      <c r="J112" s="38" t="s">
        <v>948</v>
      </c>
      <c r="K112" s="38" t="s">
        <v>104</v>
      </c>
      <c r="L112" s="38">
        <v>1500</v>
      </c>
      <c r="M112" s="38">
        <v>5500</v>
      </c>
      <c r="N112" s="2">
        <v>275607.09999999998</v>
      </c>
      <c r="O112" s="2">
        <v>2</v>
      </c>
      <c r="P112" s="2">
        <v>128084.6</v>
      </c>
      <c r="Q112" s="3">
        <v>0.60611069163313003</v>
      </c>
      <c r="R112" s="48" t="s">
        <v>2197</v>
      </c>
      <c r="S112" s="25">
        <v>0</v>
      </c>
      <c r="T112" s="23">
        <v>128084.6</v>
      </c>
      <c r="U112" s="36">
        <f>VLOOKUP(表2[[#This Row],[2014 Segment]],表3[],3)</f>
        <v>0</v>
      </c>
      <c r="V112" s="25">
        <v>0</v>
      </c>
      <c r="W112" s="25">
        <f>表2[[#This Row],[GR]]+表2[[#This Row],[根据BU需调整GR]]</f>
        <v>0</v>
      </c>
      <c r="X112" s="23">
        <f>表2[[#This Row],[MAT销量]]*(1+表2[[#This Row],[调整后GR2]])</f>
        <v>128084.6</v>
      </c>
      <c r="Y112" s="23">
        <f>表2[[#This Row],[调整结果]]/12/114.03</f>
        <v>93.60446081440557</v>
      </c>
      <c r="Z112" s="27">
        <f>ROUND(表2[[#This Row],[调整结果]]-表2[[#This Row],[14 ECI金额]],0)</f>
        <v>0</v>
      </c>
      <c r="AA112" t="s">
        <v>2198</v>
      </c>
    </row>
    <row r="113" spans="1:27" x14ac:dyDescent="0.2">
      <c r="A113" t="s">
        <v>851</v>
      </c>
      <c r="B113" s="38" t="s">
        <v>427</v>
      </c>
      <c r="C113" t="s">
        <v>928</v>
      </c>
      <c r="D113" s="38" t="s">
        <v>434</v>
      </c>
      <c r="E113" s="38" t="s">
        <v>946</v>
      </c>
      <c r="F113">
        <v>10500259</v>
      </c>
      <c r="G113" s="39" t="s">
        <v>950</v>
      </c>
      <c r="H113" s="39" t="s">
        <v>103</v>
      </c>
      <c r="I113" s="38" t="s">
        <v>0</v>
      </c>
      <c r="J113" s="38" t="s">
        <v>206</v>
      </c>
      <c r="K113" s="38" t="s">
        <v>104</v>
      </c>
      <c r="L113" s="38">
        <v>1300</v>
      </c>
      <c r="M113" s="38">
        <v>1600</v>
      </c>
      <c r="N113" s="2">
        <v>36000</v>
      </c>
      <c r="O113" s="2">
        <v>1</v>
      </c>
      <c r="P113" s="2">
        <v>0</v>
      </c>
      <c r="Q113" s="3">
        <v>0</v>
      </c>
      <c r="R113" s="48" t="s">
        <v>2195</v>
      </c>
      <c r="S113" s="25">
        <v>0</v>
      </c>
      <c r="T113" s="23">
        <v>0</v>
      </c>
      <c r="U113" s="36">
        <f>VLOOKUP(表2[[#This Row],[2014 Segment]],表3[],3)</f>
        <v>0</v>
      </c>
      <c r="V113" s="25">
        <v>0</v>
      </c>
      <c r="W113" s="25">
        <f>表2[[#This Row],[GR]]+表2[[#This Row],[根据BU需调整GR]]</f>
        <v>0</v>
      </c>
      <c r="X113" s="23">
        <f>表2[[#This Row],[MAT销量]]*(1+表2[[#This Row],[调整后GR2]])</f>
        <v>0</v>
      </c>
      <c r="Y113" s="23">
        <f>表2[[#This Row],[调整结果]]/12/114.03</f>
        <v>0</v>
      </c>
      <c r="Z113" s="27">
        <f>ROUND(表2[[#This Row],[调整结果]]-表2[[#This Row],[14 ECI金额]],0)</f>
        <v>0</v>
      </c>
      <c r="AA113" t="s">
        <v>2198</v>
      </c>
    </row>
    <row r="114" spans="1:27" x14ac:dyDescent="0.2">
      <c r="A114" t="s">
        <v>851</v>
      </c>
      <c r="B114" s="38" t="s">
        <v>427</v>
      </c>
      <c r="C114" t="s">
        <v>928</v>
      </c>
      <c r="D114" s="38" t="s">
        <v>434</v>
      </c>
      <c r="E114" s="38" t="s">
        <v>946</v>
      </c>
      <c r="F114">
        <v>10500268</v>
      </c>
      <c r="G114" s="39" t="s">
        <v>951</v>
      </c>
      <c r="H114" s="39" t="s">
        <v>103</v>
      </c>
      <c r="I114" s="38" t="s">
        <v>0</v>
      </c>
      <c r="J114" s="38" t="s">
        <v>206</v>
      </c>
      <c r="K114" s="38" t="s">
        <v>104</v>
      </c>
      <c r="L114" s="38">
        <v>990</v>
      </c>
      <c r="M114" s="38">
        <v>3000</v>
      </c>
      <c r="N114" s="2">
        <v>418520.67499999999</v>
      </c>
      <c r="O114" s="2">
        <v>2</v>
      </c>
      <c r="P114" s="2">
        <v>243270.39999999999</v>
      </c>
      <c r="Q114" s="3">
        <v>0.51520800017824997</v>
      </c>
      <c r="R114" s="48" t="s">
        <v>2197</v>
      </c>
      <c r="S114" s="25">
        <v>0</v>
      </c>
      <c r="T114" s="23">
        <v>243270.39999999999</v>
      </c>
      <c r="U114" s="36">
        <f>VLOOKUP(表2[[#This Row],[2014 Segment]],表3[],3)</f>
        <v>0</v>
      </c>
      <c r="V114" s="25">
        <v>0</v>
      </c>
      <c r="W114" s="25">
        <f>表2[[#This Row],[GR]]+表2[[#This Row],[根据BU需调整GR]]</f>
        <v>0</v>
      </c>
      <c r="X114" s="23">
        <f>表2[[#This Row],[MAT销量]]*(1+表2[[#This Row],[调整后GR2]])</f>
        <v>243270.39999999999</v>
      </c>
      <c r="Y114" s="23">
        <f>表2[[#This Row],[调整结果]]/12/114.03</f>
        <v>177.78245490952673</v>
      </c>
      <c r="Z114" s="27">
        <f>ROUND(表2[[#This Row],[调整结果]]-表2[[#This Row],[14 ECI金额]],0)</f>
        <v>0</v>
      </c>
      <c r="AA114" t="s">
        <v>2198</v>
      </c>
    </row>
    <row r="115" spans="1:27" x14ac:dyDescent="0.2">
      <c r="A115" t="s">
        <v>851</v>
      </c>
      <c r="B115" s="38" t="s">
        <v>427</v>
      </c>
      <c r="C115" t="s">
        <v>928</v>
      </c>
      <c r="D115" s="38" t="s">
        <v>434</v>
      </c>
      <c r="E115" s="38" t="s">
        <v>934</v>
      </c>
      <c r="F115">
        <v>10500285</v>
      </c>
      <c r="G115" s="39" t="s">
        <v>445</v>
      </c>
      <c r="H115" s="39" t="s">
        <v>105</v>
      </c>
      <c r="I115" s="38" t="s">
        <v>0</v>
      </c>
      <c r="J115" s="38" t="s">
        <v>194</v>
      </c>
      <c r="K115" s="38" t="s">
        <v>106</v>
      </c>
      <c r="L115" s="38">
        <v>338</v>
      </c>
      <c r="M115" s="38">
        <v>500</v>
      </c>
      <c r="N115" s="2">
        <v>36000</v>
      </c>
      <c r="O115" s="2">
        <v>1</v>
      </c>
      <c r="P115" s="2">
        <v>3344.88</v>
      </c>
      <c r="Q115" s="3">
        <v>0</v>
      </c>
      <c r="R115" s="48" t="s">
        <v>2195</v>
      </c>
      <c r="S115" s="25">
        <v>0</v>
      </c>
      <c r="T115" s="23">
        <v>3344.88</v>
      </c>
      <c r="U115" s="36">
        <f>VLOOKUP(表2[[#This Row],[2014 Segment]],表3[],3)</f>
        <v>0</v>
      </c>
      <c r="V115" s="25">
        <v>0</v>
      </c>
      <c r="W115" s="25">
        <f>表2[[#This Row],[GR]]+表2[[#This Row],[根据BU需调整GR]]</f>
        <v>0</v>
      </c>
      <c r="X115" s="23">
        <f>表2[[#This Row],[MAT销量]]*(1+表2[[#This Row],[调整后GR2]])</f>
        <v>3344.88</v>
      </c>
      <c r="Y115" s="23">
        <f>表2[[#This Row],[调整结果]]/12/114.03</f>
        <v>2.4444444444444446</v>
      </c>
      <c r="Z115" s="27">
        <f>ROUND(表2[[#This Row],[调整结果]]-表2[[#This Row],[14 ECI金额]],0)</f>
        <v>0</v>
      </c>
      <c r="AA115" t="s">
        <v>2198</v>
      </c>
    </row>
    <row r="116" spans="1:27" x14ac:dyDescent="0.2">
      <c r="A116" t="s">
        <v>851</v>
      </c>
      <c r="B116" s="38" t="s">
        <v>427</v>
      </c>
      <c r="C116" t="s">
        <v>928</v>
      </c>
      <c r="D116" s="38" t="s">
        <v>434</v>
      </c>
      <c r="E116" s="38" t="s">
        <v>930</v>
      </c>
      <c r="F116">
        <v>10500314</v>
      </c>
      <c r="G116" s="39" t="s">
        <v>952</v>
      </c>
      <c r="H116" s="39" t="s">
        <v>105</v>
      </c>
      <c r="I116" s="38" t="s">
        <v>0</v>
      </c>
      <c r="J116" s="38" t="s">
        <v>194</v>
      </c>
      <c r="K116" s="38" t="s">
        <v>107</v>
      </c>
      <c r="L116" s="38">
        <v>0</v>
      </c>
      <c r="M116" s="38">
        <v>50</v>
      </c>
      <c r="N116" s="2">
        <v>36000</v>
      </c>
      <c r="O116" s="2">
        <v>1</v>
      </c>
      <c r="P116" s="2">
        <v>5321.5333333333001</v>
      </c>
      <c r="Q116" s="3">
        <v>0.12670555555556001</v>
      </c>
      <c r="R116" s="48" t="s">
        <v>2195</v>
      </c>
      <c r="S116" s="25">
        <v>0</v>
      </c>
      <c r="T116" s="23">
        <v>5321.53</v>
      </c>
      <c r="U116" s="36">
        <f>VLOOKUP(表2[[#This Row],[2014 Segment]],表3[],3)</f>
        <v>0</v>
      </c>
      <c r="V116" s="25">
        <v>0</v>
      </c>
      <c r="W116" s="25">
        <f>表2[[#This Row],[GR]]+表2[[#This Row],[根据BU需调整GR]]</f>
        <v>0</v>
      </c>
      <c r="X116" s="23">
        <f>表2[[#This Row],[MAT销量]]*(1+表2[[#This Row],[调整后GR2]])</f>
        <v>5321.5333333333001</v>
      </c>
      <c r="Y116" s="23">
        <f>表2[[#This Row],[调整结果]]/12/114.03</f>
        <v>3.8889863291336342</v>
      </c>
      <c r="Z116" s="27">
        <f>ROUND(表2[[#This Row],[调整结果]]-表2[[#This Row],[14 ECI金额]],0)</f>
        <v>0</v>
      </c>
      <c r="AA116" t="s">
        <v>2198</v>
      </c>
    </row>
    <row r="117" spans="1:27" x14ac:dyDescent="0.2">
      <c r="A117" t="s">
        <v>851</v>
      </c>
      <c r="B117" s="38" t="s">
        <v>427</v>
      </c>
      <c r="C117" t="s">
        <v>928</v>
      </c>
      <c r="D117" s="38" t="s">
        <v>434</v>
      </c>
      <c r="E117" s="38" t="s">
        <v>934</v>
      </c>
      <c r="F117">
        <v>13000280</v>
      </c>
      <c r="G117" s="39" t="s">
        <v>953</v>
      </c>
      <c r="H117" s="39" t="s">
        <v>105</v>
      </c>
      <c r="I117" s="38" t="s">
        <v>0</v>
      </c>
      <c r="J117" s="38" t="s">
        <v>194</v>
      </c>
      <c r="K117" s="38" t="s">
        <v>107</v>
      </c>
      <c r="L117" s="38">
        <v>200</v>
      </c>
      <c r="M117" s="38">
        <v>250</v>
      </c>
      <c r="N117" s="2">
        <v>36000</v>
      </c>
      <c r="O117" s="2">
        <v>1</v>
      </c>
      <c r="P117" s="2">
        <v>0</v>
      </c>
      <c r="Q117" s="3">
        <v>0</v>
      </c>
      <c r="R117" s="48" t="s">
        <v>2195</v>
      </c>
      <c r="S117" s="25">
        <v>0</v>
      </c>
      <c r="T117" s="23">
        <v>0</v>
      </c>
      <c r="U117" s="36">
        <f>VLOOKUP(表2[[#This Row],[2014 Segment]],表3[],3)</f>
        <v>0</v>
      </c>
      <c r="V117" s="25">
        <v>0</v>
      </c>
      <c r="W117" s="25">
        <f>表2[[#This Row],[GR]]+表2[[#This Row],[根据BU需调整GR]]</f>
        <v>0</v>
      </c>
      <c r="X117" s="23">
        <f>表2[[#This Row],[MAT销量]]*(1+表2[[#This Row],[调整后GR2]])</f>
        <v>0</v>
      </c>
      <c r="Y117" s="23">
        <f>表2[[#This Row],[调整结果]]/12/114.03</f>
        <v>0</v>
      </c>
      <c r="Z117" s="27">
        <f>ROUND(表2[[#This Row],[调整结果]]-表2[[#This Row],[14 ECI金额]],0)</f>
        <v>0</v>
      </c>
      <c r="AA117" t="s">
        <v>2198</v>
      </c>
    </row>
    <row r="118" spans="1:27" x14ac:dyDescent="0.2">
      <c r="A118" t="s">
        <v>851</v>
      </c>
      <c r="B118" s="38" t="s">
        <v>427</v>
      </c>
      <c r="C118" t="s">
        <v>928</v>
      </c>
      <c r="D118" s="38" t="s">
        <v>434</v>
      </c>
      <c r="E118" s="38" t="s">
        <v>934</v>
      </c>
      <c r="F118">
        <v>13000361</v>
      </c>
      <c r="G118" s="39" t="s">
        <v>954</v>
      </c>
      <c r="H118" s="39" t="s">
        <v>105</v>
      </c>
      <c r="I118" s="38" t="s">
        <v>0</v>
      </c>
      <c r="J118" s="38" t="s">
        <v>194</v>
      </c>
      <c r="K118" s="38" t="s">
        <v>104</v>
      </c>
      <c r="L118" s="38">
        <v>951</v>
      </c>
      <c r="M118" s="38">
        <v>135</v>
      </c>
      <c r="N118" s="2">
        <v>135841.44</v>
      </c>
      <c r="O118" s="2">
        <v>1</v>
      </c>
      <c r="P118" s="2">
        <v>131366.07999999999</v>
      </c>
      <c r="Q118" s="3">
        <v>0.95238095238095</v>
      </c>
      <c r="R118" s="48" t="s">
        <v>2197</v>
      </c>
      <c r="S118" s="25">
        <v>0</v>
      </c>
      <c r="T118" s="23">
        <v>131366.07999999999</v>
      </c>
      <c r="U118" s="36">
        <f>VLOOKUP(表2[[#This Row],[2014 Segment]],表3[],3)</f>
        <v>0</v>
      </c>
      <c r="V118" s="25">
        <v>0</v>
      </c>
      <c r="W118" s="25">
        <f>表2[[#This Row],[GR]]+表2[[#This Row],[根据BU需调整GR]]</f>
        <v>0</v>
      </c>
      <c r="X118" s="23">
        <f>表2[[#This Row],[MAT销量]]*(1+表2[[#This Row],[调整后GR2]])</f>
        <v>131366.07999999999</v>
      </c>
      <c r="Y118" s="23">
        <f>表2[[#This Row],[调整结果]]/12/114.03</f>
        <v>96.00257242246191</v>
      </c>
      <c r="Z118" s="27">
        <f>ROUND(表2[[#This Row],[调整结果]]-表2[[#This Row],[14 ECI金额]],0)</f>
        <v>0</v>
      </c>
      <c r="AA118" t="s">
        <v>2198</v>
      </c>
    </row>
    <row r="119" spans="1:27" x14ac:dyDescent="0.2">
      <c r="A119" t="s">
        <v>851</v>
      </c>
      <c r="B119" s="38" t="s">
        <v>427</v>
      </c>
      <c r="C119" t="s">
        <v>928</v>
      </c>
      <c r="D119" s="38" t="s">
        <v>434</v>
      </c>
      <c r="E119" s="38" t="s">
        <v>929</v>
      </c>
      <c r="F119">
        <v>13000609</v>
      </c>
      <c r="G119" s="39" t="s">
        <v>955</v>
      </c>
      <c r="H119" s="39" t="s">
        <v>105</v>
      </c>
      <c r="I119" s="38" t="s">
        <v>0</v>
      </c>
      <c r="J119" s="38" t="s">
        <v>194</v>
      </c>
      <c r="K119" s="38" t="s">
        <v>107</v>
      </c>
      <c r="L119" s="38">
        <v>100</v>
      </c>
      <c r="M119" s="38">
        <v>0</v>
      </c>
      <c r="N119" s="2">
        <v>36000</v>
      </c>
      <c r="O119" s="2">
        <v>1</v>
      </c>
      <c r="P119" s="2">
        <v>0</v>
      </c>
      <c r="Q119" s="3">
        <v>0</v>
      </c>
      <c r="R119" s="48" t="s">
        <v>2195</v>
      </c>
      <c r="S119" s="25">
        <v>0</v>
      </c>
      <c r="T119" s="23">
        <v>0</v>
      </c>
      <c r="U119" s="36">
        <f>VLOOKUP(表2[[#This Row],[2014 Segment]],表3[],3)</f>
        <v>0</v>
      </c>
      <c r="V119" s="25">
        <v>0</v>
      </c>
      <c r="W119" s="25">
        <f>表2[[#This Row],[GR]]+表2[[#This Row],[根据BU需调整GR]]</f>
        <v>0</v>
      </c>
      <c r="X119" s="23">
        <f>表2[[#This Row],[MAT销量]]*(1+表2[[#This Row],[调整后GR2]])</f>
        <v>0</v>
      </c>
      <c r="Y119" s="23">
        <f>表2[[#This Row],[调整结果]]/12/114.03</f>
        <v>0</v>
      </c>
      <c r="Z119" s="27">
        <f>ROUND(表2[[#This Row],[调整结果]]-表2[[#This Row],[14 ECI金额]],0)</f>
        <v>0</v>
      </c>
      <c r="AA119" t="s">
        <v>2198</v>
      </c>
    </row>
    <row r="120" spans="1:27" x14ac:dyDescent="0.2">
      <c r="A120" t="s">
        <v>851</v>
      </c>
      <c r="B120" s="38" t="s">
        <v>427</v>
      </c>
      <c r="C120" t="s">
        <v>928</v>
      </c>
      <c r="D120" s="38" t="s">
        <v>434</v>
      </c>
      <c r="E120" s="38" t="s">
        <v>932</v>
      </c>
      <c r="F120">
        <v>91007936</v>
      </c>
      <c r="G120" s="39" t="s">
        <v>956</v>
      </c>
      <c r="H120" s="39" t="s">
        <v>105</v>
      </c>
      <c r="I120" s="38" t="s">
        <v>0</v>
      </c>
      <c r="J120" s="38" t="s">
        <v>194</v>
      </c>
      <c r="K120" s="38" t="s">
        <v>107</v>
      </c>
      <c r="L120" s="38">
        <v>120</v>
      </c>
      <c r="M120" s="38">
        <v>0</v>
      </c>
      <c r="N120" s="2">
        <v>36000</v>
      </c>
      <c r="O120" s="2">
        <v>1</v>
      </c>
      <c r="P120" s="2">
        <v>6385.88</v>
      </c>
      <c r="Q120" s="3">
        <v>0.11758583333333</v>
      </c>
      <c r="R120" s="48" t="s">
        <v>2195</v>
      </c>
      <c r="S120" s="25">
        <v>0</v>
      </c>
      <c r="T120" s="23">
        <v>6385.88</v>
      </c>
      <c r="U120" s="36">
        <f>VLOOKUP(表2[[#This Row],[2014 Segment]],表3[],3)</f>
        <v>0</v>
      </c>
      <c r="V120" s="25">
        <v>0</v>
      </c>
      <c r="W120" s="25">
        <f>表2[[#This Row],[GR]]+表2[[#This Row],[根据BU需调整GR]]</f>
        <v>0</v>
      </c>
      <c r="X120" s="23">
        <f>表2[[#This Row],[MAT销量]]*(1+表2[[#This Row],[调整后GR2]])</f>
        <v>6385.88</v>
      </c>
      <c r="Y120" s="23">
        <f>表2[[#This Row],[调整结果]]/12/114.03</f>
        <v>4.6668128270338212</v>
      </c>
      <c r="Z120" s="27">
        <f>ROUND(表2[[#This Row],[调整结果]]-表2[[#This Row],[14 ECI金额]],0)</f>
        <v>0</v>
      </c>
      <c r="AA120" t="s">
        <v>2198</v>
      </c>
    </row>
    <row r="121" spans="1:27" x14ac:dyDescent="0.2">
      <c r="A121" t="s">
        <v>851</v>
      </c>
      <c r="B121" s="38" t="s">
        <v>427</v>
      </c>
      <c r="C121" t="s">
        <v>928</v>
      </c>
      <c r="D121" s="38" t="s">
        <v>434</v>
      </c>
      <c r="E121" s="38" t="s">
        <v>939</v>
      </c>
      <c r="F121">
        <v>91008045</v>
      </c>
      <c r="G121" s="39" t="s">
        <v>957</v>
      </c>
      <c r="H121" s="39" t="s">
        <v>105</v>
      </c>
      <c r="I121" s="38" t="s">
        <v>0</v>
      </c>
      <c r="J121" s="38" t="s">
        <v>203</v>
      </c>
      <c r="K121" s="38" t="s">
        <v>107</v>
      </c>
      <c r="L121" s="38">
        <v>100</v>
      </c>
      <c r="M121" s="38">
        <v>0</v>
      </c>
      <c r="N121" s="2">
        <v>36000</v>
      </c>
      <c r="O121" s="2">
        <v>1</v>
      </c>
      <c r="P121" s="2">
        <v>15204.533333333</v>
      </c>
      <c r="Q121" s="3">
        <v>0.28700277777777999</v>
      </c>
      <c r="R121" s="48" t="s">
        <v>2196</v>
      </c>
      <c r="S121" s="25">
        <v>0</v>
      </c>
      <c r="T121" s="23">
        <v>15204.53</v>
      </c>
      <c r="U121" s="36">
        <f>VLOOKUP(表2[[#This Row],[2014 Segment]],表3[],3)</f>
        <v>0</v>
      </c>
      <c r="V121" s="25">
        <v>0</v>
      </c>
      <c r="W121" s="25">
        <f>表2[[#This Row],[GR]]+表2[[#This Row],[根据BU需调整GR]]</f>
        <v>0</v>
      </c>
      <c r="X121" s="23">
        <f>表2[[#This Row],[MAT销量]]*(1+表2[[#This Row],[调整后GR2]])</f>
        <v>15204.533333333</v>
      </c>
      <c r="Y121" s="23">
        <f>表2[[#This Row],[调整结果]]/12/114.03</f>
        <v>11.111500872089948</v>
      </c>
      <c r="Z121" s="27">
        <f>ROUND(表2[[#This Row],[调整结果]]-表2[[#This Row],[14 ECI金额]],0)</f>
        <v>0</v>
      </c>
      <c r="AA121" t="s">
        <v>2198</v>
      </c>
    </row>
    <row r="122" spans="1:27" x14ac:dyDescent="0.2">
      <c r="A122" t="s">
        <v>851</v>
      </c>
      <c r="B122" s="38" t="s">
        <v>427</v>
      </c>
      <c r="C122" t="s">
        <v>928</v>
      </c>
      <c r="D122" s="38" t="s">
        <v>434</v>
      </c>
      <c r="E122" s="38" t="s">
        <v>934</v>
      </c>
      <c r="F122">
        <v>91009278</v>
      </c>
      <c r="G122" s="39" t="s">
        <v>958</v>
      </c>
      <c r="H122" s="39" t="s">
        <v>105</v>
      </c>
      <c r="I122" s="38" t="s">
        <v>0</v>
      </c>
      <c r="J122" s="38" t="s">
        <v>194</v>
      </c>
      <c r="K122" s="38" t="s">
        <v>107</v>
      </c>
      <c r="L122" s="38">
        <v>320</v>
      </c>
      <c r="M122" s="38">
        <v>1200</v>
      </c>
      <c r="N122" s="2">
        <v>36000</v>
      </c>
      <c r="O122" s="2">
        <v>1</v>
      </c>
      <c r="P122" s="2">
        <v>1216.32</v>
      </c>
      <c r="Q122" s="3">
        <v>0</v>
      </c>
      <c r="R122" s="48" t="s">
        <v>2195</v>
      </c>
      <c r="S122" s="25">
        <v>0</v>
      </c>
      <c r="T122" s="23">
        <v>1216.32</v>
      </c>
      <c r="U122" s="36">
        <f>VLOOKUP(表2[[#This Row],[2014 Segment]],表3[],3)</f>
        <v>0</v>
      </c>
      <c r="V122" s="25">
        <v>0</v>
      </c>
      <c r="W122" s="25">
        <f>表2[[#This Row],[GR]]+表2[[#This Row],[根据BU需调整GR]]</f>
        <v>0</v>
      </c>
      <c r="X122" s="23">
        <f>表2[[#This Row],[MAT销量]]*(1+表2[[#This Row],[调整后GR2]])</f>
        <v>1216.32</v>
      </c>
      <c r="Y122" s="23">
        <f>表2[[#This Row],[调整结果]]/12/114.03</f>
        <v>0.88888888888888884</v>
      </c>
      <c r="Z122" s="27">
        <f>ROUND(表2[[#This Row],[调整结果]]-表2[[#This Row],[14 ECI金额]],0)</f>
        <v>0</v>
      </c>
      <c r="AA122" t="s">
        <v>2198</v>
      </c>
    </row>
    <row r="123" spans="1:27" x14ac:dyDescent="0.2">
      <c r="A123" t="s">
        <v>851</v>
      </c>
      <c r="B123" s="38" t="s">
        <v>427</v>
      </c>
      <c r="C123" t="s">
        <v>928</v>
      </c>
      <c r="D123" s="38" t="s">
        <v>434</v>
      </c>
      <c r="E123" s="38" t="s">
        <v>930</v>
      </c>
      <c r="F123">
        <v>91009620</v>
      </c>
      <c r="G123" s="39" t="s">
        <v>959</v>
      </c>
      <c r="H123" s="39" t="s">
        <v>105</v>
      </c>
      <c r="I123" s="38" t="s">
        <v>0</v>
      </c>
      <c r="J123" s="38" t="s">
        <v>194</v>
      </c>
      <c r="K123" s="38" t="s">
        <v>104</v>
      </c>
      <c r="L123" s="38">
        <v>250</v>
      </c>
      <c r="M123" s="38">
        <v>1600</v>
      </c>
      <c r="N123" s="2">
        <v>36000</v>
      </c>
      <c r="O123" s="2">
        <v>1</v>
      </c>
      <c r="P123" s="2">
        <v>16724.906666667001</v>
      </c>
      <c r="Q123" s="3">
        <v>0.45341555555556001</v>
      </c>
      <c r="R123" s="48" t="s">
        <v>2196</v>
      </c>
      <c r="S123" s="25">
        <v>0</v>
      </c>
      <c r="T123" s="23">
        <v>16724.91</v>
      </c>
      <c r="U123" s="36">
        <f>VLOOKUP(表2[[#This Row],[2014 Segment]],表3[],3)</f>
        <v>0</v>
      </c>
      <c r="V123" s="25">
        <v>0</v>
      </c>
      <c r="W123" s="25">
        <f>表2[[#This Row],[GR]]+表2[[#This Row],[根据BU需调整GR]]</f>
        <v>0</v>
      </c>
      <c r="X123" s="23">
        <f>表2[[#This Row],[MAT销量]]*(1+表2[[#This Row],[调整后GR2]])</f>
        <v>16724.906666667001</v>
      </c>
      <c r="Y123" s="23">
        <f>表2[[#This Row],[调整结果]]/12/114.03</f>
        <v>12.222592495152591</v>
      </c>
      <c r="Z123" s="27">
        <f>ROUND(表2[[#This Row],[调整结果]]-表2[[#This Row],[14 ECI金额]],0)</f>
        <v>0</v>
      </c>
      <c r="AA123" t="s">
        <v>2198</v>
      </c>
    </row>
    <row r="124" spans="1:27" x14ac:dyDescent="0.2">
      <c r="A124" t="s">
        <v>851</v>
      </c>
      <c r="B124" s="38" t="s">
        <v>427</v>
      </c>
      <c r="C124" t="s">
        <v>928</v>
      </c>
      <c r="D124" s="38" t="s">
        <v>434</v>
      </c>
      <c r="E124" s="38" t="s">
        <v>929</v>
      </c>
      <c r="F124">
        <v>91018467</v>
      </c>
      <c r="G124" s="39" t="s">
        <v>960</v>
      </c>
      <c r="H124" s="39" t="s">
        <v>105</v>
      </c>
      <c r="I124" s="38" t="s">
        <v>0</v>
      </c>
      <c r="J124" s="38" t="s">
        <v>194</v>
      </c>
      <c r="K124" s="38" t="s">
        <v>106</v>
      </c>
      <c r="L124" s="38">
        <v>110</v>
      </c>
      <c r="M124" s="38">
        <v>100</v>
      </c>
      <c r="N124" s="2">
        <v>43972.95</v>
      </c>
      <c r="O124" s="2">
        <v>1</v>
      </c>
      <c r="P124" s="2">
        <v>48654.133333332997</v>
      </c>
      <c r="Q124" s="3">
        <v>0.95238095238095</v>
      </c>
      <c r="R124" s="48" t="s">
        <v>2197</v>
      </c>
      <c r="S124" s="25">
        <v>0</v>
      </c>
      <c r="T124" s="23">
        <v>48654.13</v>
      </c>
      <c r="U124" s="36">
        <f>VLOOKUP(表2[[#This Row],[2014 Segment]],表3[],3)</f>
        <v>0</v>
      </c>
      <c r="V124" s="25">
        <v>0</v>
      </c>
      <c r="W124" s="25">
        <f>表2[[#This Row],[GR]]+表2[[#This Row],[根据BU需调整GR]]</f>
        <v>0</v>
      </c>
      <c r="X124" s="23">
        <f>表2[[#This Row],[MAT销量]]*(1+表2[[#This Row],[调整后GR2]])</f>
        <v>48654.133333332997</v>
      </c>
      <c r="Y124" s="23">
        <f>表2[[#This Row],[调整结果]]/12/114.03</f>
        <v>35.556529958003011</v>
      </c>
      <c r="Z124" s="27">
        <f>ROUND(表2[[#This Row],[调整结果]]-表2[[#This Row],[14 ECI金额]],0)</f>
        <v>0</v>
      </c>
      <c r="AA124" t="s">
        <v>2198</v>
      </c>
    </row>
    <row r="125" spans="1:27" x14ac:dyDescent="0.2">
      <c r="A125" t="s">
        <v>851</v>
      </c>
      <c r="B125" s="38" t="s">
        <v>427</v>
      </c>
      <c r="C125" t="s">
        <v>928</v>
      </c>
      <c r="D125" s="38" t="s">
        <v>434</v>
      </c>
      <c r="E125" s="38" t="s">
        <v>932</v>
      </c>
      <c r="F125">
        <v>91028508</v>
      </c>
      <c r="G125" s="39" t="s">
        <v>961</v>
      </c>
      <c r="H125" s="39" t="s">
        <v>105</v>
      </c>
      <c r="I125" s="38" t="s">
        <v>0</v>
      </c>
      <c r="J125" s="38" t="s">
        <v>194</v>
      </c>
      <c r="K125" s="38" t="s">
        <v>107</v>
      </c>
      <c r="L125" s="38">
        <v>0</v>
      </c>
      <c r="M125" s="38">
        <v>20</v>
      </c>
      <c r="N125" s="2">
        <v>36000</v>
      </c>
      <c r="O125" s="2">
        <v>1</v>
      </c>
      <c r="P125" s="2">
        <v>1824.48</v>
      </c>
      <c r="Q125" s="3">
        <v>0.33313999999999999</v>
      </c>
      <c r="R125" s="48" t="s">
        <v>2196</v>
      </c>
      <c r="S125" s="25">
        <v>0</v>
      </c>
      <c r="T125" s="23">
        <v>1824.48</v>
      </c>
      <c r="U125" s="36">
        <f>VLOOKUP(表2[[#This Row],[2014 Segment]],表3[],3)</f>
        <v>0</v>
      </c>
      <c r="V125" s="25">
        <v>0</v>
      </c>
      <c r="W125" s="25">
        <f>表2[[#This Row],[GR]]+表2[[#This Row],[根据BU需调整GR]]</f>
        <v>0</v>
      </c>
      <c r="X125" s="23">
        <f>表2[[#This Row],[MAT销量]]*(1+表2[[#This Row],[调整后GR2]])</f>
        <v>1824.48</v>
      </c>
      <c r="Y125" s="23">
        <f>表2[[#This Row],[调整结果]]/12/114.03</f>
        <v>1.3333333333333333</v>
      </c>
      <c r="Z125" s="27">
        <f>ROUND(表2[[#This Row],[调整结果]]-表2[[#This Row],[14 ECI金额]],0)</f>
        <v>0</v>
      </c>
      <c r="AA125" t="s">
        <v>2198</v>
      </c>
    </row>
    <row r="126" spans="1:27" x14ac:dyDescent="0.2">
      <c r="A126" t="s">
        <v>851</v>
      </c>
      <c r="B126" s="38" t="s">
        <v>427</v>
      </c>
      <c r="C126" t="s">
        <v>962</v>
      </c>
      <c r="D126" s="38" t="s">
        <v>435</v>
      </c>
      <c r="E126" s="38" t="s">
        <v>963</v>
      </c>
      <c r="F126">
        <v>10500002</v>
      </c>
      <c r="G126" s="39" t="s">
        <v>964</v>
      </c>
      <c r="H126" s="39" t="s">
        <v>105</v>
      </c>
      <c r="I126" s="38" t="s">
        <v>0</v>
      </c>
      <c r="J126" s="38" t="s">
        <v>965</v>
      </c>
      <c r="K126" s="38" t="s">
        <v>106</v>
      </c>
      <c r="L126" s="38">
        <v>600</v>
      </c>
      <c r="M126" s="38">
        <v>1200</v>
      </c>
      <c r="N126" s="2">
        <v>60000</v>
      </c>
      <c r="O126" s="2">
        <v>1</v>
      </c>
      <c r="P126" s="2">
        <v>24327.466666666998</v>
      </c>
      <c r="Q126" s="3">
        <v>0.84538000000000002</v>
      </c>
      <c r="R126" s="48" t="s">
        <v>2197</v>
      </c>
      <c r="S126" s="25">
        <v>0</v>
      </c>
      <c r="T126" s="23">
        <v>24327.47</v>
      </c>
      <c r="U126" s="36">
        <f>VLOOKUP(表2[[#This Row],[2014 Segment]],表3[],3)</f>
        <v>0</v>
      </c>
      <c r="V126" s="25">
        <v>0</v>
      </c>
      <c r="W126" s="25">
        <f>表2[[#This Row],[GR]]+表2[[#This Row],[根据BU需调整GR]]</f>
        <v>0</v>
      </c>
      <c r="X126" s="23">
        <f>表2[[#This Row],[MAT销量]]*(1+表2[[#This Row],[调整后GR2]])</f>
        <v>24327.466666666998</v>
      </c>
      <c r="Y126" s="23">
        <f>表2[[#This Row],[调整结果]]/12/114.03</f>
        <v>17.778557299736178</v>
      </c>
      <c r="Z126" s="27">
        <f>ROUND(表2[[#This Row],[调整结果]]-表2[[#This Row],[14 ECI金额]],0)</f>
        <v>0</v>
      </c>
      <c r="AA126" t="s">
        <v>2198</v>
      </c>
    </row>
    <row r="127" spans="1:27" x14ac:dyDescent="0.2">
      <c r="A127" t="s">
        <v>851</v>
      </c>
      <c r="B127" s="38" t="s">
        <v>427</v>
      </c>
      <c r="C127" t="s">
        <v>962</v>
      </c>
      <c r="D127" s="38" t="s">
        <v>435</v>
      </c>
      <c r="E127" s="38" t="s">
        <v>963</v>
      </c>
      <c r="F127">
        <v>10500003</v>
      </c>
      <c r="G127" s="39" t="s">
        <v>966</v>
      </c>
      <c r="H127" s="39" t="s">
        <v>103</v>
      </c>
      <c r="I127" s="38" t="s">
        <v>0</v>
      </c>
      <c r="J127" s="38" t="s">
        <v>965</v>
      </c>
      <c r="K127" s="38" t="s">
        <v>104</v>
      </c>
      <c r="L127" s="38">
        <v>850</v>
      </c>
      <c r="M127" s="38">
        <v>1500</v>
      </c>
      <c r="N127" s="2">
        <v>139948.37</v>
      </c>
      <c r="O127" s="2">
        <v>1</v>
      </c>
      <c r="P127" s="2">
        <v>69939.466666666995</v>
      </c>
      <c r="Q127" s="3">
        <v>0.92289177787494003</v>
      </c>
      <c r="R127" s="48" t="s">
        <v>2197</v>
      </c>
      <c r="S127" s="25">
        <v>0</v>
      </c>
      <c r="T127" s="23">
        <v>69939.47</v>
      </c>
      <c r="U127" s="36">
        <f>VLOOKUP(表2[[#This Row],[2014 Segment]],表3[],3)</f>
        <v>0</v>
      </c>
      <c r="V127" s="25">
        <v>0</v>
      </c>
      <c r="W127" s="25">
        <f>表2[[#This Row],[GR]]+表2[[#This Row],[根据BU需调整GR]]</f>
        <v>0</v>
      </c>
      <c r="X127" s="23">
        <f>表2[[#This Row],[MAT销量]]*(1+表2[[#This Row],[调整后GR2]])</f>
        <v>69939.466666666995</v>
      </c>
      <c r="Y127" s="23">
        <f>表2[[#This Row],[调整结果]]/12/114.03</f>
        <v>51.111890633069514</v>
      </c>
      <c r="Z127" s="27">
        <f>ROUND(表2[[#This Row],[调整结果]]-表2[[#This Row],[14 ECI金额]],0)</f>
        <v>0</v>
      </c>
      <c r="AA127" t="s">
        <v>2198</v>
      </c>
    </row>
    <row r="128" spans="1:27" x14ac:dyDescent="0.2">
      <c r="A128" t="s">
        <v>851</v>
      </c>
      <c r="B128" s="38" t="s">
        <v>427</v>
      </c>
      <c r="C128" t="s">
        <v>962</v>
      </c>
      <c r="D128" s="38" t="s">
        <v>435</v>
      </c>
      <c r="E128" s="38" t="s">
        <v>967</v>
      </c>
      <c r="F128">
        <v>10500135</v>
      </c>
      <c r="G128" s="39" t="s">
        <v>968</v>
      </c>
      <c r="H128" s="39" t="s">
        <v>103</v>
      </c>
      <c r="I128" s="38" t="s">
        <v>0</v>
      </c>
      <c r="J128" s="38" t="s">
        <v>969</v>
      </c>
      <c r="K128" s="38" t="s">
        <v>104</v>
      </c>
      <c r="L128" s="38">
        <v>600</v>
      </c>
      <c r="M128" s="38">
        <v>1200</v>
      </c>
      <c r="N128" s="2">
        <v>77209.674650000001</v>
      </c>
      <c r="O128" s="2">
        <v>1</v>
      </c>
      <c r="P128" s="2">
        <v>47437.546666667004</v>
      </c>
      <c r="Q128" s="3">
        <v>0.72962358998879995</v>
      </c>
      <c r="R128" s="48" t="s">
        <v>2197</v>
      </c>
      <c r="S128" s="25">
        <v>0</v>
      </c>
      <c r="T128" s="23">
        <v>47437.55</v>
      </c>
      <c r="U128" s="36">
        <f>VLOOKUP(表2[[#This Row],[2014 Segment]],表3[],3)</f>
        <v>0</v>
      </c>
      <c r="V128" s="25">
        <v>0</v>
      </c>
      <c r="W128" s="25">
        <f>表2[[#This Row],[GR]]+表2[[#This Row],[根据BU需调整GR]]</f>
        <v>0</v>
      </c>
      <c r="X128" s="23">
        <f>表2[[#This Row],[MAT销量]]*(1+表2[[#This Row],[调整后GR2]])</f>
        <v>47437.546666667004</v>
      </c>
      <c r="Y128" s="23">
        <f>表2[[#This Row],[调整结果]]/12/114.03</f>
        <v>34.667446188625071</v>
      </c>
      <c r="Z128" s="27">
        <f>ROUND(表2[[#This Row],[调整结果]]-表2[[#This Row],[14 ECI金额]],0)</f>
        <v>0</v>
      </c>
      <c r="AA128" t="s">
        <v>2198</v>
      </c>
    </row>
    <row r="129" spans="1:27" x14ac:dyDescent="0.2">
      <c r="A129" t="s">
        <v>851</v>
      </c>
      <c r="B129" s="38" t="s">
        <v>427</v>
      </c>
      <c r="C129" t="s">
        <v>962</v>
      </c>
      <c r="D129" s="38" t="s">
        <v>435</v>
      </c>
      <c r="E129" s="38" t="s">
        <v>967</v>
      </c>
      <c r="F129">
        <v>10500154</v>
      </c>
      <c r="G129" s="39" t="s">
        <v>970</v>
      </c>
      <c r="H129" s="39" t="s">
        <v>105</v>
      </c>
      <c r="I129" s="38" t="s">
        <v>0</v>
      </c>
      <c r="J129" s="38" t="s">
        <v>971</v>
      </c>
      <c r="K129" s="38" t="s">
        <v>106</v>
      </c>
      <c r="L129" s="38">
        <v>120</v>
      </c>
      <c r="M129" s="38">
        <v>150</v>
      </c>
      <c r="N129" s="2">
        <v>84000</v>
      </c>
      <c r="O129" s="2">
        <v>1</v>
      </c>
      <c r="P129" s="2">
        <v>145960</v>
      </c>
      <c r="Q129" s="3">
        <v>0.90253809523810002</v>
      </c>
      <c r="R129" s="48" t="s">
        <v>2197</v>
      </c>
      <c r="S129" s="25">
        <v>0</v>
      </c>
      <c r="T129" s="23">
        <v>145960</v>
      </c>
      <c r="U129" s="36">
        <f>VLOOKUP(表2[[#This Row],[2014 Segment]],表3[],3)</f>
        <v>0</v>
      </c>
      <c r="V129" s="25">
        <v>0</v>
      </c>
      <c r="W129" s="25">
        <f>表2[[#This Row],[GR]]+表2[[#This Row],[根据BU需调整GR]]</f>
        <v>0</v>
      </c>
      <c r="X129" s="23">
        <f>表2[[#This Row],[MAT销量]]*(1+表2[[#This Row],[调整后GR2]])</f>
        <v>145960</v>
      </c>
      <c r="Y129" s="23">
        <f>表2[[#This Row],[调整结果]]/12/114.03</f>
        <v>106.66783594960391</v>
      </c>
      <c r="Z129" s="27">
        <f>ROUND(表2[[#This Row],[调整结果]]-表2[[#This Row],[14 ECI金额]],0)</f>
        <v>0</v>
      </c>
      <c r="AA129" t="s">
        <v>2198</v>
      </c>
    </row>
    <row r="130" spans="1:27" x14ac:dyDescent="0.2">
      <c r="A130" t="s">
        <v>851</v>
      </c>
      <c r="B130" s="38" t="s">
        <v>427</v>
      </c>
      <c r="C130" t="s">
        <v>962</v>
      </c>
      <c r="D130" s="38" t="s">
        <v>435</v>
      </c>
      <c r="E130" s="38" t="s">
        <v>967</v>
      </c>
      <c r="F130">
        <v>10500155</v>
      </c>
      <c r="G130" s="39" t="s">
        <v>630</v>
      </c>
      <c r="H130" s="39" t="s">
        <v>105</v>
      </c>
      <c r="I130" s="38" t="s">
        <v>0</v>
      </c>
      <c r="J130" s="38" t="s">
        <v>218</v>
      </c>
      <c r="K130" s="38" t="s">
        <v>106</v>
      </c>
      <c r="L130" s="38">
        <v>876</v>
      </c>
      <c r="M130" s="38">
        <v>1200</v>
      </c>
      <c r="N130" s="2">
        <v>43200</v>
      </c>
      <c r="O130" s="2">
        <v>1</v>
      </c>
      <c r="P130" s="2">
        <v>54735.466666667002</v>
      </c>
      <c r="Q130" s="3">
        <v>0.96942592592593002</v>
      </c>
      <c r="R130" s="48" t="s">
        <v>2197</v>
      </c>
      <c r="S130" s="25">
        <v>0</v>
      </c>
      <c r="T130" s="23">
        <v>54735.47</v>
      </c>
      <c r="U130" s="36">
        <f>VLOOKUP(表2[[#This Row],[2014 Segment]],表3[],3)</f>
        <v>0</v>
      </c>
      <c r="V130" s="25">
        <v>0</v>
      </c>
      <c r="W130" s="25">
        <f>表2[[#This Row],[GR]]+表2[[#This Row],[根据BU需调整GR]]</f>
        <v>0</v>
      </c>
      <c r="X130" s="23">
        <f>表2[[#This Row],[MAT销量]]*(1+表2[[#This Row],[调整后GR2]])</f>
        <v>54735.466666667002</v>
      </c>
      <c r="Y130" s="23">
        <f>表2[[#This Row],[调整结果]]/12/114.03</f>
        <v>40.0007795219584</v>
      </c>
      <c r="Z130" s="27">
        <f>ROUND(表2[[#This Row],[调整结果]]-表2[[#This Row],[14 ECI金额]],0)</f>
        <v>0</v>
      </c>
      <c r="AA130" t="s">
        <v>2198</v>
      </c>
    </row>
    <row r="131" spans="1:27" x14ac:dyDescent="0.2">
      <c r="A131" t="s">
        <v>851</v>
      </c>
      <c r="B131" s="38" t="s">
        <v>427</v>
      </c>
      <c r="C131" t="s">
        <v>962</v>
      </c>
      <c r="D131" s="38" t="s">
        <v>435</v>
      </c>
      <c r="E131" s="38" t="s">
        <v>967</v>
      </c>
      <c r="F131">
        <v>10500160</v>
      </c>
      <c r="G131" s="39" t="s">
        <v>414</v>
      </c>
      <c r="H131" s="39" t="s">
        <v>105</v>
      </c>
      <c r="I131" s="38" t="s">
        <v>0</v>
      </c>
      <c r="J131" s="38" t="s">
        <v>218</v>
      </c>
      <c r="K131" s="38" t="s">
        <v>104</v>
      </c>
      <c r="L131" s="38">
        <v>1100</v>
      </c>
      <c r="M131" s="38">
        <v>6600</v>
      </c>
      <c r="N131" s="2">
        <v>144000</v>
      </c>
      <c r="O131" s="2">
        <v>1</v>
      </c>
      <c r="P131" s="2">
        <v>48653.866666667003</v>
      </c>
      <c r="Q131" s="3">
        <v>0.54232777777777996</v>
      </c>
      <c r="R131" s="48" t="s">
        <v>2197</v>
      </c>
      <c r="S131" s="25">
        <v>0</v>
      </c>
      <c r="T131" s="23">
        <v>48653.87</v>
      </c>
      <c r="U131" s="36">
        <f>VLOOKUP(表2[[#This Row],[2014 Segment]],表3[],3)</f>
        <v>0</v>
      </c>
      <c r="V131" s="25">
        <v>0</v>
      </c>
      <c r="W131" s="25">
        <f>表2[[#This Row],[GR]]+表2[[#This Row],[根据BU需调整GR]]</f>
        <v>0</v>
      </c>
      <c r="X131" s="23">
        <f>表2[[#This Row],[MAT销量]]*(1+表2[[#This Row],[调整后GR2]])</f>
        <v>48653.866666667003</v>
      </c>
      <c r="Y131" s="23">
        <f>表2[[#This Row],[调整结果]]/12/114.03</f>
        <v>35.556335077513957</v>
      </c>
      <c r="Z131" s="27">
        <f>ROUND(表2[[#This Row],[调整结果]]-表2[[#This Row],[14 ECI金额]],0)</f>
        <v>0</v>
      </c>
      <c r="AA131" t="s">
        <v>2198</v>
      </c>
    </row>
    <row r="132" spans="1:27" x14ac:dyDescent="0.2">
      <c r="A132" t="s">
        <v>851</v>
      </c>
      <c r="B132" s="38" t="s">
        <v>427</v>
      </c>
      <c r="C132" t="s">
        <v>962</v>
      </c>
      <c r="D132" s="38" t="s">
        <v>435</v>
      </c>
      <c r="E132" s="38" t="s">
        <v>967</v>
      </c>
      <c r="F132">
        <v>10500162</v>
      </c>
      <c r="G132" s="39" t="s">
        <v>972</v>
      </c>
      <c r="H132" s="39" t="s">
        <v>105</v>
      </c>
      <c r="I132" s="38" t="s">
        <v>0</v>
      </c>
      <c r="J132" s="38" t="s">
        <v>218</v>
      </c>
      <c r="K132" s="38" t="s">
        <v>104</v>
      </c>
      <c r="L132" s="38">
        <v>400</v>
      </c>
      <c r="M132" s="38">
        <v>700</v>
      </c>
      <c r="N132" s="2">
        <v>72000</v>
      </c>
      <c r="O132" s="2">
        <v>1</v>
      </c>
      <c r="P132" s="2">
        <v>47438.720000000001</v>
      </c>
      <c r="Q132" s="3">
        <v>0.94973888888889002</v>
      </c>
      <c r="R132" s="48" t="s">
        <v>2197</v>
      </c>
      <c r="S132" s="25">
        <v>0</v>
      </c>
      <c r="T132" s="23">
        <v>47438.720000000001</v>
      </c>
      <c r="U132" s="36">
        <f>VLOOKUP(表2[[#This Row],[2014 Segment]],表3[],3)</f>
        <v>0</v>
      </c>
      <c r="V132" s="25">
        <v>0</v>
      </c>
      <c r="W132" s="25">
        <f>表2[[#This Row],[GR]]+表2[[#This Row],[根据BU需调整GR]]</f>
        <v>0</v>
      </c>
      <c r="X132" s="23">
        <f>表2[[#This Row],[MAT销量]]*(1+表2[[#This Row],[调整后GR2]])</f>
        <v>47438.720000000001</v>
      </c>
      <c r="Y132" s="23">
        <f>表2[[#This Row],[调整结果]]/12/114.03</f>
        <v>34.668303662778804</v>
      </c>
      <c r="Z132" s="27">
        <f>ROUND(表2[[#This Row],[调整结果]]-表2[[#This Row],[14 ECI金额]],0)</f>
        <v>0</v>
      </c>
      <c r="AA132" t="s">
        <v>2198</v>
      </c>
    </row>
    <row r="133" spans="1:27" x14ac:dyDescent="0.2">
      <c r="A133" t="s">
        <v>851</v>
      </c>
      <c r="B133" s="38" t="s">
        <v>427</v>
      </c>
      <c r="C133" t="s">
        <v>962</v>
      </c>
      <c r="D133" s="38" t="s">
        <v>435</v>
      </c>
      <c r="E133" s="38" t="s">
        <v>967</v>
      </c>
      <c r="F133">
        <v>10500163</v>
      </c>
      <c r="G133" s="39" t="s">
        <v>264</v>
      </c>
      <c r="H133" s="39" t="s">
        <v>105</v>
      </c>
      <c r="I133" s="38" t="s">
        <v>0</v>
      </c>
      <c r="J133" s="38" t="s">
        <v>218</v>
      </c>
      <c r="K133" s="38" t="s">
        <v>104</v>
      </c>
      <c r="L133" s="38">
        <v>300</v>
      </c>
      <c r="M133" s="38">
        <v>800</v>
      </c>
      <c r="N133" s="2">
        <v>54000</v>
      </c>
      <c r="O133" s="2">
        <v>1</v>
      </c>
      <c r="P133" s="2">
        <v>46220.88</v>
      </c>
      <c r="Q133" s="3">
        <v>0.98107037037037004</v>
      </c>
      <c r="R133" s="48" t="s">
        <v>2197</v>
      </c>
      <c r="S133" s="25">
        <v>0</v>
      </c>
      <c r="T133" s="23">
        <v>46220.88</v>
      </c>
      <c r="U133" s="36">
        <f>VLOOKUP(表2[[#This Row],[2014 Segment]],表3[],3)</f>
        <v>0</v>
      </c>
      <c r="V133" s="25">
        <v>0</v>
      </c>
      <c r="W133" s="25">
        <f>表2[[#This Row],[GR]]+表2[[#This Row],[根据BU需调整GR]]</f>
        <v>0</v>
      </c>
      <c r="X133" s="23">
        <f>表2[[#This Row],[MAT销量]]*(1+表2[[#This Row],[调整后GR2]])</f>
        <v>46220.88</v>
      </c>
      <c r="Y133" s="23">
        <f>表2[[#This Row],[调整结果]]/12/114.03</f>
        <v>33.778303955099531</v>
      </c>
      <c r="Z133" s="27">
        <f>ROUND(表2[[#This Row],[调整结果]]-表2[[#This Row],[14 ECI金额]],0)</f>
        <v>0</v>
      </c>
      <c r="AA133" t="s">
        <v>2198</v>
      </c>
    </row>
    <row r="134" spans="1:27" x14ac:dyDescent="0.2">
      <c r="A134" t="s">
        <v>851</v>
      </c>
      <c r="B134" s="38" t="s">
        <v>427</v>
      </c>
      <c r="C134" t="s">
        <v>962</v>
      </c>
      <c r="D134" s="38" t="s">
        <v>435</v>
      </c>
      <c r="E134" s="38" t="s">
        <v>967</v>
      </c>
      <c r="F134">
        <v>10500164</v>
      </c>
      <c r="G134" s="39" t="s">
        <v>447</v>
      </c>
      <c r="H134" s="39" t="s">
        <v>103</v>
      </c>
      <c r="I134" s="38" t="s">
        <v>0</v>
      </c>
      <c r="J134" s="38" t="s">
        <v>218</v>
      </c>
      <c r="K134" s="38" t="s">
        <v>104</v>
      </c>
      <c r="L134" s="38">
        <v>1500</v>
      </c>
      <c r="M134" s="38">
        <v>6700</v>
      </c>
      <c r="N134" s="2">
        <v>490352</v>
      </c>
      <c r="O134" s="2">
        <v>3</v>
      </c>
      <c r="P134" s="2">
        <v>74957.56</v>
      </c>
      <c r="Q134" s="3">
        <v>0.15363551081672</v>
      </c>
      <c r="R134" s="48" t="s">
        <v>2195</v>
      </c>
      <c r="S134" s="25">
        <v>0</v>
      </c>
      <c r="T134" s="23">
        <v>74957.56</v>
      </c>
      <c r="U134" s="36">
        <f>VLOOKUP(表2[[#This Row],[2014 Segment]],表3[],3)</f>
        <v>0</v>
      </c>
      <c r="V134" s="25">
        <v>0</v>
      </c>
      <c r="W134" s="25">
        <f>表2[[#This Row],[GR]]+表2[[#This Row],[根据BU需调整GR]]</f>
        <v>0</v>
      </c>
      <c r="X134" s="23">
        <f>表2[[#This Row],[MAT销量]]*(1+表2[[#This Row],[调整后GR2]])</f>
        <v>74957.56</v>
      </c>
      <c r="Y134" s="23">
        <f>表2[[#This Row],[调整结果]]/12/114.03</f>
        <v>54.779122453155601</v>
      </c>
      <c r="Z134" s="27">
        <f>ROUND(表2[[#This Row],[调整结果]]-表2[[#This Row],[14 ECI金额]],0)</f>
        <v>0</v>
      </c>
      <c r="AA134" t="s">
        <v>2198</v>
      </c>
    </row>
    <row r="135" spans="1:27" x14ac:dyDescent="0.2">
      <c r="A135" t="s">
        <v>851</v>
      </c>
      <c r="B135" s="38" t="s">
        <v>427</v>
      </c>
      <c r="C135" t="s">
        <v>962</v>
      </c>
      <c r="D135" s="38" t="s">
        <v>435</v>
      </c>
      <c r="E135" s="38" t="s">
        <v>967</v>
      </c>
      <c r="F135">
        <v>10500167</v>
      </c>
      <c r="G135" s="39" t="s">
        <v>973</v>
      </c>
      <c r="H135" s="39" t="s">
        <v>105</v>
      </c>
      <c r="I135" s="38" t="s">
        <v>0</v>
      </c>
      <c r="J135" s="38" t="s">
        <v>218</v>
      </c>
      <c r="K135" s="38" t="s">
        <v>106</v>
      </c>
      <c r="L135" s="38">
        <v>250</v>
      </c>
      <c r="M135" s="38">
        <v>500</v>
      </c>
      <c r="N135" s="2">
        <v>36000</v>
      </c>
      <c r="O135" s="2">
        <v>1</v>
      </c>
      <c r="P135" s="2">
        <v>24326.400000000001</v>
      </c>
      <c r="Q135" s="3">
        <v>0</v>
      </c>
      <c r="R135" s="48" t="s">
        <v>2195</v>
      </c>
      <c r="S135" s="25">
        <v>0</v>
      </c>
      <c r="T135" s="23">
        <v>24326.400000000001</v>
      </c>
      <c r="U135" s="36">
        <f>VLOOKUP(表2[[#This Row],[2014 Segment]],表3[],3)</f>
        <v>0</v>
      </c>
      <c r="V135" s="25">
        <v>0</v>
      </c>
      <c r="W135" s="25">
        <f>表2[[#This Row],[GR]]+表2[[#This Row],[根据BU需调整GR]]</f>
        <v>0</v>
      </c>
      <c r="X135" s="23">
        <f>表2[[#This Row],[MAT销量]]*(1+表2[[#This Row],[调整后GR2]])</f>
        <v>24326.400000000001</v>
      </c>
      <c r="Y135" s="23">
        <f>表2[[#This Row],[调整结果]]/12/114.03</f>
        <v>17.777777777777779</v>
      </c>
      <c r="Z135" s="27">
        <f>ROUND(表2[[#This Row],[调整结果]]-表2[[#This Row],[14 ECI金额]],0)</f>
        <v>0</v>
      </c>
      <c r="AA135" t="s">
        <v>2198</v>
      </c>
    </row>
    <row r="136" spans="1:27" x14ac:dyDescent="0.2">
      <c r="A136" t="s">
        <v>851</v>
      </c>
      <c r="B136" s="38" t="s">
        <v>427</v>
      </c>
      <c r="C136" t="s">
        <v>962</v>
      </c>
      <c r="D136" s="38" t="s">
        <v>435</v>
      </c>
      <c r="E136" s="38" t="s">
        <v>974</v>
      </c>
      <c r="F136">
        <v>10500182</v>
      </c>
      <c r="G136" s="39" t="s">
        <v>975</v>
      </c>
      <c r="H136" s="39" t="s">
        <v>103</v>
      </c>
      <c r="I136" s="38" t="s">
        <v>0</v>
      </c>
      <c r="J136" s="38" t="s">
        <v>976</v>
      </c>
      <c r="K136" s="38" t="s">
        <v>104</v>
      </c>
      <c r="L136" s="38">
        <v>1200</v>
      </c>
      <c r="M136" s="38">
        <v>2500</v>
      </c>
      <c r="N136" s="2">
        <v>360000</v>
      </c>
      <c r="O136" s="2">
        <v>2</v>
      </c>
      <c r="P136" s="2">
        <v>255432.53333333001</v>
      </c>
      <c r="Q136" s="3">
        <v>0.63169111111110998</v>
      </c>
      <c r="R136" s="48" t="s">
        <v>2197</v>
      </c>
      <c r="S136" s="25">
        <v>0</v>
      </c>
      <c r="T136" s="23">
        <v>255432.53</v>
      </c>
      <c r="U136" s="36">
        <f>VLOOKUP(表2[[#This Row],[2014 Segment]],表3[],3)</f>
        <v>0</v>
      </c>
      <c r="V136" s="25">
        <v>0</v>
      </c>
      <c r="W136" s="25">
        <f>表2[[#This Row],[GR]]+表2[[#This Row],[根据BU需调整GR]]</f>
        <v>0</v>
      </c>
      <c r="X136" s="23">
        <f>表2[[#This Row],[MAT销量]]*(1+表2[[#This Row],[调整后GR2]])</f>
        <v>255432.53333333001</v>
      </c>
      <c r="Y136" s="23">
        <f>表2[[#This Row],[调整结果]]/12/114.03</f>
        <v>186.67056427645502</v>
      </c>
      <c r="Z136" s="27">
        <f>ROUND(表2[[#This Row],[调整结果]]-表2[[#This Row],[14 ECI金额]],0)</f>
        <v>0</v>
      </c>
      <c r="AA136" t="s">
        <v>2198</v>
      </c>
    </row>
    <row r="137" spans="1:27" x14ac:dyDescent="0.2">
      <c r="A137" t="s">
        <v>851</v>
      </c>
      <c r="B137" s="38" t="s">
        <v>427</v>
      </c>
      <c r="C137" t="s">
        <v>962</v>
      </c>
      <c r="D137" s="38" t="s">
        <v>435</v>
      </c>
      <c r="E137" s="38" t="s">
        <v>963</v>
      </c>
      <c r="F137">
        <v>10500183</v>
      </c>
      <c r="G137" s="39" t="s">
        <v>977</v>
      </c>
      <c r="H137" s="39" t="s">
        <v>105</v>
      </c>
      <c r="I137" s="38" t="s">
        <v>0</v>
      </c>
      <c r="J137" s="38" t="s">
        <v>978</v>
      </c>
      <c r="K137" s="38" t="s">
        <v>104</v>
      </c>
      <c r="L137" s="38">
        <v>1100</v>
      </c>
      <c r="M137" s="38">
        <v>3000</v>
      </c>
      <c r="N137" s="2">
        <v>180000</v>
      </c>
      <c r="O137" s="2">
        <v>1</v>
      </c>
      <c r="P137" s="2">
        <v>246309.86666666999</v>
      </c>
      <c r="Q137" s="3">
        <v>0.98634666666667004</v>
      </c>
      <c r="R137" s="48" t="s">
        <v>2197</v>
      </c>
      <c r="S137" s="25">
        <v>0</v>
      </c>
      <c r="T137" s="23">
        <v>246309.87</v>
      </c>
      <c r="U137" s="36">
        <f>VLOOKUP(表2[[#This Row],[2014 Segment]],表3[],3)</f>
        <v>0</v>
      </c>
      <c r="V137" s="25">
        <v>0</v>
      </c>
      <c r="W137" s="25">
        <f>表2[[#This Row],[GR]]+表2[[#This Row],[根据BU需调整GR]]</f>
        <v>0</v>
      </c>
      <c r="X137" s="23">
        <f>表2[[#This Row],[MAT销量]]*(1+表2[[#This Row],[调整后GR2]])</f>
        <v>246309.86666666999</v>
      </c>
      <c r="Y137" s="23">
        <f>表2[[#This Row],[调整结果]]/12/114.03</f>
        <v>180.00370272930368</v>
      </c>
      <c r="Z137" s="27">
        <f>ROUND(表2[[#This Row],[调整结果]]-表2[[#This Row],[14 ECI金额]],0)</f>
        <v>0</v>
      </c>
      <c r="AA137" t="s">
        <v>2198</v>
      </c>
    </row>
    <row r="138" spans="1:27" x14ac:dyDescent="0.2">
      <c r="A138" t="s">
        <v>851</v>
      </c>
      <c r="B138" s="38" t="s">
        <v>427</v>
      </c>
      <c r="C138" t="s">
        <v>962</v>
      </c>
      <c r="D138" s="38" t="s">
        <v>435</v>
      </c>
      <c r="E138" s="38" t="s">
        <v>979</v>
      </c>
      <c r="F138">
        <v>10500185</v>
      </c>
      <c r="G138" s="39" t="s">
        <v>980</v>
      </c>
      <c r="H138" s="39" t="s">
        <v>105</v>
      </c>
      <c r="I138" s="38" t="s">
        <v>0</v>
      </c>
      <c r="J138" s="38" t="s">
        <v>981</v>
      </c>
      <c r="K138" s="38" t="s">
        <v>106</v>
      </c>
      <c r="L138" s="38">
        <v>1200</v>
      </c>
      <c r="M138" s="38">
        <v>2000</v>
      </c>
      <c r="N138" s="2">
        <v>36000</v>
      </c>
      <c r="O138" s="2">
        <v>1</v>
      </c>
      <c r="P138" s="2">
        <v>0</v>
      </c>
      <c r="Q138" s="3">
        <v>0</v>
      </c>
      <c r="R138" s="48" t="s">
        <v>2195</v>
      </c>
      <c r="S138" s="25">
        <v>0</v>
      </c>
      <c r="T138" s="23">
        <v>0</v>
      </c>
      <c r="U138" s="36">
        <f>VLOOKUP(表2[[#This Row],[2014 Segment]],表3[],3)</f>
        <v>0</v>
      </c>
      <c r="V138" s="25">
        <v>0</v>
      </c>
      <c r="W138" s="25">
        <f>表2[[#This Row],[GR]]+表2[[#This Row],[根据BU需调整GR]]</f>
        <v>0</v>
      </c>
      <c r="X138" s="23">
        <f>表2[[#This Row],[MAT销量]]*(1+表2[[#This Row],[调整后GR2]])</f>
        <v>0</v>
      </c>
      <c r="Y138" s="23">
        <f>表2[[#This Row],[调整结果]]/12/114.03</f>
        <v>0</v>
      </c>
      <c r="Z138" s="27">
        <f>ROUND(表2[[#This Row],[调整结果]]-表2[[#This Row],[14 ECI金额]],0)</f>
        <v>0</v>
      </c>
      <c r="AA138" t="s">
        <v>2198</v>
      </c>
    </row>
    <row r="139" spans="1:27" x14ac:dyDescent="0.2">
      <c r="A139" t="s">
        <v>851</v>
      </c>
      <c r="B139" s="38" t="s">
        <v>427</v>
      </c>
      <c r="C139" t="s">
        <v>962</v>
      </c>
      <c r="D139" s="38" t="s">
        <v>435</v>
      </c>
      <c r="E139" s="38" t="s">
        <v>979</v>
      </c>
      <c r="F139">
        <v>10500186</v>
      </c>
      <c r="G139" s="39" t="s">
        <v>982</v>
      </c>
      <c r="H139" s="39" t="s">
        <v>103</v>
      </c>
      <c r="I139" s="38" t="s">
        <v>0</v>
      </c>
      <c r="J139" s="38" t="s">
        <v>983</v>
      </c>
      <c r="K139" s="38" t="s">
        <v>104</v>
      </c>
      <c r="L139" s="38">
        <v>3000</v>
      </c>
      <c r="M139" s="38">
        <v>4500</v>
      </c>
      <c r="N139" s="2">
        <v>591295.9</v>
      </c>
      <c r="O139" s="2">
        <v>3</v>
      </c>
      <c r="P139" s="2">
        <v>451267.16</v>
      </c>
      <c r="Q139" s="3">
        <v>0.79485934199781005</v>
      </c>
      <c r="R139" s="48" t="s">
        <v>2197</v>
      </c>
      <c r="S139" s="25">
        <v>0</v>
      </c>
      <c r="T139" s="23">
        <v>451267.16</v>
      </c>
      <c r="U139" s="36">
        <f>VLOOKUP(表2[[#This Row],[2014 Segment]],表3[],3)</f>
        <v>0</v>
      </c>
      <c r="V139" s="25">
        <v>0</v>
      </c>
      <c r="W139" s="25">
        <f>表2[[#This Row],[GR]]+表2[[#This Row],[根据BU需调整GR]]</f>
        <v>0</v>
      </c>
      <c r="X139" s="23">
        <f>表2[[#This Row],[MAT销量]]*(1+表2[[#This Row],[调整后GR2]])</f>
        <v>451267.16</v>
      </c>
      <c r="Y139" s="23">
        <f>表2[[#This Row],[调整结果]]/12/114.03</f>
        <v>329.78686895261478</v>
      </c>
      <c r="Z139" s="27">
        <f>ROUND(表2[[#This Row],[调整结果]]-表2[[#This Row],[14 ECI金额]],0)</f>
        <v>0</v>
      </c>
      <c r="AA139" t="s">
        <v>2198</v>
      </c>
    </row>
    <row r="140" spans="1:27" x14ac:dyDescent="0.2">
      <c r="A140" t="s">
        <v>851</v>
      </c>
      <c r="B140" s="38" t="s">
        <v>427</v>
      </c>
      <c r="C140" t="s">
        <v>962</v>
      </c>
      <c r="D140" s="38" t="s">
        <v>435</v>
      </c>
      <c r="E140" s="38" t="s">
        <v>963</v>
      </c>
      <c r="F140">
        <v>10500188</v>
      </c>
      <c r="G140" s="39" t="s">
        <v>450</v>
      </c>
      <c r="H140" s="39" t="s">
        <v>105</v>
      </c>
      <c r="I140" s="38" t="s">
        <v>0</v>
      </c>
      <c r="J140" s="38" t="s">
        <v>451</v>
      </c>
      <c r="K140" s="38" t="s">
        <v>106</v>
      </c>
      <c r="L140" s="38">
        <v>700</v>
      </c>
      <c r="M140" s="38">
        <v>1500</v>
      </c>
      <c r="N140" s="2">
        <v>36000</v>
      </c>
      <c r="O140" s="2">
        <v>1</v>
      </c>
      <c r="P140" s="2">
        <v>7602.2666666667001</v>
      </c>
      <c r="Q140" s="3">
        <v>0.42709166666666998</v>
      </c>
      <c r="R140" s="48" t="s">
        <v>2196</v>
      </c>
      <c r="S140" s="25">
        <v>0</v>
      </c>
      <c r="T140" s="23">
        <v>7602.27</v>
      </c>
      <c r="U140" s="36">
        <f>VLOOKUP(表2[[#This Row],[2014 Segment]],表3[],3)</f>
        <v>0</v>
      </c>
      <c r="V140" s="25">
        <v>0</v>
      </c>
      <c r="W140" s="25">
        <f>表2[[#This Row],[GR]]+表2[[#This Row],[根据BU需调整GR]]</f>
        <v>0</v>
      </c>
      <c r="X140" s="23">
        <f>表2[[#This Row],[MAT销量]]*(1+表2[[#This Row],[调整后GR2]])</f>
        <v>7602.2666666667001</v>
      </c>
      <c r="Y140" s="23">
        <f>表2[[#This Row],[调整结果]]/12/114.03</f>
        <v>5.5557504360451198</v>
      </c>
      <c r="Z140" s="27">
        <f>ROUND(表2[[#This Row],[调整结果]]-表2[[#This Row],[14 ECI金额]],0)</f>
        <v>0</v>
      </c>
      <c r="AA140" t="s">
        <v>2198</v>
      </c>
    </row>
    <row r="141" spans="1:27" x14ac:dyDescent="0.2">
      <c r="A141" t="s">
        <v>851</v>
      </c>
      <c r="B141" s="38" t="s">
        <v>427</v>
      </c>
      <c r="C141" t="s">
        <v>962</v>
      </c>
      <c r="D141" s="38" t="s">
        <v>435</v>
      </c>
      <c r="E141" s="38" t="s">
        <v>974</v>
      </c>
      <c r="F141">
        <v>10500189</v>
      </c>
      <c r="G141" s="39" t="s">
        <v>984</v>
      </c>
      <c r="H141" s="39" t="s">
        <v>105</v>
      </c>
      <c r="I141" s="38" t="s">
        <v>0</v>
      </c>
      <c r="J141" s="38" t="s">
        <v>219</v>
      </c>
      <c r="K141" s="38" t="s">
        <v>106</v>
      </c>
      <c r="L141" s="38">
        <v>100</v>
      </c>
      <c r="M141" s="38">
        <v>200</v>
      </c>
      <c r="N141" s="2">
        <v>36000</v>
      </c>
      <c r="O141" s="2">
        <v>1</v>
      </c>
      <c r="P141" s="2">
        <v>17028.906666667001</v>
      </c>
      <c r="Q141" s="3">
        <v>0.37008000000000002</v>
      </c>
      <c r="R141" s="48" t="s">
        <v>2196</v>
      </c>
      <c r="S141" s="25">
        <v>0</v>
      </c>
      <c r="T141" s="23">
        <v>17028.91</v>
      </c>
      <c r="U141" s="36">
        <f>VLOOKUP(表2[[#This Row],[2014 Segment]],表3[],3)</f>
        <v>0</v>
      </c>
      <c r="V141" s="25">
        <v>0</v>
      </c>
      <c r="W141" s="25">
        <f>表2[[#This Row],[GR]]+表2[[#This Row],[根据BU需调整GR]]</f>
        <v>0</v>
      </c>
      <c r="X141" s="23">
        <f>表2[[#This Row],[MAT销量]]*(1+表2[[#This Row],[调整后GR2]])</f>
        <v>17028.906666667001</v>
      </c>
      <c r="Y141" s="23">
        <f>表2[[#This Row],[调整结果]]/12/114.03</f>
        <v>12.444756253227952</v>
      </c>
      <c r="Z141" s="27">
        <f>ROUND(表2[[#This Row],[调整结果]]-表2[[#This Row],[14 ECI金额]],0)</f>
        <v>0</v>
      </c>
      <c r="AA141" t="s">
        <v>2198</v>
      </c>
    </row>
    <row r="142" spans="1:27" x14ac:dyDescent="0.2">
      <c r="A142" t="s">
        <v>851</v>
      </c>
      <c r="B142" s="38" t="s">
        <v>427</v>
      </c>
      <c r="C142" t="s">
        <v>962</v>
      </c>
      <c r="D142" s="38" t="s">
        <v>435</v>
      </c>
      <c r="E142" s="38" t="s">
        <v>963</v>
      </c>
      <c r="F142" s="2">
        <v>10500190</v>
      </c>
      <c r="G142" s="39" t="s">
        <v>985</v>
      </c>
      <c r="H142" s="39" t="s">
        <v>105</v>
      </c>
      <c r="I142" s="38" t="s">
        <v>0</v>
      </c>
      <c r="J142" s="38" t="s">
        <v>219</v>
      </c>
      <c r="K142" s="38" t="s">
        <v>104</v>
      </c>
      <c r="L142" s="38">
        <v>1500</v>
      </c>
      <c r="M142" s="38">
        <v>2500</v>
      </c>
      <c r="N142" s="2">
        <v>67200</v>
      </c>
      <c r="O142" s="2">
        <v>1</v>
      </c>
      <c r="P142" s="2">
        <v>71764.479999999996</v>
      </c>
      <c r="Q142" s="3">
        <v>0.88031428571429005</v>
      </c>
      <c r="R142" s="48" t="s">
        <v>2197</v>
      </c>
      <c r="S142" s="25">
        <v>0</v>
      </c>
      <c r="T142" s="23">
        <v>71764.479999999996</v>
      </c>
      <c r="U142" s="36">
        <f>VLOOKUP(表2[[#This Row],[2014 Segment]],表3[],3)</f>
        <v>0</v>
      </c>
      <c r="V142" s="25">
        <v>0</v>
      </c>
      <c r="W142" s="25">
        <f>表2[[#This Row],[GR]]+表2[[#This Row],[根据BU需调整GR]]</f>
        <v>0</v>
      </c>
      <c r="X142" s="23">
        <f>表2[[#This Row],[MAT销量]]*(1+表2[[#This Row],[调整后GR2]])</f>
        <v>71764.479999999996</v>
      </c>
      <c r="Y142" s="23">
        <f>表2[[#This Row],[调整结果]]/12/114.03</f>
        <v>52.445613727381676</v>
      </c>
      <c r="Z142" s="27">
        <f>ROUND(表2[[#This Row],[调整结果]]-表2[[#This Row],[14 ECI金额]],0)</f>
        <v>0</v>
      </c>
      <c r="AA142" t="s">
        <v>2198</v>
      </c>
    </row>
    <row r="143" spans="1:27" x14ac:dyDescent="0.2">
      <c r="A143" t="s">
        <v>851</v>
      </c>
      <c r="B143" s="38" t="s">
        <v>427</v>
      </c>
      <c r="C143" t="s">
        <v>962</v>
      </c>
      <c r="D143" s="38" t="s">
        <v>435</v>
      </c>
      <c r="E143" s="38" t="s">
        <v>963</v>
      </c>
      <c r="F143">
        <v>10500191</v>
      </c>
      <c r="G143" s="39" t="s">
        <v>633</v>
      </c>
      <c r="H143" s="39" t="s">
        <v>105</v>
      </c>
      <c r="I143" s="38" t="s">
        <v>0</v>
      </c>
      <c r="J143" s="38" t="s">
        <v>219</v>
      </c>
      <c r="K143" s="38" t="s">
        <v>104</v>
      </c>
      <c r="L143" s="38">
        <v>1800</v>
      </c>
      <c r="M143" s="38">
        <v>4000</v>
      </c>
      <c r="N143" s="2">
        <v>120000</v>
      </c>
      <c r="O143" s="2">
        <v>1</v>
      </c>
      <c r="P143" s="2">
        <v>90162.826666666995</v>
      </c>
      <c r="Q143" s="3">
        <v>0.85510833333333003</v>
      </c>
      <c r="R143" s="48" t="s">
        <v>2197</v>
      </c>
      <c r="S143" s="25">
        <v>0</v>
      </c>
      <c r="T143" s="23">
        <v>90162.83</v>
      </c>
      <c r="U143" s="36">
        <f>VLOOKUP(表2[[#This Row],[2014 Segment]],表3[],3)</f>
        <v>0</v>
      </c>
      <c r="V143" s="25">
        <v>0</v>
      </c>
      <c r="W143" s="25">
        <f>表2[[#This Row],[GR]]+表2[[#This Row],[根据BU需调整GR]]</f>
        <v>0</v>
      </c>
      <c r="X143" s="23">
        <f>表2[[#This Row],[MAT销量]]*(1+表2[[#This Row],[调整后GR2]])</f>
        <v>90162.826666666995</v>
      </c>
      <c r="Y143" s="23">
        <f>表2[[#This Row],[调整结果]]/12/114.03</f>
        <v>65.891159246592267</v>
      </c>
      <c r="Z143" s="27">
        <f>ROUND(表2[[#This Row],[调整结果]]-表2[[#This Row],[14 ECI金额]],0)</f>
        <v>0</v>
      </c>
      <c r="AA143" t="s">
        <v>2198</v>
      </c>
    </row>
    <row r="144" spans="1:27" x14ac:dyDescent="0.2">
      <c r="A144" t="s">
        <v>851</v>
      </c>
      <c r="B144" s="38" t="s">
        <v>427</v>
      </c>
      <c r="C144" t="s">
        <v>962</v>
      </c>
      <c r="D144" s="38" t="s">
        <v>435</v>
      </c>
      <c r="E144" s="38" t="s">
        <v>963</v>
      </c>
      <c r="F144">
        <v>10500196</v>
      </c>
      <c r="G144" s="39" t="s">
        <v>986</v>
      </c>
      <c r="H144" s="39" t="s">
        <v>105</v>
      </c>
      <c r="I144" s="38" t="s">
        <v>0</v>
      </c>
      <c r="J144" s="38" t="s">
        <v>219</v>
      </c>
      <c r="K144" s="38" t="s">
        <v>106</v>
      </c>
      <c r="L144" s="38">
        <v>300</v>
      </c>
      <c r="M144" s="38">
        <v>800</v>
      </c>
      <c r="N144" s="2">
        <v>36000</v>
      </c>
      <c r="O144" s="2">
        <v>1</v>
      </c>
      <c r="P144" s="2">
        <v>18245.333333333001</v>
      </c>
      <c r="Q144" s="3">
        <v>0.28891388888889002</v>
      </c>
      <c r="R144" s="48" t="s">
        <v>2196</v>
      </c>
      <c r="S144" s="25">
        <v>0</v>
      </c>
      <c r="T144" s="23">
        <v>18245.330000000002</v>
      </c>
      <c r="U144" s="36">
        <f>VLOOKUP(表2[[#This Row],[2014 Segment]],表3[],3)</f>
        <v>0</v>
      </c>
      <c r="V144" s="25">
        <v>0</v>
      </c>
      <c r="W144" s="25">
        <f>表2[[#This Row],[GR]]+表2[[#This Row],[根据BU需调整GR]]</f>
        <v>0</v>
      </c>
      <c r="X144" s="23">
        <f>表2[[#This Row],[MAT销量]]*(1+表2[[#This Row],[调整后GR2]])</f>
        <v>18245.333333333001</v>
      </c>
      <c r="Y144" s="23">
        <f>表2[[#This Row],[调整结果]]/12/114.03</f>
        <v>13.333723094312171</v>
      </c>
      <c r="Z144" s="27">
        <f>ROUND(表2[[#This Row],[调整结果]]-表2[[#This Row],[14 ECI金额]],0)</f>
        <v>0</v>
      </c>
      <c r="AA144" t="s">
        <v>2198</v>
      </c>
    </row>
    <row r="145" spans="1:27" x14ac:dyDescent="0.2">
      <c r="A145" t="s">
        <v>851</v>
      </c>
      <c r="B145" s="38" t="s">
        <v>427</v>
      </c>
      <c r="C145" t="s">
        <v>962</v>
      </c>
      <c r="D145" s="38" t="s">
        <v>435</v>
      </c>
      <c r="E145" s="38" t="s">
        <v>963</v>
      </c>
      <c r="F145">
        <v>10500197</v>
      </c>
      <c r="G145" s="39" t="s">
        <v>634</v>
      </c>
      <c r="H145" s="39" t="s">
        <v>103</v>
      </c>
      <c r="I145" s="38" t="s">
        <v>0</v>
      </c>
      <c r="J145" s="38" t="s">
        <v>219</v>
      </c>
      <c r="K145" s="38" t="s">
        <v>104</v>
      </c>
      <c r="L145" s="38">
        <v>650</v>
      </c>
      <c r="M145" s="38">
        <v>1800</v>
      </c>
      <c r="N145" s="2">
        <v>36000</v>
      </c>
      <c r="O145" s="2">
        <v>1</v>
      </c>
      <c r="P145" s="2">
        <v>2280.6</v>
      </c>
      <c r="Q145" s="3">
        <v>4.7512499999999999E-2</v>
      </c>
      <c r="R145" s="48" t="s">
        <v>2195</v>
      </c>
      <c r="S145" s="25">
        <v>0</v>
      </c>
      <c r="T145" s="23">
        <v>2280.6</v>
      </c>
      <c r="U145" s="36">
        <f>VLOOKUP(表2[[#This Row],[2014 Segment]],表3[],3)</f>
        <v>0</v>
      </c>
      <c r="V145" s="25">
        <v>0</v>
      </c>
      <c r="W145" s="25">
        <f>表2[[#This Row],[GR]]+表2[[#This Row],[根据BU需调整GR]]</f>
        <v>0</v>
      </c>
      <c r="X145" s="23">
        <f>表2[[#This Row],[MAT销量]]*(1+表2[[#This Row],[调整后GR2]])</f>
        <v>2280.6</v>
      </c>
      <c r="Y145" s="23">
        <f>表2[[#This Row],[调整结果]]/12/114.03</f>
        <v>1.6666666666666665</v>
      </c>
      <c r="Z145" s="27">
        <f>ROUND(表2[[#This Row],[调整结果]]-表2[[#This Row],[14 ECI金额]],0)</f>
        <v>0</v>
      </c>
      <c r="AA145" t="s">
        <v>2198</v>
      </c>
    </row>
    <row r="146" spans="1:27" x14ac:dyDescent="0.2">
      <c r="A146" t="s">
        <v>851</v>
      </c>
      <c r="B146" s="38" t="s">
        <v>427</v>
      </c>
      <c r="C146" t="s">
        <v>962</v>
      </c>
      <c r="D146" s="38" t="s">
        <v>435</v>
      </c>
      <c r="E146" s="38" t="s">
        <v>974</v>
      </c>
      <c r="F146">
        <v>10500200</v>
      </c>
      <c r="G146" s="39" t="s">
        <v>987</v>
      </c>
      <c r="H146" s="39" t="s">
        <v>103</v>
      </c>
      <c r="I146" s="38" t="s">
        <v>0</v>
      </c>
      <c r="J146" s="38" t="s">
        <v>219</v>
      </c>
      <c r="K146" s="38" t="s">
        <v>104</v>
      </c>
      <c r="L146" s="38">
        <v>1500</v>
      </c>
      <c r="M146" s="38">
        <v>3500</v>
      </c>
      <c r="N146" s="2">
        <v>1157100.95</v>
      </c>
      <c r="O146" s="2">
        <v>5</v>
      </c>
      <c r="P146" s="2">
        <v>430593.38666666998</v>
      </c>
      <c r="Q146" s="3">
        <v>0.46689084474435999</v>
      </c>
      <c r="R146" s="48" t="s">
        <v>62</v>
      </c>
      <c r="S146" s="25">
        <v>0.2</v>
      </c>
      <c r="T146" s="23">
        <v>516712.06</v>
      </c>
      <c r="U146" s="36">
        <f>VLOOKUP(表2[[#This Row],[2014 Segment]],表3[],3)</f>
        <v>0</v>
      </c>
      <c r="V146" s="25">
        <v>0</v>
      </c>
      <c r="W146" s="25">
        <f>表2[[#This Row],[GR]]+表2[[#This Row],[根据BU需调整GR]]</f>
        <v>0.2</v>
      </c>
      <c r="X146" s="23">
        <f>表2[[#This Row],[MAT销量]]*(1+表2[[#This Row],[调整后GR2]])</f>
        <v>516712.06400000397</v>
      </c>
      <c r="Y146" s="23">
        <f>表2[[#This Row],[调整结果]]/12/114.03</f>
        <v>377.61412493788475</v>
      </c>
      <c r="Z146" s="27">
        <f>ROUND(表2[[#This Row],[调整结果]]-表2[[#This Row],[14 ECI金额]],0)</f>
        <v>0</v>
      </c>
      <c r="AA146" t="s">
        <v>2198</v>
      </c>
    </row>
    <row r="147" spans="1:27" x14ac:dyDescent="0.2">
      <c r="A147" t="s">
        <v>851</v>
      </c>
      <c r="B147" s="38" t="s">
        <v>427</v>
      </c>
      <c r="C147" t="s">
        <v>962</v>
      </c>
      <c r="D147" s="38" t="s">
        <v>435</v>
      </c>
      <c r="E147" s="38" t="s">
        <v>979</v>
      </c>
      <c r="F147">
        <v>10500205</v>
      </c>
      <c r="G147" s="39" t="s">
        <v>988</v>
      </c>
      <c r="H147" s="39" t="s">
        <v>105</v>
      </c>
      <c r="I147" s="38" t="s">
        <v>0</v>
      </c>
      <c r="J147" s="38" t="s">
        <v>989</v>
      </c>
      <c r="K147" s="38" t="s">
        <v>106</v>
      </c>
      <c r="L147" s="38">
        <v>900</v>
      </c>
      <c r="M147" s="38">
        <v>1300</v>
      </c>
      <c r="N147" s="2">
        <v>36000</v>
      </c>
      <c r="O147" s="2">
        <v>1</v>
      </c>
      <c r="P147" s="2">
        <v>0</v>
      </c>
      <c r="Q147" s="3">
        <v>0</v>
      </c>
      <c r="R147" s="48" t="s">
        <v>2195</v>
      </c>
      <c r="S147" s="25">
        <v>0</v>
      </c>
      <c r="T147" s="23">
        <v>0</v>
      </c>
      <c r="U147" s="36">
        <f>VLOOKUP(表2[[#This Row],[2014 Segment]],表3[],3)</f>
        <v>0</v>
      </c>
      <c r="V147" s="25">
        <v>0</v>
      </c>
      <c r="W147" s="25">
        <f>表2[[#This Row],[GR]]+表2[[#This Row],[根据BU需调整GR]]</f>
        <v>0</v>
      </c>
      <c r="X147" s="23">
        <f>表2[[#This Row],[MAT销量]]*(1+表2[[#This Row],[调整后GR2]])</f>
        <v>0</v>
      </c>
      <c r="Y147" s="23">
        <f>表2[[#This Row],[调整结果]]/12/114.03</f>
        <v>0</v>
      </c>
      <c r="Z147" s="27">
        <f>ROUND(表2[[#This Row],[调整结果]]-表2[[#This Row],[14 ECI金额]],0)</f>
        <v>0</v>
      </c>
      <c r="AA147" t="s">
        <v>2198</v>
      </c>
    </row>
    <row r="148" spans="1:27" x14ac:dyDescent="0.2">
      <c r="A148" t="s">
        <v>851</v>
      </c>
      <c r="B148" s="38" t="s">
        <v>427</v>
      </c>
      <c r="C148" t="s">
        <v>962</v>
      </c>
      <c r="D148" s="38" t="s">
        <v>435</v>
      </c>
      <c r="E148" s="38" t="s">
        <v>990</v>
      </c>
      <c r="F148">
        <v>10500208</v>
      </c>
      <c r="G148" s="39" t="s">
        <v>220</v>
      </c>
      <c r="H148" s="39" t="s">
        <v>103</v>
      </c>
      <c r="I148" s="38" t="s">
        <v>0</v>
      </c>
      <c r="J148" s="38" t="s">
        <v>221</v>
      </c>
      <c r="K148" s="38" t="s">
        <v>104</v>
      </c>
      <c r="L148" s="38">
        <v>1050</v>
      </c>
      <c r="M148" s="38">
        <v>9490</v>
      </c>
      <c r="N148" s="2">
        <v>1077429</v>
      </c>
      <c r="O148" s="2">
        <v>5</v>
      </c>
      <c r="P148" s="2">
        <v>255432.53333333001</v>
      </c>
      <c r="Q148" s="3">
        <v>0.23372602742269</v>
      </c>
      <c r="R148" s="48" t="s">
        <v>62</v>
      </c>
      <c r="S148" s="25">
        <v>0.2</v>
      </c>
      <c r="T148" s="23">
        <v>306519.03999999998</v>
      </c>
      <c r="U148" s="36">
        <f>VLOOKUP(表2[[#This Row],[2014 Segment]],表3[],3)</f>
        <v>0</v>
      </c>
      <c r="V148" s="25">
        <v>0</v>
      </c>
      <c r="W148" s="25">
        <f>表2[[#This Row],[GR]]+表2[[#This Row],[根据BU需调整GR]]</f>
        <v>0.2</v>
      </c>
      <c r="X148" s="23">
        <f>表2[[#This Row],[MAT销量]]*(1+表2[[#This Row],[调整后GR2]])</f>
        <v>306519.03999999602</v>
      </c>
      <c r="Y148" s="23">
        <f>表2[[#This Row],[调整结果]]/12/114.03</f>
        <v>224.00467713174606</v>
      </c>
      <c r="Z148" s="27">
        <f>ROUND(表2[[#This Row],[调整结果]]-表2[[#This Row],[14 ECI金额]],0)</f>
        <v>0</v>
      </c>
      <c r="AA148" t="s">
        <v>2198</v>
      </c>
    </row>
    <row r="149" spans="1:27" x14ac:dyDescent="0.2">
      <c r="A149" t="s">
        <v>851</v>
      </c>
      <c r="B149" s="38" t="s">
        <v>427</v>
      </c>
      <c r="C149" t="s">
        <v>962</v>
      </c>
      <c r="D149" s="38" t="s">
        <v>435</v>
      </c>
      <c r="E149" s="38" t="s">
        <v>991</v>
      </c>
      <c r="F149">
        <v>10500211</v>
      </c>
      <c r="G149" s="39" t="s">
        <v>992</v>
      </c>
      <c r="H149" s="39" t="s">
        <v>105</v>
      </c>
      <c r="I149" s="38" t="s">
        <v>0</v>
      </c>
      <c r="J149" s="38" t="s">
        <v>219</v>
      </c>
      <c r="K149" s="38" t="s">
        <v>106</v>
      </c>
      <c r="L149" s="38">
        <v>629</v>
      </c>
      <c r="M149" s="38">
        <v>1200</v>
      </c>
      <c r="N149" s="2">
        <v>36000</v>
      </c>
      <c r="O149" s="2">
        <v>1</v>
      </c>
      <c r="P149" s="2">
        <v>0</v>
      </c>
      <c r="Q149" s="3">
        <v>0</v>
      </c>
      <c r="R149" s="48" t="s">
        <v>2195</v>
      </c>
      <c r="S149" s="25">
        <v>0</v>
      </c>
      <c r="T149" s="23">
        <v>0</v>
      </c>
      <c r="U149" s="36">
        <f>VLOOKUP(表2[[#This Row],[2014 Segment]],表3[],3)</f>
        <v>0</v>
      </c>
      <c r="V149" s="25">
        <v>0</v>
      </c>
      <c r="W149" s="25">
        <f>表2[[#This Row],[GR]]+表2[[#This Row],[根据BU需调整GR]]</f>
        <v>0</v>
      </c>
      <c r="X149" s="23">
        <f>表2[[#This Row],[MAT销量]]*(1+表2[[#This Row],[调整后GR2]])</f>
        <v>0</v>
      </c>
      <c r="Y149" s="23">
        <f>表2[[#This Row],[调整结果]]/12/114.03</f>
        <v>0</v>
      </c>
      <c r="Z149" s="27">
        <f>ROUND(表2[[#This Row],[调整结果]]-表2[[#This Row],[14 ECI金额]],0)</f>
        <v>0</v>
      </c>
      <c r="AA149" t="s">
        <v>2198</v>
      </c>
    </row>
    <row r="150" spans="1:27" x14ac:dyDescent="0.2">
      <c r="A150" t="s">
        <v>851</v>
      </c>
      <c r="B150" s="38" t="s">
        <v>427</v>
      </c>
      <c r="C150" t="s">
        <v>962</v>
      </c>
      <c r="D150" s="38" t="s">
        <v>435</v>
      </c>
      <c r="E150" s="38" t="s">
        <v>990</v>
      </c>
      <c r="F150">
        <v>10500214</v>
      </c>
      <c r="G150" s="39" t="s">
        <v>993</v>
      </c>
      <c r="H150" s="39" t="s">
        <v>103</v>
      </c>
      <c r="I150" s="38" t="s">
        <v>0</v>
      </c>
      <c r="J150" s="38" t="s">
        <v>221</v>
      </c>
      <c r="K150" s="38" t="s">
        <v>104</v>
      </c>
      <c r="L150" s="38">
        <v>1050</v>
      </c>
      <c r="M150" s="38">
        <v>9000</v>
      </c>
      <c r="N150" s="2">
        <v>36000</v>
      </c>
      <c r="O150" s="2">
        <v>1</v>
      </c>
      <c r="P150" s="2">
        <v>12163.2</v>
      </c>
      <c r="Q150" s="3">
        <v>9.5024999999999998E-2</v>
      </c>
      <c r="R150" s="48" t="s">
        <v>2195</v>
      </c>
      <c r="S150" s="25">
        <v>0</v>
      </c>
      <c r="T150" s="23">
        <v>12163.2</v>
      </c>
      <c r="U150" s="36">
        <f>VLOOKUP(表2[[#This Row],[2014 Segment]],表3[],3)</f>
        <v>0</v>
      </c>
      <c r="V150" s="25">
        <v>0</v>
      </c>
      <c r="W150" s="25">
        <f>表2[[#This Row],[GR]]+表2[[#This Row],[根据BU需调整GR]]</f>
        <v>0</v>
      </c>
      <c r="X150" s="23">
        <f>表2[[#This Row],[MAT销量]]*(1+表2[[#This Row],[调整后GR2]])</f>
        <v>12163.2</v>
      </c>
      <c r="Y150" s="23">
        <f>表2[[#This Row],[调整结果]]/12/114.03</f>
        <v>8.8888888888888893</v>
      </c>
      <c r="Z150" s="27">
        <f>ROUND(表2[[#This Row],[调整结果]]-表2[[#This Row],[14 ECI金额]],0)</f>
        <v>0</v>
      </c>
      <c r="AA150" t="s">
        <v>2198</v>
      </c>
    </row>
    <row r="151" spans="1:27" x14ac:dyDescent="0.2">
      <c r="A151" t="s">
        <v>851</v>
      </c>
      <c r="B151" s="38" t="s">
        <v>427</v>
      </c>
      <c r="C151" t="s">
        <v>962</v>
      </c>
      <c r="D151" s="38" t="s">
        <v>435</v>
      </c>
      <c r="E151" s="38" t="s">
        <v>991</v>
      </c>
      <c r="F151">
        <v>10500218</v>
      </c>
      <c r="G151" s="39" t="s">
        <v>994</v>
      </c>
      <c r="H151" s="39" t="s">
        <v>105</v>
      </c>
      <c r="I151" s="38" t="s">
        <v>0</v>
      </c>
      <c r="J151" s="38" t="s">
        <v>221</v>
      </c>
      <c r="K151" s="38" t="s">
        <v>106</v>
      </c>
      <c r="L151" s="38">
        <v>10</v>
      </c>
      <c r="M151" s="38">
        <v>150</v>
      </c>
      <c r="N151" s="2">
        <v>66000</v>
      </c>
      <c r="O151" s="2">
        <v>1</v>
      </c>
      <c r="P151" s="2">
        <v>46524.24</v>
      </c>
      <c r="Q151" s="3">
        <v>0.95380272727272997</v>
      </c>
      <c r="R151" s="48" t="s">
        <v>2197</v>
      </c>
      <c r="S151" s="25">
        <v>0</v>
      </c>
      <c r="T151" s="23">
        <v>46524.24</v>
      </c>
      <c r="U151" s="36">
        <f>VLOOKUP(表2[[#This Row],[2014 Segment]],表3[],3)</f>
        <v>0</v>
      </c>
      <c r="V151" s="25">
        <v>0</v>
      </c>
      <c r="W151" s="25">
        <f>表2[[#This Row],[GR]]+表2[[#This Row],[根据BU需调整GR]]</f>
        <v>0</v>
      </c>
      <c r="X151" s="23">
        <f>表2[[#This Row],[MAT销量]]*(1+表2[[#This Row],[调整后GR2]])</f>
        <v>46524.24</v>
      </c>
      <c r="Y151" s="23">
        <f>表2[[#This Row],[调整结果]]/12/114.03</f>
        <v>34</v>
      </c>
      <c r="Z151" s="27">
        <f>ROUND(表2[[#This Row],[调整结果]]-表2[[#This Row],[14 ECI金额]],0)</f>
        <v>0</v>
      </c>
      <c r="AA151" t="s">
        <v>2198</v>
      </c>
    </row>
    <row r="152" spans="1:27" x14ac:dyDescent="0.2">
      <c r="A152" t="s">
        <v>851</v>
      </c>
      <c r="B152" s="38" t="s">
        <v>427</v>
      </c>
      <c r="C152" t="s">
        <v>962</v>
      </c>
      <c r="D152" s="38" t="s">
        <v>435</v>
      </c>
      <c r="E152" s="38" t="s">
        <v>991</v>
      </c>
      <c r="F152">
        <v>10500219</v>
      </c>
      <c r="G152" s="39" t="s">
        <v>222</v>
      </c>
      <c r="H152" s="39" t="s">
        <v>103</v>
      </c>
      <c r="I152" s="38" t="s">
        <v>0</v>
      </c>
      <c r="J152" s="38" t="s">
        <v>221</v>
      </c>
      <c r="K152" s="38" t="s">
        <v>104</v>
      </c>
      <c r="L152" s="38">
        <v>2100</v>
      </c>
      <c r="M152" s="38">
        <v>9400</v>
      </c>
      <c r="N152" s="2">
        <v>216085.76666667001</v>
      </c>
      <c r="O152" s="2">
        <v>2</v>
      </c>
      <c r="P152" s="2">
        <v>63859.199999999997</v>
      </c>
      <c r="Q152" s="3">
        <v>0.40904313765536998</v>
      </c>
      <c r="R152" s="48" t="s">
        <v>2196</v>
      </c>
      <c r="S152" s="25">
        <v>0</v>
      </c>
      <c r="T152" s="23">
        <v>63859.199999999997</v>
      </c>
      <c r="U152" s="36">
        <f>VLOOKUP(表2[[#This Row],[2014 Segment]],表3[],3)</f>
        <v>0</v>
      </c>
      <c r="V152" s="25">
        <v>0</v>
      </c>
      <c r="W152" s="25">
        <f>表2[[#This Row],[GR]]+表2[[#This Row],[根据BU需调整GR]]</f>
        <v>0</v>
      </c>
      <c r="X152" s="23">
        <f>表2[[#This Row],[MAT销量]]*(1+表2[[#This Row],[调整后GR2]])</f>
        <v>63859.199999999997</v>
      </c>
      <c r="Y152" s="23">
        <f>表2[[#This Row],[调整结果]]/12/114.03</f>
        <v>46.668420591072518</v>
      </c>
      <c r="Z152" s="27">
        <f>ROUND(表2[[#This Row],[调整结果]]-表2[[#This Row],[14 ECI金额]],0)</f>
        <v>0</v>
      </c>
      <c r="AA152" t="s">
        <v>2198</v>
      </c>
    </row>
    <row r="153" spans="1:27" x14ac:dyDescent="0.2">
      <c r="A153" t="s">
        <v>851</v>
      </c>
      <c r="B153" s="38" t="s">
        <v>427</v>
      </c>
      <c r="C153" t="s">
        <v>962</v>
      </c>
      <c r="D153" s="38" t="s">
        <v>435</v>
      </c>
      <c r="E153" s="38" t="s">
        <v>990</v>
      </c>
      <c r="F153">
        <v>10500221</v>
      </c>
      <c r="G153" s="39" t="s">
        <v>631</v>
      </c>
      <c r="H153" s="39" t="s">
        <v>103</v>
      </c>
      <c r="I153" s="38" t="s">
        <v>0</v>
      </c>
      <c r="J153" s="38" t="s">
        <v>221</v>
      </c>
      <c r="K153" s="38" t="s">
        <v>104</v>
      </c>
      <c r="L153" s="38">
        <v>715</v>
      </c>
      <c r="M153" s="38">
        <v>7273</v>
      </c>
      <c r="N153" s="2">
        <v>118144.47</v>
      </c>
      <c r="O153" s="2">
        <v>1</v>
      </c>
      <c r="P153" s="2">
        <v>121636.26666667</v>
      </c>
      <c r="Q153" s="3">
        <v>0.93594562657058999</v>
      </c>
      <c r="R153" s="48" t="s">
        <v>2197</v>
      </c>
      <c r="S153" s="25">
        <v>0</v>
      </c>
      <c r="T153" s="23">
        <v>121636.27</v>
      </c>
      <c r="U153" s="36">
        <f>VLOOKUP(表2[[#This Row],[2014 Segment]],表3[],3)</f>
        <v>0</v>
      </c>
      <c r="V153" s="25">
        <v>0</v>
      </c>
      <c r="W153" s="25">
        <f>表2[[#This Row],[GR]]+表2[[#This Row],[根据BU需调整GR]]</f>
        <v>0</v>
      </c>
      <c r="X153" s="23">
        <f>表2[[#This Row],[MAT销量]]*(1+表2[[#This Row],[调整后GR2]])</f>
        <v>121636.26666667</v>
      </c>
      <c r="Y153" s="23">
        <f>表2[[#This Row],[调整结果]]/12/114.03</f>
        <v>88.892006976723948</v>
      </c>
      <c r="Z153" s="27">
        <f>ROUND(表2[[#This Row],[调整结果]]-表2[[#This Row],[14 ECI金额]],0)</f>
        <v>0</v>
      </c>
      <c r="AA153" t="s">
        <v>2198</v>
      </c>
    </row>
    <row r="154" spans="1:27" x14ac:dyDescent="0.2">
      <c r="A154" t="s">
        <v>851</v>
      </c>
      <c r="B154" s="38" t="s">
        <v>427</v>
      </c>
      <c r="C154" t="s">
        <v>962</v>
      </c>
      <c r="D154" s="38" t="s">
        <v>435</v>
      </c>
      <c r="E154" s="38" t="s">
        <v>991</v>
      </c>
      <c r="F154">
        <v>10500222</v>
      </c>
      <c r="G154" s="39" t="s">
        <v>995</v>
      </c>
      <c r="H154" s="39" t="s">
        <v>105</v>
      </c>
      <c r="I154" s="38" t="s">
        <v>0</v>
      </c>
      <c r="J154" s="38" t="s">
        <v>221</v>
      </c>
      <c r="K154" s="38" t="s">
        <v>106</v>
      </c>
      <c r="L154" s="38">
        <v>150</v>
      </c>
      <c r="M154" s="38">
        <v>300</v>
      </c>
      <c r="N154" s="2">
        <v>120000</v>
      </c>
      <c r="O154" s="2">
        <v>1</v>
      </c>
      <c r="P154" s="2">
        <v>127720.53333332999</v>
      </c>
      <c r="Q154" s="3">
        <v>0.906636</v>
      </c>
      <c r="R154" s="48" t="s">
        <v>2197</v>
      </c>
      <c r="S154" s="25">
        <v>0</v>
      </c>
      <c r="T154" s="23">
        <v>127720.53</v>
      </c>
      <c r="U154" s="36">
        <f>VLOOKUP(表2[[#This Row],[2014 Segment]],表3[],3)</f>
        <v>0</v>
      </c>
      <c r="V154" s="25">
        <v>0</v>
      </c>
      <c r="W154" s="25">
        <f>表2[[#This Row],[GR]]+表2[[#This Row],[根据BU需调整GR]]</f>
        <v>0</v>
      </c>
      <c r="X154" s="23">
        <f>表2[[#This Row],[MAT销量]]*(1+表2[[#This Row],[调整后GR2]])</f>
        <v>127720.53333332999</v>
      </c>
      <c r="Y154" s="23">
        <f>表2[[#This Row],[调整结果]]/12/114.03</f>
        <v>93.338400226058923</v>
      </c>
      <c r="Z154" s="27">
        <f>ROUND(表2[[#This Row],[调整结果]]-表2[[#This Row],[14 ECI金额]],0)</f>
        <v>0</v>
      </c>
      <c r="AA154" t="s">
        <v>2198</v>
      </c>
    </row>
    <row r="155" spans="1:27" x14ac:dyDescent="0.2">
      <c r="A155" t="s">
        <v>851</v>
      </c>
      <c r="B155" s="38" t="s">
        <v>427</v>
      </c>
      <c r="C155" t="s">
        <v>962</v>
      </c>
      <c r="D155" s="38" t="s">
        <v>435</v>
      </c>
      <c r="E155" s="38" t="s">
        <v>991</v>
      </c>
      <c r="F155">
        <v>10500223</v>
      </c>
      <c r="G155" s="39" t="s">
        <v>632</v>
      </c>
      <c r="H155" s="39" t="s">
        <v>103</v>
      </c>
      <c r="I155" s="38" t="s">
        <v>0</v>
      </c>
      <c r="J155" s="38" t="s">
        <v>221</v>
      </c>
      <c r="K155" s="38" t="s">
        <v>104</v>
      </c>
      <c r="L155" s="38">
        <v>900</v>
      </c>
      <c r="M155" s="38">
        <v>8000</v>
      </c>
      <c r="N155" s="2">
        <v>36000</v>
      </c>
      <c r="O155" s="2">
        <v>1</v>
      </c>
      <c r="P155" s="2">
        <v>0</v>
      </c>
      <c r="Q155" s="3">
        <v>0</v>
      </c>
      <c r="R155" s="48" t="s">
        <v>2195</v>
      </c>
      <c r="S155" s="25">
        <v>0</v>
      </c>
      <c r="T155" s="23">
        <v>0</v>
      </c>
      <c r="U155" s="36">
        <f>VLOOKUP(表2[[#This Row],[2014 Segment]],表3[],3)</f>
        <v>0</v>
      </c>
      <c r="V155" s="25">
        <v>0</v>
      </c>
      <c r="W155" s="25">
        <f>表2[[#This Row],[GR]]+表2[[#This Row],[根据BU需调整GR]]</f>
        <v>0</v>
      </c>
      <c r="X155" s="23">
        <f>表2[[#This Row],[MAT销量]]*(1+表2[[#This Row],[调整后GR2]])</f>
        <v>0</v>
      </c>
      <c r="Y155" s="23">
        <f>表2[[#This Row],[调整结果]]/12/114.03</f>
        <v>0</v>
      </c>
      <c r="Z155" s="27">
        <f>ROUND(表2[[#This Row],[调整结果]]-表2[[#This Row],[14 ECI金额]],0)</f>
        <v>0</v>
      </c>
      <c r="AA155" t="s">
        <v>2198</v>
      </c>
    </row>
    <row r="156" spans="1:27" x14ac:dyDescent="0.2">
      <c r="A156" t="s">
        <v>851</v>
      </c>
      <c r="B156" s="38" t="s">
        <v>427</v>
      </c>
      <c r="C156" t="s">
        <v>962</v>
      </c>
      <c r="D156" s="38" t="s">
        <v>435</v>
      </c>
      <c r="E156" s="38" t="s">
        <v>991</v>
      </c>
      <c r="F156">
        <v>10500224</v>
      </c>
      <c r="G156" s="39" t="s">
        <v>265</v>
      </c>
      <c r="H156" s="39" t="s">
        <v>103</v>
      </c>
      <c r="I156" s="38" t="s">
        <v>0</v>
      </c>
      <c r="J156" s="38" t="s">
        <v>221</v>
      </c>
      <c r="K156" s="38" t="s">
        <v>104</v>
      </c>
      <c r="L156" s="38">
        <v>750</v>
      </c>
      <c r="M156" s="38">
        <v>4000</v>
      </c>
      <c r="N156" s="2">
        <v>36000</v>
      </c>
      <c r="O156" s="2">
        <v>1</v>
      </c>
      <c r="P156" s="2">
        <v>0</v>
      </c>
      <c r="Q156" s="3">
        <v>0</v>
      </c>
      <c r="R156" s="48" t="s">
        <v>2195</v>
      </c>
      <c r="S156" s="25">
        <v>0</v>
      </c>
      <c r="T156" s="23">
        <v>0</v>
      </c>
      <c r="U156" s="36">
        <f>VLOOKUP(表2[[#This Row],[2014 Segment]],表3[],3)</f>
        <v>0</v>
      </c>
      <c r="V156" s="25">
        <v>0</v>
      </c>
      <c r="W156" s="25">
        <f>表2[[#This Row],[GR]]+表2[[#This Row],[根据BU需调整GR]]</f>
        <v>0</v>
      </c>
      <c r="X156" s="23">
        <f>表2[[#This Row],[MAT销量]]*(1+表2[[#This Row],[调整后GR2]])</f>
        <v>0</v>
      </c>
      <c r="Y156" s="23">
        <f>表2[[#This Row],[调整结果]]/12/114.03</f>
        <v>0</v>
      </c>
      <c r="Z156" s="27">
        <f>ROUND(表2[[#This Row],[调整结果]]-表2[[#This Row],[14 ECI金额]],0)</f>
        <v>0</v>
      </c>
      <c r="AA156" t="s">
        <v>2198</v>
      </c>
    </row>
    <row r="157" spans="1:27" x14ac:dyDescent="0.2">
      <c r="A157" t="s">
        <v>851</v>
      </c>
      <c r="B157" s="38" t="s">
        <v>427</v>
      </c>
      <c r="C157" t="s">
        <v>962</v>
      </c>
      <c r="D157" s="38" t="s">
        <v>435</v>
      </c>
      <c r="E157" s="38" t="s">
        <v>990</v>
      </c>
      <c r="F157">
        <v>10500226</v>
      </c>
      <c r="G157" s="39" t="s">
        <v>266</v>
      </c>
      <c r="H157" s="39" t="s">
        <v>103</v>
      </c>
      <c r="I157" s="38" t="s">
        <v>0</v>
      </c>
      <c r="J157" s="38" t="s">
        <v>221</v>
      </c>
      <c r="K157" s="38" t="s">
        <v>104</v>
      </c>
      <c r="L157" s="38">
        <v>1200</v>
      </c>
      <c r="M157" s="38">
        <v>9890</v>
      </c>
      <c r="N157" s="2">
        <v>204071</v>
      </c>
      <c r="O157" s="2">
        <v>2</v>
      </c>
      <c r="P157" s="2">
        <v>72982.399999999994</v>
      </c>
      <c r="Q157" s="3">
        <v>0.32102944563412</v>
      </c>
      <c r="R157" s="48" t="s">
        <v>2196</v>
      </c>
      <c r="S157" s="25">
        <v>0</v>
      </c>
      <c r="T157" s="23">
        <v>72982.399999999994</v>
      </c>
      <c r="U157" s="36">
        <f>VLOOKUP(表2[[#This Row],[2014 Segment]],表3[],3)</f>
        <v>0</v>
      </c>
      <c r="V157" s="25">
        <v>0</v>
      </c>
      <c r="W157" s="25">
        <f>表2[[#This Row],[GR]]+表2[[#This Row],[根据BU需调整GR]]</f>
        <v>0</v>
      </c>
      <c r="X157" s="23">
        <f>表2[[#This Row],[MAT销量]]*(1+表2[[#This Row],[调整后GR2]])</f>
        <v>72982.399999999994</v>
      </c>
      <c r="Y157" s="23">
        <f>表2[[#This Row],[调整结果]]/12/114.03</f>
        <v>53.335671899207803</v>
      </c>
      <c r="Z157" s="27">
        <f>ROUND(表2[[#This Row],[调整结果]]-表2[[#This Row],[14 ECI金额]],0)</f>
        <v>0</v>
      </c>
      <c r="AA157" t="s">
        <v>2198</v>
      </c>
    </row>
    <row r="158" spans="1:27" x14ac:dyDescent="0.2">
      <c r="A158" t="s">
        <v>851</v>
      </c>
      <c r="B158" s="38" t="s">
        <v>427</v>
      </c>
      <c r="C158" t="s">
        <v>962</v>
      </c>
      <c r="D158" s="38" t="s">
        <v>435</v>
      </c>
      <c r="E158" s="38" t="s">
        <v>991</v>
      </c>
      <c r="F158">
        <v>10500227</v>
      </c>
      <c r="G158" s="39" t="s">
        <v>223</v>
      </c>
      <c r="H158" s="39" t="s">
        <v>103</v>
      </c>
      <c r="I158" s="38" t="s">
        <v>0</v>
      </c>
      <c r="J158" s="38" t="s">
        <v>221</v>
      </c>
      <c r="K158" s="38" t="s">
        <v>104</v>
      </c>
      <c r="L158" s="38">
        <v>2100</v>
      </c>
      <c r="M158" s="38">
        <v>10909</v>
      </c>
      <c r="N158" s="2">
        <v>629988.10499999998</v>
      </c>
      <c r="O158" s="2">
        <v>3</v>
      </c>
      <c r="P158" s="2">
        <v>0</v>
      </c>
      <c r="Q158" s="3">
        <v>0</v>
      </c>
      <c r="R158" s="48" t="s">
        <v>2195</v>
      </c>
      <c r="S158" s="25">
        <v>0</v>
      </c>
      <c r="T158" s="23">
        <v>0</v>
      </c>
      <c r="U158" s="36">
        <f>VLOOKUP(表2[[#This Row],[2014 Segment]],表3[],3)</f>
        <v>0</v>
      </c>
      <c r="V158" s="25">
        <v>0</v>
      </c>
      <c r="W158" s="25">
        <f>表2[[#This Row],[GR]]+表2[[#This Row],[根据BU需调整GR]]</f>
        <v>0</v>
      </c>
      <c r="X158" s="23">
        <f>表2[[#This Row],[MAT销量]]*(1+表2[[#This Row],[调整后GR2]])</f>
        <v>0</v>
      </c>
      <c r="Y158" s="23">
        <f>表2[[#This Row],[调整结果]]/12/114.03</f>
        <v>0</v>
      </c>
      <c r="Z158" s="27">
        <f>ROUND(表2[[#This Row],[调整结果]]-表2[[#This Row],[14 ECI金额]],0)</f>
        <v>0</v>
      </c>
      <c r="AA158" t="s">
        <v>2198</v>
      </c>
    </row>
    <row r="159" spans="1:27" x14ac:dyDescent="0.2">
      <c r="A159" t="s">
        <v>851</v>
      </c>
      <c r="B159" s="38" t="s">
        <v>427</v>
      </c>
      <c r="C159" t="s">
        <v>962</v>
      </c>
      <c r="D159" s="38" t="s">
        <v>435</v>
      </c>
      <c r="E159" s="38" t="s">
        <v>990</v>
      </c>
      <c r="F159">
        <v>10500232</v>
      </c>
      <c r="G159" s="39" t="s">
        <v>448</v>
      </c>
      <c r="H159" s="39" t="s">
        <v>103</v>
      </c>
      <c r="I159" s="38" t="s">
        <v>0</v>
      </c>
      <c r="J159" s="38" t="s">
        <v>221</v>
      </c>
      <c r="K159" s="38" t="s">
        <v>104</v>
      </c>
      <c r="L159" s="38">
        <v>900</v>
      </c>
      <c r="M159" s="38">
        <v>7200</v>
      </c>
      <c r="N159" s="2">
        <v>36000</v>
      </c>
      <c r="O159" s="2">
        <v>1</v>
      </c>
      <c r="P159" s="2">
        <v>34209</v>
      </c>
      <c r="Q159" s="3">
        <v>0.2058875</v>
      </c>
      <c r="R159" s="48" t="s">
        <v>2196</v>
      </c>
      <c r="S159" s="25">
        <v>0</v>
      </c>
      <c r="T159" s="23">
        <v>34209</v>
      </c>
      <c r="U159" s="36">
        <f>VLOOKUP(表2[[#This Row],[2014 Segment]],表3[],3)</f>
        <v>0</v>
      </c>
      <c r="V159" s="25">
        <v>0</v>
      </c>
      <c r="W159" s="25">
        <f>表2[[#This Row],[GR]]+表2[[#This Row],[根据BU需调整GR]]</f>
        <v>0</v>
      </c>
      <c r="X159" s="23">
        <f>表2[[#This Row],[MAT销量]]*(1+表2[[#This Row],[调整后GR2]])</f>
        <v>34209</v>
      </c>
      <c r="Y159" s="23">
        <f>表2[[#This Row],[调整结果]]/12/114.03</f>
        <v>25</v>
      </c>
      <c r="Z159" s="27">
        <f>ROUND(表2[[#This Row],[调整结果]]-表2[[#This Row],[14 ECI金额]],0)</f>
        <v>0</v>
      </c>
      <c r="AA159" t="s">
        <v>2198</v>
      </c>
    </row>
    <row r="160" spans="1:27" x14ac:dyDescent="0.2">
      <c r="A160" t="s">
        <v>851</v>
      </c>
      <c r="B160" s="38" t="s">
        <v>427</v>
      </c>
      <c r="C160" t="s">
        <v>962</v>
      </c>
      <c r="D160" s="38" t="s">
        <v>435</v>
      </c>
      <c r="E160" s="38" t="s">
        <v>996</v>
      </c>
      <c r="F160">
        <v>10500236</v>
      </c>
      <c r="G160" s="39" t="s">
        <v>997</v>
      </c>
      <c r="H160" s="39" t="s">
        <v>103</v>
      </c>
      <c r="I160" s="38" t="s">
        <v>0</v>
      </c>
      <c r="J160" s="38" t="s">
        <v>998</v>
      </c>
      <c r="K160" s="38" t="s">
        <v>104</v>
      </c>
      <c r="L160" s="38">
        <v>1500</v>
      </c>
      <c r="M160" s="38">
        <v>2500</v>
      </c>
      <c r="N160" s="2">
        <v>226415.15553332999</v>
      </c>
      <c r="O160" s="2">
        <v>2</v>
      </c>
      <c r="P160" s="2">
        <v>25846.799999999999</v>
      </c>
      <c r="Q160" s="3">
        <v>0.18374874200449001</v>
      </c>
      <c r="R160" s="48" t="s">
        <v>2195</v>
      </c>
      <c r="S160" s="25">
        <v>0</v>
      </c>
      <c r="T160" s="23">
        <v>25846.799999999999</v>
      </c>
      <c r="U160" s="36">
        <f>VLOOKUP(表2[[#This Row],[2014 Segment]],表3[],3)</f>
        <v>0</v>
      </c>
      <c r="V160" s="25">
        <v>0</v>
      </c>
      <c r="W160" s="25">
        <f>表2[[#This Row],[GR]]+表2[[#This Row],[根据BU需调整GR]]</f>
        <v>0</v>
      </c>
      <c r="X160" s="23">
        <f>表2[[#This Row],[MAT销量]]*(1+表2[[#This Row],[调整后GR2]])</f>
        <v>25846.799999999999</v>
      </c>
      <c r="Y160" s="23">
        <f>表2[[#This Row],[调整结果]]/12/114.03</f>
        <v>18.888888888888889</v>
      </c>
      <c r="Z160" s="27">
        <f>ROUND(表2[[#This Row],[调整结果]]-表2[[#This Row],[14 ECI金额]],0)</f>
        <v>0</v>
      </c>
      <c r="AA160" t="s">
        <v>2198</v>
      </c>
    </row>
    <row r="161" spans="1:27" x14ac:dyDescent="0.2">
      <c r="A161" t="s">
        <v>851</v>
      </c>
      <c r="B161" s="38" t="s">
        <v>427</v>
      </c>
      <c r="C161" t="s">
        <v>962</v>
      </c>
      <c r="D161" s="38" t="s">
        <v>435</v>
      </c>
      <c r="E161" s="38" t="s">
        <v>990</v>
      </c>
      <c r="F161">
        <v>10500279</v>
      </c>
      <c r="G161" s="39" t="s">
        <v>999</v>
      </c>
      <c r="H161" s="39" t="s">
        <v>105</v>
      </c>
      <c r="I161" s="38" t="s">
        <v>0</v>
      </c>
      <c r="J161" s="38" t="s">
        <v>221</v>
      </c>
      <c r="K161" s="38" t="s">
        <v>106</v>
      </c>
      <c r="L161" s="38">
        <v>256</v>
      </c>
      <c r="M161" s="38">
        <v>300</v>
      </c>
      <c r="N161" s="2">
        <v>36000</v>
      </c>
      <c r="O161" s="2">
        <v>1</v>
      </c>
      <c r="P161" s="2">
        <v>4561.2</v>
      </c>
      <c r="Q161" s="3">
        <v>9.5024999999999998E-2</v>
      </c>
      <c r="R161" s="48" t="s">
        <v>2195</v>
      </c>
      <c r="S161" s="25">
        <v>0</v>
      </c>
      <c r="T161" s="23">
        <v>4561.2</v>
      </c>
      <c r="U161" s="36">
        <f>VLOOKUP(表2[[#This Row],[2014 Segment]],表3[],3)</f>
        <v>0</v>
      </c>
      <c r="V161" s="25">
        <v>0</v>
      </c>
      <c r="W161" s="25">
        <f>表2[[#This Row],[GR]]+表2[[#This Row],[根据BU需调整GR]]</f>
        <v>0</v>
      </c>
      <c r="X161" s="23">
        <f>表2[[#This Row],[MAT销量]]*(1+表2[[#This Row],[调整后GR2]])</f>
        <v>4561.2</v>
      </c>
      <c r="Y161" s="23">
        <f>表2[[#This Row],[调整结果]]/12/114.03</f>
        <v>3.333333333333333</v>
      </c>
      <c r="Z161" s="27">
        <f>ROUND(表2[[#This Row],[调整结果]]-表2[[#This Row],[14 ECI金额]],0)</f>
        <v>0</v>
      </c>
      <c r="AA161" t="s">
        <v>2198</v>
      </c>
    </row>
    <row r="162" spans="1:27" x14ac:dyDescent="0.2">
      <c r="A162" t="s">
        <v>851</v>
      </c>
      <c r="B162" s="38" t="s">
        <v>427</v>
      </c>
      <c r="C162" t="s">
        <v>962</v>
      </c>
      <c r="D162" s="38" t="s">
        <v>435</v>
      </c>
      <c r="E162" s="38" t="s">
        <v>990</v>
      </c>
      <c r="F162">
        <v>10500281</v>
      </c>
      <c r="G162" s="39" t="s">
        <v>449</v>
      </c>
      <c r="H162" s="39" t="s">
        <v>105</v>
      </c>
      <c r="I162" s="38" t="s">
        <v>0</v>
      </c>
      <c r="J162" s="38" t="s">
        <v>221</v>
      </c>
      <c r="K162" s="38" t="s">
        <v>106</v>
      </c>
      <c r="L162" s="38">
        <v>300</v>
      </c>
      <c r="M162" s="38">
        <v>632</v>
      </c>
      <c r="N162" s="2">
        <v>36000</v>
      </c>
      <c r="O162" s="2">
        <v>1</v>
      </c>
      <c r="P162" s="2">
        <v>12164.266666666999</v>
      </c>
      <c r="Q162" s="3">
        <v>0.64119999999999999</v>
      </c>
      <c r="R162" s="48" t="s">
        <v>2197</v>
      </c>
      <c r="S162" s="25">
        <v>0</v>
      </c>
      <c r="T162" s="23">
        <v>12164.27</v>
      </c>
      <c r="U162" s="36">
        <f>VLOOKUP(表2[[#This Row],[2014 Segment]],表3[],3)</f>
        <v>0</v>
      </c>
      <c r="V162" s="25">
        <v>0</v>
      </c>
      <c r="W162" s="25">
        <f>表2[[#This Row],[GR]]+表2[[#This Row],[根据BU需调整GR]]</f>
        <v>0</v>
      </c>
      <c r="X162" s="23">
        <f>表2[[#This Row],[MAT销量]]*(1+表2[[#This Row],[调整后GR2]])</f>
        <v>12164.266666666999</v>
      </c>
      <c r="Y162" s="23">
        <f>表2[[#This Row],[调整结果]]/12/114.03</f>
        <v>8.8896684108472908</v>
      </c>
      <c r="Z162" s="27">
        <f>ROUND(表2[[#This Row],[调整结果]]-表2[[#This Row],[14 ECI金额]],0)</f>
        <v>0</v>
      </c>
      <c r="AA162" t="s">
        <v>2198</v>
      </c>
    </row>
    <row r="163" spans="1:27" x14ac:dyDescent="0.2">
      <c r="A163" t="s">
        <v>851</v>
      </c>
      <c r="B163" s="38" t="s">
        <v>427</v>
      </c>
      <c r="C163" t="s">
        <v>962</v>
      </c>
      <c r="D163" s="38" t="s">
        <v>435</v>
      </c>
      <c r="E163" s="38" t="s">
        <v>990</v>
      </c>
      <c r="F163">
        <v>10500282</v>
      </c>
      <c r="G163" s="39" t="s">
        <v>1000</v>
      </c>
      <c r="H163" s="39" t="s">
        <v>105</v>
      </c>
      <c r="I163" s="38" t="s">
        <v>0</v>
      </c>
      <c r="J163" s="38" t="s">
        <v>221</v>
      </c>
      <c r="K163" s="38" t="s">
        <v>106</v>
      </c>
      <c r="L163" s="38">
        <v>500</v>
      </c>
      <c r="M163" s="38">
        <v>1000</v>
      </c>
      <c r="N163" s="2">
        <v>36000</v>
      </c>
      <c r="O163" s="2">
        <v>1</v>
      </c>
      <c r="P163" s="2">
        <v>0</v>
      </c>
      <c r="Q163" s="3">
        <v>1.5838888888888999E-2</v>
      </c>
      <c r="R163" s="48" t="s">
        <v>2195</v>
      </c>
      <c r="S163" s="25">
        <v>0</v>
      </c>
      <c r="T163" s="23">
        <v>0</v>
      </c>
      <c r="U163" s="36">
        <f>VLOOKUP(表2[[#This Row],[2014 Segment]],表3[],3)</f>
        <v>0</v>
      </c>
      <c r="V163" s="25">
        <v>0</v>
      </c>
      <c r="W163" s="25">
        <f>表2[[#This Row],[GR]]+表2[[#This Row],[根据BU需调整GR]]</f>
        <v>0</v>
      </c>
      <c r="X163" s="23">
        <f>表2[[#This Row],[MAT销量]]*(1+表2[[#This Row],[调整后GR2]])</f>
        <v>0</v>
      </c>
      <c r="Y163" s="23">
        <f>表2[[#This Row],[调整结果]]/12/114.03</f>
        <v>0</v>
      </c>
      <c r="Z163" s="27">
        <f>ROUND(表2[[#This Row],[调整结果]]-表2[[#This Row],[14 ECI金额]],0)</f>
        <v>0</v>
      </c>
      <c r="AA163" t="s">
        <v>2198</v>
      </c>
    </row>
    <row r="164" spans="1:27" x14ac:dyDescent="0.2">
      <c r="A164" t="s">
        <v>851</v>
      </c>
      <c r="B164" s="38" t="s">
        <v>427</v>
      </c>
      <c r="C164" t="s">
        <v>962</v>
      </c>
      <c r="D164" s="38" t="s">
        <v>435</v>
      </c>
      <c r="E164" s="38" t="s">
        <v>967</v>
      </c>
      <c r="F164">
        <v>10500303</v>
      </c>
      <c r="G164" s="39" t="s">
        <v>1001</v>
      </c>
      <c r="H164" s="39" t="s">
        <v>105</v>
      </c>
      <c r="I164" s="38" t="s">
        <v>0</v>
      </c>
      <c r="J164" s="38" t="s">
        <v>218</v>
      </c>
      <c r="K164" s="38" t="s">
        <v>106</v>
      </c>
      <c r="L164" s="38">
        <v>150</v>
      </c>
      <c r="M164" s="38">
        <v>300</v>
      </c>
      <c r="N164" s="2">
        <v>36000</v>
      </c>
      <c r="O164" s="2">
        <v>1</v>
      </c>
      <c r="P164" s="2">
        <v>18549.2</v>
      </c>
      <c r="Q164" s="3">
        <v>0.62637944444444005</v>
      </c>
      <c r="R164" s="48" t="s">
        <v>2197</v>
      </c>
      <c r="S164" s="25">
        <v>0</v>
      </c>
      <c r="T164" s="23">
        <v>18549.2</v>
      </c>
      <c r="U164" s="36">
        <f>VLOOKUP(表2[[#This Row],[2014 Segment]],表3[],3)</f>
        <v>0</v>
      </c>
      <c r="V164" s="25">
        <v>0</v>
      </c>
      <c r="W164" s="25">
        <f>表2[[#This Row],[GR]]+表2[[#This Row],[根据BU需调整GR]]</f>
        <v>0</v>
      </c>
      <c r="X164" s="23">
        <f>表2[[#This Row],[MAT销量]]*(1+表2[[#This Row],[调整后GR2]])</f>
        <v>18549.2</v>
      </c>
      <c r="Y164" s="23">
        <f>表2[[#This Row],[调整结果]]/12/114.03</f>
        <v>13.555789412143003</v>
      </c>
      <c r="Z164" s="27">
        <f>ROUND(表2[[#This Row],[调整结果]]-表2[[#This Row],[14 ECI金额]],0)</f>
        <v>0</v>
      </c>
      <c r="AA164" t="s">
        <v>2198</v>
      </c>
    </row>
    <row r="165" spans="1:27" x14ac:dyDescent="0.2">
      <c r="A165" t="s">
        <v>851</v>
      </c>
      <c r="B165" s="38" t="s">
        <v>427</v>
      </c>
      <c r="C165" t="s">
        <v>962</v>
      </c>
      <c r="D165" s="38" t="s">
        <v>435</v>
      </c>
      <c r="E165" s="38" t="s">
        <v>996</v>
      </c>
      <c r="F165">
        <v>10800004</v>
      </c>
      <c r="G165" s="39" t="s">
        <v>1002</v>
      </c>
      <c r="H165" s="39" t="s">
        <v>105</v>
      </c>
      <c r="I165" s="38" t="s">
        <v>224</v>
      </c>
      <c r="J165" s="38" t="s">
        <v>225</v>
      </c>
      <c r="K165" s="38" t="s">
        <v>107</v>
      </c>
      <c r="L165" s="38">
        <v>400</v>
      </c>
      <c r="M165" s="38">
        <v>300</v>
      </c>
      <c r="N165" s="2">
        <v>36000</v>
      </c>
      <c r="O165" s="2">
        <v>1</v>
      </c>
      <c r="P165" s="2">
        <v>760.2</v>
      </c>
      <c r="Q165" s="3">
        <v>0.32971972222222001</v>
      </c>
      <c r="R165" s="48" t="s">
        <v>2196</v>
      </c>
      <c r="S165" s="25">
        <v>0</v>
      </c>
      <c r="T165" s="23">
        <v>760.2</v>
      </c>
      <c r="U165" s="36">
        <f>VLOOKUP(表2[[#This Row],[2014 Segment]],表3[],3)</f>
        <v>0</v>
      </c>
      <c r="V165" s="25">
        <v>0</v>
      </c>
      <c r="W165" s="25">
        <f>表2[[#This Row],[GR]]+表2[[#This Row],[根据BU需调整GR]]</f>
        <v>0</v>
      </c>
      <c r="X165" s="23">
        <f>表2[[#This Row],[MAT销量]]*(1+表2[[#This Row],[调整后GR2]])</f>
        <v>760.2</v>
      </c>
      <c r="Y165" s="23">
        <f>表2[[#This Row],[调整结果]]/12/114.03</f>
        <v>0.55555555555555558</v>
      </c>
      <c r="Z165" s="27">
        <f>ROUND(表2[[#This Row],[调整结果]]-表2[[#This Row],[14 ECI金额]],0)</f>
        <v>0</v>
      </c>
      <c r="AA165" t="s">
        <v>2198</v>
      </c>
    </row>
    <row r="166" spans="1:27" x14ac:dyDescent="0.2">
      <c r="A166" t="s">
        <v>851</v>
      </c>
      <c r="B166" s="38" t="s">
        <v>427</v>
      </c>
      <c r="C166" t="s">
        <v>962</v>
      </c>
      <c r="D166" s="38" t="s">
        <v>435</v>
      </c>
      <c r="E166" s="38" t="s">
        <v>996</v>
      </c>
      <c r="F166">
        <v>10800005</v>
      </c>
      <c r="G166" s="39" t="s">
        <v>1003</v>
      </c>
      <c r="H166" s="39" t="s">
        <v>103</v>
      </c>
      <c r="I166" s="38" t="s">
        <v>224</v>
      </c>
      <c r="J166" s="38" t="s">
        <v>225</v>
      </c>
      <c r="K166" s="38" t="s">
        <v>104</v>
      </c>
      <c r="L166" s="38">
        <v>1200</v>
      </c>
      <c r="M166" s="38">
        <v>1500</v>
      </c>
      <c r="N166" s="2">
        <v>161568.67499999999</v>
      </c>
      <c r="O166" s="2">
        <v>1</v>
      </c>
      <c r="P166" s="2">
        <v>104605.88</v>
      </c>
      <c r="Q166" s="3">
        <v>0.95182974051127001</v>
      </c>
      <c r="R166" s="48" t="s">
        <v>2197</v>
      </c>
      <c r="S166" s="25">
        <v>0</v>
      </c>
      <c r="T166" s="23">
        <v>104605.88</v>
      </c>
      <c r="U166" s="36">
        <f>VLOOKUP(表2[[#This Row],[2014 Segment]],表3[],3)</f>
        <v>0</v>
      </c>
      <c r="V166" s="25">
        <v>0</v>
      </c>
      <c r="W166" s="25">
        <f>表2[[#This Row],[GR]]+表2[[#This Row],[根据BU需调整GR]]</f>
        <v>0</v>
      </c>
      <c r="X166" s="23">
        <f>表2[[#This Row],[MAT销量]]*(1+表2[[#This Row],[调整后GR2]])</f>
        <v>104605.88</v>
      </c>
      <c r="Y166" s="23">
        <f>表2[[#This Row],[调整结果]]/12/114.03</f>
        <v>76.446169136776874</v>
      </c>
      <c r="Z166" s="27">
        <f>ROUND(表2[[#This Row],[调整结果]]-表2[[#This Row],[14 ECI金额]],0)</f>
        <v>0</v>
      </c>
      <c r="AA166" t="s">
        <v>2198</v>
      </c>
    </row>
    <row r="167" spans="1:27" x14ac:dyDescent="0.2">
      <c r="A167" t="s">
        <v>851</v>
      </c>
      <c r="B167" s="38" t="s">
        <v>427</v>
      </c>
      <c r="C167" t="s">
        <v>962</v>
      </c>
      <c r="D167" s="38" t="s">
        <v>435</v>
      </c>
      <c r="E167" s="38" t="s">
        <v>996</v>
      </c>
      <c r="F167">
        <v>10800006</v>
      </c>
      <c r="G167" s="39" t="s">
        <v>226</v>
      </c>
      <c r="H167" s="39" t="s">
        <v>103</v>
      </c>
      <c r="I167" s="38" t="s">
        <v>224</v>
      </c>
      <c r="J167" s="38" t="s">
        <v>225</v>
      </c>
      <c r="K167" s="38" t="s">
        <v>104</v>
      </c>
      <c r="L167" s="38">
        <v>1800</v>
      </c>
      <c r="M167" s="38">
        <v>3600</v>
      </c>
      <c r="N167" s="2">
        <v>800423</v>
      </c>
      <c r="O167" s="2">
        <v>4</v>
      </c>
      <c r="P167" s="2">
        <v>192002.2</v>
      </c>
      <c r="Q167" s="3">
        <v>0.31568421946896003</v>
      </c>
      <c r="R167" s="48" t="s">
        <v>2196</v>
      </c>
      <c r="S167" s="25">
        <v>0</v>
      </c>
      <c r="T167" s="23">
        <v>192002.2</v>
      </c>
      <c r="U167" s="36">
        <f>VLOOKUP(表2[[#This Row],[2014 Segment]],表3[],3)</f>
        <v>0</v>
      </c>
      <c r="V167" s="25">
        <v>0</v>
      </c>
      <c r="W167" s="25">
        <f>表2[[#This Row],[GR]]+表2[[#This Row],[根据BU需调整GR]]</f>
        <v>0</v>
      </c>
      <c r="X167" s="23">
        <f>表2[[#This Row],[MAT销量]]*(1+表2[[#This Row],[调整后GR2]])</f>
        <v>192002.2</v>
      </c>
      <c r="Y167" s="23">
        <f>表2[[#This Row],[调整结果]]/12/114.03</f>
        <v>140.31556023268732</v>
      </c>
      <c r="Z167" s="27">
        <f>ROUND(表2[[#This Row],[调整结果]]-表2[[#This Row],[14 ECI金额]],0)</f>
        <v>0</v>
      </c>
      <c r="AA167" t="s">
        <v>2198</v>
      </c>
    </row>
    <row r="168" spans="1:27" x14ac:dyDescent="0.2">
      <c r="A168" t="s">
        <v>851</v>
      </c>
      <c r="B168" s="38" t="s">
        <v>427</v>
      </c>
      <c r="C168" t="s">
        <v>962</v>
      </c>
      <c r="D168" s="38" t="s">
        <v>435</v>
      </c>
      <c r="E168" s="38" t="s">
        <v>996</v>
      </c>
      <c r="F168">
        <v>10800009</v>
      </c>
      <c r="G168" s="39" t="s">
        <v>1004</v>
      </c>
      <c r="H168" s="39" t="s">
        <v>103</v>
      </c>
      <c r="I168" s="38" t="s">
        <v>224</v>
      </c>
      <c r="J168" s="38" t="s">
        <v>225</v>
      </c>
      <c r="K168" s="38" t="s">
        <v>104</v>
      </c>
      <c r="L168" s="38">
        <v>1500</v>
      </c>
      <c r="M168" s="38">
        <v>3900</v>
      </c>
      <c r="N168" s="2">
        <v>100922.25333332999</v>
      </c>
      <c r="O168" s="2">
        <v>1</v>
      </c>
      <c r="P168" s="2">
        <v>90010.666666667006</v>
      </c>
      <c r="Q168" s="3">
        <v>0.76883063385161998</v>
      </c>
      <c r="R168" s="48" t="s">
        <v>2197</v>
      </c>
      <c r="S168" s="25">
        <v>0</v>
      </c>
      <c r="T168" s="23">
        <v>90010.67</v>
      </c>
      <c r="U168" s="36">
        <f>VLOOKUP(表2[[#This Row],[2014 Segment]],表3[],3)</f>
        <v>0</v>
      </c>
      <c r="V168" s="25">
        <v>0</v>
      </c>
      <c r="W168" s="25">
        <f>表2[[#This Row],[GR]]+表2[[#This Row],[根据BU需调整GR]]</f>
        <v>0</v>
      </c>
      <c r="X168" s="23">
        <f>表2[[#This Row],[MAT销量]]*(1+表2[[#This Row],[调整后GR2]])</f>
        <v>90010.666666667006</v>
      </c>
      <c r="Y168" s="23">
        <f>表2[[#This Row],[调整结果]]/12/114.03</f>
        <v>65.779960439260861</v>
      </c>
      <c r="Z168" s="27">
        <f>ROUND(表2[[#This Row],[调整结果]]-表2[[#This Row],[14 ECI金额]],0)</f>
        <v>0</v>
      </c>
      <c r="AA168" t="s">
        <v>2198</v>
      </c>
    </row>
    <row r="169" spans="1:27" x14ac:dyDescent="0.2">
      <c r="A169" t="s">
        <v>851</v>
      </c>
      <c r="B169" s="38" t="s">
        <v>427</v>
      </c>
      <c r="C169" t="s">
        <v>962</v>
      </c>
      <c r="D169" s="38" t="s">
        <v>435</v>
      </c>
      <c r="E169" s="38" t="s">
        <v>974</v>
      </c>
      <c r="F169">
        <v>13000217</v>
      </c>
      <c r="G169" s="39" t="s">
        <v>1005</v>
      </c>
      <c r="H169" s="39" t="s">
        <v>105</v>
      </c>
      <c r="I169" s="38" t="s">
        <v>0</v>
      </c>
      <c r="J169" s="38" t="s">
        <v>976</v>
      </c>
      <c r="K169" s="38" t="s">
        <v>106</v>
      </c>
      <c r="L169" s="38">
        <v>200</v>
      </c>
      <c r="M169" s="38">
        <v>600</v>
      </c>
      <c r="N169" s="2">
        <v>36000</v>
      </c>
      <c r="O169" s="2">
        <v>1</v>
      </c>
      <c r="P169" s="2">
        <v>0</v>
      </c>
      <c r="Q169" s="3">
        <v>0</v>
      </c>
      <c r="R169" s="48" t="s">
        <v>2195</v>
      </c>
      <c r="S169" s="25">
        <v>0</v>
      </c>
      <c r="T169" s="23">
        <v>0</v>
      </c>
      <c r="U169" s="36">
        <f>VLOOKUP(表2[[#This Row],[2014 Segment]],表3[],3)</f>
        <v>0</v>
      </c>
      <c r="V169" s="25">
        <v>0</v>
      </c>
      <c r="W169" s="25">
        <f>表2[[#This Row],[GR]]+表2[[#This Row],[根据BU需调整GR]]</f>
        <v>0</v>
      </c>
      <c r="X169" s="23">
        <f>表2[[#This Row],[MAT销量]]*(1+表2[[#This Row],[调整后GR2]])</f>
        <v>0</v>
      </c>
      <c r="Y169" s="23">
        <f>表2[[#This Row],[调整结果]]/12/114.03</f>
        <v>0</v>
      </c>
      <c r="Z169" s="27">
        <f>ROUND(表2[[#This Row],[调整结果]]-表2[[#This Row],[14 ECI金额]],0)</f>
        <v>0</v>
      </c>
      <c r="AA169" t="s">
        <v>2198</v>
      </c>
    </row>
    <row r="170" spans="1:27" x14ac:dyDescent="0.2">
      <c r="A170" t="s">
        <v>851</v>
      </c>
      <c r="B170" s="38" t="s">
        <v>427</v>
      </c>
      <c r="C170" t="s">
        <v>962</v>
      </c>
      <c r="D170" s="38" t="s">
        <v>435</v>
      </c>
      <c r="E170" s="38" t="s">
        <v>967</v>
      </c>
      <c r="F170">
        <v>13000377</v>
      </c>
      <c r="G170" s="39" t="s">
        <v>1006</v>
      </c>
      <c r="H170" s="39" t="s">
        <v>103</v>
      </c>
      <c r="I170" s="38" t="s">
        <v>0</v>
      </c>
      <c r="J170" s="38" t="s">
        <v>218</v>
      </c>
      <c r="K170" s="38" t="s">
        <v>104</v>
      </c>
      <c r="L170" s="38">
        <v>705</v>
      </c>
      <c r="M170" s="38">
        <v>2000</v>
      </c>
      <c r="N170" s="2">
        <v>156646.82500000001</v>
      </c>
      <c r="O170" s="2">
        <v>1</v>
      </c>
      <c r="P170" s="2">
        <v>103389.33333333</v>
      </c>
      <c r="Q170" s="3">
        <v>0.51187887146771005</v>
      </c>
      <c r="R170" s="48" t="s">
        <v>2197</v>
      </c>
      <c r="S170" s="25">
        <v>0</v>
      </c>
      <c r="T170" s="23">
        <v>103389.33</v>
      </c>
      <c r="U170" s="36">
        <f>VLOOKUP(表2[[#This Row],[2014 Segment]],表3[],3)</f>
        <v>0</v>
      </c>
      <c r="V170" s="25">
        <v>0</v>
      </c>
      <c r="W170" s="25">
        <f>表2[[#This Row],[GR]]+表2[[#This Row],[根据BU需调整GR]]</f>
        <v>0</v>
      </c>
      <c r="X170" s="23">
        <f>表2[[#This Row],[MAT销量]]*(1+表2[[#This Row],[调整后GR2]])</f>
        <v>103389.33333333</v>
      </c>
      <c r="Y170" s="23">
        <f>表2[[#This Row],[调整结果]]/12/114.03</f>
        <v>75.557114599469429</v>
      </c>
      <c r="Z170" s="27">
        <f>ROUND(表2[[#This Row],[调整结果]]-表2[[#This Row],[14 ECI金额]],0)</f>
        <v>0</v>
      </c>
      <c r="AA170" t="s">
        <v>2198</v>
      </c>
    </row>
    <row r="171" spans="1:27" x14ac:dyDescent="0.2">
      <c r="A171" t="s">
        <v>851</v>
      </c>
      <c r="B171" s="38" t="s">
        <v>427</v>
      </c>
      <c r="C171" t="s">
        <v>962</v>
      </c>
      <c r="D171" s="38" t="s">
        <v>435</v>
      </c>
      <c r="E171" s="38" t="s">
        <v>963</v>
      </c>
      <c r="F171">
        <v>13000386</v>
      </c>
      <c r="G171" s="39" t="s">
        <v>1007</v>
      </c>
      <c r="H171" s="39" t="s">
        <v>105</v>
      </c>
      <c r="I171" s="38" t="s">
        <v>0</v>
      </c>
      <c r="J171" s="38" t="s">
        <v>965</v>
      </c>
      <c r="K171" s="38" t="s">
        <v>107</v>
      </c>
      <c r="L171" s="38">
        <v>230</v>
      </c>
      <c r="M171" s="38">
        <v>1600</v>
      </c>
      <c r="N171" s="2">
        <v>36000</v>
      </c>
      <c r="O171" s="2">
        <v>1</v>
      </c>
      <c r="P171" s="2">
        <v>0</v>
      </c>
      <c r="Q171" s="3">
        <v>0</v>
      </c>
      <c r="R171" s="48" t="s">
        <v>2195</v>
      </c>
      <c r="S171" s="25">
        <v>0</v>
      </c>
      <c r="T171" s="23">
        <v>0</v>
      </c>
      <c r="U171" s="36">
        <f>VLOOKUP(表2[[#This Row],[2014 Segment]],表3[],3)</f>
        <v>0</v>
      </c>
      <c r="V171" s="25">
        <v>0</v>
      </c>
      <c r="W171" s="25">
        <f>表2[[#This Row],[GR]]+表2[[#This Row],[根据BU需调整GR]]</f>
        <v>0</v>
      </c>
      <c r="X171" s="23">
        <f>表2[[#This Row],[MAT销量]]*(1+表2[[#This Row],[调整后GR2]])</f>
        <v>0</v>
      </c>
      <c r="Y171" s="23">
        <f>表2[[#This Row],[调整结果]]/12/114.03</f>
        <v>0</v>
      </c>
      <c r="Z171" s="27">
        <f>ROUND(表2[[#This Row],[调整结果]]-表2[[#This Row],[14 ECI金额]],0)</f>
        <v>0</v>
      </c>
      <c r="AA171" t="s">
        <v>2198</v>
      </c>
    </row>
    <row r="172" spans="1:27" x14ac:dyDescent="0.2">
      <c r="A172" t="s">
        <v>851</v>
      </c>
      <c r="B172" s="38" t="s">
        <v>427</v>
      </c>
      <c r="C172" t="s">
        <v>962</v>
      </c>
      <c r="D172" s="38" t="s">
        <v>435</v>
      </c>
      <c r="E172" s="38" t="s">
        <v>979</v>
      </c>
      <c r="F172">
        <v>13000476</v>
      </c>
      <c r="G172" s="39" t="s">
        <v>1008</v>
      </c>
      <c r="H172" s="39" t="s">
        <v>105</v>
      </c>
      <c r="I172" s="38" t="s">
        <v>0</v>
      </c>
      <c r="J172" s="38" t="s">
        <v>983</v>
      </c>
      <c r="K172" s="38" t="s">
        <v>107</v>
      </c>
      <c r="L172" s="38">
        <v>10</v>
      </c>
      <c r="M172" s="38">
        <v>30</v>
      </c>
      <c r="N172" s="2">
        <v>36000</v>
      </c>
      <c r="O172" s="2">
        <v>1</v>
      </c>
      <c r="P172" s="2">
        <v>10947.413333332999</v>
      </c>
      <c r="Q172" s="3">
        <v>0.32518222222221999</v>
      </c>
      <c r="R172" s="48" t="s">
        <v>2196</v>
      </c>
      <c r="S172" s="25">
        <v>0</v>
      </c>
      <c r="T172" s="23">
        <v>10947.41</v>
      </c>
      <c r="U172" s="36">
        <f>VLOOKUP(表2[[#This Row],[2014 Segment]],表3[],3)</f>
        <v>0</v>
      </c>
      <c r="V172" s="25">
        <v>0</v>
      </c>
      <c r="W172" s="25">
        <f>表2[[#This Row],[GR]]+表2[[#This Row],[根据BU需调整GR]]</f>
        <v>0</v>
      </c>
      <c r="X172" s="23">
        <f>表2[[#This Row],[MAT销量]]*(1+表2[[#This Row],[调整后GR2]])</f>
        <v>10947.413333332999</v>
      </c>
      <c r="Y172" s="23">
        <f>表2[[#This Row],[调整结果]]/12/114.03</f>
        <v>8.0003897609788357</v>
      </c>
      <c r="Z172" s="27">
        <f>ROUND(表2[[#This Row],[调整结果]]-表2[[#This Row],[14 ECI金额]],0)</f>
        <v>0</v>
      </c>
      <c r="AA172" t="s">
        <v>2198</v>
      </c>
    </row>
    <row r="173" spans="1:27" x14ac:dyDescent="0.2">
      <c r="A173" t="s">
        <v>851</v>
      </c>
      <c r="B173" s="38" t="s">
        <v>427</v>
      </c>
      <c r="C173" t="s">
        <v>962</v>
      </c>
      <c r="D173" s="38" t="s">
        <v>435</v>
      </c>
      <c r="E173" s="38" t="s">
        <v>996</v>
      </c>
      <c r="F173">
        <v>13000544</v>
      </c>
      <c r="G173" s="39" t="s">
        <v>260</v>
      </c>
      <c r="H173" s="39" t="s">
        <v>105</v>
      </c>
      <c r="I173" s="38" t="s">
        <v>224</v>
      </c>
      <c r="J173" s="38" t="s">
        <v>259</v>
      </c>
      <c r="K173" s="38" t="s">
        <v>104</v>
      </c>
      <c r="L173" s="38">
        <v>800</v>
      </c>
      <c r="M173" s="38">
        <v>1200</v>
      </c>
      <c r="N173" s="2">
        <v>36000</v>
      </c>
      <c r="O173" s="2">
        <v>1</v>
      </c>
      <c r="P173" s="2">
        <v>47436.480000000003</v>
      </c>
      <c r="Q173" s="3">
        <v>0.48146</v>
      </c>
      <c r="R173" s="48" t="s">
        <v>2196</v>
      </c>
      <c r="S173" s="25">
        <v>0</v>
      </c>
      <c r="T173" s="23">
        <v>47436.480000000003</v>
      </c>
      <c r="U173" s="36">
        <f>VLOOKUP(表2[[#This Row],[2014 Segment]],表3[],3)</f>
        <v>0</v>
      </c>
      <c r="V173" s="25">
        <v>0</v>
      </c>
      <c r="W173" s="25">
        <f>表2[[#This Row],[GR]]+表2[[#This Row],[根据BU需调整GR]]</f>
        <v>0</v>
      </c>
      <c r="X173" s="23">
        <f>表2[[#This Row],[MAT销量]]*(1+表2[[#This Row],[调整后GR2]])</f>
        <v>47436.480000000003</v>
      </c>
      <c r="Y173" s="23">
        <f>表2[[#This Row],[调整结果]]/12/114.03</f>
        <v>34.666666666666671</v>
      </c>
      <c r="Z173" s="27">
        <f>ROUND(表2[[#This Row],[调整结果]]-表2[[#This Row],[14 ECI金额]],0)</f>
        <v>0</v>
      </c>
      <c r="AA173" t="s">
        <v>2198</v>
      </c>
    </row>
    <row r="174" spans="1:27" x14ac:dyDescent="0.2">
      <c r="A174" t="s">
        <v>851</v>
      </c>
      <c r="B174" s="38" t="s">
        <v>427</v>
      </c>
      <c r="C174" t="s">
        <v>962</v>
      </c>
      <c r="D174" s="38" t="s">
        <v>435</v>
      </c>
      <c r="E174" s="38" t="s">
        <v>990</v>
      </c>
      <c r="F174">
        <v>13000554</v>
      </c>
      <c r="G174" s="39" t="s">
        <v>1009</v>
      </c>
      <c r="H174" s="39" t="s">
        <v>105</v>
      </c>
      <c r="I174" s="38" t="s">
        <v>0</v>
      </c>
      <c r="J174" s="38" t="s">
        <v>221</v>
      </c>
      <c r="K174" s="38" t="s">
        <v>104</v>
      </c>
      <c r="L174" s="38">
        <v>300</v>
      </c>
      <c r="M174" s="38">
        <v>600</v>
      </c>
      <c r="N174" s="2">
        <v>36000</v>
      </c>
      <c r="O174" s="2">
        <v>1</v>
      </c>
      <c r="P174" s="2">
        <v>39532.133333332997</v>
      </c>
      <c r="Q174" s="3">
        <v>0.60186388888888998</v>
      </c>
      <c r="R174" s="48" t="s">
        <v>2197</v>
      </c>
      <c r="S174" s="25">
        <v>0</v>
      </c>
      <c r="T174" s="23">
        <v>39532.129999999997</v>
      </c>
      <c r="U174" s="36">
        <f>VLOOKUP(表2[[#This Row],[2014 Segment]],表3[],3)</f>
        <v>0</v>
      </c>
      <c r="V174" s="25">
        <v>0</v>
      </c>
      <c r="W174" s="25">
        <f>表2[[#This Row],[GR]]+表2[[#This Row],[根据BU需调整GR]]</f>
        <v>0</v>
      </c>
      <c r="X174" s="23">
        <f>表2[[#This Row],[MAT销量]]*(1+表2[[#This Row],[调整后GR2]])</f>
        <v>39532.133333332997</v>
      </c>
      <c r="Y174" s="23">
        <f>表2[[#This Row],[调整结果]]/12/114.03</f>
        <v>28.89015561207065</v>
      </c>
      <c r="Z174" s="27">
        <f>ROUND(表2[[#This Row],[调整结果]]-表2[[#This Row],[14 ECI金额]],0)</f>
        <v>0</v>
      </c>
      <c r="AA174" t="s">
        <v>2198</v>
      </c>
    </row>
    <row r="175" spans="1:27" x14ac:dyDescent="0.2">
      <c r="A175" t="s">
        <v>851</v>
      </c>
      <c r="B175" s="38" t="s">
        <v>427</v>
      </c>
      <c r="C175" t="s">
        <v>962</v>
      </c>
      <c r="D175" s="38" t="s">
        <v>435</v>
      </c>
      <c r="E175" s="38" t="s">
        <v>974</v>
      </c>
      <c r="F175">
        <v>91007956</v>
      </c>
      <c r="G175" s="39" t="s">
        <v>1010</v>
      </c>
      <c r="H175" s="39" t="s">
        <v>105</v>
      </c>
      <c r="I175" s="38" t="s">
        <v>0</v>
      </c>
      <c r="J175" s="38" t="s">
        <v>976</v>
      </c>
      <c r="K175" s="38" t="s">
        <v>107</v>
      </c>
      <c r="L175" s="38">
        <v>30</v>
      </c>
      <c r="M175" s="38">
        <v>300</v>
      </c>
      <c r="N175" s="2">
        <v>36000</v>
      </c>
      <c r="O175" s="2">
        <v>1</v>
      </c>
      <c r="P175" s="2">
        <v>0</v>
      </c>
      <c r="Q175" s="3">
        <v>0</v>
      </c>
      <c r="R175" s="48" t="s">
        <v>2195</v>
      </c>
      <c r="S175" s="25">
        <v>0</v>
      </c>
      <c r="T175" s="23">
        <v>0</v>
      </c>
      <c r="U175" s="36">
        <f>VLOOKUP(表2[[#This Row],[2014 Segment]],表3[],3)</f>
        <v>0</v>
      </c>
      <c r="V175" s="25">
        <v>0</v>
      </c>
      <c r="W175" s="25">
        <f>表2[[#This Row],[GR]]+表2[[#This Row],[根据BU需调整GR]]</f>
        <v>0</v>
      </c>
      <c r="X175" s="23">
        <f>表2[[#This Row],[MAT销量]]*(1+表2[[#This Row],[调整后GR2]])</f>
        <v>0</v>
      </c>
      <c r="Y175" s="23">
        <f>表2[[#This Row],[调整结果]]/12/114.03</f>
        <v>0</v>
      </c>
      <c r="Z175" s="27">
        <f>ROUND(表2[[#This Row],[调整结果]]-表2[[#This Row],[14 ECI金额]],0)</f>
        <v>0</v>
      </c>
      <c r="AA175" t="s">
        <v>2198</v>
      </c>
    </row>
    <row r="176" spans="1:27" x14ac:dyDescent="0.2">
      <c r="A176" t="s">
        <v>851</v>
      </c>
      <c r="B176" s="38" t="s">
        <v>427</v>
      </c>
      <c r="C176" t="s">
        <v>962</v>
      </c>
      <c r="D176" s="38" t="s">
        <v>435</v>
      </c>
      <c r="E176" s="38" t="s">
        <v>979</v>
      </c>
      <c r="F176">
        <v>91010271</v>
      </c>
      <c r="G176" s="39" t="s">
        <v>1011</v>
      </c>
      <c r="H176" s="39" t="s">
        <v>105</v>
      </c>
      <c r="I176" s="38" t="s">
        <v>0</v>
      </c>
      <c r="J176" s="38" t="s">
        <v>1012</v>
      </c>
      <c r="K176" s="38" t="s">
        <v>106</v>
      </c>
      <c r="L176" s="38">
        <v>300</v>
      </c>
      <c r="M176" s="38">
        <v>400</v>
      </c>
      <c r="N176" s="2">
        <v>36000</v>
      </c>
      <c r="O176" s="2">
        <v>1</v>
      </c>
      <c r="P176" s="2">
        <v>0</v>
      </c>
      <c r="Q176" s="3">
        <v>0</v>
      </c>
      <c r="R176" s="48" t="s">
        <v>2195</v>
      </c>
      <c r="S176" s="25">
        <v>0</v>
      </c>
      <c r="T176" s="23">
        <v>0</v>
      </c>
      <c r="U176" s="36">
        <f>VLOOKUP(表2[[#This Row],[2014 Segment]],表3[],3)</f>
        <v>0</v>
      </c>
      <c r="V176" s="25">
        <v>0</v>
      </c>
      <c r="W176" s="25">
        <f>表2[[#This Row],[GR]]+表2[[#This Row],[根据BU需调整GR]]</f>
        <v>0</v>
      </c>
      <c r="X176" s="23">
        <f>表2[[#This Row],[MAT销量]]*(1+表2[[#This Row],[调整后GR2]])</f>
        <v>0</v>
      </c>
      <c r="Y176" s="23">
        <f>表2[[#This Row],[调整结果]]/12/114.03</f>
        <v>0</v>
      </c>
      <c r="Z176" s="27">
        <f>ROUND(表2[[#This Row],[调整结果]]-表2[[#This Row],[14 ECI金额]],0)</f>
        <v>0</v>
      </c>
      <c r="AA176" t="s">
        <v>2198</v>
      </c>
    </row>
    <row r="177" spans="1:27" x14ac:dyDescent="0.2">
      <c r="A177" t="s">
        <v>851</v>
      </c>
      <c r="B177" s="38" t="s">
        <v>427</v>
      </c>
      <c r="C177" t="s">
        <v>962</v>
      </c>
      <c r="D177" s="38" t="s">
        <v>435</v>
      </c>
      <c r="E177" s="38" t="s">
        <v>963</v>
      </c>
      <c r="F177">
        <v>91010872</v>
      </c>
      <c r="G177" s="39" t="s">
        <v>1013</v>
      </c>
      <c r="H177" s="39" t="s">
        <v>105</v>
      </c>
      <c r="I177" s="38" t="s">
        <v>0</v>
      </c>
      <c r="J177" s="38" t="s">
        <v>965</v>
      </c>
      <c r="K177" s="38" t="s">
        <v>107</v>
      </c>
      <c r="L177" s="38">
        <v>100</v>
      </c>
      <c r="M177" s="38">
        <v>150</v>
      </c>
      <c r="N177" s="2">
        <v>36000</v>
      </c>
      <c r="O177" s="2">
        <v>1</v>
      </c>
      <c r="P177" s="2">
        <v>1520.5333333333001</v>
      </c>
      <c r="Q177" s="3">
        <v>6.3355555555555998E-2</v>
      </c>
      <c r="R177" s="48" t="s">
        <v>2195</v>
      </c>
      <c r="S177" s="25">
        <v>0</v>
      </c>
      <c r="T177" s="23">
        <v>1520.53</v>
      </c>
      <c r="U177" s="36">
        <f>VLOOKUP(表2[[#This Row],[2014 Segment]],表3[],3)</f>
        <v>0</v>
      </c>
      <c r="V177" s="25">
        <v>0</v>
      </c>
      <c r="W177" s="25">
        <f>表2[[#This Row],[GR]]+表2[[#This Row],[根据BU需调整GR]]</f>
        <v>0</v>
      </c>
      <c r="X177" s="23">
        <f>表2[[#This Row],[MAT销量]]*(1+表2[[#This Row],[调整后GR2]])</f>
        <v>1520.5333333333001</v>
      </c>
      <c r="Y177" s="23">
        <f>表2[[#This Row],[调整结果]]/12/114.03</f>
        <v>1.1112085513558567</v>
      </c>
      <c r="Z177" s="27">
        <f>ROUND(表2[[#This Row],[调整结果]]-表2[[#This Row],[14 ECI金额]],0)</f>
        <v>0</v>
      </c>
      <c r="AA177" t="s">
        <v>2198</v>
      </c>
    </row>
    <row r="178" spans="1:27" x14ac:dyDescent="0.2">
      <c r="A178" t="s">
        <v>851</v>
      </c>
      <c r="B178" s="38" t="s">
        <v>427</v>
      </c>
      <c r="C178" t="s">
        <v>962</v>
      </c>
      <c r="D178" s="38" t="s">
        <v>435</v>
      </c>
      <c r="E178" s="38" t="s">
        <v>963</v>
      </c>
      <c r="F178">
        <v>91011176</v>
      </c>
      <c r="G178" s="39" t="s">
        <v>1014</v>
      </c>
      <c r="H178" s="39" t="s">
        <v>105</v>
      </c>
      <c r="I178" s="38" t="s">
        <v>0</v>
      </c>
      <c r="J178" s="38" t="s">
        <v>978</v>
      </c>
      <c r="K178" s="38" t="s">
        <v>106</v>
      </c>
      <c r="L178" s="38">
        <v>500</v>
      </c>
      <c r="M178" s="38">
        <v>1000</v>
      </c>
      <c r="N178" s="2">
        <v>90000</v>
      </c>
      <c r="O178" s="2">
        <v>1</v>
      </c>
      <c r="P178" s="2">
        <v>118593.60000000001</v>
      </c>
      <c r="Q178" s="3">
        <v>0.82162666666666995</v>
      </c>
      <c r="R178" s="48" t="s">
        <v>2197</v>
      </c>
      <c r="S178" s="25">
        <v>0</v>
      </c>
      <c r="T178" s="23">
        <v>118593.60000000001</v>
      </c>
      <c r="U178" s="36">
        <f>VLOOKUP(表2[[#This Row],[2014 Segment]],表3[],3)</f>
        <v>0</v>
      </c>
      <c r="V178" s="25">
        <v>0</v>
      </c>
      <c r="W178" s="25">
        <f>表2[[#This Row],[GR]]+表2[[#This Row],[根据BU需调整GR]]</f>
        <v>0</v>
      </c>
      <c r="X178" s="23">
        <f>表2[[#This Row],[MAT销量]]*(1+表2[[#This Row],[调整后GR2]])</f>
        <v>118593.60000000001</v>
      </c>
      <c r="Y178" s="23">
        <f>表2[[#This Row],[调整结果]]/12/114.03</f>
        <v>86.668420591072532</v>
      </c>
      <c r="Z178" s="27">
        <f>ROUND(表2[[#This Row],[调整结果]]-表2[[#This Row],[14 ECI金额]],0)</f>
        <v>0</v>
      </c>
      <c r="AA178" t="s">
        <v>2198</v>
      </c>
    </row>
    <row r="179" spans="1:27" x14ac:dyDescent="0.2">
      <c r="A179" t="s">
        <v>851</v>
      </c>
      <c r="B179" s="38" t="s">
        <v>427</v>
      </c>
      <c r="C179" t="s">
        <v>962</v>
      </c>
      <c r="D179" s="38" t="s">
        <v>435</v>
      </c>
      <c r="E179" s="38" t="s">
        <v>974</v>
      </c>
      <c r="F179">
        <v>91011540</v>
      </c>
      <c r="G179" s="39" t="s">
        <v>1015</v>
      </c>
      <c r="H179" s="39" t="s">
        <v>105</v>
      </c>
      <c r="I179" s="38" t="s">
        <v>0</v>
      </c>
      <c r="J179" s="38" t="s">
        <v>218</v>
      </c>
      <c r="K179" s="38" t="s">
        <v>106</v>
      </c>
      <c r="L179" s="38">
        <v>350</v>
      </c>
      <c r="M179" s="38">
        <v>300</v>
      </c>
      <c r="N179" s="2">
        <v>36000</v>
      </c>
      <c r="O179" s="2">
        <v>1</v>
      </c>
      <c r="P179" s="2">
        <v>0</v>
      </c>
      <c r="Q179" s="3">
        <v>0</v>
      </c>
      <c r="R179" s="48" t="s">
        <v>2195</v>
      </c>
      <c r="S179" s="25">
        <v>0</v>
      </c>
      <c r="T179" s="23">
        <v>0</v>
      </c>
      <c r="U179" s="36">
        <f>VLOOKUP(表2[[#This Row],[2014 Segment]],表3[],3)</f>
        <v>0</v>
      </c>
      <c r="V179" s="25">
        <v>0</v>
      </c>
      <c r="W179" s="25">
        <f>表2[[#This Row],[GR]]+表2[[#This Row],[根据BU需调整GR]]</f>
        <v>0</v>
      </c>
      <c r="X179" s="23">
        <f>表2[[#This Row],[MAT销量]]*(1+表2[[#This Row],[调整后GR2]])</f>
        <v>0</v>
      </c>
      <c r="Y179" s="23">
        <f>表2[[#This Row],[调整结果]]/12/114.03</f>
        <v>0</v>
      </c>
      <c r="Z179" s="27">
        <f>ROUND(表2[[#This Row],[调整结果]]-表2[[#This Row],[14 ECI金额]],0)</f>
        <v>0</v>
      </c>
      <c r="AA179" t="s">
        <v>2198</v>
      </c>
    </row>
    <row r="180" spans="1:27" x14ac:dyDescent="0.2">
      <c r="A180" t="s">
        <v>851</v>
      </c>
      <c r="B180" s="38" t="s">
        <v>427</v>
      </c>
      <c r="C180" t="s">
        <v>962</v>
      </c>
      <c r="D180" s="38" t="s">
        <v>435</v>
      </c>
      <c r="E180" s="38" t="s">
        <v>974</v>
      </c>
      <c r="F180">
        <v>91013283</v>
      </c>
      <c r="G180" s="39" t="s">
        <v>1016</v>
      </c>
      <c r="H180" s="39" t="s">
        <v>105</v>
      </c>
      <c r="I180" s="38" t="s">
        <v>0</v>
      </c>
      <c r="J180" s="38" t="s">
        <v>976</v>
      </c>
      <c r="K180" s="38" t="s">
        <v>107</v>
      </c>
      <c r="L180" s="38">
        <v>60</v>
      </c>
      <c r="M180" s="38">
        <v>120</v>
      </c>
      <c r="N180" s="2">
        <v>36000</v>
      </c>
      <c r="O180" s="2">
        <v>1</v>
      </c>
      <c r="P180" s="2">
        <v>0</v>
      </c>
      <c r="Q180" s="3">
        <v>0</v>
      </c>
      <c r="R180" s="48" t="s">
        <v>2195</v>
      </c>
      <c r="S180" s="25">
        <v>0</v>
      </c>
      <c r="T180" s="23">
        <v>0</v>
      </c>
      <c r="U180" s="36">
        <f>VLOOKUP(表2[[#This Row],[2014 Segment]],表3[],3)</f>
        <v>0</v>
      </c>
      <c r="V180" s="25">
        <v>0</v>
      </c>
      <c r="W180" s="25">
        <f>表2[[#This Row],[GR]]+表2[[#This Row],[根据BU需调整GR]]</f>
        <v>0</v>
      </c>
      <c r="X180" s="23">
        <f>表2[[#This Row],[MAT销量]]*(1+表2[[#This Row],[调整后GR2]])</f>
        <v>0</v>
      </c>
      <c r="Y180" s="23">
        <f>表2[[#This Row],[调整结果]]/12/114.03</f>
        <v>0</v>
      </c>
      <c r="Z180" s="27">
        <f>ROUND(表2[[#This Row],[调整结果]]-表2[[#This Row],[14 ECI金额]],0)</f>
        <v>0</v>
      </c>
      <c r="AA180" t="s">
        <v>2198</v>
      </c>
    </row>
    <row r="181" spans="1:27" x14ac:dyDescent="0.2">
      <c r="A181" t="s">
        <v>851</v>
      </c>
      <c r="B181" s="38" t="s">
        <v>427</v>
      </c>
      <c r="C181" t="s">
        <v>962</v>
      </c>
      <c r="D181" s="38" t="s">
        <v>435</v>
      </c>
      <c r="E181" s="38" t="s">
        <v>974</v>
      </c>
      <c r="F181">
        <v>91014570</v>
      </c>
      <c r="G181" s="39" t="s">
        <v>1017</v>
      </c>
      <c r="H181" s="39" t="s">
        <v>105</v>
      </c>
      <c r="I181" s="38" t="s">
        <v>0</v>
      </c>
      <c r="J181" s="38" t="s">
        <v>1018</v>
      </c>
      <c r="K181" s="38" t="s">
        <v>107</v>
      </c>
      <c r="L181" s="38">
        <v>330</v>
      </c>
      <c r="M181" s="38">
        <v>450</v>
      </c>
      <c r="N181" s="2">
        <v>36000</v>
      </c>
      <c r="O181" s="2">
        <v>1</v>
      </c>
      <c r="P181" s="2">
        <v>0</v>
      </c>
      <c r="Q181" s="3">
        <v>0.33588888888889001</v>
      </c>
      <c r="R181" s="48" t="s">
        <v>2196</v>
      </c>
      <c r="S181" s="25">
        <v>0</v>
      </c>
      <c r="T181" s="23">
        <v>0</v>
      </c>
      <c r="U181" s="36">
        <f>VLOOKUP(表2[[#This Row],[2014 Segment]],表3[],3)</f>
        <v>0</v>
      </c>
      <c r="V181" s="25">
        <v>0</v>
      </c>
      <c r="W181" s="25">
        <f>表2[[#This Row],[GR]]+表2[[#This Row],[根据BU需调整GR]]</f>
        <v>0</v>
      </c>
      <c r="X181" s="23">
        <f>表2[[#This Row],[MAT销量]]*(1+表2[[#This Row],[调整后GR2]])</f>
        <v>0</v>
      </c>
      <c r="Y181" s="23">
        <f>表2[[#This Row],[调整结果]]/12/114.03</f>
        <v>0</v>
      </c>
      <c r="Z181" s="27">
        <f>ROUND(表2[[#This Row],[调整结果]]-表2[[#This Row],[14 ECI金额]],0)</f>
        <v>0</v>
      </c>
      <c r="AA181" t="s">
        <v>2198</v>
      </c>
    </row>
    <row r="182" spans="1:27" x14ac:dyDescent="0.2">
      <c r="A182" t="s">
        <v>851</v>
      </c>
      <c r="B182" s="38" t="s">
        <v>427</v>
      </c>
      <c r="C182" t="s">
        <v>962</v>
      </c>
      <c r="D182" s="38" t="s">
        <v>435</v>
      </c>
      <c r="E182" s="38" t="s">
        <v>991</v>
      </c>
      <c r="F182">
        <v>91017757</v>
      </c>
      <c r="G182" s="39" t="s">
        <v>1019</v>
      </c>
      <c r="H182" s="39" t="s">
        <v>105</v>
      </c>
      <c r="I182" s="38" t="s">
        <v>0</v>
      </c>
      <c r="J182" s="38" t="s">
        <v>221</v>
      </c>
      <c r="K182" s="38" t="s">
        <v>104</v>
      </c>
      <c r="L182" s="38">
        <v>100</v>
      </c>
      <c r="M182" s="38">
        <v>800</v>
      </c>
      <c r="N182" s="2">
        <v>36000</v>
      </c>
      <c r="O182" s="2">
        <v>1</v>
      </c>
      <c r="P182" s="2">
        <v>0</v>
      </c>
      <c r="Q182" s="3">
        <v>0</v>
      </c>
      <c r="R182" s="48" t="s">
        <v>2195</v>
      </c>
      <c r="S182" s="25">
        <v>0</v>
      </c>
      <c r="T182" s="23">
        <v>0</v>
      </c>
      <c r="U182" s="36">
        <f>VLOOKUP(表2[[#This Row],[2014 Segment]],表3[],3)</f>
        <v>0</v>
      </c>
      <c r="V182" s="25">
        <v>0</v>
      </c>
      <c r="W182" s="25">
        <f>表2[[#This Row],[GR]]+表2[[#This Row],[根据BU需调整GR]]</f>
        <v>0</v>
      </c>
      <c r="X182" s="23">
        <f>表2[[#This Row],[MAT销量]]*(1+表2[[#This Row],[调整后GR2]])</f>
        <v>0</v>
      </c>
      <c r="Y182" s="23">
        <f>表2[[#This Row],[调整结果]]/12/114.03</f>
        <v>0</v>
      </c>
      <c r="Z182" s="27">
        <f>ROUND(表2[[#This Row],[调整结果]]-表2[[#This Row],[14 ECI金额]],0)</f>
        <v>0</v>
      </c>
      <c r="AA182" t="s">
        <v>2198</v>
      </c>
    </row>
    <row r="183" spans="1:27" x14ac:dyDescent="0.2">
      <c r="A183" t="s">
        <v>851</v>
      </c>
      <c r="B183" s="38" t="s">
        <v>427</v>
      </c>
      <c r="C183" t="s">
        <v>962</v>
      </c>
      <c r="D183" s="38" t="s">
        <v>435</v>
      </c>
      <c r="E183" s="38" t="s">
        <v>974</v>
      </c>
      <c r="F183">
        <v>91018973</v>
      </c>
      <c r="G183" s="39" t="s">
        <v>1020</v>
      </c>
      <c r="H183" s="39" t="s">
        <v>105</v>
      </c>
      <c r="I183" s="38" t="s">
        <v>0</v>
      </c>
      <c r="J183" s="38" t="s">
        <v>218</v>
      </c>
      <c r="K183" s="38" t="s">
        <v>106</v>
      </c>
      <c r="L183" s="38">
        <v>120</v>
      </c>
      <c r="M183" s="38">
        <v>300</v>
      </c>
      <c r="N183" s="2">
        <v>36000</v>
      </c>
      <c r="O183" s="2">
        <v>1</v>
      </c>
      <c r="P183" s="2">
        <v>0</v>
      </c>
      <c r="Q183" s="3">
        <v>0</v>
      </c>
      <c r="R183" s="48" t="s">
        <v>2195</v>
      </c>
      <c r="S183" s="25">
        <v>0</v>
      </c>
      <c r="T183" s="23">
        <v>0</v>
      </c>
      <c r="U183" s="36">
        <f>VLOOKUP(表2[[#This Row],[2014 Segment]],表3[],3)</f>
        <v>0</v>
      </c>
      <c r="V183" s="25">
        <v>0</v>
      </c>
      <c r="W183" s="25">
        <f>表2[[#This Row],[GR]]+表2[[#This Row],[根据BU需调整GR]]</f>
        <v>0</v>
      </c>
      <c r="X183" s="23">
        <f>表2[[#This Row],[MAT销量]]*(1+表2[[#This Row],[调整后GR2]])</f>
        <v>0</v>
      </c>
      <c r="Y183" s="23">
        <f>表2[[#This Row],[调整结果]]/12/114.03</f>
        <v>0</v>
      </c>
      <c r="Z183" s="27">
        <f>ROUND(表2[[#This Row],[调整结果]]-表2[[#This Row],[14 ECI金额]],0)</f>
        <v>0</v>
      </c>
      <c r="AA183" t="s">
        <v>2198</v>
      </c>
    </row>
    <row r="184" spans="1:27" x14ac:dyDescent="0.2">
      <c r="A184" t="s">
        <v>851</v>
      </c>
      <c r="B184" s="38" t="s">
        <v>427</v>
      </c>
      <c r="C184" t="s">
        <v>962</v>
      </c>
      <c r="D184" s="38" t="s">
        <v>435</v>
      </c>
      <c r="E184" s="38" t="s">
        <v>990</v>
      </c>
      <c r="F184">
        <v>91021083</v>
      </c>
      <c r="G184" s="39" t="s">
        <v>1021</v>
      </c>
      <c r="H184" s="39" t="s">
        <v>105</v>
      </c>
      <c r="I184" s="38" t="s">
        <v>0</v>
      </c>
      <c r="J184" s="38" t="s">
        <v>221</v>
      </c>
      <c r="K184" s="38" t="s">
        <v>107</v>
      </c>
      <c r="L184" s="38">
        <v>0</v>
      </c>
      <c r="M184" s="38">
        <v>60</v>
      </c>
      <c r="N184" s="2">
        <v>36000</v>
      </c>
      <c r="O184" s="2">
        <v>1</v>
      </c>
      <c r="P184" s="2">
        <v>1520.5333333333001</v>
      </c>
      <c r="Q184" s="3">
        <v>9.6944444444444E-2</v>
      </c>
      <c r="R184" s="48" t="s">
        <v>2195</v>
      </c>
      <c r="S184" s="25">
        <v>0</v>
      </c>
      <c r="T184" s="23">
        <v>1520.53</v>
      </c>
      <c r="U184" s="36">
        <f>VLOOKUP(表2[[#This Row],[2014 Segment]],表3[],3)</f>
        <v>0</v>
      </c>
      <c r="V184" s="25">
        <v>0</v>
      </c>
      <c r="W184" s="25">
        <f>表2[[#This Row],[GR]]+表2[[#This Row],[根据BU需调整GR]]</f>
        <v>0</v>
      </c>
      <c r="X184" s="23">
        <f>表2[[#This Row],[MAT销量]]*(1+表2[[#This Row],[调整后GR2]])</f>
        <v>1520.5333333333001</v>
      </c>
      <c r="Y184" s="23">
        <f>表2[[#This Row],[调整结果]]/12/114.03</f>
        <v>1.1112085513558567</v>
      </c>
      <c r="Z184" s="27">
        <f>ROUND(表2[[#This Row],[调整结果]]-表2[[#This Row],[14 ECI金额]],0)</f>
        <v>0</v>
      </c>
      <c r="AA184" t="s">
        <v>2198</v>
      </c>
    </row>
    <row r="185" spans="1:27" x14ac:dyDescent="0.2">
      <c r="A185" t="s">
        <v>851</v>
      </c>
      <c r="B185" s="38" t="s">
        <v>427</v>
      </c>
      <c r="C185" t="s">
        <v>962</v>
      </c>
      <c r="D185" s="38" t="s">
        <v>435</v>
      </c>
      <c r="E185" s="38" t="s">
        <v>967</v>
      </c>
      <c r="F185">
        <v>91046024</v>
      </c>
      <c r="G185" s="39" t="s">
        <v>227</v>
      </c>
      <c r="H185" s="39" t="s">
        <v>105</v>
      </c>
      <c r="I185" s="38" t="s">
        <v>0</v>
      </c>
      <c r="J185" s="38" t="s">
        <v>218</v>
      </c>
      <c r="K185" s="38" t="s">
        <v>104</v>
      </c>
      <c r="L185" s="38">
        <v>1200</v>
      </c>
      <c r="M185" s="38">
        <v>2000</v>
      </c>
      <c r="N185" s="2">
        <v>36000</v>
      </c>
      <c r="O185" s="2">
        <v>1</v>
      </c>
      <c r="P185" s="2">
        <v>12163.6</v>
      </c>
      <c r="Q185" s="3">
        <v>9.5033333333332998E-2</v>
      </c>
      <c r="R185" s="48" t="s">
        <v>2195</v>
      </c>
      <c r="S185" s="25">
        <v>0</v>
      </c>
      <c r="T185" s="23">
        <v>12163.6</v>
      </c>
      <c r="U185" s="36">
        <f>VLOOKUP(表2[[#This Row],[2014 Segment]],表3[],3)</f>
        <v>0</v>
      </c>
      <c r="V185" s="25">
        <v>0</v>
      </c>
      <c r="W185" s="25">
        <f>表2[[#This Row],[GR]]+表2[[#This Row],[根据BU需调整GR]]</f>
        <v>0</v>
      </c>
      <c r="X185" s="23">
        <f>表2[[#This Row],[MAT销量]]*(1+表2[[#This Row],[调整后GR2]])</f>
        <v>12163.6</v>
      </c>
      <c r="Y185" s="23">
        <f>表2[[#This Row],[调整结果]]/12/114.03</f>
        <v>8.8891812096231977</v>
      </c>
      <c r="Z185" s="27">
        <f>ROUND(表2[[#This Row],[调整结果]]-表2[[#This Row],[14 ECI金额]],0)</f>
        <v>0</v>
      </c>
      <c r="AA185" t="s">
        <v>2198</v>
      </c>
    </row>
    <row r="186" spans="1:27" x14ac:dyDescent="0.2">
      <c r="A186" t="s">
        <v>1022</v>
      </c>
      <c r="B186" s="38" t="s">
        <v>1023</v>
      </c>
      <c r="C186" t="s">
        <v>1024</v>
      </c>
      <c r="D186" s="38" t="s">
        <v>1025</v>
      </c>
      <c r="E186" s="38" t="s">
        <v>1026</v>
      </c>
      <c r="F186">
        <v>10200002</v>
      </c>
      <c r="G186" s="39" t="s">
        <v>129</v>
      </c>
      <c r="H186" s="39" t="s">
        <v>103</v>
      </c>
      <c r="I186" s="38" t="s">
        <v>9</v>
      </c>
      <c r="J186" s="38" t="s">
        <v>9</v>
      </c>
      <c r="K186" s="38" t="s">
        <v>104</v>
      </c>
      <c r="L186" s="38">
        <v>1160</v>
      </c>
      <c r="M186" s="38">
        <v>9163</v>
      </c>
      <c r="N186" s="2">
        <v>4213514.1150000002</v>
      </c>
      <c r="O186" s="2">
        <v>8</v>
      </c>
      <c r="P186" s="2">
        <v>2132732.5866667</v>
      </c>
      <c r="Q186" s="3">
        <v>0.45057315774530998</v>
      </c>
      <c r="R186" s="48" t="s">
        <v>67</v>
      </c>
      <c r="S186" s="25">
        <v>0.22</v>
      </c>
      <c r="T186" s="23">
        <v>2601933.7599999998</v>
      </c>
      <c r="U186" s="36">
        <f>VLOOKUP(表2[[#This Row],[2014 Segment]],表3[],3)</f>
        <v>0</v>
      </c>
      <c r="V186" s="25">
        <v>0</v>
      </c>
      <c r="W186" s="25">
        <f>表2[[#This Row],[GR]]+表2[[#This Row],[根据BU需调整GR]]</f>
        <v>0.22</v>
      </c>
      <c r="X186" s="23">
        <f>表2[[#This Row],[MAT销量]]*(1+表2[[#This Row],[调整后GR2]])</f>
        <v>2601933.755733374</v>
      </c>
      <c r="Y186" s="23">
        <f>表2[[#This Row],[调整结果]]/12/114.03</f>
        <v>1901.4979652528384</v>
      </c>
      <c r="Z186" s="27">
        <f>ROUND(表2[[#This Row],[调整结果]]-表2[[#This Row],[14 ECI金额]],0)</f>
        <v>0</v>
      </c>
      <c r="AA186" t="s">
        <v>2198</v>
      </c>
    </row>
    <row r="187" spans="1:27" x14ac:dyDescent="0.2">
      <c r="A187" t="s">
        <v>1022</v>
      </c>
      <c r="B187" s="38" t="s">
        <v>1023</v>
      </c>
      <c r="C187" t="s">
        <v>1024</v>
      </c>
      <c r="D187" s="38" t="s">
        <v>1025</v>
      </c>
      <c r="E187" s="38" t="s">
        <v>1027</v>
      </c>
      <c r="F187">
        <v>10200003</v>
      </c>
      <c r="G187" s="39" t="s">
        <v>1028</v>
      </c>
      <c r="H187" s="39" t="s">
        <v>103</v>
      </c>
      <c r="I187" s="38" t="s">
        <v>9</v>
      </c>
      <c r="J187" s="38" t="s">
        <v>9</v>
      </c>
      <c r="K187" s="38" t="s">
        <v>104</v>
      </c>
      <c r="L187" s="38">
        <v>500</v>
      </c>
      <c r="M187" s="38">
        <v>663</v>
      </c>
      <c r="N187" s="2">
        <v>3233262.6</v>
      </c>
      <c r="O187" s="2">
        <v>8</v>
      </c>
      <c r="P187" s="2">
        <v>1585776.9066667</v>
      </c>
      <c r="Q187" s="3">
        <v>0.46377962618934998</v>
      </c>
      <c r="R187" s="48" t="s">
        <v>62</v>
      </c>
      <c r="S187" s="25">
        <v>0.2</v>
      </c>
      <c r="T187" s="23">
        <v>1902932.29</v>
      </c>
      <c r="U187" s="36">
        <f>VLOOKUP(表2[[#This Row],[2014 Segment]],表3[],3)</f>
        <v>0</v>
      </c>
      <c r="V187" s="25">
        <v>0</v>
      </c>
      <c r="W187" s="25">
        <f>表2[[#This Row],[GR]]+表2[[#This Row],[根据BU需调整GR]]</f>
        <v>0.2</v>
      </c>
      <c r="X187" s="23">
        <f>表2[[#This Row],[MAT销量]]*(1+表2[[#This Row],[调整后GR2]])</f>
        <v>1902932.28800004</v>
      </c>
      <c r="Y187" s="23">
        <f>表2[[#This Row],[调整结果]]/12/114.03</f>
        <v>1390.6664094244497</v>
      </c>
      <c r="Z187" s="27">
        <f>ROUND(表2[[#This Row],[调整结果]]-表2[[#This Row],[14 ECI金额]],0)</f>
        <v>0</v>
      </c>
      <c r="AA187" t="s">
        <v>2198</v>
      </c>
    </row>
    <row r="188" spans="1:27" x14ac:dyDescent="0.2">
      <c r="A188" t="s">
        <v>1022</v>
      </c>
      <c r="B188" s="38" t="s">
        <v>1023</v>
      </c>
      <c r="C188" t="s">
        <v>1024</v>
      </c>
      <c r="D188" s="38" t="s">
        <v>1025</v>
      </c>
      <c r="E188" s="38" t="s">
        <v>1026</v>
      </c>
      <c r="F188">
        <v>10200005</v>
      </c>
      <c r="G188" s="39" t="s">
        <v>1029</v>
      </c>
      <c r="H188" s="39" t="s">
        <v>105</v>
      </c>
      <c r="I188" s="38" t="s">
        <v>9</v>
      </c>
      <c r="J188" s="38" t="s">
        <v>9</v>
      </c>
      <c r="K188" s="38" t="s">
        <v>106</v>
      </c>
      <c r="L188" s="38">
        <v>180</v>
      </c>
      <c r="M188" s="38">
        <v>450</v>
      </c>
      <c r="N188" s="2">
        <v>36000</v>
      </c>
      <c r="O188" s="2">
        <v>1</v>
      </c>
      <c r="P188" s="2">
        <v>1824.5333333333001</v>
      </c>
      <c r="Q188" s="3">
        <v>5.1447777777778002E-2</v>
      </c>
      <c r="R188" s="48" t="s">
        <v>2195</v>
      </c>
      <c r="S188" s="25">
        <v>0</v>
      </c>
      <c r="T188" s="23">
        <v>1824.53</v>
      </c>
      <c r="U188" s="36">
        <f>VLOOKUP(表2[[#This Row],[2014 Segment]],表3[],3)</f>
        <v>0</v>
      </c>
      <c r="V188" s="25">
        <v>0</v>
      </c>
      <c r="W188" s="25">
        <f>表2[[#This Row],[GR]]+表2[[#This Row],[根据BU需调整GR]]</f>
        <v>0</v>
      </c>
      <c r="X188" s="23">
        <f>表2[[#This Row],[MAT销量]]*(1+表2[[#This Row],[调整后GR2]])</f>
        <v>1824.5333333333001</v>
      </c>
      <c r="Y188" s="23">
        <f>表2[[#This Row],[调整结果]]/12/114.03</f>
        <v>1.3333723094312169</v>
      </c>
      <c r="Z188" s="27">
        <f>ROUND(表2[[#This Row],[调整结果]]-表2[[#This Row],[14 ECI金额]],0)</f>
        <v>0</v>
      </c>
      <c r="AA188" t="s">
        <v>2198</v>
      </c>
    </row>
    <row r="189" spans="1:27" x14ac:dyDescent="0.2">
      <c r="A189" t="s">
        <v>1022</v>
      </c>
      <c r="B189" s="38" t="s">
        <v>1023</v>
      </c>
      <c r="C189" t="s">
        <v>1024</v>
      </c>
      <c r="D189" s="38" t="s">
        <v>1025</v>
      </c>
      <c r="E189" s="38" t="s">
        <v>1030</v>
      </c>
      <c r="F189">
        <v>10200015</v>
      </c>
      <c r="G189" s="39" t="s">
        <v>1031</v>
      </c>
      <c r="H189" s="39" t="s">
        <v>105</v>
      </c>
      <c r="I189" s="38" t="s">
        <v>9</v>
      </c>
      <c r="J189" s="38" t="s">
        <v>9</v>
      </c>
      <c r="K189" s="38" t="s">
        <v>104</v>
      </c>
      <c r="L189" s="38">
        <v>736</v>
      </c>
      <c r="M189" s="38">
        <v>800</v>
      </c>
      <c r="N189" s="2">
        <v>36000</v>
      </c>
      <c r="O189" s="2">
        <v>1</v>
      </c>
      <c r="P189" s="2">
        <v>2280.6</v>
      </c>
      <c r="Q189" s="3">
        <v>8.2812499999999997E-2</v>
      </c>
      <c r="R189" s="48" t="s">
        <v>2195</v>
      </c>
      <c r="S189" s="25">
        <v>0</v>
      </c>
      <c r="T189" s="23">
        <v>2280.6</v>
      </c>
      <c r="U189" s="36">
        <f>VLOOKUP(表2[[#This Row],[2014 Segment]],表3[],3)</f>
        <v>0</v>
      </c>
      <c r="V189" s="25">
        <v>0</v>
      </c>
      <c r="W189" s="25">
        <f>表2[[#This Row],[GR]]+表2[[#This Row],[根据BU需调整GR]]</f>
        <v>0</v>
      </c>
      <c r="X189" s="23">
        <f>表2[[#This Row],[MAT销量]]*(1+表2[[#This Row],[调整后GR2]])</f>
        <v>2280.6</v>
      </c>
      <c r="Y189" s="23">
        <f>表2[[#This Row],[调整结果]]/12/114.03</f>
        <v>1.6666666666666665</v>
      </c>
      <c r="Z189" s="27">
        <f>ROUND(表2[[#This Row],[调整结果]]-表2[[#This Row],[14 ECI金额]],0)</f>
        <v>0</v>
      </c>
      <c r="AA189" t="s">
        <v>2198</v>
      </c>
    </row>
    <row r="190" spans="1:27" x14ac:dyDescent="0.2">
      <c r="A190" t="s">
        <v>1022</v>
      </c>
      <c r="B190" s="38" t="s">
        <v>1023</v>
      </c>
      <c r="C190" t="s">
        <v>1024</v>
      </c>
      <c r="D190" s="38" t="s">
        <v>1025</v>
      </c>
      <c r="E190" s="38" t="s">
        <v>1032</v>
      </c>
      <c r="F190">
        <v>10200029</v>
      </c>
      <c r="G190" s="39" t="s">
        <v>65</v>
      </c>
      <c r="H190" s="39" t="s">
        <v>103</v>
      </c>
      <c r="I190" s="38" t="s">
        <v>9</v>
      </c>
      <c r="J190" s="38" t="s">
        <v>9</v>
      </c>
      <c r="K190" s="38" t="s">
        <v>104</v>
      </c>
      <c r="L190" s="38">
        <v>1100</v>
      </c>
      <c r="M190" s="38">
        <v>1500</v>
      </c>
      <c r="N190" s="2">
        <v>36000</v>
      </c>
      <c r="O190" s="2">
        <v>1</v>
      </c>
      <c r="P190" s="2">
        <v>0</v>
      </c>
      <c r="Q190" s="3">
        <v>5.0383333333333002E-2</v>
      </c>
      <c r="R190" s="48" t="s">
        <v>2195</v>
      </c>
      <c r="S190" s="25">
        <v>0</v>
      </c>
      <c r="T190" s="23">
        <v>0</v>
      </c>
      <c r="U190" s="36">
        <f>VLOOKUP(表2[[#This Row],[2014 Segment]],表3[],3)</f>
        <v>0</v>
      </c>
      <c r="V190" s="25">
        <v>0</v>
      </c>
      <c r="W190" s="25">
        <f>表2[[#This Row],[GR]]+表2[[#This Row],[根据BU需调整GR]]</f>
        <v>0</v>
      </c>
      <c r="X190" s="23">
        <f>表2[[#This Row],[MAT销量]]*(1+表2[[#This Row],[调整后GR2]])</f>
        <v>0</v>
      </c>
      <c r="Y190" s="23">
        <f>表2[[#This Row],[调整结果]]/12/114.03</f>
        <v>0</v>
      </c>
      <c r="Z190" s="27">
        <f>ROUND(表2[[#This Row],[调整结果]]-表2[[#This Row],[14 ECI金额]],0)</f>
        <v>0</v>
      </c>
      <c r="AA190" t="s">
        <v>2198</v>
      </c>
    </row>
    <row r="191" spans="1:27" x14ac:dyDescent="0.2">
      <c r="A191" t="s">
        <v>1022</v>
      </c>
      <c r="B191" s="38" t="s">
        <v>1023</v>
      </c>
      <c r="C191" t="s">
        <v>1024</v>
      </c>
      <c r="D191" s="38" t="s">
        <v>1025</v>
      </c>
      <c r="E191" s="38" t="s">
        <v>1027</v>
      </c>
      <c r="F191">
        <v>10200034</v>
      </c>
      <c r="G191" s="39" t="s">
        <v>1033</v>
      </c>
      <c r="H191" s="39" t="s">
        <v>103</v>
      </c>
      <c r="I191" s="38" t="s">
        <v>9</v>
      </c>
      <c r="J191" s="38" t="s">
        <v>9</v>
      </c>
      <c r="K191" s="38" t="s">
        <v>106</v>
      </c>
      <c r="L191" s="38">
        <v>250</v>
      </c>
      <c r="M191" s="38">
        <v>872</v>
      </c>
      <c r="N191" s="2">
        <v>36000</v>
      </c>
      <c r="O191" s="2">
        <v>1</v>
      </c>
      <c r="P191" s="2">
        <v>3041.0666666666998</v>
      </c>
      <c r="Q191" s="3">
        <v>6.6714444444443993E-2</v>
      </c>
      <c r="R191" s="48" t="s">
        <v>2195</v>
      </c>
      <c r="S191" s="25">
        <v>0</v>
      </c>
      <c r="T191" s="23">
        <v>3041.07</v>
      </c>
      <c r="U191" s="36">
        <f>VLOOKUP(表2[[#This Row],[2014 Segment]],表3[],3)</f>
        <v>0</v>
      </c>
      <c r="V191" s="25">
        <v>0</v>
      </c>
      <c r="W191" s="25">
        <f>表2[[#This Row],[GR]]+表2[[#This Row],[根据BU需调整GR]]</f>
        <v>0</v>
      </c>
      <c r="X191" s="23">
        <f>表2[[#This Row],[MAT销量]]*(1+表2[[#This Row],[调整后GR2]])</f>
        <v>3041.0666666666998</v>
      </c>
      <c r="Y191" s="23">
        <f>表2[[#This Row],[调整结果]]/12/114.03</f>
        <v>2.2224171027117863</v>
      </c>
      <c r="Z191" s="27">
        <f>ROUND(表2[[#This Row],[调整结果]]-表2[[#This Row],[14 ECI金额]],0)</f>
        <v>0</v>
      </c>
      <c r="AA191" t="s">
        <v>2198</v>
      </c>
    </row>
    <row r="192" spans="1:27" x14ac:dyDescent="0.2">
      <c r="A192" t="s">
        <v>1022</v>
      </c>
      <c r="B192" s="38" t="s">
        <v>1023</v>
      </c>
      <c r="C192" t="s">
        <v>1024</v>
      </c>
      <c r="D192" s="38" t="s">
        <v>1025</v>
      </c>
      <c r="E192" s="38" t="s">
        <v>1026</v>
      </c>
      <c r="F192">
        <v>10200042</v>
      </c>
      <c r="G192" s="39" t="s">
        <v>1034</v>
      </c>
      <c r="H192" s="39" t="s">
        <v>105</v>
      </c>
      <c r="I192" s="38" t="s">
        <v>9</v>
      </c>
      <c r="J192" s="38" t="s">
        <v>9</v>
      </c>
      <c r="K192" s="38" t="s">
        <v>106</v>
      </c>
      <c r="L192" s="38">
        <v>150</v>
      </c>
      <c r="M192" s="38">
        <v>240</v>
      </c>
      <c r="N192" s="2">
        <v>36000</v>
      </c>
      <c r="O192" s="2">
        <v>1</v>
      </c>
      <c r="P192" s="2">
        <v>0</v>
      </c>
      <c r="Q192" s="3">
        <v>5.3742222222221997E-2</v>
      </c>
      <c r="R192" s="48" t="s">
        <v>2195</v>
      </c>
      <c r="S192" s="25">
        <v>0</v>
      </c>
      <c r="T192" s="23">
        <v>0</v>
      </c>
      <c r="U192" s="36">
        <f>VLOOKUP(表2[[#This Row],[2014 Segment]],表3[],3)</f>
        <v>0</v>
      </c>
      <c r="V192" s="25">
        <v>0</v>
      </c>
      <c r="W192" s="25">
        <f>表2[[#This Row],[GR]]+表2[[#This Row],[根据BU需调整GR]]</f>
        <v>0</v>
      </c>
      <c r="X192" s="23">
        <f>表2[[#This Row],[MAT销量]]*(1+表2[[#This Row],[调整后GR2]])</f>
        <v>0</v>
      </c>
      <c r="Y192" s="23">
        <f>表2[[#This Row],[调整结果]]/12/114.03</f>
        <v>0</v>
      </c>
      <c r="Z192" s="27">
        <f>ROUND(表2[[#This Row],[调整结果]]-表2[[#This Row],[14 ECI金额]],0)</f>
        <v>0</v>
      </c>
      <c r="AA192" t="s">
        <v>2198</v>
      </c>
    </row>
    <row r="193" spans="1:27" x14ac:dyDescent="0.2">
      <c r="A193" t="s">
        <v>1022</v>
      </c>
      <c r="B193" s="38" t="s">
        <v>1023</v>
      </c>
      <c r="C193" t="s">
        <v>1024</v>
      </c>
      <c r="D193" s="38" t="s">
        <v>1025</v>
      </c>
      <c r="E193" s="38" t="s">
        <v>1035</v>
      </c>
      <c r="F193">
        <v>10200049</v>
      </c>
      <c r="G193" s="39" t="s">
        <v>130</v>
      </c>
      <c r="H193" s="39" t="s">
        <v>103</v>
      </c>
      <c r="I193" s="38" t="s">
        <v>9</v>
      </c>
      <c r="J193" s="38" t="s">
        <v>9</v>
      </c>
      <c r="K193" s="38" t="s">
        <v>104</v>
      </c>
      <c r="L193" s="38">
        <v>1700</v>
      </c>
      <c r="M193" s="38">
        <v>5000</v>
      </c>
      <c r="N193" s="2">
        <v>1983501.2524999999</v>
      </c>
      <c r="O193" s="2">
        <v>6</v>
      </c>
      <c r="P193" s="2">
        <v>1252844.8</v>
      </c>
      <c r="Q193" s="3">
        <v>0.61418181534523997</v>
      </c>
      <c r="R193" s="48" t="s">
        <v>60</v>
      </c>
      <c r="S193" s="25">
        <v>0.3</v>
      </c>
      <c r="T193" s="23">
        <v>1628698.24</v>
      </c>
      <c r="U193" s="36">
        <f>VLOOKUP(表2[[#This Row],[2014 Segment]],表3[],3)</f>
        <v>0</v>
      </c>
      <c r="V193" s="25">
        <v>0</v>
      </c>
      <c r="W193" s="25">
        <f>表2[[#This Row],[GR]]+表2[[#This Row],[根据BU需调整GR]]</f>
        <v>0.3</v>
      </c>
      <c r="X193" s="23">
        <f>表2[[#This Row],[MAT销量]]*(1+表2[[#This Row],[调整后GR2]])</f>
        <v>1628698.2400000002</v>
      </c>
      <c r="Y193" s="23">
        <f>表2[[#This Row],[调整结果]]/12/114.03</f>
        <v>1190.2556637142275</v>
      </c>
      <c r="Z193" s="27">
        <f>ROUND(表2[[#This Row],[调整结果]]-表2[[#This Row],[14 ECI金额]],0)</f>
        <v>0</v>
      </c>
      <c r="AA193" t="s">
        <v>2198</v>
      </c>
    </row>
    <row r="194" spans="1:27" x14ac:dyDescent="0.2">
      <c r="A194" t="s">
        <v>1022</v>
      </c>
      <c r="B194" s="38" t="s">
        <v>1023</v>
      </c>
      <c r="C194" t="s">
        <v>1024</v>
      </c>
      <c r="D194" s="38" t="s">
        <v>1025</v>
      </c>
      <c r="E194" s="38" t="s">
        <v>1035</v>
      </c>
      <c r="F194">
        <v>10200050</v>
      </c>
      <c r="G194" s="39" t="s">
        <v>63</v>
      </c>
      <c r="H194" s="39" t="s">
        <v>103</v>
      </c>
      <c r="I194" s="38" t="s">
        <v>9</v>
      </c>
      <c r="J194" s="38" t="s">
        <v>9</v>
      </c>
      <c r="K194" s="38" t="s">
        <v>104</v>
      </c>
      <c r="L194" s="38">
        <v>1500</v>
      </c>
      <c r="M194" s="38">
        <v>7000</v>
      </c>
      <c r="N194" s="2">
        <v>1977845.0836364001</v>
      </c>
      <c r="O194" s="2">
        <v>6</v>
      </c>
      <c r="P194" s="2">
        <v>963469.68</v>
      </c>
      <c r="Q194" s="3">
        <v>0.47144762130998003</v>
      </c>
      <c r="R194" s="48" t="s">
        <v>62</v>
      </c>
      <c r="S194" s="25">
        <v>0.2</v>
      </c>
      <c r="T194" s="23">
        <v>1156163.6200000001</v>
      </c>
      <c r="U194" s="36">
        <f>VLOOKUP(表2[[#This Row],[2014 Segment]],表3[],3)</f>
        <v>0</v>
      </c>
      <c r="V194" s="25">
        <v>0</v>
      </c>
      <c r="W194" s="25">
        <f>表2[[#This Row],[GR]]+表2[[#This Row],[根据BU需调整GR]]</f>
        <v>0.2</v>
      </c>
      <c r="X194" s="23">
        <f>表2[[#This Row],[MAT销量]]*(1+表2[[#This Row],[调整后GR2]])</f>
        <v>1156163.6159999999</v>
      </c>
      <c r="Y194" s="23">
        <f>表2[[#This Row],[调整结果]]/12/114.03</f>
        <v>844.92649302815039</v>
      </c>
      <c r="Z194" s="27">
        <f>ROUND(表2[[#This Row],[调整结果]]-表2[[#This Row],[14 ECI金额]],0)</f>
        <v>0</v>
      </c>
      <c r="AA194" t="s">
        <v>2198</v>
      </c>
    </row>
    <row r="195" spans="1:27" x14ac:dyDescent="0.2">
      <c r="A195" t="s">
        <v>1022</v>
      </c>
      <c r="B195" s="38" t="s">
        <v>1023</v>
      </c>
      <c r="C195" t="s">
        <v>1024</v>
      </c>
      <c r="D195" s="38" t="s">
        <v>1025</v>
      </c>
      <c r="E195" s="38" t="s">
        <v>1035</v>
      </c>
      <c r="F195">
        <v>10200056</v>
      </c>
      <c r="G195" s="39" t="s">
        <v>123</v>
      </c>
      <c r="H195" s="39" t="s">
        <v>103</v>
      </c>
      <c r="I195" s="38" t="s">
        <v>9</v>
      </c>
      <c r="J195" s="38" t="s">
        <v>9</v>
      </c>
      <c r="K195" s="38" t="s">
        <v>104</v>
      </c>
      <c r="L195" s="38">
        <v>600</v>
      </c>
      <c r="M195" s="38">
        <v>1500</v>
      </c>
      <c r="N195" s="2">
        <v>809802.74</v>
      </c>
      <c r="O195" s="2">
        <v>4</v>
      </c>
      <c r="P195" s="2">
        <v>677962.36</v>
      </c>
      <c r="Q195" s="3">
        <v>0.84482598811655996</v>
      </c>
      <c r="R195" s="48" t="s">
        <v>2197</v>
      </c>
      <c r="S195" s="25">
        <v>0</v>
      </c>
      <c r="T195" s="23">
        <v>677962.36</v>
      </c>
      <c r="U195" s="36">
        <f>VLOOKUP(表2[[#This Row],[2014 Segment]],表3[],3)</f>
        <v>0</v>
      </c>
      <c r="V195" s="25">
        <v>0</v>
      </c>
      <c r="W195" s="25">
        <f>表2[[#This Row],[GR]]+表2[[#This Row],[根据BU需调整GR]]</f>
        <v>0</v>
      </c>
      <c r="X195" s="23">
        <f>表2[[#This Row],[MAT销量]]*(1+表2[[#This Row],[调整后GR2]])</f>
        <v>677962.36</v>
      </c>
      <c r="Y195" s="23">
        <f>表2[[#This Row],[调整结果]]/12/114.03</f>
        <v>495.45613727381686</v>
      </c>
      <c r="Z195" s="27">
        <f>ROUND(表2[[#This Row],[调整结果]]-表2[[#This Row],[14 ECI金额]],0)</f>
        <v>0</v>
      </c>
      <c r="AA195" t="s">
        <v>2198</v>
      </c>
    </row>
    <row r="196" spans="1:27" x14ac:dyDescent="0.2">
      <c r="A196" t="s">
        <v>1022</v>
      </c>
      <c r="B196" s="38" t="s">
        <v>1023</v>
      </c>
      <c r="C196" t="s">
        <v>1024</v>
      </c>
      <c r="D196" s="38" t="s">
        <v>1025</v>
      </c>
      <c r="E196" s="38" t="s">
        <v>1032</v>
      </c>
      <c r="F196">
        <v>10200058</v>
      </c>
      <c r="G196" s="39" t="s">
        <v>599</v>
      </c>
      <c r="H196" s="39" t="s">
        <v>105</v>
      </c>
      <c r="I196" s="38" t="s">
        <v>9</v>
      </c>
      <c r="J196" s="38" t="s">
        <v>9</v>
      </c>
      <c r="K196" s="38" t="s">
        <v>104</v>
      </c>
      <c r="L196" s="38">
        <v>518</v>
      </c>
      <c r="M196" s="38">
        <v>1000</v>
      </c>
      <c r="N196" s="2">
        <v>36000</v>
      </c>
      <c r="O196" s="2">
        <v>1</v>
      </c>
      <c r="P196" s="2">
        <v>27519.506666666999</v>
      </c>
      <c r="Q196" s="3">
        <v>0.29016194444443999</v>
      </c>
      <c r="R196" s="48" t="s">
        <v>2196</v>
      </c>
      <c r="S196" s="25">
        <v>0</v>
      </c>
      <c r="T196" s="23">
        <v>27519.51</v>
      </c>
      <c r="U196" s="36">
        <f>VLOOKUP(表2[[#This Row],[2014 Segment]],表3[],3)</f>
        <v>0</v>
      </c>
      <c r="V196" s="25">
        <v>0</v>
      </c>
      <c r="W196" s="25">
        <f>表2[[#This Row],[GR]]+表2[[#This Row],[根据BU需调整GR]]</f>
        <v>0</v>
      </c>
      <c r="X196" s="23">
        <f>表2[[#This Row],[MAT销量]]*(1+表2[[#This Row],[调整后GR2]])</f>
        <v>27519.506666666999</v>
      </c>
      <c r="Y196" s="23">
        <f>表2[[#This Row],[调整结果]]/12/114.03</f>
        <v>20.111305991600894</v>
      </c>
      <c r="Z196" s="27">
        <f>ROUND(表2[[#This Row],[调整结果]]-表2[[#This Row],[14 ECI金额]],0)</f>
        <v>0</v>
      </c>
      <c r="AA196" t="s">
        <v>2198</v>
      </c>
    </row>
    <row r="197" spans="1:27" x14ac:dyDescent="0.2">
      <c r="A197" t="s">
        <v>1022</v>
      </c>
      <c r="B197" s="38" t="s">
        <v>1023</v>
      </c>
      <c r="C197" t="s">
        <v>1024</v>
      </c>
      <c r="D197" s="38" t="s">
        <v>1025</v>
      </c>
      <c r="E197" s="38" t="s">
        <v>1036</v>
      </c>
      <c r="F197">
        <v>10200062</v>
      </c>
      <c r="G197" s="39" t="s">
        <v>1037</v>
      </c>
      <c r="H197" s="39" t="s">
        <v>105</v>
      </c>
      <c r="I197" s="38" t="s">
        <v>9</v>
      </c>
      <c r="J197" s="38" t="s">
        <v>9</v>
      </c>
      <c r="K197" s="38" t="s">
        <v>107</v>
      </c>
      <c r="L197" s="38">
        <v>35</v>
      </c>
      <c r="M197" s="38">
        <v>300</v>
      </c>
      <c r="N197" s="2">
        <v>36000</v>
      </c>
      <c r="O197" s="2">
        <v>1</v>
      </c>
      <c r="P197" s="2">
        <v>46525.2</v>
      </c>
      <c r="Q197" s="3">
        <v>0.99071500000000001</v>
      </c>
      <c r="R197" s="48" t="s">
        <v>2197</v>
      </c>
      <c r="S197" s="25">
        <v>0</v>
      </c>
      <c r="T197" s="23">
        <v>46525.2</v>
      </c>
      <c r="U197" s="36">
        <f>VLOOKUP(表2[[#This Row],[2014 Segment]],表3[],3)</f>
        <v>0</v>
      </c>
      <c r="V197" s="25">
        <v>0</v>
      </c>
      <c r="W197" s="25">
        <f>表2[[#This Row],[GR]]+表2[[#This Row],[根据BU需调整GR]]</f>
        <v>0</v>
      </c>
      <c r="X197" s="23">
        <f>表2[[#This Row],[MAT销量]]*(1+表2[[#This Row],[调整后GR2]])</f>
        <v>46525.2</v>
      </c>
      <c r="Y197" s="23">
        <f>表2[[#This Row],[调整结果]]/12/114.03</f>
        <v>34.000701569762342</v>
      </c>
      <c r="Z197" s="27">
        <f>ROUND(表2[[#This Row],[调整结果]]-表2[[#This Row],[14 ECI金额]],0)</f>
        <v>0</v>
      </c>
      <c r="AA197" t="s">
        <v>2198</v>
      </c>
    </row>
    <row r="198" spans="1:27" x14ac:dyDescent="0.2">
      <c r="A198" t="s">
        <v>1022</v>
      </c>
      <c r="B198" s="38" t="s">
        <v>1023</v>
      </c>
      <c r="C198" t="s">
        <v>1024</v>
      </c>
      <c r="D198" s="38" t="s">
        <v>1025</v>
      </c>
      <c r="E198" s="38" t="s">
        <v>1038</v>
      </c>
      <c r="F198">
        <v>10200063</v>
      </c>
      <c r="G198" s="39" t="s">
        <v>1039</v>
      </c>
      <c r="H198" s="39" t="s">
        <v>105</v>
      </c>
      <c r="I198" s="38" t="s">
        <v>9</v>
      </c>
      <c r="J198" s="38" t="s">
        <v>9</v>
      </c>
      <c r="K198" s="38" t="s">
        <v>106</v>
      </c>
      <c r="L198" s="38">
        <v>30</v>
      </c>
      <c r="M198" s="38">
        <v>60</v>
      </c>
      <c r="N198" s="2">
        <v>36000</v>
      </c>
      <c r="O198" s="2">
        <v>1</v>
      </c>
      <c r="P198" s="2">
        <v>23415.546666667</v>
      </c>
      <c r="Q198" s="3">
        <v>0.71622833333333003</v>
      </c>
      <c r="R198" s="48" t="s">
        <v>2197</v>
      </c>
      <c r="S198" s="25">
        <v>0</v>
      </c>
      <c r="T198" s="23">
        <v>23415.55</v>
      </c>
      <c r="U198" s="36">
        <f>VLOOKUP(表2[[#This Row],[2014 Segment]],表3[],3)</f>
        <v>0</v>
      </c>
      <c r="V198" s="25">
        <v>0</v>
      </c>
      <c r="W198" s="25">
        <f>表2[[#This Row],[GR]]+表2[[#This Row],[根据BU需调整GR]]</f>
        <v>0</v>
      </c>
      <c r="X198" s="23">
        <f>表2[[#This Row],[MAT销量]]*(1+表2[[#This Row],[调整后GR2]])</f>
        <v>23415.546666667</v>
      </c>
      <c r="Y198" s="23">
        <f>表2[[#This Row],[调整结果]]/12/114.03</f>
        <v>17.112124489656964</v>
      </c>
      <c r="Z198" s="27">
        <f>ROUND(表2[[#This Row],[调整结果]]-表2[[#This Row],[14 ECI金额]],0)</f>
        <v>0</v>
      </c>
      <c r="AA198" t="s">
        <v>2198</v>
      </c>
    </row>
    <row r="199" spans="1:27" x14ac:dyDescent="0.2">
      <c r="A199" t="s">
        <v>1022</v>
      </c>
      <c r="B199" s="38" t="s">
        <v>1023</v>
      </c>
      <c r="C199" t="s">
        <v>1024</v>
      </c>
      <c r="D199" s="38" t="s">
        <v>1025</v>
      </c>
      <c r="E199" s="38" t="s">
        <v>1026</v>
      </c>
      <c r="F199">
        <v>10200075</v>
      </c>
      <c r="G199" s="39" t="s">
        <v>1040</v>
      </c>
      <c r="H199" s="39" t="s">
        <v>105</v>
      </c>
      <c r="I199" s="38" t="s">
        <v>9</v>
      </c>
      <c r="J199" s="38" t="s">
        <v>9</v>
      </c>
      <c r="K199" s="38" t="s">
        <v>106</v>
      </c>
      <c r="L199" s="38">
        <v>130</v>
      </c>
      <c r="M199" s="38">
        <v>700</v>
      </c>
      <c r="N199" s="2">
        <v>36000</v>
      </c>
      <c r="O199" s="2">
        <v>1</v>
      </c>
      <c r="P199" s="2">
        <v>3648.96</v>
      </c>
      <c r="Q199" s="3">
        <v>7.6020000000000004E-2</v>
      </c>
      <c r="R199" s="48" t="s">
        <v>2195</v>
      </c>
      <c r="S199" s="25">
        <v>0</v>
      </c>
      <c r="T199" s="23">
        <v>3648.96</v>
      </c>
      <c r="U199" s="36">
        <f>VLOOKUP(表2[[#This Row],[2014 Segment]],表3[],3)</f>
        <v>0</v>
      </c>
      <c r="V199" s="25">
        <v>0</v>
      </c>
      <c r="W199" s="25">
        <f>表2[[#This Row],[GR]]+表2[[#This Row],[根据BU需调整GR]]</f>
        <v>0</v>
      </c>
      <c r="X199" s="23">
        <f>表2[[#This Row],[MAT销量]]*(1+表2[[#This Row],[调整后GR2]])</f>
        <v>3648.96</v>
      </c>
      <c r="Y199" s="23">
        <f>表2[[#This Row],[调整结果]]/12/114.03</f>
        <v>2.6666666666666665</v>
      </c>
      <c r="Z199" s="27">
        <f>ROUND(表2[[#This Row],[调整结果]]-表2[[#This Row],[14 ECI金额]],0)</f>
        <v>0</v>
      </c>
      <c r="AA199" t="s">
        <v>2198</v>
      </c>
    </row>
    <row r="200" spans="1:27" x14ac:dyDescent="0.2">
      <c r="A200" t="s">
        <v>1022</v>
      </c>
      <c r="B200" s="38" t="s">
        <v>1023</v>
      </c>
      <c r="C200" t="s">
        <v>1024</v>
      </c>
      <c r="D200" s="38" t="s">
        <v>1025</v>
      </c>
      <c r="E200" s="38" t="s">
        <v>1027</v>
      </c>
      <c r="F200">
        <v>10200076</v>
      </c>
      <c r="G200" s="39" t="s">
        <v>1041</v>
      </c>
      <c r="H200" s="39" t="s">
        <v>103</v>
      </c>
      <c r="I200" s="38" t="s">
        <v>9</v>
      </c>
      <c r="J200" s="38" t="s">
        <v>9</v>
      </c>
      <c r="K200" s="38" t="s">
        <v>104</v>
      </c>
      <c r="L200" s="38">
        <v>800</v>
      </c>
      <c r="M200" s="38">
        <v>500</v>
      </c>
      <c r="N200" s="2">
        <v>1873936.9269999999</v>
      </c>
      <c r="O200" s="2">
        <v>6</v>
      </c>
      <c r="P200" s="2">
        <v>428460.37333332998</v>
      </c>
      <c r="Q200" s="3">
        <v>0.23514507540306001</v>
      </c>
      <c r="R200" s="48" t="s">
        <v>62</v>
      </c>
      <c r="S200" s="25">
        <v>0.2</v>
      </c>
      <c r="T200" s="23">
        <v>514152.45</v>
      </c>
      <c r="U200" s="36">
        <f>VLOOKUP(表2[[#This Row],[2014 Segment]],表3[],3)</f>
        <v>0</v>
      </c>
      <c r="V200" s="25">
        <v>0</v>
      </c>
      <c r="W200" s="25">
        <f>表2[[#This Row],[GR]]+表2[[#This Row],[根据BU需调整GR]]</f>
        <v>0.2</v>
      </c>
      <c r="X200" s="23">
        <f>表2[[#This Row],[MAT销量]]*(1+表2[[#This Row],[调整后GR2]])</f>
        <v>514152.44799999596</v>
      </c>
      <c r="Y200" s="23">
        <f>表2[[#This Row],[调整结果]]/12/114.03</f>
        <v>375.74355286620187</v>
      </c>
      <c r="Z200" s="27">
        <f>ROUND(表2[[#This Row],[调整结果]]-表2[[#This Row],[14 ECI金额]],0)</f>
        <v>0</v>
      </c>
      <c r="AA200" t="s">
        <v>2198</v>
      </c>
    </row>
    <row r="201" spans="1:27" x14ac:dyDescent="0.2">
      <c r="A201" t="s">
        <v>1022</v>
      </c>
      <c r="B201" s="38" t="s">
        <v>1023</v>
      </c>
      <c r="C201" t="s">
        <v>1024</v>
      </c>
      <c r="D201" s="38" t="s">
        <v>1025</v>
      </c>
      <c r="E201" s="38" t="s">
        <v>1042</v>
      </c>
      <c r="F201">
        <v>10200077</v>
      </c>
      <c r="G201" s="39" t="s">
        <v>594</v>
      </c>
      <c r="H201" s="39" t="s">
        <v>103</v>
      </c>
      <c r="I201" s="38" t="s">
        <v>9</v>
      </c>
      <c r="J201" s="38" t="s">
        <v>9</v>
      </c>
      <c r="K201" s="38" t="s">
        <v>104</v>
      </c>
      <c r="L201" s="38">
        <v>1062</v>
      </c>
      <c r="M201" s="38">
        <v>4000</v>
      </c>
      <c r="N201" s="2">
        <v>1128517.07</v>
      </c>
      <c r="O201" s="2">
        <v>5</v>
      </c>
      <c r="P201" s="2">
        <v>669417.04</v>
      </c>
      <c r="Q201" s="3">
        <v>0.47726037498042001</v>
      </c>
      <c r="R201" s="48" t="s">
        <v>62</v>
      </c>
      <c r="S201" s="25">
        <v>0.2</v>
      </c>
      <c r="T201" s="23">
        <v>803300.45</v>
      </c>
      <c r="U201" s="36">
        <f>VLOOKUP(表2[[#This Row],[2014 Segment]],表3[],3)</f>
        <v>0</v>
      </c>
      <c r="V201" s="25">
        <v>0</v>
      </c>
      <c r="W201" s="25">
        <f>表2[[#This Row],[GR]]+表2[[#This Row],[根据BU需调整GR]]</f>
        <v>0.2</v>
      </c>
      <c r="X201" s="23">
        <f>表2[[#This Row],[MAT销量]]*(1+表2[[#This Row],[调整后GR2]])</f>
        <v>803300.44799999997</v>
      </c>
      <c r="Y201" s="23">
        <f>表2[[#This Row],[调整结果]]/12/114.03</f>
        <v>587.05344207664643</v>
      </c>
      <c r="Z201" s="27">
        <f>ROUND(表2[[#This Row],[调整结果]]-表2[[#This Row],[14 ECI金额]],0)</f>
        <v>0</v>
      </c>
      <c r="AA201" t="s">
        <v>2198</v>
      </c>
    </row>
    <row r="202" spans="1:27" x14ac:dyDescent="0.2">
      <c r="A202" t="s">
        <v>1022</v>
      </c>
      <c r="B202" s="38" t="s">
        <v>1023</v>
      </c>
      <c r="C202" t="s">
        <v>1024</v>
      </c>
      <c r="D202" s="38" t="s">
        <v>1025</v>
      </c>
      <c r="E202" s="38" t="s">
        <v>1038</v>
      </c>
      <c r="F202">
        <v>10200085</v>
      </c>
      <c r="G202" s="39" t="s">
        <v>1043</v>
      </c>
      <c r="H202" s="39" t="s">
        <v>105</v>
      </c>
      <c r="I202" s="38" t="s">
        <v>9</v>
      </c>
      <c r="J202" s="38" t="s">
        <v>9</v>
      </c>
      <c r="K202" s="38" t="s">
        <v>107</v>
      </c>
      <c r="L202" s="38">
        <v>0</v>
      </c>
      <c r="M202" s="38">
        <v>40</v>
      </c>
      <c r="N202" s="2">
        <v>36000</v>
      </c>
      <c r="O202" s="2">
        <v>1</v>
      </c>
      <c r="P202" s="2">
        <v>0</v>
      </c>
      <c r="Q202" s="3">
        <v>0</v>
      </c>
      <c r="R202" s="48" t="s">
        <v>2195</v>
      </c>
      <c r="S202" s="25">
        <v>0</v>
      </c>
      <c r="T202" s="23">
        <v>0</v>
      </c>
      <c r="U202" s="36">
        <f>VLOOKUP(表2[[#This Row],[2014 Segment]],表3[],3)</f>
        <v>0</v>
      </c>
      <c r="V202" s="25">
        <v>0</v>
      </c>
      <c r="W202" s="25">
        <f>表2[[#This Row],[GR]]+表2[[#This Row],[根据BU需调整GR]]</f>
        <v>0</v>
      </c>
      <c r="X202" s="23">
        <f>表2[[#This Row],[MAT销量]]*(1+表2[[#This Row],[调整后GR2]])</f>
        <v>0</v>
      </c>
      <c r="Y202" s="23">
        <f>表2[[#This Row],[调整结果]]/12/114.03</f>
        <v>0</v>
      </c>
      <c r="Z202" s="27">
        <f>ROUND(表2[[#This Row],[调整结果]]-表2[[#This Row],[14 ECI金额]],0)</f>
        <v>0</v>
      </c>
      <c r="AA202" t="s">
        <v>2198</v>
      </c>
    </row>
    <row r="203" spans="1:27" x14ac:dyDescent="0.2">
      <c r="A203" t="s">
        <v>1022</v>
      </c>
      <c r="B203" s="38" t="s">
        <v>1023</v>
      </c>
      <c r="C203" t="s">
        <v>1024</v>
      </c>
      <c r="D203" s="38" t="s">
        <v>1025</v>
      </c>
      <c r="E203" s="38" t="s">
        <v>1042</v>
      </c>
      <c r="F203">
        <v>10200099</v>
      </c>
      <c r="G203" s="39" t="s">
        <v>132</v>
      </c>
      <c r="H203" s="39" t="s">
        <v>103</v>
      </c>
      <c r="I203" s="38" t="s">
        <v>9</v>
      </c>
      <c r="J203" s="38" t="s">
        <v>9</v>
      </c>
      <c r="K203" s="38" t="s">
        <v>104</v>
      </c>
      <c r="L203" s="38">
        <v>1008</v>
      </c>
      <c r="M203" s="38">
        <v>1800</v>
      </c>
      <c r="N203" s="2">
        <v>354896.2</v>
      </c>
      <c r="O203" s="2">
        <v>2</v>
      </c>
      <c r="P203" s="2">
        <v>64769.066666667</v>
      </c>
      <c r="Q203" s="3">
        <v>1.8674643459129999E-2</v>
      </c>
      <c r="R203" s="48" t="s">
        <v>2195</v>
      </c>
      <c r="S203" s="25">
        <v>0</v>
      </c>
      <c r="T203" s="23">
        <v>64769.07</v>
      </c>
      <c r="U203" s="36">
        <f>VLOOKUP(表2[[#This Row],[2014 Segment]],表3[],3)</f>
        <v>0</v>
      </c>
      <c r="V203" s="25">
        <v>0</v>
      </c>
      <c r="W203" s="25">
        <f>表2[[#This Row],[GR]]+表2[[#This Row],[根据BU需调整GR]]</f>
        <v>0</v>
      </c>
      <c r="X203" s="23">
        <f>表2[[#This Row],[MAT销量]]*(1+表2[[#This Row],[调整后GR2]])</f>
        <v>64769.066666667</v>
      </c>
      <c r="Y203" s="23">
        <f>表2[[#This Row],[调整结果]]/12/114.03</f>
        <v>47.333352821382526</v>
      </c>
      <c r="Z203" s="27">
        <f>ROUND(表2[[#This Row],[调整结果]]-表2[[#This Row],[14 ECI金额]],0)</f>
        <v>0</v>
      </c>
      <c r="AA203" t="s">
        <v>2198</v>
      </c>
    </row>
    <row r="204" spans="1:27" x14ac:dyDescent="0.2">
      <c r="A204" t="s">
        <v>1022</v>
      </c>
      <c r="B204" s="38" t="s">
        <v>1023</v>
      </c>
      <c r="C204" t="s">
        <v>1024</v>
      </c>
      <c r="D204" s="38" t="s">
        <v>1025</v>
      </c>
      <c r="E204" s="38" t="s">
        <v>1038</v>
      </c>
      <c r="F204">
        <v>10200100</v>
      </c>
      <c r="G204" s="39" t="s">
        <v>417</v>
      </c>
      <c r="H204" s="39" t="s">
        <v>105</v>
      </c>
      <c r="I204" s="38" t="s">
        <v>9</v>
      </c>
      <c r="J204" s="38" t="s">
        <v>9</v>
      </c>
      <c r="K204" s="38" t="s">
        <v>104</v>
      </c>
      <c r="L204" s="38">
        <v>900</v>
      </c>
      <c r="M204" s="38">
        <v>1300</v>
      </c>
      <c r="N204" s="2">
        <v>36000</v>
      </c>
      <c r="O204" s="2">
        <v>1</v>
      </c>
      <c r="P204" s="2">
        <v>0</v>
      </c>
      <c r="Q204" s="3">
        <v>0</v>
      </c>
      <c r="R204" s="48" t="s">
        <v>2195</v>
      </c>
      <c r="S204" s="25">
        <v>0</v>
      </c>
      <c r="T204" s="23">
        <v>0</v>
      </c>
      <c r="U204" s="36">
        <f>VLOOKUP(表2[[#This Row],[2014 Segment]],表3[],3)</f>
        <v>0</v>
      </c>
      <c r="V204" s="25">
        <v>0</v>
      </c>
      <c r="W204" s="25">
        <f>表2[[#This Row],[GR]]+表2[[#This Row],[根据BU需调整GR]]</f>
        <v>0</v>
      </c>
      <c r="X204" s="23">
        <f>表2[[#This Row],[MAT销量]]*(1+表2[[#This Row],[调整后GR2]])</f>
        <v>0</v>
      </c>
      <c r="Y204" s="23">
        <f>表2[[#This Row],[调整结果]]/12/114.03</f>
        <v>0</v>
      </c>
      <c r="Z204" s="27">
        <f>ROUND(表2[[#This Row],[调整结果]]-表2[[#This Row],[14 ECI金额]],0)</f>
        <v>0</v>
      </c>
      <c r="AA204" t="s">
        <v>2198</v>
      </c>
    </row>
    <row r="205" spans="1:27" x14ac:dyDescent="0.2">
      <c r="A205" t="s">
        <v>1022</v>
      </c>
      <c r="B205" s="38" t="s">
        <v>1023</v>
      </c>
      <c r="C205" t="s">
        <v>1024</v>
      </c>
      <c r="D205" s="38" t="s">
        <v>1025</v>
      </c>
      <c r="E205" s="38" t="s">
        <v>1036</v>
      </c>
      <c r="F205">
        <v>10200104</v>
      </c>
      <c r="G205" s="39" t="s">
        <v>235</v>
      </c>
      <c r="H205" s="39" t="s">
        <v>103</v>
      </c>
      <c r="I205" s="38" t="s">
        <v>9</v>
      </c>
      <c r="J205" s="38" t="s">
        <v>9</v>
      </c>
      <c r="K205" s="38" t="s">
        <v>104</v>
      </c>
      <c r="L205" s="38">
        <v>1116</v>
      </c>
      <c r="M205" s="38">
        <v>3500</v>
      </c>
      <c r="N205" s="2">
        <v>586656.43599999999</v>
      </c>
      <c r="O205" s="2">
        <v>3</v>
      </c>
      <c r="P205" s="2">
        <v>215902.13333333001</v>
      </c>
      <c r="Q205" s="3">
        <v>0.31959318690573002</v>
      </c>
      <c r="R205" s="48" t="s">
        <v>2196</v>
      </c>
      <c r="S205" s="25">
        <v>0</v>
      </c>
      <c r="T205" s="23">
        <v>215902.13</v>
      </c>
      <c r="U205" s="36">
        <f>VLOOKUP(表2[[#This Row],[2014 Segment]],表3[],3)</f>
        <v>0</v>
      </c>
      <c r="V205" s="25">
        <v>0</v>
      </c>
      <c r="W205" s="25">
        <f>表2[[#This Row],[GR]]+表2[[#This Row],[根据BU需调整GR]]</f>
        <v>0</v>
      </c>
      <c r="X205" s="23">
        <f>表2[[#This Row],[MAT销量]]*(1+表2[[#This Row],[调整后GR2]])</f>
        <v>215902.13333333001</v>
      </c>
      <c r="Y205" s="23">
        <f>表2[[#This Row],[调整结果]]/12/114.03</f>
        <v>157.78167538756614</v>
      </c>
      <c r="Z205" s="27">
        <f>ROUND(表2[[#This Row],[调整结果]]-表2[[#This Row],[14 ECI金额]],0)</f>
        <v>0</v>
      </c>
      <c r="AA205" t="s">
        <v>2198</v>
      </c>
    </row>
    <row r="206" spans="1:27" x14ac:dyDescent="0.2">
      <c r="A206" t="s">
        <v>1022</v>
      </c>
      <c r="B206" s="38" t="s">
        <v>1023</v>
      </c>
      <c r="C206" t="s">
        <v>1024</v>
      </c>
      <c r="D206" s="38" t="s">
        <v>1025</v>
      </c>
      <c r="E206" s="38" t="s">
        <v>1032</v>
      </c>
      <c r="F206">
        <v>10200105</v>
      </c>
      <c r="G206" s="39" t="s">
        <v>1044</v>
      </c>
      <c r="H206" s="39" t="s">
        <v>105</v>
      </c>
      <c r="I206" s="38" t="s">
        <v>9</v>
      </c>
      <c r="J206" s="38" t="s">
        <v>9</v>
      </c>
      <c r="K206" s="38" t="s">
        <v>107</v>
      </c>
      <c r="L206" s="38">
        <v>15</v>
      </c>
      <c r="M206" s="38">
        <v>300</v>
      </c>
      <c r="N206" s="2">
        <v>481020</v>
      </c>
      <c r="O206" s="2">
        <v>2</v>
      </c>
      <c r="P206" s="2">
        <v>596014.93333332997</v>
      </c>
      <c r="Q206" s="3">
        <v>0.99995675855473998</v>
      </c>
      <c r="R206" s="48" t="s">
        <v>2197</v>
      </c>
      <c r="S206" s="25">
        <v>0</v>
      </c>
      <c r="T206" s="23">
        <v>596014.93000000005</v>
      </c>
      <c r="U206" s="36">
        <f>VLOOKUP(表2[[#This Row],[2014 Segment]],表3[],3)</f>
        <v>0</v>
      </c>
      <c r="V206" s="25">
        <v>0</v>
      </c>
      <c r="W206" s="25">
        <f>表2[[#This Row],[GR]]+表2[[#This Row],[根据BU需调整GR]]</f>
        <v>0</v>
      </c>
      <c r="X206" s="23">
        <f>表2[[#This Row],[MAT销量]]*(1+表2[[#This Row],[调整后GR2]])</f>
        <v>596014.93333332997</v>
      </c>
      <c r="Y206" s="23">
        <f>表2[[#This Row],[调整结果]]/12/114.03</f>
        <v>435.56880742884181</v>
      </c>
      <c r="Z206" s="27">
        <f>ROUND(表2[[#This Row],[调整结果]]-表2[[#This Row],[14 ECI金额]],0)</f>
        <v>0</v>
      </c>
      <c r="AA206" t="s">
        <v>2198</v>
      </c>
    </row>
    <row r="207" spans="1:27" x14ac:dyDescent="0.2">
      <c r="A207" t="s">
        <v>1022</v>
      </c>
      <c r="B207" s="38" t="s">
        <v>1023</v>
      </c>
      <c r="C207" t="s">
        <v>1024</v>
      </c>
      <c r="D207" s="38" t="s">
        <v>1025</v>
      </c>
      <c r="E207" s="38" t="s">
        <v>1038</v>
      </c>
      <c r="F207">
        <v>10200107</v>
      </c>
      <c r="G207" s="39" t="s">
        <v>66</v>
      </c>
      <c r="H207" s="39" t="s">
        <v>103</v>
      </c>
      <c r="I207" s="38" t="s">
        <v>9</v>
      </c>
      <c r="J207" s="38" t="s">
        <v>9</v>
      </c>
      <c r="K207" s="38" t="s">
        <v>104</v>
      </c>
      <c r="L207" s="38">
        <v>2200</v>
      </c>
      <c r="M207" s="38">
        <v>11000</v>
      </c>
      <c r="N207" s="2">
        <v>3363580.8144499999</v>
      </c>
      <c r="O207" s="2">
        <v>8</v>
      </c>
      <c r="P207" s="2">
        <v>1755852.64</v>
      </c>
      <c r="Q207" s="3">
        <v>0.46485797317038002</v>
      </c>
      <c r="R207" s="48" t="s">
        <v>62</v>
      </c>
      <c r="S207" s="25">
        <v>0.2</v>
      </c>
      <c r="T207" s="23">
        <v>2107023.17</v>
      </c>
      <c r="U207" s="36">
        <f>VLOOKUP(表2[[#This Row],[2014 Segment]],表3[],3)</f>
        <v>0</v>
      </c>
      <c r="V207" s="25">
        <v>0</v>
      </c>
      <c r="W207" s="25">
        <f>表2[[#This Row],[GR]]+表2[[#This Row],[根据BU需调整GR]]</f>
        <v>0.2</v>
      </c>
      <c r="X207" s="23">
        <f>表2[[#This Row],[MAT销量]]*(1+表2[[#This Row],[调整后GR2]])</f>
        <v>2107023.1679999996</v>
      </c>
      <c r="Y207" s="23">
        <f>表2[[#This Row],[调整结果]]/12/114.03</f>
        <v>1539.8163991931945</v>
      </c>
      <c r="Z207" s="27">
        <f>ROUND(表2[[#This Row],[调整结果]]-表2[[#This Row],[14 ECI金额]],0)</f>
        <v>0</v>
      </c>
      <c r="AA207" t="s">
        <v>2198</v>
      </c>
    </row>
    <row r="208" spans="1:27" x14ac:dyDescent="0.2">
      <c r="A208" t="s">
        <v>1022</v>
      </c>
      <c r="B208" s="38" t="s">
        <v>1023</v>
      </c>
      <c r="C208" t="s">
        <v>1024</v>
      </c>
      <c r="D208" s="38" t="s">
        <v>1025</v>
      </c>
      <c r="E208" s="38" t="s">
        <v>1035</v>
      </c>
      <c r="F208">
        <v>10200114</v>
      </c>
      <c r="G208" s="39" t="s">
        <v>1045</v>
      </c>
      <c r="H208" s="39" t="s">
        <v>105</v>
      </c>
      <c r="I208" s="38" t="s">
        <v>9</v>
      </c>
      <c r="J208" s="38" t="s">
        <v>9</v>
      </c>
      <c r="K208" s="38" t="s">
        <v>104</v>
      </c>
      <c r="L208" s="38">
        <v>550</v>
      </c>
      <c r="M208" s="38">
        <v>1000</v>
      </c>
      <c r="N208" s="2">
        <v>36000</v>
      </c>
      <c r="O208" s="2">
        <v>1</v>
      </c>
      <c r="P208" s="2">
        <v>304.08</v>
      </c>
      <c r="Q208" s="3">
        <v>6.3350000000000004E-3</v>
      </c>
      <c r="R208" s="48" t="s">
        <v>2195</v>
      </c>
      <c r="S208" s="25">
        <v>0</v>
      </c>
      <c r="T208" s="23">
        <v>304.08</v>
      </c>
      <c r="U208" s="36">
        <f>VLOOKUP(表2[[#This Row],[2014 Segment]],表3[],3)</f>
        <v>0</v>
      </c>
      <c r="V208" s="25">
        <v>0</v>
      </c>
      <c r="W208" s="25">
        <f>表2[[#This Row],[GR]]+表2[[#This Row],[根据BU需调整GR]]</f>
        <v>0</v>
      </c>
      <c r="X208" s="23">
        <f>表2[[#This Row],[MAT销量]]*(1+表2[[#This Row],[调整后GR2]])</f>
        <v>304.08</v>
      </c>
      <c r="Y208" s="23">
        <f>表2[[#This Row],[调整结果]]/12/114.03</f>
        <v>0.22222222222222221</v>
      </c>
      <c r="Z208" s="27">
        <f>ROUND(表2[[#This Row],[调整结果]]-表2[[#This Row],[14 ECI金额]],0)</f>
        <v>0</v>
      </c>
      <c r="AA208" t="s">
        <v>2198</v>
      </c>
    </row>
    <row r="209" spans="1:27" x14ac:dyDescent="0.2">
      <c r="A209" t="s">
        <v>1022</v>
      </c>
      <c r="B209" s="38" t="s">
        <v>1023</v>
      </c>
      <c r="C209" t="s">
        <v>1024</v>
      </c>
      <c r="D209" s="38" t="s">
        <v>1025</v>
      </c>
      <c r="E209" s="38" t="s">
        <v>1038</v>
      </c>
      <c r="F209">
        <v>10200117</v>
      </c>
      <c r="G209" s="39" t="s">
        <v>1046</v>
      </c>
      <c r="H209" s="39" t="s">
        <v>105</v>
      </c>
      <c r="I209" s="38" t="s">
        <v>9</v>
      </c>
      <c r="J209" s="38" t="s">
        <v>9</v>
      </c>
      <c r="K209" s="38" t="s">
        <v>107</v>
      </c>
      <c r="L209" s="38">
        <v>0</v>
      </c>
      <c r="M209" s="38">
        <v>40</v>
      </c>
      <c r="N209" s="2">
        <v>36000</v>
      </c>
      <c r="O209" s="2">
        <v>1</v>
      </c>
      <c r="P209" s="2">
        <v>0</v>
      </c>
      <c r="Q209" s="3">
        <v>0.10076666666667</v>
      </c>
      <c r="R209" s="48" t="s">
        <v>2195</v>
      </c>
      <c r="S209" s="25">
        <v>0</v>
      </c>
      <c r="T209" s="23">
        <v>0</v>
      </c>
      <c r="U209" s="36">
        <f>VLOOKUP(表2[[#This Row],[2014 Segment]],表3[],3)</f>
        <v>0</v>
      </c>
      <c r="V209" s="25">
        <v>0</v>
      </c>
      <c r="W209" s="25">
        <f>表2[[#This Row],[GR]]+表2[[#This Row],[根据BU需调整GR]]</f>
        <v>0</v>
      </c>
      <c r="X209" s="23">
        <f>表2[[#This Row],[MAT销量]]*(1+表2[[#This Row],[调整后GR2]])</f>
        <v>0</v>
      </c>
      <c r="Y209" s="23">
        <f>表2[[#This Row],[调整结果]]/12/114.03</f>
        <v>0</v>
      </c>
      <c r="Z209" s="27">
        <f>ROUND(表2[[#This Row],[调整结果]]-表2[[#This Row],[14 ECI金额]],0)</f>
        <v>0</v>
      </c>
      <c r="AA209" t="s">
        <v>2198</v>
      </c>
    </row>
    <row r="210" spans="1:27" x14ac:dyDescent="0.2">
      <c r="A210" t="s">
        <v>1022</v>
      </c>
      <c r="B210" s="38" t="s">
        <v>1023</v>
      </c>
      <c r="C210" t="s">
        <v>1024</v>
      </c>
      <c r="D210" s="38" t="s">
        <v>1025</v>
      </c>
      <c r="E210" s="38" t="s">
        <v>1030</v>
      </c>
      <c r="F210">
        <v>10200118</v>
      </c>
      <c r="G210" s="39" t="s">
        <v>1047</v>
      </c>
      <c r="H210" s="39" t="s">
        <v>105</v>
      </c>
      <c r="I210" s="38" t="s">
        <v>9</v>
      </c>
      <c r="J210" s="38" t="s">
        <v>9</v>
      </c>
      <c r="K210" s="38" t="s">
        <v>107</v>
      </c>
      <c r="L210" s="38">
        <v>20</v>
      </c>
      <c r="M210" s="38">
        <v>40</v>
      </c>
      <c r="N210" s="2">
        <v>122472</v>
      </c>
      <c r="O210" s="2">
        <v>1</v>
      </c>
      <c r="P210" s="2">
        <v>110500.74666667001</v>
      </c>
      <c r="Q210" s="3">
        <v>0.99989385328892</v>
      </c>
      <c r="R210" s="48" t="s">
        <v>2197</v>
      </c>
      <c r="S210" s="25">
        <v>0</v>
      </c>
      <c r="T210" s="23">
        <v>110500.75</v>
      </c>
      <c r="U210" s="36">
        <f>VLOOKUP(表2[[#This Row],[2014 Segment]],表3[],3)</f>
        <v>0</v>
      </c>
      <c r="V210" s="25">
        <v>0</v>
      </c>
      <c r="W210" s="25">
        <f>表2[[#This Row],[GR]]+表2[[#This Row],[根据BU需调整GR]]</f>
        <v>0</v>
      </c>
      <c r="X210" s="23">
        <f>表2[[#This Row],[MAT销量]]*(1+表2[[#This Row],[调整后GR2]])</f>
        <v>110500.74666667001</v>
      </c>
      <c r="Y210" s="23">
        <f>表2[[#This Row],[调整结果]]/12/114.03</f>
        <v>80.754148518423506</v>
      </c>
      <c r="Z210" s="27">
        <f>ROUND(表2[[#This Row],[调整结果]]-表2[[#This Row],[14 ECI金额]],0)</f>
        <v>0</v>
      </c>
      <c r="AA210" t="s">
        <v>2198</v>
      </c>
    </row>
    <row r="211" spans="1:27" x14ac:dyDescent="0.2">
      <c r="A211" t="s">
        <v>1022</v>
      </c>
      <c r="B211" s="38" t="s">
        <v>1023</v>
      </c>
      <c r="C211" t="s">
        <v>1024</v>
      </c>
      <c r="D211" s="38" t="s">
        <v>1025</v>
      </c>
      <c r="E211" s="38" t="s">
        <v>1030</v>
      </c>
      <c r="F211">
        <v>10200120</v>
      </c>
      <c r="G211" s="39" t="s">
        <v>1048</v>
      </c>
      <c r="H211" s="39" t="s">
        <v>105</v>
      </c>
      <c r="I211" s="38" t="s">
        <v>9</v>
      </c>
      <c r="J211" s="38" t="s">
        <v>9</v>
      </c>
      <c r="K211" s="38" t="s">
        <v>107</v>
      </c>
      <c r="L211" s="38">
        <v>0</v>
      </c>
      <c r="M211" s="38">
        <v>30</v>
      </c>
      <c r="N211" s="2">
        <v>95532</v>
      </c>
      <c r="O211" s="2">
        <v>1</v>
      </c>
      <c r="P211" s="2">
        <v>101566.29333333</v>
      </c>
      <c r="Q211" s="3">
        <v>0.99991123393209003</v>
      </c>
      <c r="R211" s="48" t="s">
        <v>2197</v>
      </c>
      <c r="S211" s="25">
        <v>0</v>
      </c>
      <c r="T211" s="23">
        <v>101566.29</v>
      </c>
      <c r="U211" s="36">
        <f>VLOOKUP(表2[[#This Row],[2014 Segment]],表3[],3)</f>
        <v>0</v>
      </c>
      <c r="V211" s="25">
        <v>0</v>
      </c>
      <c r="W211" s="25">
        <f>表2[[#This Row],[GR]]+表2[[#This Row],[根据BU需调整GR]]</f>
        <v>0</v>
      </c>
      <c r="X211" s="23">
        <f>表2[[#This Row],[MAT销量]]*(1+表2[[#This Row],[调整后GR2]])</f>
        <v>101566.29333333</v>
      </c>
      <c r="Y211" s="23">
        <f>表2[[#This Row],[调整结果]]/12/114.03</f>
        <v>74.22483362077962</v>
      </c>
      <c r="Z211" s="27">
        <f>ROUND(表2[[#This Row],[调整结果]]-表2[[#This Row],[14 ECI金额]],0)</f>
        <v>0</v>
      </c>
      <c r="AA211" t="s">
        <v>2198</v>
      </c>
    </row>
    <row r="212" spans="1:27" x14ac:dyDescent="0.2">
      <c r="A212" t="s">
        <v>1022</v>
      </c>
      <c r="B212" s="38" t="s">
        <v>1023</v>
      </c>
      <c r="C212" t="s">
        <v>1024</v>
      </c>
      <c r="D212" s="38" t="s">
        <v>1025</v>
      </c>
      <c r="E212" s="38" t="s">
        <v>1030</v>
      </c>
      <c r="F212">
        <v>10200121</v>
      </c>
      <c r="G212" s="39" t="s">
        <v>1049</v>
      </c>
      <c r="H212" s="39" t="s">
        <v>105</v>
      </c>
      <c r="I212" s="38" t="s">
        <v>9</v>
      </c>
      <c r="J212" s="38" t="s">
        <v>9</v>
      </c>
      <c r="K212" s="38" t="s">
        <v>107</v>
      </c>
      <c r="L212" s="38">
        <v>0</v>
      </c>
      <c r="M212" s="38">
        <v>30</v>
      </c>
      <c r="N212" s="2">
        <v>139692</v>
      </c>
      <c r="O212" s="2">
        <v>1</v>
      </c>
      <c r="P212" s="2">
        <v>192529.86666666999</v>
      </c>
      <c r="Q212" s="3">
        <v>0.99989834779372</v>
      </c>
      <c r="R212" s="48" t="s">
        <v>2197</v>
      </c>
      <c r="S212" s="25">
        <v>0</v>
      </c>
      <c r="T212" s="23">
        <v>192529.87</v>
      </c>
      <c r="U212" s="36">
        <f>VLOOKUP(表2[[#This Row],[2014 Segment]],表3[],3)</f>
        <v>0</v>
      </c>
      <c r="V212" s="25">
        <v>0</v>
      </c>
      <c r="W212" s="25">
        <f>表2[[#This Row],[GR]]+表2[[#This Row],[根据BU需调整GR]]</f>
        <v>0</v>
      </c>
      <c r="X212" s="23">
        <f>表2[[#This Row],[MAT销量]]*(1+表2[[#This Row],[调整后GR2]])</f>
        <v>192529.86666666999</v>
      </c>
      <c r="Y212" s="23">
        <f>表2[[#This Row],[调整结果]]/12/114.03</f>
        <v>140.70118000136659</v>
      </c>
      <c r="Z212" s="27">
        <f>ROUND(表2[[#This Row],[调整结果]]-表2[[#This Row],[14 ECI金额]],0)</f>
        <v>0</v>
      </c>
      <c r="AA212" t="s">
        <v>2198</v>
      </c>
    </row>
    <row r="213" spans="1:27" x14ac:dyDescent="0.2">
      <c r="A213" t="s">
        <v>1022</v>
      </c>
      <c r="B213" s="38" t="s">
        <v>1023</v>
      </c>
      <c r="C213" t="s">
        <v>1024</v>
      </c>
      <c r="D213" s="38" t="s">
        <v>1025</v>
      </c>
      <c r="E213" s="38" t="s">
        <v>1042</v>
      </c>
      <c r="F213">
        <v>10200122</v>
      </c>
      <c r="G213" s="39" t="s">
        <v>1050</v>
      </c>
      <c r="H213" s="39" t="s">
        <v>105</v>
      </c>
      <c r="I213" s="38" t="s">
        <v>9</v>
      </c>
      <c r="J213" s="38" t="s">
        <v>9</v>
      </c>
      <c r="K213" s="38" t="s">
        <v>107</v>
      </c>
      <c r="L213" s="38">
        <v>10</v>
      </c>
      <c r="M213" s="38">
        <v>60</v>
      </c>
      <c r="N213" s="2">
        <v>95352</v>
      </c>
      <c r="O213" s="2">
        <v>1</v>
      </c>
      <c r="P213" s="2">
        <v>109471.46666667001</v>
      </c>
      <c r="Q213" s="3">
        <v>0.99985317560197995</v>
      </c>
      <c r="R213" s="48" t="s">
        <v>2197</v>
      </c>
      <c r="S213" s="25">
        <v>0</v>
      </c>
      <c r="T213" s="23">
        <v>109471.47</v>
      </c>
      <c r="U213" s="36">
        <f>VLOOKUP(表2[[#This Row],[2014 Segment]],表3[],3)</f>
        <v>0</v>
      </c>
      <c r="V213" s="25">
        <v>0</v>
      </c>
      <c r="W213" s="25">
        <f>表2[[#This Row],[GR]]+表2[[#This Row],[根据BU需调整GR]]</f>
        <v>0</v>
      </c>
      <c r="X213" s="23">
        <f>表2[[#This Row],[MAT销量]]*(1+表2[[#This Row],[调整后GR2]])</f>
        <v>109471.46666667001</v>
      </c>
      <c r="Y213" s="23">
        <f>表2[[#This Row],[调整结果]]/12/114.03</f>
        <v>80.001948804897836</v>
      </c>
      <c r="Z213" s="27">
        <f>ROUND(表2[[#This Row],[调整结果]]-表2[[#This Row],[14 ECI金额]],0)</f>
        <v>0</v>
      </c>
      <c r="AA213" t="s">
        <v>2198</v>
      </c>
    </row>
    <row r="214" spans="1:27" x14ac:dyDescent="0.2">
      <c r="A214" t="s">
        <v>1022</v>
      </c>
      <c r="B214" s="38" t="s">
        <v>1023</v>
      </c>
      <c r="C214" t="s">
        <v>1024</v>
      </c>
      <c r="D214" s="38" t="s">
        <v>1025</v>
      </c>
      <c r="E214" s="38" t="s">
        <v>1032</v>
      </c>
      <c r="F214">
        <v>10200123</v>
      </c>
      <c r="G214" s="39" t="s">
        <v>1051</v>
      </c>
      <c r="H214" s="39" t="s">
        <v>105</v>
      </c>
      <c r="I214" s="38" t="s">
        <v>9</v>
      </c>
      <c r="J214" s="38" t="s">
        <v>9</v>
      </c>
      <c r="K214" s="38" t="s">
        <v>107</v>
      </c>
      <c r="L214" s="38">
        <v>15</v>
      </c>
      <c r="M214" s="38">
        <v>150</v>
      </c>
      <c r="N214" s="2">
        <v>213552</v>
      </c>
      <c r="O214" s="2">
        <v>2</v>
      </c>
      <c r="P214" s="2">
        <v>249699.29333332999</v>
      </c>
      <c r="Q214" s="3">
        <v>0.99461873454709004</v>
      </c>
      <c r="R214" s="48" t="s">
        <v>2197</v>
      </c>
      <c r="S214" s="25">
        <v>0</v>
      </c>
      <c r="T214" s="23">
        <v>249699.29</v>
      </c>
      <c r="U214" s="36">
        <f>VLOOKUP(表2[[#This Row],[2014 Segment]],表3[],3)</f>
        <v>0</v>
      </c>
      <c r="V214" s="25">
        <v>0</v>
      </c>
      <c r="W214" s="25">
        <f>表2[[#This Row],[GR]]+表2[[#This Row],[根据BU需调整GR]]</f>
        <v>0</v>
      </c>
      <c r="X214" s="23">
        <f>表2[[#This Row],[MAT销量]]*(1+表2[[#This Row],[调整后GR2]])</f>
        <v>249699.29333332999</v>
      </c>
      <c r="Y214" s="23">
        <f>表2[[#This Row],[调整结果]]/12/114.03</f>
        <v>182.4807019595209</v>
      </c>
      <c r="Z214" s="27">
        <f>ROUND(表2[[#This Row],[调整结果]]-表2[[#This Row],[14 ECI金额]],0)</f>
        <v>0</v>
      </c>
      <c r="AA214" t="s">
        <v>2198</v>
      </c>
    </row>
    <row r="215" spans="1:27" x14ac:dyDescent="0.2">
      <c r="A215" t="s">
        <v>1022</v>
      </c>
      <c r="B215" s="38" t="s">
        <v>1023</v>
      </c>
      <c r="C215" t="s">
        <v>1024</v>
      </c>
      <c r="D215" s="38" t="s">
        <v>1025</v>
      </c>
      <c r="E215" s="38" t="s">
        <v>1038</v>
      </c>
      <c r="F215">
        <v>10200124</v>
      </c>
      <c r="G215" s="39" t="s">
        <v>1052</v>
      </c>
      <c r="H215" s="39" t="s">
        <v>105</v>
      </c>
      <c r="I215" s="38" t="s">
        <v>9</v>
      </c>
      <c r="J215" s="38" t="s">
        <v>9</v>
      </c>
      <c r="K215" s="38" t="s">
        <v>107</v>
      </c>
      <c r="L215" s="38">
        <v>0</v>
      </c>
      <c r="M215" s="38">
        <v>200</v>
      </c>
      <c r="N215" s="2">
        <v>36000</v>
      </c>
      <c r="O215" s="2">
        <v>1</v>
      </c>
      <c r="P215" s="2">
        <v>16380.266666666999</v>
      </c>
      <c r="Q215" s="3">
        <v>0.99163111111111002</v>
      </c>
      <c r="R215" s="48" t="s">
        <v>2197</v>
      </c>
      <c r="S215" s="25">
        <v>0</v>
      </c>
      <c r="T215" s="23">
        <v>16380.27</v>
      </c>
      <c r="U215" s="36">
        <f>VLOOKUP(表2[[#This Row],[2014 Segment]],表3[],3)</f>
        <v>0</v>
      </c>
      <c r="V215" s="25">
        <v>0</v>
      </c>
      <c r="W215" s="25">
        <f>表2[[#This Row],[GR]]+表2[[#This Row],[根据BU需调整GR]]</f>
        <v>0</v>
      </c>
      <c r="X215" s="23">
        <f>表2[[#This Row],[MAT销量]]*(1+表2[[#This Row],[调整后GR2]])</f>
        <v>16380.266666666999</v>
      </c>
      <c r="Y215" s="23">
        <f>表2[[#This Row],[调整结果]]/12/114.03</f>
        <v>11.970728950471367</v>
      </c>
      <c r="Z215" s="27">
        <f>ROUND(表2[[#This Row],[调整结果]]-表2[[#This Row],[14 ECI金额]],0)</f>
        <v>0</v>
      </c>
      <c r="AA215" t="s">
        <v>2198</v>
      </c>
    </row>
    <row r="216" spans="1:27" x14ac:dyDescent="0.2">
      <c r="A216" t="s">
        <v>1022</v>
      </c>
      <c r="B216" s="38" t="s">
        <v>1023</v>
      </c>
      <c r="C216" t="s">
        <v>1024</v>
      </c>
      <c r="D216" s="38" t="s">
        <v>1025</v>
      </c>
      <c r="E216" s="38" t="s">
        <v>1036</v>
      </c>
      <c r="F216">
        <v>10200131</v>
      </c>
      <c r="G216" s="39" t="s">
        <v>1053</v>
      </c>
      <c r="H216" s="39" t="s">
        <v>103</v>
      </c>
      <c r="I216" s="38" t="s">
        <v>9</v>
      </c>
      <c r="J216" s="38" t="s">
        <v>9</v>
      </c>
      <c r="K216" s="38" t="s">
        <v>104</v>
      </c>
      <c r="L216" s="38">
        <v>769</v>
      </c>
      <c r="M216" s="38">
        <v>300</v>
      </c>
      <c r="N216" s="2">
        <v>1211382.53</v>
      </c>
      <c r="O216" s="2">
        <v>5</v>
      </c>
      <c r="P216" s="2">
        <v>212861.54666667001</v>
      </c>
      <c r="Q216" s="3">
        <v>0.14208968326461999</v>
      </c>
      <c r="R216" s="48" t="s">
        <v>410</v>
      </c>
      <c r="S216" s="25">
        <v>0.21</v>
      </c>
      <c r="T216" s="23">
        <v>257562.47</v>
      </c>
      <c r="U216" s="36">
        <f>VLOOKUP(表2[[#This Row],[2014 Segment]],表3[],3)</f>
        <v>0</v>
      </c>
      <c r="V216" s="25">
        <v>0</v>
      </c>
      <c r="W216" s="25">
        <f>表2[[#This Row],[GR]]+表2[[#This Row],[根据BU需调整GR]]</f>
        <v>0.21</v>
      </c>
      <c r="X216" s="23">
        <f>表2[[#This Row],[MAT销量]]*(1+表2[[#This Row],[调整后GR2]])</f>
        <v>257562.47146667072</v>
      </c>
      <c r="Y216" s="23">
        <f>表2[[#This Row],[调整结果]]/12/114.03</f>
        <v>188.22712697438592</v>
      </c>
      <c r="Z216" s="27">
        <f>ROUND(表2[[#This Row],[调整结果]]-表2[[#This Row],[14 ECI金额]],0)</f>
        <v>0</v>
      </c>
      <c r="AA216" t="s">
        <v>2198</v>
      </c>
    </row>
    <row r="217" spans="1:27" x14ac:dyDescent="0.2">
      <c r="A217" t="s">
        <v>1022</v>
      </c>
      <c r="B217" s="38" t="s">
        <v>1023</v>
      </c>
      <c r="C217" t="s">
        <v>1024</v>
      </c>
      <c r="D217" s="38" t="s">
        <v>1025</v>
      </c>
      <c r="E217" s="38" t="s">
        <v>1042</v>
      </c>
      <c r="F217">
        <v>10200132</v>
      </c>
      <c r="G217" s="39" t="s">
        <v>1054</v>
      </c>
      <c r="H217" s="39" t="s">
        <v>105</v>
      </c>
      <c r="I217" s="38" t="s">
        <v>9</v>
      </c>
      <c r="J217" s="38" t="s">
        <v>9</v>
      </c>
      <c r="K217" s="38" t="s">
        <v>106</v>
      </c>
      <c r="L217" s="38">
        <v>120</v>
      </c>
      <c r="M217" s="38">
        <v>260</v>
      </c>
      <c r="N217" s="2">
        <v>36000</v>
      </c>
      <c r="O217" s="2">
        <v>1</v>
      </c>
      <c r="P217" s="2">
        <v>0</v>
      </c>
      <c r="Q217" s="3">
        <v>0</v>
      </c>
      <c r="R217" s="48" t="s">
        <v>2195</v>
      </c>
      <c r="S217" s="25">
        <v>0</v>
      </c>
      <c r="T217" s="23">
        <v>0</v>
      </c>
      <c r="U217" s="36">
        <f>VLOOKUP(表2[[#This Row],[2014 Segment]],表3[],3)</f>
        <v>0</v>
      </c>
      <c r="V217" s="25">
        <v>0</v>
      </c>
      <c r="W217" s="25">
        <f>表2[[#This Row],[GR]]+表2[[#This Row],[根据BU需调整GR]]</f>
        <v>0</v>
      </c>
      <c r="X217" s="23">
        <f>表2[[#This Row],[MAT销量]]*(1+表2[[#This Row],[调整后GR2]])</f>
        <v>0</v>
      </c>
      <c r="Y217" s="23">
        <f>表2[[#This Row],[调整结果]]/12/114.03</f>
        <v>0</v>
      </c>
      <c r="Z217" s="27">
        <f>ROUND(表2[[#This Row],[调整结果]]-表2[[#This Row],[14 ECI金额]],0)</f>
        <v>0</v>
      </c>
      <c r="AA217" t="s">
        <v>2198</v>
      </c>
    </row>
    <row r="218" spans="1:27" x14ac:dyDescent="0.2">
      <c r="A218" t="s">
        <v>1022</v>
      </c>
      <c r="B218" s="38" t="s">
        <v>1023</v>
      </c>
      <c r="C218" t="s">
        <v>1024</v>
      </c>
      <c r="D218" s="38" t="s">
        <v>1025</v>
      </c>
      <c r="E218" s="38" t="s">
        <v>1030</v>
      </c>
      <c r="F218">
        <v>10200137</v>
      </c>
      <c r="G218" s="39" t="s">
        <v>591</v>
      </c>
      <c r="H218" s="39" t="s">
        <v>103</v>
      </c>
      <c r="I218" s="38" t="s">
        <v>9</v>
      </c>
      <c r="J218" s="38" t="s">
        <v>9</v>
      </c>
      <c r="K218" s="38" t="s">
        <v>104</v>
      </c>
      <c r="L218" s="38">
        <v>550</v>
      </c>
      <c r="M218" s="38">
        <v>1800</v>
      </c>
      <c r="N218" s="2">
        <v>39023.872000000003</v>
      </c>
      <c r="O218" s="2">
        <v>1</v>
      </c>
      <c r="P218" s="2">
        <v>0</v>
      </c>
      <c r="Q218" s="3">
        <v>0</v>
      </c>
      <c r="R218" s="48" t="s">
        <v>2195</v>
      </c>
      <c r="S218" s="25">
        <v>0</v>
      </c>
      <c r="T218" s="23">
        <v>0</v>
      </c>
      <c r="U218" s="36">
        <f>VLOOKUP(表2[[#This Row],[2014 Segment]],表3[],3)</f>
        <v>0</v>
      </c>
      <c r="V218" s="25">
        <v>0</v>
      </c>
      <c r="W218" s="25">
        <f>表2[[#This Row],[GR]]+表2[[#This Row],[根据BU需调整GR]]</f>
        <v>0</v>
      </c>
      <c r="X218" s="23">
        <f>表2[[#This Row],[MAT销量]]*(1+表2[[#This Row],[调整后GR2]])</f>
        <v>0</v>
      </c>
      <c r="Y218" s="23">
        <f>表2[[#This Row],[调整结果]]/12/114.03</f>
        <v>0</v>
      </c>
      <c r="Z218" s="27">
        <f>ROUND(表2[[#This Row],[调整结果]]-表2[[#This Row],[14 ECI金额]],0)</f>
        <v>0</v>
      </c>
      <c r="AA218" t="s">
        <v>2198</v>
      </c>
    </row>
    <row r="219" spans="1:27" x14ac:dyDescent="0.2">
      <c r="A219" t="s">
        <v>1022</v>
      </c>
      <c r="B219" s="38" t="s">
        <v>1023</v>
      </c>
      <c r="C219" t="s">
        <v>1024</v>
      </c>
      <c r="D219" s="38" t="s">
        <v>1025</v>
      </c>
      <c r="E219" s="38" t="s">
        <v>1030</v>
      </c>
      <c r="F219">
        <v>13000246</v>
      </c>
      <c r="G219" s="39" t="s">
        <v>1055</v>
      </c>
      <c r="H219" s="39" t="s">
        <v>105</v>
      </c>
      <c r="I219" s="38" t="s">
        <v>9</v>
      </c>
      <c r="J219" s="38" t="s">
        <v>9</v>
      </c>
      <c r="K219" s="38" t="s">
        <v>107</v>
      </c>
      <c r="L219" s="38">
        <v>0</v>
      </c>
      <c r="M219" s="38">
        <v>20</v>
      </c>
      <c r="N219" s="2">
        <v>87936</v>
      </c>
      <c r="O219" s="2">
        <v>1</v>
      </c>
      <c r="P219" s="2">
        <v>32342.240000000002</v>
      </c>
      <c r="Q219" s="3">
        <v>0.99985171033479003</v>
      </c>
      <c r="R219" s="48" t="s">
        <v>2197</v>
      </c>
      <c r="S219" s="25">
        <v>0</v>
      </c>
      <c r="T219" s="23">
        <v>32342.240000000002</v>
      </c>
      <c r="U219" s="36">
        <f>VLOOKUP(表2[[#This Row],[2014 Segment]],表3[],3)</f>
        <v>0</v>
      </c>
      <c r="V219" s="25">
        <v>0</v>
      </c>
      <c r="W219" s="25">
        <f>表2[[#This Row],[GR]]+表2[[#This Row],[根据BU需调整GR]]</f>
        <v>0</v>
      </c>
      <c r="X219" s="23">
        <f>表2[[#This Row],[MAT销量]]*(1+表2[[#This Row],[调整后GR2]])</f>
        <v>32342.240000000002</v>
      </c>
      <c r="Y219" s="23">
        <f>表2[[#This Row],[调整结果]]/12/114.03</f>
        <v>23.635768365050136</v>
      </c>
      <c r="Z219" s="27">
        <f>ROUND(表2[[#This Row],[调整结果]]-表2[[#This Row],[14 ECI金额]],0)</f>
        <v>0</v>
      </c>
      <c r="AA219" t="s">
        <v>2198</v>
      </c>
    </row>
    <row r="220" spans="1:27" x14ac:dyDescent="0.2">
      <c r="A220" t="s">
        <v>1022</v>
      </c>
      <c r="B220" s="38" t="s">
        <v>1023</v>
      </c>
      <c r="C220" t="s">
        <v>1024</v>
      </c>
      <c r="D220" s="38" t="s">
        <v>1025</v>
      </c>
      <c r="E220" s="38" t="s">
        <v>1038</v>
      </c>
      <c r="F220">
        <v>13000573</v>
      </c>
      <c r="G220" s="39" t="s">
        <v>1056</v>
      </c>
      <c r="H220" s="39" t="s">
        <v>105</v>
      </c>
      <c r="I220" s="38" t="s">
        <v>9</v>
      </c>
      <c r="J220" s="38" t="s">
        <v>9</v>
      </c>
      <c r="K220" s="38" t="s">
        <v>107</v>
      </c>
      <c r="L220" s="38">
        <v>0</v>
      </c>
      <c r="M220" s="38">
        <v>10</v>
      </c>
      <c r="N220" s="2">
        <v>36000</v>
      </c>
      <c r="O220" s="2">
        <v>1</v>
      </c>
      <c r="P220" s="2">
        <v>0</v>
      </c>
      <c r="Q220" s="3">
        <v>0</v>
      </c>
      <c r="R220" s="48" t="s">
        <v>2195</v>
      </c>
      <c r="S220" s="25">
        <v>0</v>
      </c>
      <c r="T220" s="23">
        <v>0</v>
      </c>
      <c r="U220" s="36">
        <f>VLOOKUP(表2[[#This Row],[2014 Segment]],表3[],3)</f>
        <v>0</v>
      </c>
      <c r="V220" s="25">
        <v>0</v>
      </c>
      <c r="W220" s="25">
        <f>表2[[#This Row],[GR]]+表2[[#This Row],[根据BU需调整GR]]</f>
        <v>0</v>
      </c>
      <c r="X220" s="23">
        <f>表2[[#This Row],[MAT销量]]*(1+表2[[#This Row],[调整后GR2]])</f>
        <v>0</v>
      </c>
      <c r="Y220" s="23">
        <f>表2[[#This Row],[调整结果]]/12/114.03</f>
        <v>0</v>
      </c>
      <c r="Z220" s="27">
        <f>ROUND(表2[[#This Row],[调整结果]]-表2[[#This Row],[14 ECI金额]],0)</f>
        <v>0</v>
      </c>
      <c r="AA220" t="s">
        <v>2198</v>
      </c>
    </row>
    <row r="221" spans="1:27" x14ac:dyDescent="0.2">
      <c r="A221" t="s">
        <v>1022</v>
      </c>
      <c r="B221" s="38" t="s">
        <v>1023</v>
      </c>
      <c r="C221" t="s">
        <v>1024</v>
      </c>
      <c r="D221" s="38" t="s">
        <v>1025</v>
      </c>
      <c r="E221" s="38" t="s">
        <v>1038</v>
      </c>
      <c r="F221">
        <v>13000574</v>
      </c>
      <c r="G221" s="39" t="s">
        <v>1057</v>
      </c>
      <c r="H221" s="39" t="s">
        <v>105</v>
      </c>
      <c r="I221" s="38" t="s">
        <v>9</v>
      </c>
      <c r="J221" s="38" t="s">
        <v>9</v>
      </c>
      <c r="K221" s="38" t="s">
        <v>107</v>
      </c>
      <c r="L221" s="38">
        <v>0</v>
      </c>
      <c r="M221" s="38">
        <v>10</v>
      </c>
      <c r="N221" s="2">
        <v>36000</v>
      </c>
      <c r="O221" s="2">
        <v>1</v>
      </c>
      <c r="P221" s="2">
        <v>6081.7066666666997</v>
      </c>
      <c r="Q221" s="3">
        <v>0.18197777777777999</v>
      </c>
      <c r="R221" s="48" t="s">
        <v>2195</v>
      </c>
      <c r="S221" s="25">
        <v>0</v>
      </c>
      <c r="T221" s="23">
        <v>6081.71</v>
      </c>
      <c r="U221" s="36">
        <f>VLOOKUP(表2[[#This Row],[2014 Segment]],表3[],3)</f>
        <v>0</v>
      </c>
      <c r="V221" s="25">
        <v>0</v>
      </c>
      <c r="W221" s="25">
        <f>表2[[#This Row],[GR]]+表2[[#This Row],[根据BU需调整GR]]</f>
        <v>0</v>
      </c>
      <c r="X221" s="23">
        <f>表2[[#This Row],[MAT销量]]*(1+表2[[#This Row],[调整后GR2]])</f>
        <v>6081.7066666666997</v>
      </c>
      <c r="Y221" s="23">
        <f>表2[[#This Row],[调整结果]]/12/114.03</f>
        <v>4.4445223966402843</v>
      </c>
      <c r="Z221" s="27">
        <f>ROUND(表2[[#This Row],[调整结果]]-表2[[#This Row],[14 ECI金额]],0)</f>
        <v>0</v>
      </c>
      <c r="AA221" t="s">
        <v>2198</v>
      </c>
    </row>
    <row r="222" spans="1:27" x14ac:dyDescent="0.2">
      <c r="A222" t="s">
        <v>1022</v>
      </c>
      <c r="B222" s="38" t="s">
        <v>1023</v>
      </c>
      <c r="C222" t="s">
        <v>1024</v>
      </c>
      <c r="D222" s="38" t="s">
        <v>1025</v>
      </c>
      <c r="E222" s="38" t="s">
        <v>1027</v>
      </c>
      <c r="F222">
        <v>13000575</v>
      </c>
      <c r="G222" s="39" t="s">
        <v>1058</v>
      </c>
      <c r="H222" s="39" t="s">
        <v>105</v>
      </c>
      <c r="I222" s="38" t="s">
        <v>9</v>
      </c>
      <c r="J222" s="38" t="s">
        <v>9</v>
      </c>
      <c r="K222" s="38" t="s">
        <v>107</v>
      </c>
      <c r="L222" s="38">
        <v>0</v>
      </c>
      <c r="M222" s="38">
        <v>10</v>
      </c>
      <c r="N222" s="2">
        <v>36000</v>
      </c>
      <c r="O222" s="2">
        <v>1</v>
      </c>
      <c r="P222" s="2">
        <v>13684</v>
      </c>
      <c r="Q222" s="3">
        <v>0.35128500000000001</v>
      </c>
      <c r="R222" s="48" t="s">
        <v>2196</v>
      </c>
      <c r="S222" s="25">
        <v>0</v>
      </c>
      <c r="T222" s="23">
        <v>13684</v>
      </c>
      <c r="U222" s="36">
        <f>VLOOKUP(表2[[#This Row],[2014 Segment]],表3[],3)</f>
        <v>0</v>
      </c>
      <c r="V222" s="25">
        <v>0</v>
      </c>
      <c r="W222" s="25">
        <f>表2[[#This Row],[GR]]+表2[[#This Row],[根据BU需调整GR]]</f>
        <v>0</v>
      </c>
      <c r="X222" s="23">
        <f>表2[[#This Row],[MAT销量]]*(1+表2[[#This Row],[调整后GR2]])</f>
        <v>13684</v>
      </c>
      <c r="Y222" s="23">
        <f>表2[[#This Row],[调整结果]]/12/114.03</f>
        <v>10.000292320734308</v>
      </c>
      <c r="Z222" s="27">
        <f>ROUND(表2[[#This Row],[调整结果]]-表2[[#This Row],[14 ECI金额]],0)</f>
        <v>0</v>
      </c>
      <c r="AA222" t="s">
        <v>2198</v>
      </c>
    </row>
    <row r="223" spans="1:27" x14ac:dyDescent="0.2">
      <c r="A223" t="s">
        <v>1022</v>
      </c>
      <c r="B223" s="38" t="s">
        <v>1023</v>
      </c>
      <c r="C223" t="s">
        <v>1024</v>
      </c>
      <c r="D223" s="38" t="s">
        <v>1025</v>
      </c>
      <c r="E223" s="38" t="s">
        <v>1036</v>
      </c>
      <c r="F223">
        <v>91003322</v>
      </c>
      <c r="G223" s="39" t="s">
        <v>236</v>
      </c>
      <c r="H223" s="39" t="s">
        <v>105</v>
      </c>
      <c r="I223" s="38" t="s">
        <v>9</v>
      </c>
      <c r="J223" s="38" t="s">
        <v>9</v>
      </c>
      <c r="K223" s="38" t="s">
        <v>106</v>
      </c>
      <c r="L223" s="38">
        <v>200</v>
      </c>
      <c r="M223" s="38">
        <v>400</v>
      </c>
      <c r="N223" s="2">
        <v>36000</v>
      </c>
      <c r="O223" s="2">
        <v>1</v>
      </c>
      <c r="P223" s="2">
        <v>3040.8</v>
      </c>
      <c r="Q223" s="3">
        <v>8.6862222222221994E-2</v>
      </c>
      <c r="R223" s="48" t="s">
        <v>2195</v>
      </c>
      <c r="S223" s="25">
        <v>0</v>
      </c>
      <c r="T223" s="23">
        <v>3040.8</v>
      </c>
      <c r="U223" s="36">
        <f>VLOOKUP(表2[[#This Row],[2014 Segment]],表3[],3)</f>
        <v>0</v>
      </c>
      <c r="V223" s="25">
        <v>0</v>
      </c>
      <c r="W223" s="25">
        <f>表2[[#This Row],[GR]]+表2[[#This Row],[根据BU需调整GR]]</f>
        <v>0</v>
      </c>
      <c r="X223" s="23">
        <f>表2[[#This Row],[MAT销量]]*(1+表2[[#This Row],[调整后GR2]])</f>
        <v>3040.8</v>
      </c>
      <c r="Y223" s="23">
        <f>表2[[#This Row],[调整结果]]/12/114.03</f>
        <v>2.2222222222222223</v>
      </c>
      <c r="Z223" s="27">
        <f>ROUND(表2[[#This Row],[调整结果]]-表2[[#This Row],[14 ECI金额]],0)</f>
        <v>0</v>
      </c>
      <c r="AA223" t="s">
        <v>2198</v>
      </c>
    </row>
    <row r="224" spans="1:27" x14ac:dyDescent="0.2">
      <c r="A224" t="s">
        <v>1022</v>
      </c>
      <c r="B224" s="38" t="s">
        <v>1023</v>
      </c>
      <c r="C224" t="s">
        <v>1024</v>
      </c>
      <c r="D224" s="38" t="s">
        <v>1025</v>
      </c>
      <c r="E224" s="38" t="s">
        <v>1035</v>
      </c>
      <c r="F224">
        <v>91003368</v>
      </c>
      <c r="G224" s="39" t="s">
        <v>603</v>
      </c>
      <c r="H224" s="39" t="s">
        <v>103</v>
      </c>
      <c r="I224" s="38" t="s">
        <v>9</v>
      </c>
      <c r="J224" s="38" t="s">
        <v>9</v>
      </c>
      <c r="K224" s="38" t="s">
        <v>104</v>
      </c>
      <c r="L224" s="38">
        <v>600</v>
      </c>
      <c r="M224" s="38">
        <v>1000</v>
      </c>
      <c r="N224" s="2">
        <v>89684.800000000003</v>
      </c>
      <c r="O224" s="2">
        <v>1</v>
      </c>
      <c r="P224" s="2">
        <v>3040.8</v>
      </c>
      <c r="Q224" s="3">
        <v>1.3482775230585E-2</v>
      </c>
      <c r="R224" s="48" t="s">
        <v>2195</v>
      </c>
      <c r="S224" s="25">
        <v>0</v>
      </c>
      <c r="T224" s="23">
        <v>3040.8</v>
      </c>
      <c r="U224" s="36">
        <f>VLOOKUP(表2[[#This Row],[2014 Segment]],表3[],3)</f>
        <v>0</v>
      </c>
      <c r="V224" s="25">
        <v>0</v>
      </c>
      <c r="W224" s="25">
        <f>表2[[#This Row],[GR]]+表2[[#This Row],[根据BU需调整GR]]</f>
        <v>0</v>
      </c>
      <c r="X224" s="23">
        <f>表2[[#This Row],[MAT销量]]*(1+表2[[#This Row],[调整后GR2]])</f>
        <v>3040.8</v>
      </c>
      <c r="Y224" s="23">
        <f>表2[[#This Row],[调整结果]]/12/114.03</f>
        <v>2.2222222222222223</v>
      </c>
      <c r="Z224" s="27">
        <f>ROUND(表2[[#This Row],[调整结果]]-表2[[#This Row],[14 ECI金额]],0)</f>
        <v>0</v>
      </c>
      <c r="AA224" t="s">
        <v>2198</v>
      </c>
    </row>
    <row r="225" spans="1:27" x14ac:dyDescent="0.2">
      <c r="A225" t="s">
        <v>1022</v>
      </c>
      <c r="B225" s="38" t="s">
        <v>1023</v>
      </c>
      <c r="C225" t="s">
        <v>1024</v>
      </c>
      <c r="D225" s="38" t="s">
        <v>1025</v>
      </c>
      <c r="E225" s="38" t="s">
        <v>1038</v>
      </c>
      <c r="F225">
        <v>91003452</v>
      </c>
      <c r="G225" s="39" t="s">
        <v>1059</v>
      </c>
      <c r="H225" s="39" t="s">
        <v>105</v>
      </c>
      <c r="I225" s="38" t="s">
        <v>9</v>
      </c>
      <c r="J225" s="38" t="s">
        <v>9</v>
      </c>
      <c r="K225" s="38" t="s">
        <v>107</v>
      </c>
      <c r="L225" s="38">
        <v>0</v>
      </c>
      <c r="M225" s="38">
        <v>10</v>
      </c>
      <c r="N225" s="2">
        <v>36000</v>
      </c>
      <c r="O225" s="2">
        <v>1</v>
      </c>
      <c r="P225" s="2">
        <v>24630.746666667001</v>
      </c>
      <c r="Q225" s="3">
        <v>0.83752055555556004</v>
      </c>
      <c r="R225" s="48" t="s">
        <v>2197</v>
      </c>
      <c r="S225" s="25">
        <v>0</v>
      </c>
      <c r="T225" s="23">
        <v>24630.75</v>
      </c>
      <c r="U225" s="36">
        <f>VLOOKUP(表2[[#This Row],[2014 Segment]],表3[],3)</f>
        <v>0</v>
      </c>
      <c r="V225" s="25">
        <v>0</v>
      </c>
      <c r="W225" s="25">
        <f>表2[[#This Row],[GR]]+表2[[#This Row],[根据BU需调整GR]]</f>
        <v>0</v>
      </c>
      <c r="X225" s="23">
        <f>表2[[#This Row],[MAT销量]]*(1+表2[[#This Row],[调整后GR2]])</f>
        <v>24630.746666667001</v>
      </c>
      <c r="Y225" s="23">
        <f>表2[[#This Row],[调整结果]]/12/114.03</f>
        <v>18.000194880489783</v>
      </c>
      <c r="Z225" s="27">
        <f>ROUND(表2[[#This Row],[调整结果]]-表2[[#This Row],[14 ECI金额]],0)</f>
        <v>0</v>
      </c>
      <c r="AA225" t="s">
        <v>2198</v>
      </c>
    </row>
    <row r="226" spans="1:27" x14ac:dyDescent="0.2">
      <c r="A226" t="s">
        <v>1022</v>
      </c>
      <c r="B226" s="38" t="s">
        <v>1023</v>
      </c>
      <c r="C226" t="s">
        <v>1024</v>
      </c>
      <c r="D226" s="38" t="s">
        <v>1025</v>
      </c>
      <c r="E226" s="38" t="s">
        <v>1036</v>
      </c>
      <c r="F226">
        <v>91003453</v>
      </c>
      <c r="G226" s="39" t="s">
        <v>1060</v>
      </c>
      <c r="H226" s="39" t="s">
        <v>105</v>
      </c>
      <c r="I226" s="38" t="s">
        <v>9</v>
      </c>
      <c r="J226" s="38" t="s">
        <v>9</v>
      </c>
      <c r="K226" s="38" t="s">
        <v>107</v>
      </c>
      <c r="L226" s="38">
        <v>10</v>
      </c>
      <c r="M226" s="38">
        <v>20</v>
      </c>
      <c r="N226" s="2">
        <v>36000</v>
      </c>
      <c r="O226" s="2">
        <v>1</v>
      </c>
      <c r="P226" s="2">
        <v>10643.466666667</v>
      </c>
      <c r="Q226" s="3">
        <v>0.19006666666666999</v>
      </c>
      <c r="R226" s="48" t="s">
        <v>2195</v>
      </c>
      <c r="S226" s="25">
        <v>0</v>
      </c>
      <c r="T226" s="23">
        <v>10643.47</v>
      </c>
      <c r="U226" s="36">
        <f>VLOOKUP(表2[[#This Row],[2014 Segment]],表3[],3)</f>
        <v>0</v>
      </c>
      <c r="V226" s="25">
        <v>0</v>
      </c>
      <c r="W226" s="25">
        <f>表2[[#This Row],[GR]]+表2[[#This Row],[根据BU需调整GR]]</f>
        <v>0</v>
      </c>
      <c r="X226" s="23">
        <f>表2[[#This Row],[MAT销量]]*(1+表2[[#This Row],[调整后GR2]])</f>
        <v>10643.466666667</v>
      </c>
      <c r="Y226" s="23">
        <f>表2[[#This Row],[调整结果]]/12/114.03</f>
        <v>7.7782649790018707</v>
      </c>
      <c r="Z226" s="27">
        <f>ROUND(表2[[#This Row],[调整结果]]-表2[[#This Row],[14 ECI金额]],0)</f>
        <v>0</v>
      </c>
      <c r="AA226" t="s">
        <v>2198</v>
      </c>
    </row>
    <row r="227" spans="1:27" x14ac:dyDescent="0.2">
      <c r="A227" t="s">
        <v>1022</v>
      </c>
      <c r="B227" s="38" t="s">
        <v>1023</v>
      </c>
      <c r="C227" t="s">
        <v>1024</v>
      </c>
      <c r="D227" s="38" t="s">
        <v>1025</v>
      </c>
      <c r="E227" s="38" t="s">
        <v>1038</v>
      </c>
      <c r="F227">
        <v>91003454</v>
      </c>
      <c r="G227" s="39" t="s">
        <v>1061</v>
      </c>
      <c r="H227" s="39" t="s">
        <v>105</v>
      </c>
      <c r="I227" s="38" t="s">
        <v>9</v>
      </c>
      <c r="J227" s="38" t="s">
        <v>9</v>
      </c>
      <c r="K227" s="38" t="s">
        <v>107</v>
      </c>
      <c r="L227" s="38">
        <v>0</v>
      </c>
      <c r="M227" s="38">
        <v>30</v>
      </c>
      <c r="N227" s="2">
        <v>41316</v>
      </c>
      <c r="O227" s="2">
        <v>1</v>
      </c>
      <c r="P227" s="2">
        <v>60512.986666666999</v>
      </c>
      <c r="Q227" s="3">
        <v>0.99976619227417995</v>
      </c>
      <c r="R227" s="48" t="s">
        <v>2197</v>
      </c>
      <c r="S227" s="25">
        <v>0</v>
      </c>
      <c r="T227" s="23">
        <v>60512.99</v>
      </c>
      <c r="U227" s="36">
        <f>VLOOKUP(表2[[#This Row],[2014 Segment]],表3[],3)</f>
        <v>0</v>
      </c>
      <c r="V227" s="25">
        <v>0</v>
      </c>
      <c r="W227" s="25">
        <f>表2[[#This Row],[GR]]+表2[[#This Row],[根据BU需调整GR]]</f>
        <v>0</v>
      </c>
      <c r="X227" s="23">
        <f>表2[[#This Row],[MAT销量]]*(1+表2[[#This Row],[调整后GR2]])</f>
        <v>60512.986666666999</v>
      </c>
      <c r="Y227" s="23">
        <f>表2[[#This Row],[调整结果]]/12/114.03</f>
        <v>44.223001744180621</v>
      </c>
      <c r="Z227" s="27">
        <f>ROUND(表2[[#This Row],[调整结果]]-表2[[#This Row],[14 ECI金额]],0)</f>
        <v>0</v>
      </c>
      <c r="AA227" t="s">
        <v>2198</v>
      </c>
    </row>
    <row r="228" spans="1:27" x14ac:dyDescent="0.2">
      <c r="A228" t="s">
        <v>1022</v>
      </c>
      <c r="B228" s="38" t="s">
        <v>1023</v>
      </c>
      <c r="C228" t="s">
        <v>1024</v>
      </c>
      <c r="D228" s="38" t="s">
        <v>1025</v>
      </c>
      <c r="E228" s="38" t="s">
        <v>1030</v>
      </c>
      <c r="F228">
        <v>91003535</v>
      </c>
      <c r="G228" s="39" t="s">
        <v>1062</v>
      </c>
      <c r="H228" s="39" t="s">
        <v>105</v>
      </c>
      <c r="I228" s="38" t="s">
        <v>9</v>
      </c>
      <c r="J228" s="38" t="s">
        <v>9</v>
      </c>
      <c r="K228" s="38" t="s">
        <v>104</v>
      </c>
      <c r="L228" s="38">
        <v>600</v>
      </c>
      <c r="M228" s="38">
        <v>400</v>
      </c>
      <c r="N228" s="2">
        <v>147636</v>
      </c>
      <c r="O228" s="2">
        <v>1</v>
      </c>
      <c r="P228" s="2">
        <v>158129.06666667</v>
      </c>
      <c r="Q228" s="3">
        <v>0.99989704408139002</v>
      </c>
      <c r="R228" s="48" t="s">
        <v>2197</v>
      </c>
      <c r="S228" s="25">
        <v>0</v>
      </c>
      <c r="T228" s="23">
        <v>158129.07</v>
      </c>
      <c r="U228" s="36">
        <f>VLOOKUP(表2[[#This Row],[2014 Segment]],表3[],3)</f>
        <v>0</v>
      </c>
      <c r="V228" s="25">
        <v>0</v>
      </c>
      <c r="W228" s="25">
        <f>表2[[#This Row],[GR]]+表2[[#This Row],[根据BU需调整GR]]</f>
        <v>0</v>
      </c>
      <c r="X228" s="23">
        <f>表2[[#This Row],[MAT销量]]*(1+表2[[#This Row],[调整后GR2]])</f>
        <v>158129.06666667</v>
      </c>
      <c r="Y228" s="23">
        <f>表2[[#This Row],[调整结果]]/12/114.03</f>
        <v>115.5610122092651</v>
      </c>
      <c r="Z228" s="27">
        <f>ROUND(表2[[#This Row],[调整结果]]-表2[[#This Row],[14 ECI金额]],0)</f>
        <v>0</v>
      </c>
      <c r="AA228" t="s">
        <v>2198</v>
      </c>
    </row>
    <row r="229" spans="1:27" x14ac:dyDescent="0.2">
      <c r="A229" t="s">
        <v>1022</v>
      </c>
      <c r="B229" s="38" t="s">
        <v>1023</v>
      </c>
      <c r="C229" t="s">
        <v>1024</v>
      </c>
      <c r="D229" s="38" t="s">
        <v>1025</v>
      </c>
      <c r="E229" s="38" t="s">
        <v>1036</v>
      </c>
      <c r="F229">
        <v>91003743</v>
      </c>
      <c r="G229" s="39" t="s">
        <v>1063</v>
      </c>
      <c r="H229" s="39" t="s">
        <v>105</v>
      </c>
      <c r="I229" s="38" t="s">
        <v>9</v>
      </c>
      <c r="J229" s="38" t="s">
        <v>9</v>
      </c>
      <c r="K229" s="38" t="s">
        <v>107</v>
      </c>
      <c r="L229" s="38">
        <v>15</v>
      </c>
      <c r="M229" s="38">
        <v>30</v>
      </c>
      <c r="N229" s="2">
        <v>36000</v>
      </c>
      <c r="O229" s="2">
        <v>1</v>
      </c>
      <c r="P229" s="2">
        <v>15204.266666666999</v>
      </c>
      <c r="Q229" s="3">
        <v>0.28891388888889002</v>
      </c>
      <c r="R229" s="48" t="s">
        <v>2196</v>
      </c>
      <c r="S229" s="25">
        <v>0</v>
      </c>
      <c r="T229" s="23">
        <v>15204.27</v>
      </c>
      <c r="U229" s="36">
        <f>VLOOKUP(表2[[#This Row],[2014 Segment]],表3[],3)</f>
        <v>0</v>
      </c>
      <c r="V229" s="25">
        <v>0</v>
      </c>
      <c r="W229" s="25">
        <f>表2[[#This Row],[GR]]+表2[[#This Row],[根据BU需调整GR]]</f>
        <v>0</v>
      </c>
      <c r="X229" s="23">
        <f>表2[[#This Row],[MAT销量]]*(1+表2[[#This Row],[调整后GR2]])</f>
        <v>15204.266666666999</v>
      </c>
      <c r="Y229" s="23">
        <f>表2[[#This Row],[调整结果]]/12/114.03</f>
        <v>11.111305991600894</v>
      </c>
      <c r="Z229" s="27">
        <f>ROUND(表2[[#This Row],[调整结果]]-表2[[#This Row],[14 ECI金额]],0)</f>
        <v>0</v>
      </c>
      <c r="AA229" t="s">
        <v>2198</v>
      </c>
    </row>
    <row r="230" spans="1:27" x14ac:dyDescent="0.2">
      <c r="A230" t="s">
        <v>1022</v>
      </c>
      <c r="B230" s="38" t="s">
        <v>1023</v>
      </c>
      <c r="C230" t="s">
        <v>1024</v>
      </c>
      <c r="D230" s="38" t="s">
        <v>1025</v>
      </c>
      <c r="E230" s="38" t="s">
        <v>1042</v>
      </c>
      <c r="F230">
        <v>91003837</v>
      </c>
      <c r="G230" s="39" t="s">
        <v>1064</v>
      </c>
      <c r="H230" s="39" t="s">
        <v>105</v>
      </c>
      <c r="I230" s="38" t="s">
        <v>9</v>
      </c>
      <c r="J230" s="38" t="s">
        <v>9</v>
      </c>
      <c r="K230" s="38" t="s">
        <v>107</v>
      </c>
      <c r="L230" s="38">
        <v>0</v>
      </c>
      <c r="M230" s="38">
        <v>30</v>
      </c>
      <c r="N230" s="2">
        <v>38328</v>
      </c>
      <c r="O230" s="2">
        <v>1</v>
      </c>
      <c r="P230" s="2">
        <v>34969.866666667003</v>
      </c>
      <c r="Q230" s="3">
        <v>0.99978866624922003</v>
      </c>
      <c r="R230" s="48" t="s">
        <v>2197</v>
      </c>
      <c r="S230" s="25">
        <v>0</v>
      </c>
      <c r="T230" s="23">
        <v>34969.870000000003</v>
      </c>
      <c r="U230" s="36">
        <f>VLOOKUP(表2[[#This Row],[2014 Segment]],表3[],3)</f>
        <v>0</v>
      </c>
      <c r="V230" s="25">
        <v>0</v>
      </c>
      <c r="W230" s="25">
        <f>表2[[#This Row],[GR]]+表2[[#This Row],[根据BU需调整GR]]</f>
        <v>0</v>
      </c>
      <c r="X230" s="23">
        <f>表2[[#This Row],[MAT销量]]*(1+表2[[#This Row],[调整后GR2]])</f>
        <v>34969.866666667003</v>
      </c>
      <c r="Y230" s="23">
        <f>表2[[#This Row],[调整结果]]/12/114.03</f>
        <v>25.556042756779654</v>
      </c>
      <c r="Z230" s="27">
        <f>ROUND(表2[[#This Row],[调整结果]]-表2[[#This Row],[14 ECI金额]],0)</f>
        <v>0</v>
      </c>
      <c r="AA230" t="s">
        <v>2198</v>
      </c>
    </row>
    <row r="231" spans="1:27" x14ac:dyDescent="0.2">
      <c r="A231" t="s">
        <v>1022</v>
      </c>
      <c r="B231" s="38" t="s">
        <v>1023</v>
      </c>
      <c r="C231" t="s">
        <v>1024</v>
      </c>
      <c r="D231" s="38" t="s">
        <v>1025</v>
      </c>
      <c r="E231" s="38" t="s">
        <v>1030</v>
      </c>
      <c r="F231">
        <v>91003857</v>
      </c>
      <c r="G231" s="39" t="s">
        <v>1065</v>
      </c>
      <c r="H231" s="39" t="s">
        <v>105</v>
      </c>
      <c r="I231" s="38" t="s">
        <v>9</v>
      </c>
      <c r="J231" s="38" t="s">
        <v>9</v>
      </c>
      <c r="K231" s="38" t="s">
        <v>106</v>
      </c>
      <c r="L231" s="38">
        <v>600</v>
      </c>
      <c r="M231" s="38">
        <v>50</v>
      </c>
      <c r="N231" s="2">
        <v>36000</v>
      </c>
      <c r="O231" s="2">
        <v>1</v>
      </c>
      <c r="P231" s="2">
        <v>3040.8</v>
      </c>
      <c r="Q231" s="3">
        <v>0.12671111111111</v>
      </c>
      <c r="R231" s="48" t="s">
        <v>2195</v>
      </c>
      <c r="S231" s="25">
        <v>0</v>
      </c>
      <c r="T231" s="23">
        <v>3040.8</v>
      </c>
      <c r="U231" s="36">
        <f>VLOOKUP(表2[[#This Row],[2014 Segment]],表3[],3)</f>
        <v>0</v>
      </c>
      <c r="V231" s="25">
        <v>0</v>
      </c>
      <c r="W231" s="25">
        <f>表2[[#This Row],[GR]]+表2[[#This Row],[根据BU需调整GR]]</f>
        <v>0</v>
      </c>
      <c r="X231" s="23">
        <f>表2[[#This Row],[MAT销量]]*(1+表2[[#This Row],[调整后GR2]])</f>
        <v>3040.8</v>
      </c>
      <c r="Y231" s="23">
        <f>表2[[#This Row],[调整结果]]/12/114.03</f>
        <v>2.2222222222222223</v>
      </c>
      <c r="Z231" s="27">
        <f>ROUND(表2[[#This Row],[调整结果]]-表2[[#This Row],[14 ECI金额]],0)</f>
        <v>0</v>
      </c>
      <c r="AA231" t="s">
        <v>2198</v>
      </c>
    </row>
    <row r="232" spans="1:27" x14ac:dyDescent="0.2">
      <c r="A232" t="s">
        <v>1022</v>
      </c>
      <c r="B232" s="38" t="s">
        <v>1023</v>
      </c>
      <c r="C232" t="s">
        <v>1024</v>
      </c>
      <c r="D232" s="38" t="s">
        <v>1025</v>
      </c>
      <c r="E232" s="38" t="s">
        <v>1042</v>
      </c>
      <c r="F232">
        <v>91004334</v>
      </c>
      <c r="G232" s="39" t="s">
        <v>1066</v>
      </c>
      <c r="H232" s="39" t="s">
        <v>105</v>
      </c>
      <c r="I232" s="38" t="s">
        <v>9</v>
      </c>
      <c r="J232" s="38" t="s">
        <v>9</v>
      </c>
      <c r="K232" s="38" t="s">
        <v>107</v>
      </c>
      <c r="L232" s="38">
        <v>0</v>
      </c>
      <c r="M232" s="38">
        <v>50</v>
      </c>
      <c r="N232" s="2">
        <v>36000</v>
      </c>
      <c r="O232" s="2">
        <v>1</v>
      </c>
      <c r="P232" s="2">
        <v>6081.6</v>
      </c>
      <c r="Q232" s="3">
        <v>0.59509111111111002</v>
      </c>
      <c r="R232" s="48" t="s">
        <v>2197</v>
      </c>
      <c r="S232" s="25">
        <v>0</v>
      </c>
      <c r="T232" s="23">
        <v>6081.6</v>
      </c>
      <c r="U232" s="36">
        <f>VLOOKUP(表2[[#This Row],[2014 Segment]],表3[],3)</f>
        <v>0</v>
      </c>
      <c r="V232" s="25">
        <v>0</v>
      </c>
      <c r="W232" s="25">
        <f>表2[[#This Row],[GR]]+表2[[#This Row],[根据BU需调整GR]]</f>
        <v>0</v>
      </c>
      <c r="X232" s="23">
        <f>表2[[#This Row],[MAT销量]]*(1+表2[[#This Row],[调整后GR2]])</f>
        <v>6081.6</v>
      </c>
      <c r="Y232" s="23">
        <f>表2[[#This Row],[调整结果]]/12/114.03</f>
        <v>4.4444444444444446</v>
      </c>
      <c r="Z232" s="27">
        <f>ROUND(表2[[#This Row],[调整结果]]-表2[[#This Row],[14 ECI金额]],0)</f>
        <v>0</v>
      </c>
      <c r="AA232" t="s">
        <v>2198</v>
      </c>
    </row>
    <row r="233" spans="1:27" x14ac:dyDescent="0.2">
      <c r="A233" t="s">
        <v>1022</v>
      </c>
      <c r="B233" s="38" t="s">
        <v>1023</v>
      </c>
      <c r="C233" t="s">
        <v>1024</v>
      </c>
      <c r="D233" s="38" t="s">
        <v>1025</v>
      </c>
      <c r="E233" s="38" t="s">
        <v>1032</v>
      </c>
      <c r="F233">
        <v>91012867</v>
      </c>
      <c r="G233" s="39" t="s">
        <v>1067</v>
      </c>
      <c r="H233" s="39" t="s">
        <v>105</v>
      </c>
      <c r="I233" s="38" t="s">
        <v>9</v>
      </c>
      <c r="J233" s="38" t="s">
        <v>9</v>
      </c>
      <c r="K233" s="38" t="s">
        <v>107</v>
      </c>
      <c r="L233" s="38">
        <v>10</v>
      </c>
      <c r="M233" s="38">
        <v>60</v>
      </c>
      <c r="N233" s="2">
        <v>95304</v>
      </c>
      <c r="O233" s="2">
        <v>1</v>
      </c>
      <c r="P233" s="2">
        <v>128330.29333333</v>
      </c>
      <c r="Q233" s="3">
        <v>0.99984932426760997</v>
      </c>
      <c r="R233" s="48" t="s">
        <v>2197</v>
      </c>
      <c r="S233" s="25">
        <v>0</v>
      </c>
      <c r="T233" s="23">
        <v>128330.29</v>
      </c>
      <c r="U233" s="36">
        <f>VLOOKUP(表2[[#This Row],[2014 Segment]],表3[],3)</f>
        <v>0</v>
      </c>
      <c r="V233" s="25">
        <v>0</v>
      </c>
      <c r="W233" s="25">
        <f>表2[[#This Row],[GR]]+表2[[#This Row],[根据BU需调整GR]]</f>
        <v>0</v>
      </c>
      <c r="X233" s="23">
        <f>表2[[#This Row],[MAT销量]]*(1+表2[[#This Row],[调整后GR2]])</f>
        <v>128330.29333333</v>
      </c>
      <c r="Y233" s="23">
        <f>表2[[#This Row],[调整结果]]/12/114.03</f>
        <v>93.784013953440606</v>
      </c>
      <c r="Z233" s="27">
        <f>ROUND(表2[[#This Row],[调整结果]]-表2[[#This Row],[14 ECI金额]],0)</f>
        <v>0</v>
      </c>
      <c r="AA233" t="s">
        <v>2198</v>
      </c>
    </row>
    <row r="234" spans="1:27" x14ac:dyDescent="0.2">
      <c r="A234" t="s">
        <v>1022</v>
      </c>
      <c r="B234" s="38" t="s">
        <v>1023</v>
      </c>
      <c r="C234" t="s">
        <v>1024</v>
      </c>
      <c r="D234" s="38" t="s">
        <v>1025</v>
      </c>
      <c r="E234" s="38" t="s">
        <v>1027</v>
      </c>
      <c r="F234">
        <v>91018091</v>
      </c>
      <c r="G234" s="39" t="s">
        <v>1068</v>
      </c>
      <c r="H234" s="39" t="s">
        <v>105</v>
      </c>
      <c r="I234" s="38" t="s">
        <v>9</v>
      </c>
      <c r="J234" s="38" t="s">
        <v>9</v>
      </c>
      <c r="K234" s="38" t="s">
        <v>106</v>
      </c>
      <c r="L234" s="38">
        <v>0</v>
      </c>
      <c r="M234" s="38">
        <v>100</v>
      </c>
      <c r="N234" s="2">
        <v>36000</v>
      </c>
      <c r="O234" s="2">
        <v>1</v>
      </c>
      <c r="P234" s="2">
        <v>3040.5866666666998</v>
      </c>
      <c r="Q234" s="3">
        <v>0.25068333333332998</v>
      </c>
      <c r="R234" s="48" t="s">
        <v>2196</v>
      </c>
      <c r="S234" s="25">
        <v>0</v>
      </c>
      <c r="T234" s="23">
        <v>3040.59</v>
      </c>
      <c r="U234" s="36">
        <f>VLOOKUP(表2[[#This Row],[2014 Segment]],表3[],3)</f>
        <v>0</v>
      </c>
      <c r="V234" s="25">
        <v>0</v>
      </c>
      <c r="W234" s="25">
        <f>表2[[#This Row],[GR]]+表2[[#This Row],[根据BU需调整GR]]</f>
        <v>0</v>
      </c>
      <c r="X234" s="23">
        <f>表2[[#This Row],[MAT销量]]*(1+表2[[#This Row],[调整后GR2]])</f>
        <v>3040.5866666666998</v>
      </c>
      <c r="Y234" s="23">
        <f>表2[[#This Row],[调整结果]]/12/114.03</f>
        <v>2.2220663178306146</v>
      </c>
      <c r="Z234" s="27">
        <f>ROUND(表2[[#This Row],[调整结果]]-表2[[#This Row],[14 ECI金额]],0)</f>
        <v>0</v>
      </c>
      <c r="AA234" t="s">
        <v>2198</v>
      </c>
    </row>
    <row r="235" spans="1:27" x14ac:dyDescent="0.2">
      <c r="A235" t="s">
        <v>1022</v>
      </c>
      <c r="B235" s="38" t="s">
        <v>1023</v>
      </c>
      <c r="C235" t="s">
        <v>1024</v>
      </c>
      <c r="D235" s="38" t="s">
        <v>1025</v>
      </c>
      <c r="E235" s="38" t="s">
        <v>1036</v>
      </c>
      <c r="F235">
        <v>91019139</v>
      </c>
      <c r="G235" s="39" t="s">
        <v>237</v>
      </c>
      <c r="H235" s="39" t="s">
        <v>105</v>
      </c>
      <c r="I235" s="38" t="s">
        <v>9</v>
      </c>
      <c r="J235" s="38" t="s">
        <v>9</v>
      </c>
      <c r="K235" s="38" t="s">
        <v>104</v>
      </c>
      <c r="L235" s="38">
        <v>550</v>
      </c>
      <c r="M235" s="38">
        <v>600</v>
      </c>
      <c r="N235" s="2">
        <v>50016</v>
      </c>
      <c r="O235" s="2">
        <v>1</v>
      </c>
      <c r="P235" s="2">
        <v>55648.106666667001</v>
      </c>
      <c r="Q235" s="3">
        <v>0.99981086052462997</v>
      </c>
      <c r="R235" s="48" t="s">
        <v>2197</v>
      </c>
      <c r="S235" s="25">
        <v>0</v>
      </c>
      <c r="T235" s="23">
        <v>55648.11</v>
      </c>
      <c r="U235" s="36">
        <f>VLOOKUP(表2[[#This Row],[2014 Segment]],表3[],3)</f>
        <v>0</v>
      </c>
      <c r="V235" s="25">
        <v>0</v>
      </c>
      <c r="W235" s="25">
        <f>表2[[#This Row],[GR]]+表2[[#This Row],[根据BU需调整GR]]</f>
        <v>0</v>
      </c>
      <c r="X235" s="23">
        <f>表2[[#This Row],[MAT销量]]*(1+表2[[#This Row],[调整后GR2]])</f>
        <v>55648.106666667001</v>
      </c>
      <c r="Y235" s="23">
        <f>表2[[#This Row],[调整结果]]/12/114.03</f>
        <v>40.667738509359374</v>
      </c>
      <c r="Z235" s="27">
        <f>ROUND(表2[[#This Row],[调整结果]]-表2[[#This Row],[14 ECI金额]],0)</f>
        <v>0</v>
      </c>
      <c r="AA235" t="s">
        <v>2198</v>
      </c>
    </row>
    <row r="236" spans="1:27" x14ac:dyDescent="0.2">
      <c r="A236" t="s">
        <v>1022</v>
      </c>
      <c r="B236" s="38" t="s">
        <v>1023</v>
      </c>
      <c r="C236" t="s">
        <v>1024</v>
      </c>
      <c r="D236" s="38" t="s">
        <v>1025</v>
      </c>
      <c r="E236" s="38" t="s">
        <v>1036</v>
      </c>
      <c r="F236">
        <v>91028201</v>
      </c>
      <c r="G236" s="39" t="s">
        <v>1069</v>
      </c>
      <c r="H236" s="39" t="s">
        <v>105</v>
      </c>
      <c r="I236" s="38" t="s">
        <v>9</v>
      </c>
      <c r="J236" s="38" t="s">
        <v>9</v>
      </c>
      <c r="K236" s="38" t="s">
        <v>107</v>
      </c>
      <c r="L236" s="38">
        <v>0</v>
      </c>
      <c r="M236" s="38">
        <v>20</v>
      </c>
      <c r="N236" s="2">
        <v>36000</v>
      </c>
      <c r="O236" s="2">
        <v>1</v>
      </c>
      <c r="P236" s="2">
        <v>4561.2</v>
      </c>
      <c r="Q236" s="3">
        <v>0.12862222222222</v>
      </c>
      <c r="R236" s="48" t="s">
        <v>2195</v>
      </c>
      <c r="S236" s="25">
        <v>0</v>
      </c>
      <c r="T236" s="23">
        <v>4561.2</v>
      </c>
      <c r="U236" s="36">
        <f>VLOOKUP(表2[[#This Row],[2014 Segment]],表3[],3)</f>
        <v>0</v>
      </c>
      <c r="V236" s="25">
        <v>0</v>
      </c>
      <c r="W236" s="25">
        <f>表2[[#This Row],[GR]]+表2[[#This Row],[根据BU需调整GR]]</f>
        <v>0</v>
      </c>
      <c r="X236" s="23">
        <f>表2[[#This Row],[MAT销量]]*(1+表2[[#This Row],[调整后GR2]])</f>
        <v>4561.2</v>
      </c>
      <c r="Y236" s="23">
        <f>表2[[#This Row],[调整结果]]/12/114.03</f>
        <v>3.333333333333333</v>
      </c>
      <c r="Z236" s="27">
        <f>ROUND(表2[[#This Row],[调整结果]]-表2[[#This Row],[14 ECI金额]],0)</f>
        <v>0</v>
      </c>
      <c r="AA236" t="s">
        <v>2198</v>
      </c>
    </row>
    <row r="237" spans="1:27" x14ac:dyDescent="0.2">
      <c r="A237" t="s">
        <v>1022</v>
      </c>
      <c r="B237" s="38" t="s">
        <v>1023</v>
      </c>
      <c r="C237" t="s">
        <v>1024</v>
      </c>
      <c r="D237" s="38" t="s">
        <v>1025</v>
      </c>
      <c r="E237" s="38" t="s">
        <v>1032</v>
      </c>
      <c r="F237">
        <v>91028254</v>
      </c>
      <c r="G237" s="39" t="s">
        <v>1070</v>
      </c>
      <c r="H237" s="39" t="s">
        <v>105</v>
      </c>
      <c r="I237" s="38" t="s">
        <v>9</v>
      </c>
      <c r="J237" s="38" t="s">
        <v>9</v>
      </c>
      <c r="K237" s="38" t="s">
        <v>107</v>
      </c>
      <c r="L237" s="38">
        <v>0</v>
      </c>
      <c r="M237" s="38">
        <v>20</v>
      </c>
      <c r="N237" s="2">
        <v>36000</v>
      </c>
      <c r="O237" s="2">
        <v>1</v>
      </c>
      <c r="P237" s="2">
        <v>10339.226666667</v>
      </c>
      <c r="Q237" s="3">
        <v>0.41311166666666999</v>
      </c>
      <c r="R237" s="48" t="s">
        <v>2196</v>
      </c>
      <c r="S237" s="25">
        <v>0</v>
      </c>
      <c r="T237" s="23">
        <v>10339.23</v>
      </c>
      <c r="U237" s="36">
        <f>VLOOKUP(表2[[#This Row],[2014 Segment]],表3[],3)</f>
        <v>0</v>
      </c>
      <c r="V237" s="25">
        <v>0</v>
      </c>
      <c r="W237" s="25">
        <f>表2[[#This Row],[GR]]+表2[[#This Row],[根据BU需调整GR]]</f>
        <v>0</v>
      </c>
      <c r="X237" s="23">
        <f>表2[[#This Row],[MAT销量]]*(1+表2[[#This Row],[调整后GR2]])</f>
        <v>10339.226666667</v>
      </c>
      <c r="Y237" s="23">
        <f>表2[[#This Row],[调整结果]]/12/114.03</f>
        <v>7.5559258284859245</v>
      </c>
      <c r="Z237" s="27">
        <f>ROUND(表2[[#This Row],[调整结果]]-表2[[#This Row],[14 ECI金额]],0)</f>
        <v>0</v>
      </c>
      <c r="AA237" t="s">
        <v>2198</v>
      </c>
    </row>
    <row r="238" spans="1:27" x14ac:dyDescent="0.2">
      <c r="A238" t="s">
        <v>1022</v>
      </c>
      <c r="B238" s="38" t="s">
        <v>1023</v>
      </c>
      <c r="C238" t="s">
        <v>1024</v>
      </c>
      <c r="D238" s="38" t="s">
        <v>1025</v>
      </c>
      <c r="E238" s="38" t="s">
        <v>1036</v>
      </c>
      <c r="F238">
        <v>91028649</v>
      </c>
      <c r="G238" s="39" t="s">
        <v>1071</v>
      </c>
      <c r="H238" s="39" t="s">
        <v>105</v>
      </c>
      <c r="I238" s="38" t="s">
        <v>9</v>
      </c>
      <c r="J238" s="38" t="s">
        <v>9</v>
      </c>
      <c r="K238" s="38" t="s">
        <v>107</v>
      </c>
      <c r="L238" s="38">
        <v>0</v>
      </c>
      <c r="M238" s="38">
        <v>20</v>
      </c>
      <c r="N238" s="2">
        <v>58548</v>
      </c>
      <c r="O238" s="2">
        <v>1</v>
      </c>
      <c r="P238" s="2">
        <v>42571.199999999997</v>
      </c>
      <c r="Q238" s="3">
        <v>0.99971988795517996</v>
      </c>
      <c r="R238" s="48" t="s">
        <v>2197</v>
      </c>
      <c r="S238" s="25">
        <v>0</v>
      </c>
      <c r="T238" s="23">
        <v>42571.199999999997</v>
      </c>
      <c r="U238" s="36">
        <f>VLOOKUP(表2[[#This Row],[2014 Segment]],表3[],3)</f>
        <v>0</v>
      </c>
      <c r="V238" s="25">
        <v>0</v>
      </c>
      <c r="W238" s="25">
        <f>表2[[#This Row],[GR]]+表2[[#This Row],[根据BU需调整GR]]</f>
        <v>0</v>
      </c>
      <c r="X238" s="23">
        <f>表2[[#This Row],[MAT销量]]*(1+表2[[#This Row],[调整后GR2]])</f>
        <v>42571.199999999997</v>
      </c>
      <c r="Y238" s="23">
        <f>表2[[#This Row],[调整结果]]/12/114.03</f>
        <v>31.111111111111111</v>
      </c>
      <c r="Z238" s="27">
        <f>ROUND(表2[[#This Row],[调整结果]]-表2[[#This Row],[14 ECI金额]],0)</f>
        <v>0</v>
      </c>
      <c r="AA238" t="s">
        <v>2198</v>
      </c>
    </row>
    <row r="239" spans="1:27" x14ac:dyDescent="0.2">
      <c r="A239" t="s">
        <v>1022</v>
      </c>
      <c r="B239" s="38" t="s">
        <v>1023</v>
      </c>
      <c r="C239" t="s">
        <v>1024</v>
      </c>
      <c r="D239" s="38" t="s">
        <v>1025</v>
      </c>
      <c r="E239" s="38" t="s">
        <v>1032</v>
      </c>
      <c r="F239">
        <v>91028650</v>
      </c>
      <c r="G239" s="39" t="s">
        <v>1072</v>
      </c>
      <c r="H239" s="39" t="s">
        <v>105</v>
      </c>
      <c r="I239" s="38" t="s">
        <v>9</v>
      </c>
      <c r="J239" s="38" t="s">
        <v>9</v>
      </c>
      <c r="K239" s="38" t="s">
        <v>107</v>
      </c>
      <c r="L239" s="38">
        <v>0</v>
      </c>
      <c r="M239" s="38">
        <v>20</v>
      </c>
      <c r="N239" s="2">
        <v>36000</v>
      </c>
      <c r="O239" s="2">
        <v>1</v>
      </c>
      <c r="P239" s="2">
        <v>0</v>
      </c>
      <c r="Q239" s="3">
        <v>0</v>
      </c>
      <c r="R239" s="48" t="s">
        <v>2195</v>
      </c>
      <c r="S239" s="25">
        <v>0</v>
      </c>
      <c r="T239" s="23">
        <v>0</v>
      </c>
      <c r="U239" s="36">
        <f>VLOOKUP(表2[[#This Row],[2014 Segment]],表3[],3)</f>
        <v>0</v>
      </c>
      <c r="V239" s="25">
        <v>0</v>
      </c>
      <c r="W239" s="25">
        <f>表2[[#This Row],[GR]]+表2[[#This Row],[根据BU需调整GR]]</f>
        <v>0</v>
      </c>
      <c r="X239" s="23">
        <f>表2[[#This Row],[MAT销量]]*(1+表2[[#This Row],[调整后GR2]])</f>
        <v>0</v>
      </c>
      <c r="Y239" s="23">
        <f>表2[[#This Row],[调整结果]]/12/114.03</f>
        <v>0</v>
      </c>
      <c r="Z239" s="27">
        <f>ROUND(表2[[#This Row],[调整结果]]-表2[[#This Row],[14 ECI金额]],0)</f>
        <v>0</v>
      </c>
      <c r="AA239" t="s">
        <v>2198</v>
      </c>
    </row>
    <row r="240" spans="1:27" x14ac:dyDescent="0.2">
      <c r="A240" t="s">
        <v>1022</v>
      </c>
      <c r="B240" s="38" t="s">
        <v>1023</v>
      </c>
      <c r="C240" t="s">
        <v>1024</v>
      </c>
      <c r="D240" s="38" t="s">
        <v>1025</v>
      </c>
      <c r="E240" s="38" t="s">
        <v>1030</v>
      </c>
      <c r="F240">
        <v>91029236</v>
      </c>
      <c r="G240" s="39" t="s">
        <v>1073</v>
      </c>
      <c r="H240" s="39" t="s">
        <v>105</v>
      </c>
      <c r="I240" s="38" t="s">
        <v>9</v>
      </c>
      <c r="J240" s="38" t="s">
        <v>9</v>
      </c>
      <c r="K240" s="38" t="s">
        <v>107</v>
      </c>
      <c r="L240" s="38">
        <v>0</v>
      </c>
      <c r="M240" s="38">
        <v>20</v>
      </c>
      <c r="N240" s="2">
        <v>36000</v>
      </c>
      <c r="O240" s="2">
        <v>1</v>
      </c>
      <c r="P240" s="2">
        <v>7602</v>
      </c>
      <c r="Q240" s="3">
        <v>0.32631944444444</v>
      </c>
      <c r="R240" s="48" t="s">
        <v>2196</v>
      </c>
      <c r="S240" s="25">
        <v>0</v>
      </c>
      <c r="T240" s="23">
        <v>7602</v>
      </c>
      <c r="U240" s="36">
        <f>VLOOKUP(表2[[#This Row],[2014 Segment]],表3[],3)</f>
        <v>0</v>
      </c>
      <c r="V240" s="25">
        <v>0</v>
      </c>
      <c r="W240" s="25">
        <f>表2[[#This Row],[GR]]+表2[[#This Row],[根据BU需调整GR]]</f>
        <v>0</v>
      </c>
      <c r="X240" s="23">
        <f>表2[[#This Row],[MAT销量]]*(1+表2[[#This Row],[调整后GR2]])</f>
        <v>7602</v>
      </c>
      <c r="Y240" s="23">
        <f>表2[[#This Row],[调整结果]]/12/114.03</f>
        <v>5.5555555555555554</v>
      </c>
      <c r="Z240" s="27">
        <f>ROUND(表2[[#This Row],[调整结果]]-表2[[#This Row],[14 ECI金额]],0)</f>
        <v>0</v>
      </c>
      <c r="AA240" t="s">
        <v>2198</v>
      </c>
    </row>
    <row r="241" spans="1:27" x14ac:dyDescent="0.2">
      <c r="A241" t="s">
        <v>1022</v>
      </c>
      <c r="B241" s="38" t="s">
        <v>1023</v>
      </c>
      <c r="C241" t="s">
        <v>1024</v>
      </c>
      <c r="D241" s="38" t="s">
        <v>1025</v>
      </c>
      <c r="E241" s="38" t="s">
        <v>1035</v>
      </c>
      <c r="F241">
        <v>91033752</v>
      </c>
      <c r="G241" s="39" t="s">
        <v>1074</v>
      </c>
      <c r="H241" s="39" t="s">
        <v>105</v>
      </c>
      <c r="I241" s="38" t="s">
        <v>9</v>
      </c>
      <c r="J241" s="38" t="s">
        <v>9</v>
      </c>
      <c r="K241" s="38" t="s">
        <v>106</v>
      </c>
      <c r="L241" s="38">
        <v>100</v>
      </c>
      <c r="M241" s="38">
        <v>502</v>
      </c>
      <c r="N241" s="2">
        <v>36000</v>
      </c>
      <c r="O241" s="2">
        <v>1</v>
      </c>
      <c r="P241" s="2">
        <v>0</v>
      </c>
      <c r="Q241" s="3">
        <v>0</v>
      </c>
      <c r="R241" s="48" t="s">
        <v>2195</v>
      </c>
      <c r="S241" s="25">
        <v>0</v>
      </c>
      <c r="T241" s="23">
        <v>0</v>
      </c>
      <c r="U241" s="36">
        <f>VLOOKUP(表2[[#This Row],[2014 Segment]],表3[],3)</f>
        <v>0</v>
      </c>
      <c r="V241" s="25">
        <v>0</v>
      </c>
      <c r="W241" s="25">
        <f>表2[[#This Row],[GR]]+表2[[#This Row],[根据BU需调整GR]]</f>
        <v>0</v>
      </c>
      <c r="X241" s="23">
        <f>表2[[#This Row],[MAT销量]]*(1+表2[[#This Row],[调整后GR2]])</f>
        <v>0</v>
      </c>
      <c r="Y241" s="23">
        <f>表2[[#This Row],[调整结果]]/12/114.03</f>
        <v>0</v>
      </c>
      <c r="Z241" s="27">
        <f>ROUND(表2[[#This Row],[调整结果]]-表2[[#This Row],[14 ECI金额]],0)</f>
        <v>0</v>
      </c>
      <c r="AA241" t="s">
        <v>2198</v>
      </c>
    </row>
    <row r="242" spans="1:27" x14ac:dyDescent="0.2">
      <c r="A242" t="s">
        <v>1022</v>
      </c>
      <c r="B242" s="38" t="s">
        <v>1023</v>
      </c>
      <c r="C242" t="s">
        <v>1024</v>
      </c>
      <c r="D242" s="38" t="s">
        <v>1025</v>
      </c>
      <c r="E242" s="38" t="s">
        <v>1032</v>
      </c>
      <c r="F242">
        <v>91041692</v>
      </c>
      <c r="G242" s="39" t="s">
        <v>1075</v>
      </c>
      <c r="H242" s="39" t="s">
        <v>105</v>
      </c>
      <c r="I242" s="38" t="s">
        <v>9</v>
      </c>
      <c r="J242" s="38" t="s">
        <v>9</v>
      </c>
      <c r="K242" s="38" t="s">
        <v>107</v>
      </c>
      <c r="L242" s="38">
        <v>0</v>
      </c>
      <c r="M242" s="38">
        <v>10</v>
      </c>
      <c r="N242" s="2">
        <v>36000</v>
      </c>
      <c r="O242" s="2">
        <v>1</v>
      </c>
      <c r="P242" s="2">
        <v>7297.92</v>
      </c>
      <c r="Q242" s="3">
        <v>7.6020000000000004E-2</v>
      </c>
      <c r="R242" s="48" t="s">
        <v>2195</v>
      </c>
      <c r="S242" s="25">
        <v>0</v>
      </c>
      <c r="T242" s="23">
        <v>7297.92</v>
      </c>
      <c r="U242" s="36">
        <f>VLOOKUP(表2[[#This Row],[2014 Segment]],表3[],3)</f>
        <v>0</v>
      </c>
      <c r="V242" s="25">
        <v>0</v>
      </c>
      <c r="W242" s="25">
        <f>表2[[#This Row],[GR]]+表2[[#This Row],[根据BU需调整GR]]</f>
        <v>0</v>
      </c>
      <c r="X242" s="23">
        <f>表2[[#This Row],[MAT销量]]*(1+表2[[#This Row],[调整后GR2]])</f>
        <v>7297.92</v>
      </c>
      <c r="Y242" s="23">
        <f>表2[[#This Row],[调整结果]]/12/114.03</f>
        <v>5.333333333333333</v>
      </c>
      <c r="Z242" s="27">
        <f>ROUND(表2[[#This Row],[调整结果]]-表2[[#This Row],[14 ECI金额]],0)</f>
        <v>0</v>
      </c>
      <c r="AA242" t="s">
        <v>2198</v>
      </c>
    </row>
    <row r="243" spans="1:27" x14ac:dyDescent="0.2">
      <c r="A243" t="s">
        <v>1022</v>
      </c>
      <c r="B243" s="38" t="s">
        <v>1023</v>
      </c>
      <c r="C243" t="s">
        <v>1024</v>
      </c>
      <c r="D243" s="38" t="s">
        <v>1025</v>
      </c>
      <c r="E243" s="38" t="s">
        <v>1026</v>
      </c>
      <c r="F243">
        <v>91049725</v>
      </c>
      <c r="G243" s="39" t="s">
        <v>1076</v>
      </c>
      <c r="H243" s="39" t="s">
        <v>105</v>
      </c>
      <c r="I243" s="38" t="s">
        <v>9</v>
      </c>
      <c r="J243" s="38" t="s">
        <v>9</v>
      </c>
      <c r="K243" s="38" t="s">
        <v>104</v>
      </c>
      <c r="L243" s="38">
        <v>1130</v>
      </c>
      <c r="M243" s="38">
        <v>800</v>
      </c>
      <c r="N243" s="2">
        <v>36000</v>
      </c>
      <c r="O243" s="2">
        <v>1</v>
      </c>
      <c r="P243" s="2">
        <v>23414.746666667001</v>
      </c>
      <c r="Q243" s="3">
        <v>0.48780722222222</v>
      </c>
      <c r="R243" s="48" t="s">
        <v>2196</v>
      </c>
      <c r="S243" s="25">
        <v>0</v>
      </c>
      <c r="T243" s="23">
        <v>23414.75</v>
      </c>
      <c r="U243" s="36">
        <f>VLOOKUP(表2[[#This Row],[2014 Segment]],表3[],3)</f>
        <v>0</v>
      </c>
      <c r="V243" s="25">
        <v>0</v>
      </c>
      <c r="W243" s="25">
        <f>表2[[#This Row],[GR]]+表2[[#This Row],[根据BU需调整GR]]</f>
        <v>0</v>
      </c>
      <c r="X243" s="23">
        <f>表2[[#This Row],[MAT销量]]*(1+表2[[#This Row],[调整后GR2]])</f>
        <v>23414.746666667001</v>
      </c>
      <c r="Y243" s="23">
        <f>表2[[#This Row],[调整结果]]/12/114.03</f>
        <v>17.111539848188343</v>
      </c>
      <c r="Z243" s="27">
        <f>ROUND(表2[[#This Row],[调整结果]]-表2[[#This Row],[14 ECI金额]],0)</f>
        <v>0</v>
      </c>
      <c r="AA243" t="s">
        <v>2198</v>
      </c>
    </row>
    <row r="244" spans="1:27" x14ac:dyDescent="0.2">
      <c r="A244" t="s">
        <v>1022</v>
      </c>
      <c r="B244" s="38" t="s">
        <v>1023</v>
      </c>
      <c r="C244" t="s">
        <v>1077</v>
      </c>
      <c r="D244" s="38" t="s">
        <v>1078</v>
      </c>
      <c r="E244" s="38" t="s">
        <v>1079</v>
      </c>
      <c r="F244">
        <v>10200001</v>
      </c>
      <c r="G244" s="39" t="s">
        <v>1080</v>
      </c>
      <c r="H244" s="39" t="s">
        <v>105</v>
      </c>
      <c r="I244" s="38" t="s">
        <v>9</v>
      </c>
      <c r="J244" s="38" t="s">
        <v>9</v>
      </c>
      <c r="K244" s="38" t="s">
        <v>104</v>
      </c>
      <c r="L244" s="38">
        <v>550</v>
      </c>
      <c r="M244" s="38">
        <v>1200</v>
      </c>
      <c r="N244" s="2">
        <v>274831.34999999998</v>
      </c>
      <c r="O244" s="2">
        <v>2</v>
      </c>
      <c r="P244" s="2">
        <v>48652.800000000003</v>
      </c>
      <c r="Q244" s="3">
        <v>8.2981799565442996E-3</v>
      </c>
      <c r="R244" s="48" t="s">
        <v>2195</v>
      </c>
      <c r="S244" s="25">
        <v>0</v>
      </c>
      <c r="T244" s="23">
        <v>48652.800000000003</v>
      </c>
      <c r="U244" s="36">
        <f>VLOOKUP(表2[[#This Row],[2014 Segment]],表3[],3)</f>
        <v>0</v>
      </c>
      <c r="V244" s="25">
        <v>0</v>
      </c>
      <c r="W244" s="25">
        <f>表2[[#This Row],[GR]]+表2[[#This Row],[根据BU需调整GR]]</f>
        <v>0</v>
      </c>
      <c r="X244" s="23">
        <f>表2[[#This Row],[MAT销量]]*(1+表2[[#This Row],[调整后GR2]])</f>
        <v>48652.800000000003</v>
      </c>
      <c r="Y244" s="23">
        <f>表2[[#This Row],[调整结果]]/12/114.03</f>
        <v>35.555555555555557</v>
      </c>
      <c r="Z244" s="27">
        <f>ROUND(表2[[#This Row],[调整结果]]-表2[[#This Row],[14 ECI金额]],0)</f>
        <v>0</v>
      </c>
      <c r="AA244" t="s">
        <v>2198</v>
      </c>
    </row>
    <row r="245" spans="1:27" x14ac:dyDescent="0.2">
      <c r="A245" t="s">
        <v>1022</v>
      </c>
      <c r="B245" s="38" t="s">
        <v>1023</v>
      </c>
      <c r="C245" t="s">
        <v>1077</v>
      </c>
      <c r="D245" s="38" t="s">
        <v>1078</v>
      </c>
      <c r="E245" s="38" t="s">
        <v>1081</v>
      </c>
      <c r="F245">
        <v>10200004</v>
      </c>
      <c r="G245" s="39" t="s">
        <v>596</v>
      </c>
      <c r="H245" s="39" t="s">
        <v>103</v>
      </c>
      <c r="I245" s="38" t="s">
        <v>9</v>
      </c>
      <c r="J245" s="38" t="s">
        <v>9</v>
      </c>
      <c r="K245" s="38" t="s">
        <v>104</v>
      </c>
      <c r="L245" s="38">
        <v>1006</v>
      </c>
      <c r="M245" s="38">
        <v>2396</v>
      </c>
      <c r="N245" s="2">
        <v>274831.34999999998</v>
      </c>
      <c r="O245" s="2">
        <v>2</v>
      </c>
      <c r="P245" s="2">
        <v>0</v>
      </c>
      <c r="Q245" s="3">
        <v>0</v>
      </c>
      <c r="R245" s="48" t="s">
        <v>2195</v>
      </c>
      <c r="S245" s="25">
        <v>0</v>
      </c>
      <c r="T245" s="23">
        <v>0</v>
      </c>
      <c r="U245" s="36">
        <f>VLOOKUP(表2[[#This Row],[2014 Segment]],表3[],3)</f>
        <v>0</v>
      </c>
      <c r="V245" s="25">
        <v>0</v>
      </c>
      <c r="W245" s="25">
        <f>表2[[#This Row],[GR]]+表2[[#This Row],[根据BU需调整GR]]</f>
        <v>0</v>
      </c>
      <c r="X245" s="23">
        <f>表2[[#This Row],[MAT销量]]*(1+表2[[#This Row],[调整后GR2]])</f>
        <v>0</v>
      </c>
      <c r="Y245" s="23">
        <f>表2[[#This Row],[调整结果]]/12/114.03</f>
        <v>0</v>
      </c>
      <c r="Z245" s="27">
        <f>ROUND(表2[[#This Row],[调整结果]]-表2[[#This Row],[14 ECI金额]],0)</f>
        <v>0</v>
      </c>
      <c r="AA245" t="s">
        <v>2198</v>
      </c>
    </row>
    <row r="246" spans="1:27" x14ac:dyDescent="0.2">
      <c r="A246" t="s">
        <v>1022</v>
      </c>
      <c r="B246" s="38" t="s">
        <v>1023</v>
      </c>
      <c r="C246" t="s">
        <v>1077</v>
      </c>
      <c r="D246" s="38" t="s">
        <v>1078</v>
      </c>
      <c r="E246" s="38" t="s">
        <v>1082</v>
      </c>
      <c r="F246">
        <v>10200014</v>
      </c>
      <c r="G246" s="39" t="s">
        <v>33</v>
      </c>
      <c r="H246" s="39" t="s">
        <v>103</v>
      </c>
      <c r="I246" s="38" t="s">
        <v>9</v>
      </c>
      <c r="J246" s="38" t="s">
        <v>9</v>
      </c>
      <c r="K246" s="38" t="s">
        <v>104</v>
      </c>
      <c r="L246" s="38">
        <v>1000</v>
      </c>
      <c r="M246" s="38">
        <v>4000</v>
      </c>
      <c r="N246" s="2">
        <v>554835.78</v>
      </c>
      <c r="O246" s="2">
        <v>3</v>
      </c>
      <c r="P246" s="2">
        <v>473956.77333333</v>
      </c>
      <c r="Q246" s="3">
        <v>0.73640175116319995</v>
      </c>
      <c r="R246" s="48" t="s">
        <v>2197</v>
      </c>
      <c r="S246" s="25">
        <v>0</v>
      </c>
      <c r="T246" s="23">
        <v>473956.77</v>
      </c>
      <c r="U246" s="36">
        <f>VLOOKUP(表2[[#This Row],[2014 Segment]],表3[],3)</f>
        <v>0</v>
      </c>
      <c r="V246" s="25">
        <v>0</v>
      </c>
      <c r="W246" s="25">
        <f>表2[[#This Row],[GR]]+表2[[#This Row],[根据BU需调整GR]]</f>
        <v>0</v>
      </c>
      <c r="X246" s="23">
        <f>表2[[#This Row],[MAT销量]]*(1+表2[[#This Row],[调整后GR2]])</f>
        <v>473956.77333333</v>
      </c>
      <c r="Y246" s="23">
        <f>表2[[#This Row],[调整结果]]/12/114.03</f>
        <v>346.36848002961938</v>
      </c>
      <c r="Z246" s="27">
        <f>ROUND(表2[[#This Row],[调整结果]]-表2[[#This Row],[14 ECI金额]],0)</f>
        <v>0</v>
      </c>
      <c r="AA246" t="s">
        <v>2198</v>
      </c>
    </row>
    <row r="247" spans="1:27" x14ac:dyDescent="0.2">
      <c r="A247" t="s">
        <v>1022</v>
      </c>
      <c r="B247" s="38" t="s">
        <v>1023</v>
      </c>
      <c r="C247" t="s">
        <v>1077</v>
      </c>
      <c r="D247" s="38" t="s">
        <v>1078</v>
      </c>
      <c r="E247" s="38" t="s">
        <v>1083</v>
      </c>
      <c r="F247">
        <v>10200054</v>
      </c>
      <c r="G247" s="39" t="s">
        <v>68</v>
      </c>
      <c r="H247" s="39" t="s">
        <v>103</v>
      </c>
      <c r="I247" s="38" t="s">
        <v>9</v>
      </c>
      <c r="J247" s="38" t="s">
        <v>9</v>
      </c>
      <c r="K247" s="38" t="s">
        <v>104</v>
      </c>
      <c r="L247" s="38">
        <v>1315</v>
      </c>
      <c r="M247" s="38">
        <v>4487</v>
      </c>
      <c r="N247" s="2">
        <v>2634664.00875</v>
      </c>
      <c r="O247" s="2">
        <v>7</v>
      </c>
      <c r="P247" s="2">
        <v>1623241.0133332999</v>
      </c>
      <c r="Q247" s="3">
        <v>0.57009555488353003</v>
      </c>
      <c r="R247" s="48" t="s">
        <v>60</v>
      </c>
      <c r="S247" s="25">
        <v>0.3</v>
      </c>
      <c r="T247" s="23">
        <v>2110213.3199999998</v>
      </c>
      <c r="U247" s="36">
        <f>VLOOKUP(表2[[#This Row],[2014 Segment]],表3[],3)</f>
        <v>0</v>
      </c>
      <c r="V247" s="25">
        <v>0</v>
      </c>
      <c r="W247" s="25">
        <f>表2[[#This Row],[GR]]+表2[[#This Row],[根据BU需调整GR]]</f>
        <v>0.3</v>
      </c>
      <c r="X247" s="23">
        <f>表2[[#This Row],[MAT销量]]*(1+表2[[#This Row],[调整后GR2]])</f>
        <v>2110213.3173332899</v>
      </c>
      <c r="Y247" s="23">
        <f>表2[[#This Row],[调整结果]]/12/114.03</f>
        <v>1542.1477661823569</v>
      </c>
      <c r="Z247" s="27">
        <f>ROUND(表2[[#This Row],[调整结果]]-表2[[#This Row],[14 ECI金额]],0)</f>
        <v>0</v>
      </c>
      <c r="AA247" t="s">
        <v>2198</v>
      </c>
    </row>
    <row r="248" spans="1:27" x14ac:dyDescent="0.2">
      <c r="A248" t="s">
        <v>1022</v>
      </c>
      <c r="B248" s="38" t="s">
        <v>1023</v>
      </c>
      <c r="C248" t="s">
        <v>1077</v>
      </c>
      <c r="D248" s="38" t="s">
        <v>1078</v>
      </c>
      <c r="E248" s="38" t="s">
        <v>1081</v>
      </c>
      <c r="F248">
        <v>10200066</v>
      </c>
      <c r="G248" s="39" t="s">
        <v>1084</v>
      </c>
      <c r="H248" s="39" t="s">
        <v>105</v>
      </c>
      <c r="I248" s="38" t="s">
        <v>9</v>
      </c>
      <c r="J248" s="38" t="s">
        <v>9</v>
      </c>
      <c r="K248" s="38" t="s">
        <v>104</v>
      </c>
      <c r="L248" s="38">
        <v>900</v>
      </c>
      <c r="M248" s="38">
        <v>2000</v>
      </c>
      <c r="N248" s="2">
        <v>274831.34999999998</v>
      </c>
      <c r="O248" s="2">
        <v>2</v>
      </c>
      <c r="P248" s="2">
        <v>215293.97333333001</v>
      </c>
      <c r="Q248" s="3">
        <v>0.76183564939006998</v>
      </c>
      <c r="R248" s="48" t="s">
        <v>2197</v>
      </c>
      <c r="S248" s="25">
        <v>0</v>
      </c>
      <c r="T248" s="23">
        <v>215293.97</v>
      </c>
      <c r="U248" s="36">
        <f>VLOOKUP(表2[[#This Row],[2014 Segment]],表3[],3)</f>
        <v>0</v>
      </c>
      <c r="V248" s="25">
        <v>0</v>
      </c>
      <c r="W248" s="25">
        <f>表2[[#This Row],[GR]]+表2[[#This Row],[根据BU需调整GR]]</f>
        <v>0</v>
      </c>
      <c r="X248" s="23">
        <f>表2[[#This Row],[MAT销量]]*(1+表2[[#This Row],[调整后GR2]])</f>
        <v>215293.97333333001</v>
      </c>
      <c r="Y248" s="23">
        <f>表2[[#This Row],[调整结果]]/12/114.03</f>
        <v>157.33723094312168</v>
      </c>
      <c r="Z248" s="27">
        <f>ROUND(表2[[#This Row],[调整结果]]-表2[[#This Row],[14 ECI金额]],0)</f>
        <v>0</v>
      </c>
      <c r="AA248" t="s">
        <v>2198</v>
      </c>
    </row>
    <row r="249" spans="1:27" x14ac:dyDescent="0.2">
      <c r="A249" t="s">
        <v>1022</v>
      </c>
      <c r="B249" s="38" t="s">
        <v>1023</v>
      </c>
      <c r="C249" t="s">
        <v>1077</v>
      </c>
      <c r="D249" s="38" t="s">
        <v>1078</v>
      </c>
      <c r="E249" s="38" t="s">
        <v>1085</v>
      </c>
      <c r="F249">
        <v>10200069</v>
      </c>
      <c r="G249" s="39" t="s">
        <v>597</v>
      </c>
      <c r="H249" s="39" t="s">
        <v>105</v>
      </c>
      <c r="I249" s="38" t="s">
        <v>9</v>
      </c>
      <c r="J249" s="38" t="s">
        <v>9</v>
      </c>
      <c r="K249" s="38" t="s">
        <v>104</v>
      </c>
      <c r="L249" s="38">
        <v>1600</v>
      </c>
      <c r="M249" s="38">
        <v>4000</v>
      </c>
      <c r="N249" s="2">
        <v>1077429</v>
      </c>
      <c r="O249" s="2">
        <v>5</v>
      </c>
      <c r="P249" s="2">
        <v>367947.73333333002</v>
      </c>
      <c r="Q249" s="3">
        <v>0.32128409389389001</v>
      </c>
      <c r="R249" s="48" t="s">
        <v>62</v>
      </c>
      <c r="S249" s="25">
        <v>0.2</v>
      </c>
      <c r="T249" s="23">
        <v>441537.28000000003</v>
      </c>
      <c r="U249" s="36">
        <f>VLOOKUP(表2[[#This Row],[2014 Segment]],表3[],3)</f>
        <v>0</v>
      </c>
      <c r="V249" s="25">
        <v>0</v>
      </c>
      <c r="W249" s="25">
        <f>表2[[#This Row],[GR]]+表2[[#This Row],[根据BU需调整GR]]</f>
        <v>0.2</v>
      </c>
      <c r="X249" s="23">
        <f>表2[[#This Row],[MAT销量]]*(1+表2[[#This Row],[调整后GR2]])</f>
        <v>441537.27999999601</v>
      </c>
      <c r="Y249" s="23">
        <f>表2[[#This Row],[调整结果]]/12/114.03</f>
        <v>322.67625478674915</v>
      </c>
      <c r="Z249" s="27">
        <f>ROUND(表2[[#This Row],[调整结果]]-表2[[#This Row],[14 ECI金额]],0)</f>
        <v>0</v>
      </c>
      <c r="AA249" t="s">
        <v>2198</v>
      </c>
    </row>
    <row r="250" spans="1:27" x14ac:dyDescent="0.2">
      <c r="A250" t="s">
        <v>1022</v>
      </c>
      <c r="B250" s="38" t="s">
        <v>1023</v>
      </c>
      <c r="C250" t="s">
        <v>1077</v>
      </c>
      <c r="D250" s="38" t="s">
        <v>1078</v>
      </c>
      <c r="E250" s="38" t="s">
        <v>1085</v>
      </c>
      <c r="F250">
        <v>10200078</v>
      </c>
      <c r="G250" s="39" t="s">
        <v>420</v>
      </c>
      <c r="H250" s="39" t="s">
        <v>105</v>
      </c>
      <c r="I250" s="38" t="s">
        <v>9</v>
      </c>
      <c r="J250" s="38" t="s">
        <v>9</v>
      </c>
      <c r="K250" s="38" t="s">
        <v>104</v>
      </c>
      <c r="L250" s="38">
        <v>1500</v>
      </c>
      <c r="M250" s="38">
        <v>3400</v>
      </c>
      <c r="N250" s="2">
        <v>1524883</v>
      </c>
      <c r="O250" s="2">
        <v>6</v>
      </c>
      <c r="P250" s="2">
        <v>117231.02666667</v>
      </c>
      <c r="Q250" s="3">
        <v>4.0260183896076003E-2</v>
      </c>
      <c r="R250" s="48" t="s">
        <v>410</v>
      </c>
      <c r="S250" s="25">
        <v>0.21</v>
      </c>
      <c r="T250" s="23">
        <v>141849.54</v>
      </c>
      <c r="U250" s="36">
        <f>VLOOKUP(表2[[#This Row],[2014 Segment]],表3[],3)</f>
        <v>0</v>
      </c>
      <c r="V250" s="25">
        <v>0</v>
      </c>
      <c r="W250" s="25">
        <f>表2[[#This Row],[GR]]+表2[[#This Row],[根据BU需调整GR]]</f>
        <v>0.21</v>
      </c>
      <c r="X250" s="23">
        <f>表2[[#This Row],[MAT销量]]*(1+表2[[#This Row],[调整后GR2]])</f>
        <v>141849.5422666707</v>
      </c>
      <c r="Y250" s="23">
        <f>表2[[#This Row],[调整结果]]/12/114.03</f>
        <v>103.66390589221456</v>
      </c>
      <c r="Z250" s="27">
        <f>ROUND(表2[[#This Row],[调整结果]]-表2[[#This Row],[14 ECI金额]],0)</f>
        <v>0</v>
      </c>
      <c r="AA250" t="s">
        <v>2198</v>
      </c>
    </row>
    <row r="251" spans="1:27" x14ac:dyDescent="0.2">
      <c r="A251" t="s">
        <v>1022</v>
      </c>
      <c r="B251" s="38" t="s">
        <v>1023</v>
      </c>
      <c r="C251" t="s">
        <v>1077</v>
      </c>
      <c r="D251" s="38" t="s">
        <v>1078</v>
      </c>
      <c r="E251" s="38" t="s">
        <v>1086</v>
      </c>
      <c r="F251">
        <v>10200080</v>
      </c>
      <c r="G251" s="39" t="s">
        <v>589</v>
      </c>
      <c r="H251" s="39" t="s">
        <v>103</v>
      </c>
      <c r="I251" s="38" t="s">
        <v>9</v>
      </c>
      <c r="J251" s="38" t="s">
        <v>9</v>
      </c>
      <c r="K251" s="38" t="s">
        <v>104</v>
      </c>
      <c r="L251" s="38">
        <v>1500</v>
      </c>
      <c r="M251" s="38">
        <v>4250</v>
      </c>
      <c r="N251" s="2">
        <v>913708.93090908998</v>
      </c>
      <c r="O251" s="2">
        <v>4</v>
      </c>
      <c r="P251" s="2">
        <v>638584.53333332995</v>
      </c>
      <c r="Q251" s="3">
        <v>0.65191824206791005</v>
      </c>
      <c r="R251" s="48" t="s">
        <v>2197</v>
      </c>
      <c r="S251" s="25">
        <v>0</v>
      </c>
      <c r="T251" s="23">
        <v>638584.53</v>
      </c>
      <c r="U251" s="36">
        <f>VLOOKUP(表2[[#This Row],[2014 Segment]],表3[],3)</f>
        <v>0</v>
      </c>
      <c r="V251" s="25">
        <v>0</v>
      </c>
      <c r="W251" s="25">
        <f>表2[[#This Row],[GR]]+表2[[#This Row],[根据BU需调整GR]]</f>
        <v>0</v>
      </c>
      <c r="X251" s="23">
        <f>表2[[#This Row],[MAT销量]]*(1+表2[[#This Row],[调整后GR2]])</f>
        <v>638584.53333332995</v>
      </c>
      <c r="Y251" s="23">
        <f>表2[[#This Row],[调整结果]]/12/114.03</f>
        <v>466.67874925701568</v>
      </c>
      <c r="Z251" s="27">
        <f>ROUND(表2[[#This Row],[调整结果]]-表2[[#This Row],[14 ECI金额]],0)</f>
        <v>0</v>
      </c>
      <c r="AA251" t="s">
        <v>2198</v>
      </c>
    </row>
    <row r="252" spans="1:27" x14ac:dyDescent="0.2">
      <c r="A252" t="s">
        <v>1022</v>
      </c>
      <c r="B252" s="38" t="s">
        <v>1023</v>
      </c>
      <c r="C252" t="s">
        <v>1077</v>
      </c>
      <c r="D252" s="38" t="s">
        <v>1078</v>
      </c>
      <c r="E252" s="38" t="s">
        <v>1079</v>
      </c>
      <c r="F252">
        <v>10200082</v>
      </c>
      <c r="G252" s="39" t="s">
        <v>600</v>
      </c>
      <c r="H252" s="39" t="s">
        <v>103</v>
      </c>
      <c r="I252" s="38" t="s">
        <v>9</v>
      </c>
      <c r="J252" s="38" t="s">
        <v>9</v>
      </c>
      <c r="K252" s="38" t="s">
        <v>104</v>
      </c>
      <c r="L252" s="38">
        <v>610</v>
      </c>
      <c r="M252" s="38">
        <v>8000</v>
      </c>
      <c r="N252" s="2">
        <v>201136.28</v>
      </c>
      <c r="O252" s="2">
        <v>1</v>
      </c>
      <c r="P252" s="2">
        <v>5625.48</v>
      </c>
      <c r="Q252" s="3">
        <v>7.9372055603295008E-3</v>
      </c>
      <c r="R252" s="48" t="s">
        <v>2195</v>
      </c>
      <c r="S252" s="25">
        <v>0</v>
      </c>
      <c r="T252" s="23">
        <v>5625.48</v>
      </c>
      <c r="U252" s="36">
        <f>VLOOKUP(表2[[#This Row],[2014 Segment]],表3[],3)</f>
        <v>0</v>
      </c>
      <c r="V252" s="25">
        <v>0</v>
      </c>
      <c r="W252" s="25">
        <f>表2[[#This Row],[GR]]+表2[[#This Row],[根据BU需调整GR]]</f>
        <v>0</v>
      </c>
      <c r="X252" s="23">
        <f>表2[[#This Row],[MAT销量]]*(1+表2[[#This Row],[调整后GR2]])</f>
        <v>5625.48</v>
      </c>
      <c r="Y252" s="23">
        <f>表2[[#This Row],[调整结果]]/12/114.03</f>
        <v>4.1111111111111107</v>
      </c>
      <c r="Z252" s="27">
        <f>ROUND(表2[[#This Row],[调整结果]]-表2[[#This Row],[14 ECI金额]],0)</f>
        <v>0</v>
      </c>
      <c r="AA252" t="s">
        <v>2198</v>
      </c>
    </row>
    <row r="253" spans="1:27" x14ac:dyDescent="0.2">
      <c r="A253" t="s">
        <v>1022</v>
      </c>
      <c r="B253" s="38" t="s">
        <v>1023</v>
      </c>
      <c r="C253" t="s">
        <v>1077</v>
      </c>
      <c r="D253" s="38" t="s">
        <v>1078</v>
      </c>
      <c r="E253" s="38" t="s">
        <v>1086</v>
      </c>
      <c r="F253">
        <v>10200083</v>
      </c>
      <c r="G253" s="39" t="s">
        <v>131</v>
      </c>
      <c r="H253" s="39" t="s">
        <v>103</v>
      </c>
      <c r="I253" s="38" t="s">
        <v>9</v>
      </c>
      <c r="J253" s="38" t="s">
        <v>9</v>
      </c>
      <c r="K253" s="38" t="s">
        <v>104</v>
      </c>
      <c r="L253" s="38">
        <v>660</v>
      </c>
      <c r="M253" s="38">
        <v>2300</v>
      </c>
      <c r="N253" s="2">
        <v>806667.55</v>
      </c>
      <c r="O253" s="2">
        <v>4</v>
      </c>
      <c r="P253" s="2">
        <v>474189.17333333002</v>
      </c>
      <c r="Q253" s="3">
        <v>0.60694669074019003</v>
      </c>
      <c r="R253" s="48" t="s">
        <v>2197</v>
      </c>
      <c r="S253" s="25">
        <v>0</v>
      </c>
      <c r="T253" s="23">
        <v>474189.17</v>
      </c>
      <c r="U253" s="36">
        <f>VLOOKUP(表2[[#This Row],[2014 Segment]],表3[],3)</f>
        <v>0</v>
      </c>
      <c r="V253" s="25">
        <v>0</v>
      </c>
      <c r="W253" s="25">
        <f>表2[[#This Row],[GR]]+表2[[#This Row],[根据BU需调整GR]]</f>
        <v>0</v>
      </c>
      <c r="X253" s="23">
        <f>表2[[#This Row],[MAT销量]]*(1+表2[[#This Row],[调整后GR2]])</f>
        <v>474189.17333333002</v>
      </c>
      <c r="Y253" s="23">
        <f>表2[[#This Row],[调整结果]]/12/114.03</f>
        <v>346.53831837625336</v>
      </c>
      <c r="Z253" s="27">
        <f>ROUND(表2[[#This Row],[调整结果]]-表2[[#This Row],[14 ECI金额]],0)</f>
        <v>0</v>
      </c>
      <c r="AA253" t="s">
        <v>2198</v>
      </c>
    </row>
    <row r="254" spans="1:27" x14ac:dyDescent="0.2">
      <c r="A254" t="s">
        <v>1022</v>
      </c>
      <c r="B254" s="38" t="s">
        <v>1023</v>
      </c>
      <c r="C254" t="s">
        <v>1077</v>
      </c>
      <c r="D254" s="38" t="s">
        <v>1078</v>
      </c>
      <c r="E254" s="38" t="s">
        <v>1081</v>
      </c>
      <c r="F254">
        <v>10200084</v>
      </c>
      <c r="G254" s="39" t="s">
        <v>1087</v>
      </c>
      <c r="H254" s="39" t="s">
        <v>103</v>
      </c>
      <c r="I254" s="38" t="s">
        <v>9</v>
      </c>
      <c r="J254" s="38" t="s">
        <v>9</v>
      </c>
      <c r="K254" s="38" t="s">
        <v>104</v>
      </c>
      <c r="L254" s="38">
        <v>800</v>
      </c>
      <c r="M254" s="38">
        <v>1100</v>
      </c>
      <c r="N254" s="2">
        <v>1507101.2075</v>
      </c>
      <c r="O254" s="2">
        <v>5</v>
      </c>
      <c r="P254" s="2">
        <v>1070390.3999999999</v>
      </c>
      <c r="Q254" s="3">
        <v>0.56530350832460996</v>
      </c>
      <c r="R254" s="48" t="s">
        <v>60</v>
      </c>
      <c r="S254" s="25">
        <v>0.3</v>
      </c>
      <c r="T254" s="23">
        <v>1391507.52</v>
      </c>
      <c r="U254" s="36">
        <f>VLOOKUP(表2[[#This Row],[2014 Segment]],表3[],3)</f>
        <v>0</v>
      </c>
      <c r="V254" s="25">
        <v>0</v>
      </c>
      <c r="W254" s="25">
        <f>表2[[#This Row],[GR]]+表2[[#This Row],[根据BU需调整GR]]</f>
        <v>0.3</v>
      </c>
      <c r="X254" s="23">
        <f>表2[[#This Row],[MAT销量]]*(1+表2[[#This Row],[调整后GR2]])</f>
        <v>1391507.52</v>
      </c>
      <c r="Y254" s="23">
        <f>表2[[#This Row],[调整结果]]/12/114.03</f>
        <v>1016.9162501096204</v>
      </c>
      <c r="Z254" s="27">
        <f>ROUND(表2[[#This Row],[调整结果]]-表2[[#This Row],[14 ECI金额]],0)</f>
        <v>0</v>
      </c>
      <c r="AA254" t="s">
        <v>2198</v>
      </c>
    </row>
    <row r="255" spans="1:27" x14ac:dyDescent="0.2">
      <c r="A255" t="s">
        <v>1022</v>
      </c>
      <c r="B255" s="38" t="s">
        <v>1023</v>
      </c>
      <c r="C255" t="s">
        <v>1077</v>
      </c>
      <c r="D255" s="38" t="s">
        <v>1078</v>
      </c>
      <c r="E255" s="38" t="s">
        <v>1088</v>
      </c>
      <c r="F255">
        <v>10200087</v>
      </c>
      <c r="G255" s="39" t="s">
        <v>25</v>
      </c>
      <c r="H255" s="39" t="s">
        <v>103</v>
      </c>
      <c r="I255" s="38" t="s">
        <v>9</v>
      </c>
      <c r="J255" s="38" t="s">
        <v>9</v>
      </c>
      <c r="K255" s="38" t="s">
        <v>104</v>
      </c>
      <c r="L255" s="38">
        <v>1100</v>
      </c>
      <c r="M255" s="38">
        <v>5000</v>
      </c>
      <c r="N255" s="2">
        <v>5914942.0499999998</v>
      </c>
      <c r="O255" s="2">
        <v>9</v>
      </c>
      <c r="P255" s="2">
        <v>2193273.1733332998</v>
      </c>
      <c r="Q255" s="3">
        <v>0.32581963841894002</v>
      </c>
      <c r="R255" s="48" t="s">
        <v>67</v>
      </c>
      <c r="S255" s="25">
        <v>0.22</v>
      </c>
      <c r="T255" s="23">
        <v>2675793.27</v>
      </c>
      <c r="U255" s="36">
        <f>VLOOKUP(表2[[#This Row],[2014 Segment]],表3[],3)</f>
        <v>0</v>
      </c>
      <c r="V255" s="25">
        <v>0</v>
      </c>
      <c r="W255" s="25">
        <f>表2[[#This Row],[GR]]+表2[[#This Row],[根据BU需调整GR]]</f>
        <v>0.22</v>
      </c>
      <c r="X255" s="23">
        <f>表2[[#This Row],[MAT销量]]*(1+表2[[#This Row],[调整后GR2]])</f>
        <v>2675793.2714666259</v>
      </c>
      <c r="Y255" s="23">
        <f>表2[[#This Row],[调整结果]]/12/114.03</f>
        <v>1955.4746349400932</v>
      </c>
      <c r="Z255" s="27">
        <f>ROUND(表2[[#This Row],[调整结果]]-表2[[#This Row],[14 ECI金额]],0)</f>
        <v>0</v>
      </c>
      <c r="AA255" t="s">
        <v>2198</v>
      </c>
    </row>
    <row r="256" spans="1:27" x14ac:dyDescent="0.2">
      <c r="A256" t="s">
        <v>1022</v>
      </c>
      <c r="B256" s="38" t="s">
        <v>1023</v>
      </c>
      <c r="C256" t="s">
        <v>1077</v>
      </c>
      <c r="D256" s="38" t="s">
        <v>1078</v>
      </c>
      <c r="E256" s="38" t="s">
        <v>1079</v>
      </c>
      <c r="F256">
        <v>10200101</v>
      </c>
      <c r="G256" s="39" t="s">
        <v>416</v>
      </c>
      <c r="H256" s="39" t="s">
        <v>105</v>
      </c>
      <c r="I256" s="38" t="s">
        <v>9</v>
      </c>
      <c r="J256" s="38" t="s">
        <v>9</v>
      </c>
      <c r="K256" s="38" t="s">
        <v>104</v>
      </c>
      <c r="L256" s="38">
        <v>515</v>
      </c>
      <c r="M256" s="38">
        <v>500</v>
      </c>
      <c r="N256" s="2">
        <v>204071</v>
      </c>
      <c r="O256" s="2">
        <v>2</v>
      </c>
      <c r="P256" s="2">
        <v>74958.186666666996</v>
      </c>
      <c r="Q256" s="3">
        <v>0.26771113975038002</v>
      </c>
      <c r="R256" s="48" t="s">
        <v>2196</v>
      </c>
      <c r="S256" s="25">
        <v>0</v>
      </c>
      <c r="T256" s="23">
        <v>74958.19</v>
      </c>
      <c r="U256" s="36">
        <f>VLOOKUP(表2[[#This Row],[2014 Segment]],表3[],3)</f>
        <v>0</v>
      </c>
      <c r="V256" s="25">
        <v>0</v>
      </c>
      <c r="W256" s="25">
        <f>表2[[#This Row],[GR]]+表2[[#This Row],[根据BU需调整GR]]</f>
        <v>0</v>
      </c>
      <c r="X256" s="23">
        <f>表2[[#This Row],[MAT销量]]*(1+表2[[#This Row],[调整后GR2]])</f>
        <v>74958.186666666996</v>
      </c>
      <c r="Y256" s="23">
        <f>表2[[#This Row],[调整结果]]/12/114.03</f>
        <v>54.77958042230626</v>
      </c>
      <c r="Z256" s="27">
        <f>ROUND(表2[[#This Row],[调整结果]]-表2[[#This Row],[14 ECI金额]],0)</f>
        <v>0</v>
      </c>
      <c r="AA256" t="s">
        <v>2198</v>
      </c>
    </row>
    <row r="257" spans="1:27" x14ac:dyDescent="0.2">
      <c r="A257" t="s">
        <v>1022</v>
      </c>
      <c r="B257" s="38" t="s">
        <v>1023</v>
      </c>
      <c r="C257" t="s">
        <v>1077</v>
      </c>
      <c r="D257" s="38" t="s">
        <v>1078</v>
      </c>
      <c r="E257" s="38" t="s">
        <v>1085</v>
      </c>
      <c r="F257">
        <v>13000247</v>
      </c>
      <c r="G257" s="39" t="s">
        <v>1089</v>
      </c>
      <c r="H257" s="39" t="s">
        <v>105</v>
      </c>
      <c r="I257" s="38" t="s">
        <v>9</v>
      </c>
      <c r="J257" s="38" t="s">
        <v>9</v>
      </c>
      <c r="K257" s="38" t="s">
        <v>107</v>
      </c>
      <c r="L257" s="38">
        <v>0</v>
      </c>
      <c r="M257" s="38">
        <v>30</v>
      </c>
      <c r="N257" s="2">
        <v>204071</v>
      </c>
      <c r="O257" s="2">
        <v>2</v>
      </c>
      <c r="P257" s="2">
        <v>42571.199999999997</v>
      </c>
      <c r="Q257" s="3">
        <v>0.17882011652807001</v>
      </c>
      <c r="R257" s="48" t="s">
        <v>2195</v>
      </c>
      <c r="S257" s="25">
        <v>0</v>
      </c>
      <c r="T257" s="23">
        <v>42571.199999999997</v>
      </c>
      <c r="U257" s="36">
        <f>VLOOKUP(表2[[#This Row],[2014 Segment]],表3[],3)</f>
        <v>0</v>
      </c>
      <c r="V257" s="25">
        <v>0</v>
      </c>
      <c r="W257" s="25">
        <f>表2[[#This Row],[GR]]+表2[[#This Row],[根据BU需调整GR]]</f>
        <v>0</v>
      </c>
      <c r="X257" s="23">
        <f>表2[[#This Row],[MAT销量]]*(1+表2[[#This Row],[调整后GR2]])</f>
        <v>42571.199999999997</v>
      </c>
      <c r="Y257" s="23">
        <f>表2[[#This Row],[调整结果]]/12/114.03</f>
        <v>31.111111111111111</v>
      </c>
      <c r="Z257" s="27">
        <f>ROUND(表2[[#This Row],[调整结果]]-表2[[#This Row],[14 ECI金额]],0)</f>
        <v>0</v>
      </c>
      <c r="AA257" t="s">
        <v>2198</v>
      </c>
    </row>
    <row r="258" spans="1:27" x14ac:dyDescent="0.2">
      <c r="A258" t="s">
        <v>1022</v>
      </c>
      <c r="B258" s="38" t="s">
        <v>1023</v>
      </c>
      <c r="C258" t="s">
        <v>1077</v>
      </c>
      <c r="D258" s="38" t="s">
        <v>1078</v>
      </c>
      <c r="E258" s="38" t="s">
        <v>1079</v>
      </c>
      <c r="F258">
        <v>13000387</v>
      </c>
      <c r="G258" s="39" t="s">
        <v>1090</v>
      </c>
      <c r="H258" s="39" t="s">
        <v>105</v>
      </c>
      <c r="I258" s="38" t="s">
        <v>9</v>
      </c>
      <c r="J258" s="38" t="s">
        <v>9</v>
      </c>
      <c r="K258" s="38" t="s">
        <v>107</v>
      </c>
      <c r="L258" s="38">
        <v>0</v>
      </c>
      <c r="M258" s="38">
        <v>20</v>
      </c>
      <c r="N258" s="2">
        <v>171600</v>
      </c>
      <c r="O258" s="2">
        <v>1</v>
      </c>
      <c r="P258" s="2">
        <v>15964.733333333001</v>
      </c>
      <c r="Q258" s="3">
        <v>5.3565268065267999E-2</v>
      </c>
      <c r="R258" s="48" t="s">
        <v>2195</v>
      </c>
      <c r="S258" s="25">
        <v>0</v>
      </c>
      <c r="T258" s="23">
        <v>15964.73</v>
      </c>
      <c r="U258" s="36">
        <f>VLOOKUP(表2[[#This Row],[2014 Segment]],表3[],3)</f>
        <v>0</v>
      </c>
      <c r="V258" s="25">
        <v>0</v>
      </c>
      <c r="W258" s="25">
        <f>表2[[#This Row],[GR]]+表2[[#This Row],[根据BU需调整GR]]</f>
        <v>0</v>
      </c>
      <c r="X258" s="23">
        <f>表2[[#This Row],[MAT销量]]*(1+表2[[#This Row],[调整后GR2]])</f>
        <v>15964.733333333001</v>
      </c>
      <c r="Y258" s="23">
        <f>表2[[#This Row],[调整结果]]/12/114.03</f>
        <v>11.667056427645502</v>
      </c>
      <c r="Z258" s="27">
        <f>ROUND(表2[[#This Row],[调整结果]]-表2[[#This Row],[14 ECI金额]],0)</f>
        <v>0</v>
      </c>
      <c r="AA258" t="s">
        <v>2198</v>
      </c>
    </row>
    <row r="259" spans="1:27" x14ac:dyDescent="0.2">
      <c r="A259" t="s">
        <v>1022</v>
      </c>
      <c r="B259" s="38" t="s">
        <v>1023</v>
      </c>
      <c r="C259" t="s">
        <v>1077</v>
      </c>
      <c r="D259" s="38" t="s">
        <v>1078</v>
      </c>
      <c r="E259" s="38" t="s">
        <v>1079</v>
      </c>
      <c r="F259">
        <v>13000418</v>
      </c>
      <c r="G259" s="39" t="s">
        <v>1091</v>
      </c>
      <c r="H259" s="39" t="s">
        <v>105</v>
      </c>
      <c r="I259" s="38" t="s">
        <v>9</v>
      </c>
      <c r="J259" s="38" t="s">
        <v>9</v>
      </c>
      <c r="K259" s="38" t="s">
        <v>107</v>
      </c>
      <c r="L259" s="38">
        <v>0</v>
      </c>
      <c r="M259" s="38">
        <v>20</v>
      </c>
      <c r="N259" s="2">
        <v>171600</v>
      </c>
      <c r="O259" s="2">
        <v>1</v>
      </c>
      <c r="P259" s="2">
        <v>304.08</v>
      </c>
      <c r="Q259" s="3">
        <v>1.3290209790210001E-3</v>
      </c>
      <c r="R259" s="48" t="s">
        <v>2195</v>
      </c>
      <c r="S259" s="25">
        <v>0</v>
      </c>
      <c r="T259" s="23">
        <v>304.08</v>
      </c>
      <c r="U259" s="36">
        <f>VLOOKUP(表2[[#This Row],[2014 Segment]],表3[],3)</f>
        <v>0</v>
      </c>
      <c r="V259" s="25">
        <v>0</v>
      </c>
      <c r="W259" s="25">
        <f>表2[[#This Row],[GR]]+表2[[#This Row],[根据BU需调整GR]]</f>
        <v>0</v>
      </c>
      <c r="X259" s="23">
        <f>表2[[#This Row],[MAT销量]]*(1+表2[[#This Row],[调整后GR2]])</f>
        <v>304.08</v>
      </c>
      <c r="Y259" s="23">
        <f>表2[[#This Row],[调整结果]]/12/114.03</f>
        <v>0.22222222222222221</v>
      </c>
      <c r="Z259" s="27">
        <f>ROUND(表2[[#This Row],[调整结果]]-表2[[#This Row],[14 ECI金额]],0)</f>
        <v>0</v>
      </c>
      <c r="AA259" t="s">
        <v>2198</v>
      </c>
    </row>
    <row r="260" spans="1:27" x14ac:dyDescent="0.2">
      <c r="A260" t="s">
        <v>1022</v>
      </c>
      <c r="B260" s="38" t="s">
        <v>1023</v>
      </c>
      <c r="C260" t="s">
        <v>1077</v>
      </c>
      <c r="D260" s="38" t="s">
        <v>1078</v>
      </c>
      <c r="E260" s="38" t="s">
        <v>1079</v>
      </c>
      <c r="F260">
        <v>91003469</v>
      </c>
      <c r="G260" s="39" t="s">
        <v>1092</v>
      </c>
      <c r="H260" s="39" t="s">
        <v>105</v>
      </c>
      <c r="I260" s="38" t="s">
        <v>9</v>
      </c>
      <c r="J260" s="38" t="s">
        <v>9</v>
      </c>
      <c r="K260" s="38" t="s">
        <v>107</v>
      </c>
      <c r="L260" s="38">
        <v>0</v>
      </c>
      <c r="M260" s="38">
        <v>20</v>
      </c>
      <c r="N260" s="2">
        <v>171600</v>
      </c>
      <c r="O260" s="2">
        <v>1</v>
      </c>
      <c r="P260" s="2">
        <v>456.12</v>
      </c>
      <c r="Q260" s="3">
        <v>1.3290209790210001E-3</v>
      </c>
      <c r="R260" s="48" t="s">
        <v>2195</v>
      </c>
      <c r="S260" s="25">
        <v>0</v>
      </c>
      <c r="T260" s="23">
        <v>456.12</v>
      </c>
      <c r="U260" s="36">
        <f>VLOOKUP(表2[[#This Row],[2014 Segment]],表3[],3)</f>
        <v>0</v>
      </c>
      <c r="V260" s="25">
        <v>0</v>
      </c>
      <c r="W260" s="25">
        <f>表2[[#This Row],[GR]]+表2[[#This Row],[根据BU需调整GR]]</f>
        <v>0</v>
      </c>
      <c r="X260" s="23">
        <f>表2[[#This Row],[MAT销量]]*(1+表2[[#This Row],[调整后GR2]])</f>
        <v>456.12</v>
      </c>
      <c r="Y260" s="23">
        <f>表2[[#This Row],[调整结果]]/12/114.03</f>
        <v>0.33333333333333331</v>
      </c>
      <c r="Z260" s="27">
        <f>ROUND(表2[[#This Row],[调整结果]]-表2[[#This Row],[14 ECI金额]],0)</f>
        <v>0</v>
      </c>
      <c r="AA260" t="s">
        <v>2198</v>
      </c>
    </row>
    <row r="261" spans="1:27" x14ac:dyDescent="0.2">
      <c r="A261" t="s">
        <v>1022</v>
      </c>
      <c r="B261" s="38" t="s">
        <v>1023</v>
      </c>
      <c r="C261" t="s">
        <v>1077</v>
      </c>
      <c r="D261" s="38" t="s">
        <v>1078</v>
      </c>
      <c r="E261" s="38" t="s">
        <v>1079</v>
      </c>
      <c r="F261">
        <v>91003472</v>
      </c>
      <c r="G261" s="39" t="s">
        <v>1093</v>
      </c>
      <c r="H261" s="39" t="s">
        <v>105</v>
      </c>
      <c r="I261" s="38" t="s">
        <v>9</v>
      </c>
      <c r="J261" s="38" t="s">
        <v>9</v>
      </c>
      <c r="K261" s="38" t="s">
        <v>107</v>
      </c>
      <c r="L261" s="38">
        <v>0</v>
      </c>
      <c r="M261" s="38">
        <v>50</v>
      </c>
      <c r="N261" s="2">
        <v>171600</v>
      </c>
      <c r="O261" s="2">
        <v>1</v>
      </c>
      <c r="P261" s="2">
        <v>304.08</v>
      </c>
      <c r="Q261" s="3">
        <v>6.6451048951048997E-4</v>
      </c>
      <c r="R261" s="48" t="s">
        <v>2195</v>
      </c>
      <c r="S261" s="25">
        <v>0</v>
      </c>
      <c r="T261" s="23">
        <v>304.08</v>
      </c>
      <c r="U261" s="36">
        <f>VLOOKUP(表2[[#This Row],[2014 Segment]],表3[],3)</f>
        <v>0</v>
      </c>
      <c r="V261" s="25">
        <v>0</v>
      </c>
      <c r="W261" s="25">
        <f>表2[[#This Row],[GR]]+表2[[#This Row],[根据BU需调整GR]]</f>
        <v>0</v>
      </c>
      <c r="X261" s="23">
        <f>表2[[#This Row],[MAT销量]]*(1+表2[[#This Row],[调整后GR2]])</f>
        <v>304.08</v>
      </c>
      <c r="Y261" s="23">
        <f>表2[[#This Row],[调整结果]]/12/114.03</f>
        <v>0.22222222222222221</v>
      </c>
      <c r="Z261" s="27">
        <f>ROUND(表2[[#This Row],[调整结果]]-表2[[#This Row],[14 ECI金额]],0)</f>
        <v>0</v>
      </c>
      <c r="AA261" t="s">
        <v>2198</v>
      </c>
    </row>
    <row r="262" spans="1:27" x14ac:dyDescent="0.2">
      <c r="A262" t="s">
        <v>1022</v>
      </c>
      <c r="B262" s="38" t="s">
        <v>1023</v>
      </c>
      <c r="C262" t="s">
        <v>1077</v>
      </c>
      <c r="D262" s="38" t="s">
        <v>1078</v>
      </c>
      <c r="E262" s="38" t="s">
        <v>1085</v>
      </c>
      <c r="F262">
        <v>91028313</v>
      </c>
      <c r="G262" s="39" t="s">
        <v>1094</v>
      </c>
      <c r="H262" s="39" t="s">
        <v>105</v>
      </c>
      <c r="I262" s="38" t="s">
        <v>9</v>
      </c>
      <c r="J262" s="38" t="s">
        <v>9</v>
      </c>
      <c r="K262" s="38" t="s">
        <v>107</v>
      </c>
      <c r="L262" s="38">
        <v>0</v>
      </c>
      <c r="M262" s="38">
        <v>30</v>
      </c>
      <c r="N262" s="2">
        <v>171600</v>
      </c>
      <c r="O262" s="2">
        <v>1</v>
      </c>
      <c r="P262" s="2">
        <v>456.12</v>
      </c>
      <c r="Q262" s="3">
        <v>1.3290209790210001E-3</v>
      </c>
      <c r="R262" s="48" t="s">
        <v>2195</v>
      </c>
      <c r="S262" s="25">
        <v>0</v>
      </c>
      <c r="T262" s="23">
        <v>456.12</v>
      </c>
      <c r="U262" s="36">
        <f>VLOOKUP(表2[[#This Row],[2014 Segment]],表3[],3)</f>
        <v>0</v>
      </c>
      <c r="V262" s="25">
        <v>0</v>
      </c>
      <c r="W262" s="25">
        <f>表2[[#This Row],[GR]]+表2[[#This Row],[根据BU需调整GR]]</f>
        <v>0</v>
      </c>
      <c r="X262" s="23">
        <f>表2[[#This Row],[MAT销量]]*(1+表2[[#This Row],[调整后GR2]])</f>
        <v>456.12</v>
      </c>
      <c r="Y262" s="23">
        <f>表2[[#This Row],[调整结果]]/12/114.03</f>
        <v>0.33333333333333331</v>
      </c>
      <c r="Z262" s="27">
        <f>ROUND(表2[[#This Row],[调整结果]]-表2[[#This Row],[14 ECI金额]],0)</f>
        <v>0</v>
      </c>
      <c r="AA262" t="s">
        <v>2198</v>
      </c>
    </row>
    <row r="263" spans="1:27" x14ac:dyDescent="0.2">
      <c r="A263" t="s">
        <v>1022</v>
      </c>
      <c r="B263" s="38" t="s">
        <v>1023</v>
      </c>
      <c r="C263" t="s">
        <v>1095</v>
      </c>
      <c r="D263" s="38" t="s">
        <v>1096</v>
      </c>
      <c r="E263" s="38" t="s">
        <v>1097</v>
      </c>
      <c r="F263">
        <v>10200013</v>
      </c>
      <c r="G263" s="39" t="s">
        <v>592</v>
      </c>
      <c r="H263" s="39" t="s">
        <v>103</v>
      </c>
      <c r="I263" s="38" t="s">
        <v>9</v>
      </c>
      <c r="J263" s="38" t="s">
        <v>9</v>
      </c>
      <c r="K263" s="38" t="s">
        <v>104</v>
      </c>
      <c r="L263" s="38">
        <v>760</v>
      </c>
      <c r="M263" s="38">
        <v>3636</v>
      </c>
      <c r="N263" s="2">
        <v>109214.54919999999</v>
      </c>
      <c r="O263" s="2">
        <v>1</v>
      </c>
      <c r="P263" s="2">
        <v>15204.266666666999</v>
      </c>
      <c r="Q263" s="3">
        <v>9.7448005581293004E-2</v>
      </c>
      <c r="R263" s="48" t="s">
        <v>2195</v>
      </c>
      <c r="S263" s="25">
        <v>0</v>
      </c>
      <c r="T263" s="23">
        <v>15204.27</v>
      </c>
      <c r="U263" s="36">
        <f>VLOOKUP(表2[[#This Row],[2014 Segment]],表3[],3)</f>
        <v>0</v>
      </c>
      <c r="V263" s="25">
        <v>0</v>
      </c>
      <c r="W263" s="25">
        <f>表2[[#This Row],[GR]]+表2[[#This Row],[根据BU需调整GR]]</f>
        <v>0</v>
      </c>
      <c r="X263" s="23">
        <f>表2[[#This Row],[MAT销量]]*(1+表2[[#This Row],[调整后GR2]])</f>
        <v>15204.266666666999</v>
      </c>
      <c r="Y263" s="23">
        <f>表2[[#This Row],[调整结果]]/12/114.03</f>
        <v>11.111305991600894</v>
      </c>
      <c r="Z263" s="27">
        <f>ROUND(表2[[#This Row],[调整结果]]-表2[[#This Row],[14 ECI金额]],0)</f>
        <v>0</v>
      </c>
      <c r="AA263" t="s">
        <v>2198</v>
      </c>
    </row>
    <row r="264" spans="1:27" x14ac:dyDescent="0.2">
      <c r="A264" t="s">
        <v>1022</v>
      </c>
      <c r="B264" s="38" t="s">
        <v>1023</v>
      </c>
      <c r="C264" t="s">
        <v>1095</v>
      </c>
      <c r="D264" s="38" t="s">
        <v>1096</v>
      </c>
      <c r="E264" s="38" t="s">
        <v>1097</v>
      </c>
      <c r="F264">
        <v>10200016</v>
      </c>
      <c r="G264" s="39" t="s">
        <v>108</v>
      </c>
      <c r="H264" s="39" t="s">
        <v>105</v>
      </c>
      <c r="I264" s="38" t="s">
        <v>9</v>
      </c>
      <c r="J264" s="38" t="s">
        <v>9</v>
      </c>
      <c r="K264" s="38" t="s">
        <v>104</v>
      </c>
      <c r="L264" s="38">
        <v>665</v>
      </c>
      <c r="M264" s="38">
        <v>1000</v>
      </c>
      <c r="N264" s="2">
        <v>336000</v>
      </c>
      <c r="O264" s="2">
        <v>2</v>
      </c>
      <c r="P264" s="2">
        <v>284909.06666667003</v>
      </c>
      <c r="Q264" s="3">
        <v>0.68861190476190004</v>
      </c>
      <c r="R264" s="48" t="s">
        <v>2197</v>
      </c>
      <c r="S264" s="25">
        <v>0</v>
      </c>
      <c r="T264" s="23">
        <v>284909.07</v>
      </c>
      <c r="U264" s="36">
        <f>VLOOKUP(表2[[#This Row],[2014 Segment]],表3[],3)</f>
        <v>0</v>
      </c>
      <c r="V264" s="25">
        <v>0</v>
      </c>
      <c r="W264" s="25">
        <f>表2[[#This Row],[GR]]+表2[[#This Row],[根据BU需调整GR]]</f>
        <v>0</v>
      </c>
      <c r="X264" s="23">
        <f>表2[[#This Row],[MAT销量]]*(1+表2[[#This Row],[调整后GR2]])</f>
        <v>284909.06666667003</v>
      </c>
      <c r="Y264" s="23">
        <f>表2[[#This Row],[调整结果]]/12/114.03</f>
        <v>208.21206894871966</v>
      </c>
      <c r="Z264" s="27">
        <f>ROUND(表2[[#This Row],[调整结果]]-表2[[#This Row],[14 ECI金额]],0)</f>
        <v>0</v>
      </c>
      <c r="AA264" t="s">
        <v>2198</v>
      </c>
    </row>
    <row r="265" spans="1:27" x14ac:dyDescent="0.2">
      <c r="A265" t="s">
        <v>1022</v>
      </c>
      <c r="B265" s="38" t="s">
        <v>1023</v>
      </c>
      <c r="C265" t="s">
        <v>1095</v>
      </c>
      <c r="D265" s="38" t="s">
        <v>1096</v>
      </c>
      <c r="E265" s="38" t="s">
        <v>1098</v>
      </c>
      <c r="F265">
        <v>10200022</v>
      </c>
      <c r="G265" s="39" t="s">
        <v>598</v>
      </c>
      <c r="H265" s="39" t="s">
        <v>103</v>
      </c>
      <c r="I265" s="38" t="s">
        <v>9</v>
      </c>
      <c r="J265" s="38" t="s">
        <v>9</v>
      </c>
      <c r="K265" s="38" t="s">
        <v>106</v>
      </c>
      <c r="L265" s="38">
        <v>550</v>
      </c>
      <c r="M265" s="38">
        <v>1453</v>
      </c>
      <c r="N265" s="2">
        <v>195113.86666666999</v>
      </c>
      <c r="O265" s="2">
        <v>1</v>
      </c>
      <c r="P265" s="2">
        <v>10643.066666667</v>
      </c>
      <c r="Q265" s="3">
        <v>4.4912543376380003E-2</v>
      </c>
      <c r="R265" s="48" t="s">
        <v>2195</v>
      </c>
      <c r="S265" s="25">
        <v>0</v>
      </c>
      <c r="T265" s="23">
        <v>10643.07</v>
      </c>
      <c r="U265" s="36">
        <f>VLOOKUP(表2[[#This Row],[2014 Segment]],表3[],3)</f>
        <v>0</v>
      </c>
      <c r="V265" s="25">
        <v>0</v>
      </c>
      <c r="W265" s="25">
        <f>表2[[#This Row],[GR]]+表2[[#This Row],[根据BU需调整GR]]</f>
        <v>0</v>
      </c>
      <c r="X265" s="23">
        <f>表2[[#This Row],[MAT销量]]*(1+表2[[#This Row],[调整后GR2]])</f>
        <v>10643.066666667</v>
      </c>
      <c r="Y265" s="23">
        <f>表2[[#This Row],[调整结果]]/12/114.03</f>
        <v>7.7779726582675615</v>
      </c>
      <c r="Z265" s="27">
        <f>ROUND(表2[[#This Row],[调整结果]]-表2[[#This Row],[14 ECI金额]],0)</f>
        <v>0</v>
      </c>
      <c r="AA265" t="s">
        <v>2198</v>
      </c>
    </row>
    <row r="266" spans="1:27" x14ac:dyDescent="0.2">
      <c r="A266" t="s">
        <v>1022</v>
      </c>
      <c r="B266" s="38" t="s">
        <v>1023</v>
      </c>
      <c r="C266" t="s">
        <v>1095</v>
      </c>
      <c r="D266" s="38" t="s">
        <v>1096</v>
      </c>
      <c r="E266" s="38" t="s">
        <v>1097</v>
      </c>
      <c r="F266">
        <v>10200030</v>
      </c>
      <c r="G266" s="39" t="s">
        <v>234</v>
      </c>
      <c r="H266" s="39" t="s">
        <v>103</v>
      </c>
      <c r="I266" s="38" t="s">
        <v>9</v>
      </c>
      <c r="J266" s="38" t="s">
        <v>9</v>
      </c>
      <c r="K266" s="38" t="s">
        <v>106</v>
      </c>
      <c r="L266" s="38">
        <v>900</v>
      </c>
      <c r="M266" s="38">
        <v>4727</v>
      </c>
      <c r="N266" s="2">
        <v>36000</v>
      </c>
      <c r="O266" s="2">
        <v>1</v>
      </c>
      <c r="P266" s="2">
        <v>16967.599999999999</v>
      </c>
      <c r="Q266" s="3">
        <v>4.8469444444444003E-2</v>
      </c>
      <c r="R266" s="48" t="s">
        <v>2195</v>
      </c>
      <c r="S266" s="25">
        <v>0</v>
      </c>
      <c r="T266" s="23">
        <v>16967.599999999999</v>
      </c>
      <c r="U266" s="36">
        <f>VLOOKUP(表2[[#This Row],[2014 Segment]],表3[],3)</f>
        <v>0</v>
      </c>
      <c r="V266" s="25">
        <v>0</v>
      </c>
      <c r="W266" s="25">
        <f>表2[[#This Row],[GR]]+表2[[#This Row],[根据BU需调整GR]]</f>
        <v>0</v>
      </c>
      <c r="X266" s="23">
        <f>表2[[#This Row],[MAT销量]]*(1+表2[[#This Row],[调整后GR2]])</f>
        <v>16967.599999999999</v>
      </c>
      <c r="Y266" s="23">
        <f>表2[[#This Row],[调整结果]]/12/114.03</f>
        <v>12.399953228682509</v>
      </c>
      <c r="Z266" s="27">
        <f>ROUND(表2[[#This Row],[调整结果]]-表2[[#This Row],[14 ECI金额]],0)</f>
        <v>0</v>
      </c>
      <c r="AA266" t="s">
        <v>2198</v>
      </c>
    </row>
    <row r="267" spans="1:27" x14ac:dyDescent="0.2">
      <c r="A267" t="s">
        <v>1022</v>
      </c>
      <c r="B267" s="38" t="s">
        <v>1023</v>
      </c>
      <c r="C267" t="s">
        <v>1095</v>
      </c>
      <c r="D267" s="38" t="s">
        <v>1096</v>
      </c>
      <c r="E267" s="38" t="s">
        <v>1099</v>
      </c>
      <c r="F267">
        <v>10200044</v>
      </c>
      <c r="G267" s="39" t="s">
        <v>593</v>
      </c>
      <c r="H267" s="39" t="s">
        <v>103</v>
      </c>
      <c r="I267" s="38" t="s">
        <v>9</v>
      </c>
      <c r="J267" s="38" t="s">
        <v>9</v>
      </c>
      <c r="K267" s="38" t="s">
        <v>104</v>
      </c>
      <c r="L267" s="38">
        <v>1000</v>
      </c>
      <c r="M267" s="38">
        <v>8000</v>
      </c>
      <c r="N267" s="2">
        <v>6775835.6600000001</v>
      </c>
      <c r="O267" s="2">
        <v>9</v>
      </c>
      <c r="P267" s="2">
        <v>1984709.2266667001</v>
      </c>
      <c r="Q267" s="3">
        <v>0.27136032398991</v>
      </c>
      <c r="R267" s="48" t="s">
        <v>67</v>
      </c>
      <c r="S267" s="25">
        <v>0.22</v>
      </c>
      <c r="T267" s="23">
        <v>2421345.2599999998</v>
      </c>
      <c r="U267" s="36">
        <f>VLOOKUP(表2[[#This Row],[2014 Segment]],表3[],3)</f>
        <v>0</v>
      </c>
      <c r="V267" s="25">
        <v>0</v>
      </c>
      <c r="W267" s="25">
        <f>表2[[#This Row],[GR]]+表2[[#This Row],[根据BU需调整GR]]</f>
        <v>0.22</v>
      </c>
      <c r="X267" s="23">
        <f>表2[[#This Row],[MAT销量]]*(1+表2[[#This Row],[调整后GR2]])</f>
        <v>2421345.2565333741</v>
      </c>
      <c r="Y267" s="23">
        <f>表2[[#This Row],[调整结果]]/12/114.03</f>
        <v>1769.5235585177688</v>
      </c>
      <c r="Z267" s="27">
        <f>ROUND(表2[[#This Row],[调整结果]]-表2[[#This Row],[14 ECI金额]],0)</f>
        <v>0</v>
      </c>
      <c r="AA267" t="s">
        <v>2198</v>
      </c>
    </row>
    <row r="268" spans="1:27" x14ac:dyDescent="0.2">
      <c r="A268" t="s">
        <v>1022</v>
      </c>
      <c r="B268" s="38" t="s">
        <v>1023</v>
      </c>
      <c r="C268" t="s">
        <v>1095</v>
      </c>
      <c r="D268" s="38" t="s">
        <v>1096</v>
      </c>
      <c r="E268" s="38" t="s">
        <v>1100</v>
      </c>
      <c r="F268">
        <v>10200046</v>
      </c>
      <c r="G268" s="39" t="s">
        <v>1101</v>
      </c>
      <c r="H268" s="39" t="s">
        <v>105</v>
      </c>
      <c r="I268" s="38" t="s">
        <v>9</v>
      </c>
      <c r="J268" s="38" t="s">
        <v>9</v>
      </c>
      <c r="K268" s="38" t="s">
        <v>107</v>
      </c>
      <c r="L268" s="38">
        <v>50</v>
      </c>
      <c r="M268" s="38">
        <v>60</v>
      </c>
      <c r="N268" s="2">
        <v>36000</v>
      </c>
      <c r="O268" s="2">
        <v>1</v>
      </c>
      <c r="P268" s="2">
        <v>152.04</v>
      </c>
      <c r="Q268" s="3">
        <v>9.0498611111111002E-2</v>
      </c>
      <c r="R268" s="48" t="s">
        <v>2195</v>
      </c>
      <c r="S268" s="25">
        <v>0</v>
      </c>
      <c r="T268" s="23">
        <v>152.04</v>
      </c>
      <c r="U268" s="36">
        <f>VLOOKUP(表2[[#This Row],[2014 Segment]],表3[],3)</f>
        <v>0</v>
      </c>
      <c r="V268" s="25">
        <v>0</v>
      </c>
      <c r="W268" s="25">
        <f>表2[[#This Row],[GR]]+表2[[#This Row],[根据BU需调整GR]]</f>
        <v>0</v>
      </c>
      <c r="X268" s="23">
        <f>表2[[#This Row],[MAT销量]]*(1+表2[[#This Row],[调整后GR2]])</f>
        <v>152.04</v>
      </c>
      <c r="Y268" s="23">
        <f>表2[[#This Row],[调整结果]]/12/114.03</f>
        <v>0.1111111111111111</v>
      </c>
      <c r="Z268" s="27">
        <f>ROUND(表2[[#This Row],[调整结果]]-表2[[#This Row],[14 ECI金额]],0)</f>
        <v>0</v>
      </c>
      <c r="AA268" t="s">
        <v>2198</v>
      </c>
    </row>
    <row r="269" spans="1:27" x14ac:dyDescent="0.2">
      <c r="A269" t="s">
        <v>1022</v>
      </c>
      <c r="B269" s="38" t="s">
        <v>1023</v>
      </c>
      <c r="C269" t="s">
        <v>1095</v>
      </c>
      <c r="D269" s="38" t="s">
        <v>1096</v>
      </c>
      <c r="E269" s="38" t="s">
        <v>1098</v>
      </c>
      <c r="F269">
        <v>10200055</v>
      </c>
      <c r="G269" s="39" t="s">
        <v>418</v>
      </c>
      <c r="H269" s="39" t="s">
        <v>103</v>
      </c>
      <c r="I269" s="38" t="s">
        <v>9</v>
      </c>
      <c r="J269" s="38" t="s">
        <v>9</v>
      </c>
      <c r="K269" s="38" t="s">
        <v>104</v>
      </c>
      <c r="L269" s="38">
        <v>1200</v>
      </c>
      <c r="M269" s="38">
        <v>6000</v>
      </c>
      <c r="N269" s="2">
        <v>689211.8</v>
      </c>
      <c r="O269" s="2">
        <v>3</v>
      </c>
      <c r="P269" s="2">
        <v>561344.90666666999</v>
      </c>
      <c r="Q269" s="3">
        <v>0.66016960243570999</v>
      </c>
      <c r="R269" s="48" t="s">
        <v>2197</v>
      </c>
      <c r="S269" s="25">
        <v>0</v>
      </c>
      <c r="T269" s="23">
        <v>561344.91</v>
      </c>
      <c r="U269" s="36">
        <f>VLOOKUP(表2[[#This Row],[2014 Segment]],表3[],3)</f>
        <v>0</v>
      </c>
      <c r="V269" s="25">
        <v>0</v>
      </c>
      <c r="W269" s="25">
        <f>表2[[#This Row],[GR]]+表2[[#This Row],[根据BU需调整GR]]</f>
        <v>0</v>
      </c>
      <c r="X269" s="23">
        <f>表2[[#This Row],[MAT销量]]*(1+表2[[#This Row],[调整后GR2]])</f>
        <v>561344.90666666999</v>
      </c>
      <c r="Y269" s="23">
        <f>表2[[#This Row],[调整结果]]/12/114.03</f>
        <v>410.23188829450584</v>
      </c>
      <c r="Z269" s="27">
        <f>ROUND(表2[[#This Row],[调整结果]]-表2[[#This Row],[14 ECI金额]],0)</f>
        <v>0</v>
      </c>
      <c r="AA269" t="s">
        <v>2198</v>
      </c>
    </row>
    <row r="270" spans="1:27" x14ac:dyDescent="0.2">
      <c r="A270" t="s">
        <v>1022</v>
      </c>
      <c r="B270" s="38" t="s">
        <v>1023</v>
      </c>
      <c r="C270" t="s">
        <v>1095</v>
      </c>
      <c r="D270" s="38" t="s">
        <v>1096</v>
      </c>
      <c r="E270" s="38" t="s">
        <v>1102</v>
      </c>
      <c r="F270">
        <v>10200065</v>
      </c>
      <c r="G270" s="39" t="s">
        <v>1103</v>
      </c>
      <c r="H270" s="39" t="s">
        <v>105</v>
      </c>
      <c r="I270" s="38" t="s">
        <v>9</v>
      </c>
      <c r="J270" s="38" t="s">
        <v>9</v>
      </c>
      <c r="K270" s="38" t="s">
        <v>107</v>
      </c>
      <c r="L270" s="38">
        <v>10</v>
      </c>
      <c r="M270" s="38">
        <v>60</v>
      </c>
      <c r="N270" s="2">
        <v>120000</v>
      </c>
      <c r="O270" s="2">
        <v>1</v>
      </c>
      <c r="P270" s="2">
        <v>77542.133333332997</v>
      </c>
      <c r="Q270" s="3">
        <v>0.82265833333333005</v>
      </c>
      <c r="R270" s="48" t="s">
        <v>2197</v>
      </c>
      <c r="S270" s="25">
        <v>0</v>
      </c>
      <c r="T270" s="23">
        <v>77542.13</v>
      </c>
      <c r="U270" s="36">
        <f>VLOOKUP(表2[[#This Row],[2014 Segment]],表3[],3)</f>
        <v>0</v>
      </c>
      <c r="V270" s="25">
        <v>0</v>
      </c>
      <c r="W270" s="25">
        <f>表2[[#This Row],[GR]]+表2[[#This Row],[根据BU需调整GR]]</f>
        <v>0</v>
      </c>
      <c r="X270" s="23">
        <f>表2[[#This Row],[MAT销量]]*(1+表2[[#This Row],[调整后GR2]])</f>
        <v>77542.133333332997</v>
      </c>
      <c r="Y270" s="23">
        <f>表2[[#This Row],[调整结果]]/12/114.03</f>
        <v>56.667933389848429</v>
      </c>
      <c r="Z270" s="27">
        <f>ROUND(表2[[#This Row],[调整结果]]-表2[[#This Row],[14 ECI金额]],0)</f>
        <v>0</v>
      </c>
      <c r="AA270" t="s">
        <v>2198</v>
      </c>
    </row>
    <row r="271" spans="1:27" x14ac:dyDescent="0.2">
      <c r="A271" t="s">
        <v>1022</v>
      </c>
      <c r="B271" s="38" t="s">
        <v>1023</v>
      </c>
      <c r="C271" t="s">
        <v>1095</v>
      </c>
      <c r="D271" s="38" t="s">
        <v>1096</v>
      </c>
      <c r="E271" s="38" t="s">
        <v>1102</v>
      </c>
      <c r="F271">
        <v>10200070</v>
      </c>
      <c r="G271" s="39" t="s">
        <v>109</v>
      </c>
      <c r="H271" s="39" t="s">
        <v>105</v>
      </c>
      <c r="I271" s="38" t="s">
        <v>9</v>
      </c>
      <c r="J271" s="38" t="s">
        <v>9</v>
      </c>
      <c r="K271" s="38" t="s">
        <v>104</v>
      </c>
      <c r="L271" s="38">
        <v>1776</v>
      </c>
      <c r="M271" s="38">
        <v>1818</v>
      </c>
      <c r="N271" s="2">
        <v>840000</v>
      </c>
      <c r="O271" s="2">
        <v>4</v>
      </c>
      <c r="P271" s="2">
        <v>668080.69333332998</v>
      </c>
      <c r="Q271" s="3">
        <v>0.66654366666666998</v>
      </c>
      <c r="R271" s="48" t="s">
        <v>2197</v>
      </c>
      <c r="S271" s="25">
        <v>0</v>
      </c>
      <c r="T271" s="23">
        <v>668080.68999999994</v>
      </c>
      <c r="U271" s="36">
        <f>VLOOKUP(表2[[#This Row],[2014 Segment]],表3[],3)</f>
        <v>0</v>
      </c>
      <c r="V271" s="25">
        <v>0</v>
      </c>
      <c r="W271" s="25">
        <f>表2[[#This Row],[GR]]+表2[[#This Row],[根据BU需调整GR]]</f>
        <v>0</v>
      </c>
      <c r="X271" s="23">
        <f>表2[[#This Row],[MAT销量]]*(1+表2[[#This Row],[调整后GR2]])</f>
        <v>668080.69333332998</v>
      </c>
      <c r="Y271" s="23">
        <f>表2[[#This Row],[调整结果]]/12/114.03</f>
        <v>488.23459713330556</v>
      </c>
      <c r="Z271" s="27">
        <f>ROUND(表2[[#This Row],[调整结果]]-表2[[#This Row],[14 ECI金额]],0)</f>
        <v>0</v>
      </c>
      <c r="AA271" t="s">
        <v>2198</v>
      </c>
    </row>
    <row r="272" spans="1:27" x14ac:dyDescent="0.2">
      <c r="A272" t="s">
        <v>1022</v>
      </c>
      <c r="B272" s="38" t="s">
        <v>1023</v>
      </c>
      <c r="C272" t="s">
        <v>1095</v>
      </c>
      <c r="D272" s="38" t="s">
        <v>1096</v>
      </c>
      <c r="E272" s="38" t="s">
        <v>1104</v>
      </c>
      <c r="F272">
        <v>10200072</v>
      </c>
      <c r="G272" s="39" t="s">
        <v>588</v>
      </c>
      <c r="H272" s="39" t="s">
        <v>103</v>
      </c>
      <c r="I272" s="38" t="s">
        <v>9</v>
      </c>
      <c r="J272" s="38" t="s">
        <v>9</v>
      </c>
      <c r="K272" s="38" t="s">
        <v>104</v>
      </c>
      <c r="L272" s="38">
        <v>520</v>
      </c>
      <c r="M272" s="38">
        <v>1300</v>
      </c>
      <c r="N272" s="2">
        <v>806879.41500000004</v>
      </c>
      <c r="O272" s="2">
        <v>4</v>
      </c>
      <c r="P272" s="2">
        <v>656829.86666666996</v>
      </c>
      <c r="Q272" s="3">
        <v>0.65265068139085003</v>
      </c>
      <c r="R272" s="48" t="s">
        <v>2197</v>
      </c>
      <c r="S272" s="25">
        <v>0</v>
      </c>
      <c r="T272" s="23">
        <v>656829.87</v>
      </c>
      <c r="U272" s="36">
        <f>VLOOKUP(表2[[#This Row],[2014 Segment]],表3[],3)</f>
        <v>0</v>
      </c>
      <c r="V272" s="25">
        <v>0</v>
      </c>
      <c r="W272" s="25">
        <f>表2[[#This Row],[GR]]+表2[[#This Row],[根据BU需调整GR]]</f>
        <v>0</v>
      </c>
      <c r="X272" s="23">
        <f>表2[[#This Row],[MAT销量]]*(1+表2[[#This Row],[调整后GR2]])</f>
        <v>656829.86666666996</v>
      </c>
      <c r="Y272" s="23">
        <f>表2[[#This Row],[调整结果]]/12/114.03</f>
        <v>480.01247235133292</v>
      </c>
      <c r="Z272" s="27">
        <f>ROUND(表2[[#This Row],[调整结果]]-表2[[#This Row],[14 ECI金额]],0)</f>
        <v>0</v>
      </c>
      <c r="AA272" t="s">
        <v>2198</v>
      </c>
    </row>
    <row r="273" spans="1:27" x14ac:dyDescent="0.2">
      <c r="A273" t="s">
        <v>1022</v>
      </c>
      <c r="B273" s="38" t="s">
        <v>1023</v>
      </c>
      <c r="C273" t="s">
        <v>1095</v>
      </c>
      <c r="D273" s="38" t="s">
        <v>1096</v>
      </c>
      <c r="E273" s="38" t="s">
        <v>1100</v>
      </c>
      <c r="F273">
        <v>10200079</v>
      </c>
      <c r="G273" s="39" t="s">
        <v>595</v>
      </c>
      <c r="H273" s="39" t="s">
        <v>103</v>
      </c>
      <c r="I273" s="38" t="s">
        <v>9</v>
      </c>
      <c r="J273" s="38" t="s">
        <v>9</v>
      </c>
      <c r="K273" s="38" t="s">
        <v>104</v>
      </c>
      <c r="L273" s="38">
        <v>950</v>
      </c>
      <c r="M273" s="38">
        <v>5091</v>
      </c>
      <c r="N273" s="2">
        <v>1749187.2949999999</v>
      </c>
      <c r="O273" s="2">
        <v>6</v>
      </c>
      <c r="P273" s="2">
        <v>1112784.2133333001</v>
      </c>
      <c r="Q273" s="3">
        <v>0.51858522102975002</v>
      </c>
      <c r="R273" s="48" t="s">
        <v>60</v>
      </c>
      <c r="S273" s="25">
        <v>0.3</v>
      </c>
      <c r="T273" s="23">
        <v>1446619.48</v>
      </c>
      <c r="U273" s="36">
        <f>VLOOKUP(表2[[#This Row],[2014 Segment]],表3[],3)</f>
        <v>0</v>
      </c>
      <c r="V273" s="25">
        <v>0</v>
      </c>
      <c r="W273" s="25">
        <f>表2[[#This Row],[GR]]+表2[[#This Row],[根据BU需调整GR]]</f>
        <v>0.3</v>
      </c>
      <c r="X273" s="23">
        <f>表2[[#This Row],[MAT销量]]*(1+表2[[#This Row],[调整后GR2]])</f>
        <v>1446619.4773332903</v>
      </c>
      <c r="Y273" s="23">
        <f>表2[[#This Row],[调整结果]]/12/114.03</f>
        <v>1057.1921697018988</v>
      </c>
      <c r="Z273" s="27">
        <f>ROUND(表2[[#This Row],[调整结果]]-表2[[#This Row],[14 ECI金额]],0)</f>
        <v>0</v>
      </c>
      <c r="AA273" t="s">
        <v>2198</v>
      </c>
    </row>
    <row r="274" spans="1:27" x14ac:dyDescent="0.2">
      <c r="A274" t="s">
        <v>1022</v>
      </c>
      <c r="B274" s="38" t="s">
        <v>1023</v>
      </c>
      <c r="C274" t="s">
        <v>1095</v>
      </c>
      <c r="D274" s="38" t="s">
        <v>1096</v>
      </c>
      <c r="E274" s="38" t="s">
        <v>1098</v>
      </c>
      <c r="F274">
        <v>10200081</v>
      </c>
      <c r="G274" s="39" t="s">
        <v>124</v>
      </c>
      <c r="H274" s="39" t="s">
        <v>103</v>
      </c>
      <c r="I274" s="38" t="s">
        <v>9</v>
      </c>
      <c r="J274" s="38" t="s">
        <v>9</v>
      </c>
      <c r="K274" s="38" t="s">
        <v>104</v>
      </c>
      <c r="L274" s="38">
        <v>960</v>
      </c>
      <c r="M274" s="38">
        <v>5236</v>
      </c>
      <c r="N274" s="2">
        <v>2176780.16</v>
      </c>
      <c r="O274" s="2">
        <v>7</v>
      </c>
      <c r="P274" s="2">
        <v>998182.49333333003</v>
      </c>
      <c r="Q274" s="3">
        <v>0.41067722245318999</v>
      </c>
      <c r="R274" s="48" t="s">
        <v>62</v>
      </c>
      <c r="S274" s="25">
        <v>0.2</v>
      </c>
      <c r="T274" s="23">
        <v>1197818.99</v>
      </c>
      <c r="U274" s="36">
        <f>VLOOKUP(表2[[#This Row],[2014 Segment]],表3[],3)</f>
        <v>0</v>
      </c>
      <c r="V274" s="25">
        <v>0</v>
      </c>
      <c r="W274" s="25">
        <f>表2[[#This Row],[GR]]+表2[[#This Row],[根据BU需调整GR]]</f>
        <v>0.2</v>
      </c>
      <c r="X274" s="23">
        <f>表2[[#This Row],[MAT销量]]*(1+表2[[#This Row],[调整后GR2]])</f>
        <v>1197818.9919999959</v>
      </c>
      <c r="Y274" s="23">
        <f>表2[[#This Row],[调整结果]]/12/114.03</f>
        <v>875.36831827881247</v>
      </c>
      <c r="Z274" s="27">
        <f>ROUND(表2[[#This Row],[调整结果]]-表2[[#This Row],[14 ECI金额]],0)</f>
        <v>0</v>
      </c>
      <c r="AA274" t="s">
        <v>2198</v>
      </c>
    </row>
    <row r="275" spans="1:27" x14ac:dyDescent="0.2">
      <c r="A275" t="s">
        <v>1022</v>
      </c>
      <c r="B275" s="38" t="s">
        <v>1023</v>
      </c>
      <c r="C275" t="s">
        <v>1095</v>
      </c>
      <c r="D275" s="38" t="s">
        <v>1096</v>
      </c>
      <c r="E275" s="38" t="s">
        <v>1097</v>
      </c>
      <c r="F275">
        <v>10200086</v>
      </c>
      <c r="G275" s="39" t="s">
        <v>601</v>
      </c>
      <c r="H275" s="39" t="s">
        <v>103</v>
      </c>
      <c r="I275" s="38" t="s">
        <v>9</v>
      </c>
      <c r="J275" s="38" t="s">
        <v>9</v>
      </c>
      <c r="K275" s="38" t="s">
        <v>106</v>
      </c>
      <c r="L275" s="38">
        <v>1000</v>
      </c>
      <c r="M275" s="38">
        <v>5000</v>
      </c>
      <c r="N275" s="2">
        <v>69463.865000000005</v>
      </c>
      <c r="O275" s="2">
        <v>1</v>
      </c>
      <c r="P275" s="2">
        <v>152.04</v>
      </c>
      <c r="Q275" s="3">
        <v>1.6415729242823E-3</v>
      </c>
      <c r="R275" s="48" t="s">
        <v>2195</v>
      </c>
      <c r="S275" s="25">
        <v>0</v>
      </c>
      <c r="T275" s="23">
        <v>152.04</v>
      </c>
      <c r="U275" s="36">
        <f>VLOOKUP(表2[[#This Row],[2014 Segment]],表3[],3)</f>
        <v>0</v>
      </c>
      <c r="V275" s="25">
        <v>0</v>
      </c>
      <c r="W275" s="25">
        <f>表2[[#This Row],[GR]]+表2[[#This Row],[根据BU需调整GR]]</f>
        <v>0</v>
      </c>
      <c r="X275" s="23">
        <f>表2[[#This Row],[MAT销量]]*(1+表2[[#This Row],[调整后GR2]])</f>
        <v>152.04</v>
      </c>
      <c r="Y275" s="23">
        <f>表2[[#This Row],[调整结果]]/12/114.03</f>
        <v>0.1111111111111111</v>
      </c>
      <c r="Z275" s="27">
        <f>ROUND(表2[[#This Row],[调整结果]]-表2[[#This Row],[14 ECI金额]],0)</f>
        <v>0</v>
      </c>
      <c r="AA275" t="s">
        <v>2198</v>
      </c>
    </row>
    <row r="276" spans="1:27" x14ac:dyDescent="0.2">
      <c r="A276" t="s">
        <v>1022</v>
      </c>
      <c r="B276" s="38" t="s">
        <v>1023</v>
      </c>
      <c r="C276" t="s">
        <v>1095</v>
      </c>
      <c r="D276" s="38" t="s">
        <v>1096</v>
      </c>
      <c r="E276" s="38" t="s">
        <v>1105</v>
      </c>
      <c r="F276">
        <v>10200095</v>
      </c>
      <c r="G276" s="39" t="s">
        <v>602</v>
      </c>
      <c r="H276" s="39" t="s">
        <v>103</v>
      </c>
      <c r="I276" s="38" t="s">
        <v>9</v>
      </c>
      <c r="J276" s="38" t="s">
        <v>9</v>
      </c>
      <c r="K276" s="38" t="s">
        <v>104</v>
      </c>
      <c r="L276" s="38">
        <v>562</v>
      </c>
      <c r="M276" s="38">
        <v>900</v>
      </c>
      <c r="N276" s="2">
        <v>375665.81800000003</v>
      </c>
      <c r="O276" s="2">
        <v>2</v>
      </c>
      <c r="P276" s="2">
        <v>4409.16</v>
      </c>
      <c r="Q276" s="3">
        <v>2.7318695255899002E-3</v>
      </c>
      <c r="R276" s="48" t="s">
        <v>2195</v>
      </c>
      <c r="S276" s="25">
        <v>0</v>
      </c>
      <c r="T276" s="23">
        <v>4409.16</v>
      </c>
      <c r="U276" s="36">
        <f>VLOOKUP(表2[[#This Row],[2014 Segment]],表3[],3)</f>
        <v>0</v>
      </c>
      <c r="V276" s="25">
        <v>0</v>
      </c>
      <c r="W276" s="25">
        <f>表2[[#This Row],[GR]]+表2[[#This Row],[根据BU需调整GR]]</f>
        <v>0</v>
      </c>
      <c r="X276" s="23">
        <f>表2[[#This Row],[MAT销量]]*(1+表2[[#This Row],[调整后GR2]])</f>
        <v>4409.16</v>
      </c>
      <c r="Y276" s="23">
        <f>表2[[#This Row],[调整结果]]/12/114.03</f>
        <v>3.2222222222222223</v>
      </c>
      <c r="Z276" s="27">
        <f>ROUND(表2[[#This Row],[调整结果]]-表2[[#This Row],[14 ECI金额]],0)</f>
        <v>0</v>
      </c>
      <c r="AA276" t="s">
        <v>2198</v>
      </c>
    </row>
    <row r="277" spans="1:27" x14ac:dyDescent="0.2">
      <c r="A277" t="s">
        <v>1022</v>
      </c>
      <c r="B277" s="38" t="s">
        <v>1023</v>
      </c>
      <c r="C277" t="s">
        <v>1095</v>
      </c>
      <c r="D277" s="38" t="s">
        <v>1096</v>
      </c>
      <c r="E277" s="38" t="s">
        <v>1100</v>
      </c>
      <c r="F277">
        <v>10200096</v>
      </c>
      <c r="G277" s="39" t="s">
        <v>1106</v>
      </c>
      <c r="H277" s="39" t="s">
        <v>103</v>
      </c>
      <c r="I277" s="38" t="s">
        <v>9</v>
      </c>
      <c r="J277" s="38" t="s">
        <v>9</v>
      </c>
      <c r="K277" s="38" t="s">
        <v>104</v>
      </c>
      <c r="L277" s="38">
        <v>600</v>
      </c>
      <c r="M277" s="38">
        <v>1800</v>
      </c>
      <c r="N277" s="2">
        <v>184726.95</v>
      </c>
      <c r="O277" s="2">
        <v>1</v>
      </c>
      <c r="P277" s="2">
        <v>17029.546666667</v>
      </c>
      <c r="Q277" s="3">
        <v>0.17387479195645</v>
      </c>
      <c r="R277" s="48" t="s">
        <v>2195</v>
      </c>
      <c r="S277" s="25">
        <v>0</v>
      </c>
      <c r="T277" s="23">
        <v>17029.55</v>
      </c>
      <c r="U277" s="36">
        <f>VLOOKUP(表2[[#This Row],[2014 Segment]],表3[],3)</f>
        <v>0</v>
      </c>
      <c r="V277" s="25">
        <v>0</v>
      </c>
      <c r="W277" s="25">
        <f>表2[[#This Row],[GR]]+表2[[#This Row],[根据BU需调整GR]]</f>
        <v>0</v>
      </c>
      <c r="X277" s="23">
        <f>表2[[#This Row],[MAT销量]]*(1+表2[[#This Row],[调整后GR2]])</f>
        <v>17029.546666667</v>
      </c>
      <c r="Y277" s="23">
        <f>表2[[#This Row],[调整结果]]/12/114.03</f>
        <v>12.445223966402848</v>
      </c>
      <c r="Z277" s="27">
        <f>ROUND(表2[[#This Row],[调整结果]]-表2[[#This Row],[14 ECI金额]],0)</f>
        <v>0</v>
      </c>
      <c r="AA277" t="s">
        <v>2198</v>
      </c>
    </row>
    <row r="278" spans="1:27" x14ac:dyDescent="0.2">
      <c r="A278" t="s">
        <v>1022</v>
      </c>
      <c r="B278" s="38" t="s">
        <v>1023</v>
      </c>
      <c r="C278" t="s">
        <v>1095</v>
      </c>
      <c r="D278" s="38" t="s">
        <v>1096</v>
      </c>
      <c r="E278" s="38" t="s">
        <v>1102</v>
      </c>
      <c r="F278">
        <v>10200097</v>
      </c>
      <c r="G278" s="39" t="s">
        <v>1107</v>
      </c>
      <c r="H278" s="39" t="s">
        <v>105</v>
      </c>
      <c r="I278" s="38" t="s">
        <v>9</v>
      </c>
      <c r="J278" s="38" t="s">
        <v>9</v>
      </c>
      <c r="K278" s="38" t="s">
        <v>104</v>
      </c>
      <c r="L278" s="38">
        <v>700</v>
      </c>
      <c r="M278" s="38">
        <v>900</v>
      </c>
      <c r="N278" s="2">
        <v>600000</v>
      </c>
      <c r="O278" s="2">
        <v>3</v>
      </c>
      <c r="P278" s="2">
        <v>492977.13333332998</v>
      </c>
      <c r="Q278" s="3">
        <v>0.70465413333333005</v>
      </c>
      <c r="R278" s="48" t="s">
        <v>2197</v>
      </c>
      <c r="S278" s="25">
        <v>0</v>
      </c>
      <c r="T278" s="23">
        <v>492977.13</v>
      </c>
      <c r="U278" s="36">
        <f>VLOOKUP(表2[[#This Row],[2014 Segment]],表3[],3)</f>
        <v>0</v>
      </c>
      <c r="V278" s="25">
        <v>0</v>
      </c>
      <c r="W278" s="25">
        <f>表2[[#This Row],[GR]]+表2[[#This Row],[根据BU需调整GR]]</f>
        <v>0</v>
      </c>
      <c r="X278" s="23">
        <f>表2[[#This Row],[MAT销量]]*(1+表2[[#This Row],[调整后GR2]])</f>
        <v>492977.13333332998</v>
      </c>
      <c r="Y278" s="23">
        <f>表2[[#This Row],[调整结果]]/12/114.03</f>
        <v>360.26859403470576</v>
      </c>
      <c r="Z278" s="27">
        <f>ROUND(表2[[#This Row],[调整结果]]-表2[[#This Row],[14 ECI金额]],0)</f>
        <v>0</v>
      </c>
      <c r="AA278" t="s">
        <v>2198</v>
      </c>
    </row>
    <row r="279" spans="1:27" x14ac:dyDescent="0.2">
      <c r="A279" t="s">
        <v>1022</v>
      </c>
      <c r="B279" s="38" t="s">
        <v>1023</v>
      </c>
      <c r="C279" t="s">
        <v>1095</v>
      </c>
      <c r="D279" s="38" t="s">
        <v>1096</v>
      </c>
      <c r="E279" s="38" t="s">
        <v>1097</v>
      </c>
      <c r="F279">
        <v>10200098</v>
      </c>
      <c r="G279" s="39" t="s">
        <v>419</v>
      </c>
      <c r="H279" s="39" t="s">
        <v>105</v>
      </c>
      <c r="I279" s="38" t="s">
        <v>9</v>
      </c>
      <c r="J279" s="38" t="s">
        <v>9</v>
      </c>
      <c r="K279" s="38" t="s">
        <v>104</v>
      </c>
      <c r="L279" s="38">
        <v>1700</v>
      </c>
      <c r="M279" s="38">
        <v>3636</v>
      </c>
      <c r="N279" s="2">
        <v>240000</v>
      </c>
      <c r="O279" s="2">
        <v>2</v>
      </c>
      <c r="P279" s="2">
        <v>60056.6</v>
      </c>
      <c r="Q279" s="3">
        <v>0.21192508333332999</v>
      </c>
      <c r="R279" s="48" t="s">
        <v>2196</v>
      </c>
      <c r="S279" s="25">
        <v>0</v>
      </c>
      <c r="T279" s="23">
        <v>60056.6</v>
      </c>
      <c r="U279" s="36">
        <f>VLOOKUP(表2[[#This Row],[2014 Segment]],表3[],3)</f>
        <v>0</v>
      </c>
      <c r="V279" s="25">
        <v>0</v>
      </c>
      <c r="W279" s="25">
        <f>表2[[#This Row],[GR]]+表2[[#This Row],[根据BU需调整GR]]</f>
        <v>0</v>
      </c>
      <c r="X279" s="23">
        <f>表2[[#This Row],[MAT销量]]*(1+表2[[#This Row],[调整后GR2]])</f>
        <v>60056.6</v>
      </c>
      <c r="Y279" s="23">
        <f>表2[[#This Row],[调整结果]]/12/114.03</f>
        <v>43.889473530357506</v>
      </c>
      <c r="Z279" s="27">
        <f>ROUND(表2[[#This Row],[调整结果]]-表2[[#This Row],[14 ECI金额]],0)</f>
        <v>0</v>
      </c>
      <c r="AA279" t="s">
        <v>2198</v>
      </c>
    </row>
    <row r="280" spans="1:27" x14ac:dyDescent="0.2">
      <c r="A280" t="s">
        <v>1022</v>
      </c>
      <c r="B280" s="38" t="s">
        <v>1023</v>
      </c>
      <c r="C280" t="s">
        <v>1095</v>
      </c>
      <c r="D280" s="38" t="s">
        <v>1096</v>
      </c>
      <c r="E280" s="38" t="s">
        <v>1105</v>
      </c>
      <c r="F280">
        <v>10200108</v>
      </c>
      <c r="G280" s="39" t="s">
        <v>110</v>
      </c>
      <c r="H280" s="39" t="s">
        <v>105</v>
      </c>
      <c r="I280" s="38" t="s">
        <v>9</v>
      </c>
      <c r="J280" s="38" t="s">
        <v>9</v>
      </c>
      <c r="K280" s="38" t="s">
        <v>104</v>
      </c>
      <c r="L280" s="38">
        <v>1380</v>
      </c>
      <c r="M280" s="38">
        <v>1800</v>
      </c>
      <c r="N280" s="2">
        <v>600000</v>
      </c>
      <c r="O280" s="2">
        <v>3</v>
      </c>
      <c r="P280" s="2">
        <v>483501.33333333</v>
      </c>
      <c r="Q280" s="3">
        <v>0.69454333333332996</v>
      </c>
      <c r="R280" s="48" t="s">
        <v>2197</v>
      </c>
      <c r="S280" s="25">
        <v>0</v>
      </c>
      <c r="T280" s="23">
        <v>483501.33</v>
      </c>
      <c r="U280" s="36">
        <f>VLOOKUP(表2[[#This Row],[2014 Segment]],表3[],3)</f>
        <v>0</v>
      </c>
      <c r="V280" s="25">
        <v>0</v>
      </c>
      <c r="W280" s="25">
        <f>表2[[#This Row],[GR]]+表2[[#This Row],[根据BU需调整GR]]</f>
        <v>0</v>
      </c>
      <c r="X280" s="23">
        <f>表2[[#This Row],[MAT销量]]*(1+表2[[#This Row],[调整后GR2]])</f>
        <v>483501.33333333</v>
      </c>
      <c r="Y280" s="23">
        <f>表2[[#This Row],[调整结果]]/12/114.03</f>
        <v>353.34366199927649</v>
      </c>
      <c r="Z280" s="27">
        <f>ROUND(表2[[#This Row],[调整结果]]-表2[[#This Row],[14 ECI金额]],0)</f>
        <v>0</v>
      </c>
      <c r="AA280" t="s">
        <v>2198</v>
      </c>
    </row>
    <row r="281" spans="1:27" x14ac:dyDescent="0.2">
      <c r="A281" t="s">
        <v>1022</v>
      </c>
      <c r="B281" s="38" t="s">
        <v>1023</v>
      </c>
      <c r="C281" t="s">
        <v>1095</v>
      </c>
      <c r="D281" s="38" t="s">
        <v>1096</v>
      </c>
      <c r="E281" s="38" t="s">
        <v>1104</v>
      </c>
      <c r="F281">
        <v>10200109</v>
      </c>
      <c r="G281" s="39" t="s">
        <v>64</v>
      </c>
      <c r="H281" s="39" t="s">
        <v>103</v>
      </c>
      <c r="I281" s="38" t="s">
        <v>9</v>
      </c>
      <c r="J281" s="38" t="s">
        <v>9</v>
      </c>
      <c r="K281" s="38" t="s">
        <v>104</v>
      </c>
      <c r="L281" s="38">
        <v>2000</v>
      </c>
      <c r="M281" s="38">
        <v>8218</v>
      </c>
      <c r="N281" s="2">
        <v>3002366.44</v>
      </c>
      <c r="O281" s="2">
        <v>8</v>
      </c>
      <c r="P281" s="2">
        <v>1421164.08</v>
      </c>
      <c r="Q281" s="3">
        <v>0.41092940007682999</v>
      </c>
      <c r="R281" s="48" t="s">
        <v>62</v>
      </c>
      <c r="S281" s="25">
        <v>0.2</v>
      </c>
      <c r="T281" s="23">
        <v>1705396.9</v>
      </c>
      <c r="U281" s="36">
        <f>VLOOKUP(表2[[#This Row],[2014 Segment]],表3[],3)</f>
        <v>0</v>
      </c>
      <c r="V281" s="25">
        <v>0</v>
      </c>
      <c r="W281" s="25">
        <f>表2[[#This Row],[GR]]+表2[[#This Row],[根据BU需调整GR]]</f>
        <v>0.2</v>
      </c>
      <c r="X281" s="23">
        <f>表2[[#This Row],[MAT销量]]*(1+表2[[#This Row],[调整后GR2]])</f>
        <v>1705396.8959999999</v>
      </c>
      <c r="Y281" s="23">
        <f>表2[[#This Row],[调整结果]]/12/114.03</f>
        <v>1246.3071823204421</v>
      </c>
      <c r="Z281" s="27">
        <f>ROUND(表2[[#This Row],[调整结果]]-表2[[#This Row],[14 ECI金额]],0)</f>
        <v>0</v>
      </c>
      <c r="AA281" t="s">
        <v>2198</v>
      </c>
    </row>
    <row r="282" spans="1:27" x14ac:dyDescent="0.2">
      <c r="A282" t="s">
        <v>1022</v>
      </c>
      <c r="B282" s="38" t="s">
        <v>1023</v>
      </c>
      <c r="C282" t="s">
        <v>1095</v>
      </c>
      <c r="D282" s="38" t="s">
        <v>1096</v>
      </c>
      <c r="E282" s="38" t="s">
        <v>1099</v>
      </c>
      <c r="F282">
        <v>10200112</v>
      </c>
      <c r="G282" s="39" t="s">
        <v>590</v>
      </c>
      <c r="H282" s="39" t="s">
        <v>103</v>
      </c>
      <c r="I282" s="38" t="s">
        <v>9</v>
      </c>
      <c r="J282" s="38" t="s">
        <v>9</v>
      </c>
      <c r="K282" s="38" t="s">
        <v>104</v>
      </c>
      <c r="L282" s="38">
        <v>649</v>
      </c>
      <c r="M282" s="38">
        <v>7200</v>
      </c>
      <c r="N282" s="2">
        <v>62421.27</v>
      </c>
      <c r="O282" s="2">
        <v>1</v>
      </c>
      <c r="P282" s="2">
        <v>5473.6</v>
      </c>
      <c r="Q282" s="3">
        <v>9.6761889016356004E-2</v>
      </c>
      <c r="R282" s="48" t="s">
        <v>2195</v>
      </c>
      <c r="S282" s="25">
        <v>0</v>
      </c>
      <c r="T282" s="23">
        <v>5473.6</v>
      </c>
      <c r="U282" s="36">
        <f>VLOOKUP(表2[[#This Row],[2014 Segment]],表3[],3)</f>
        <v>0</v>
      </c>
      <c r="V282" s="25">
        <v>0</v>
      </c>
      <c r="W282" s="25">
        <f>表2[[#This Row],[GR]]+表2[[#This Row],[根据BU需调整GR]]</f>
        <v>0</v>
      </c>
      <c r="X282" s="23">
        <f>表2[[#This Row],[MAT销量]]*(1+表2[[#This Row],[调整后GR2]])</f>
        <v>5473.6</v>
      </c>
      <c r="Y282" s="23">
        <f>表2[[#This Row],[调整结果]]/12/114.03</f>
        <v>4.0001169282937239</v>
      </c>
      <c r="Z282" s="27">
        <f>ROUND(表2[[#This Row],[调整结果]]-表2[[#This Row],[14 ECI金额]],0)</f>
        <v>0</v>
      </c>
      <c r="AA282" t="s">
        <v>2198</v>
      </c>
    </row>
    <row r="283" spans="1:27" x14ac:dyDescent="0.2">
      <c r="A283" t="s">
        <v>1022</v>
      </c>
      <c r="B283" s="38" t="s">
        <v>1023</v>
      </c>
      <c r="C283" t="s">
        <v>1095</v>
      </c>
      <c r="D283" s="38" t="s">
        <v>1096</v>
      </c>
      <c r="E283" s="38" t="s">
        <v>1097</v>
      </c>
      <c r="F283">
        <v>10200115</v>
      </c>
      <c r="G283" s="39" t="s">
        <v>1108</v>
      </c>
      <c r="H283" s="39" t="s">
        <v>103</v>
      </c>
      <c r="I283" s="38" t="s">
        <v>9</v>
      </c>
      <c r="J283" s="38" t="s">
        <v>9</v>
      </c>
      <c r="K283" s="38" t="s">
        <v>104</v>
      </c>
      <c r="L283" s="38">
        <v>575</v>
      </c>
      <c r="M283" s="38">
        <v>2800</v>
      </c>
      <c r="N283" s="2">
        <v>343343.00750000001</v>
      </c>
      <c r="O283" s="2">
        <v>2</v>
      </c>
      <c r="P283" s="2">
        <v>277024.82666666998</v>
      </c>
      <c r="Q283" s="3">
        <v>0.70108309982109995</v>
      </c>
      <c r="R283" s="48" t="s">
        <v>2197</v>
      </c>
      <c r="S283" s="25">
        <v>0</v>
      </c>
      <c r="T283" s="23">
        <v>277024.83</v>
      </c>
      <c r="U283" s="36">
        <f>VLOOKUP(表2[[#This Row],[2014 Segment]],表3[],3)</f>
        <v>0</v>
      </c>
      <c r="V283" s="25">
        <v>0</v>
      </c>
      <c r="W283" s="25">
        <f>表2[[#This Row],[GR]]+表2[[#This Row],[根据BU需调整GR]]</f>
        <v>0</v>
      </c>
      <c r="X283" s="23">
        <f>表2[[#This Row],[MAT销量]]*(1+表2[[#This Row],[调整后GR2]])</f>
        <v>277024.82666666998</v>
      </c>
      <c r="Y283" s="23">
        <f>表2[[#This Row],[调整结果]]/12/114.03</f>
        <v>202.45025188303515</v>
      </c>
      <c r="Z283" s="27">
        <f>ROUND(表2[[#This Row],[调整结果]]-表2[[#This Row],[14 ECI金额]],0)</f>
        <v>0</v>
      </c>
      <c r="AA283" t="s">
        <v>2198</v>
      </c>
    </row>
    <row r="284" spans="1:27" x14ac:dyDescent="0.2">
      <c r="A284" t="s">
        <v>1022</v>
      </c>
      <c r="B284" s="38" t="s">
        <v>1023</v>
      </c>
      <c r="C284" t="s">
        <v>1095</v>
      </c>
      <c r="D284" s="38" t="s">
        <v>1096</v>
      </c>
      <c r="E284" s="38" t="s">
        <v>1105</v>
      </c>
      <c r="F284">
        <v>10200119</v>
      </c>
      <c r="G284" s="39" t="s">
        <v>1109</v>
      </c>
      <c r="H284" s="39" t="s">
        <v>105</v>
      </c>
      <c r="I284" s="38" t="s">
        <v>9</v>
      </c>
      <c r="J284" s="38" t="s">
        <v>9</v>
      </c>
      <c r="K284" s="38" t="s">
        <v>107</v>
      </c>
      <c r="L284" s="38">
        <v>0</v>
      </c>
      <c r="M284" s="38">
        <v>30</v>
      </c>
      <c r="N284" s="2">
        <v>120000</v>
      </c>
      <c r="O284" s="2">
        <v>1</v>
      </c>
      <c r="P284" s="2">
        <v>43058.133333332997</v>
      </c>
      <c r="Q284" s="3">
        <v>0.57410666666666998</v>
      </c>
      <c r="R284" s="48" t="s">
        <v>2197</v>
      </c>
      <c r="S284" s="25">
        <v>0</v>
      </c>
      <c r="T284" s="23">
        <v>43058.13</v>
      </c>
      <c r="U284" s="36">
        <f>VLOOKUP(表2[[#This Row],[2014 Segment]],表3[],3)</f>
        <v>0</v>
      </c>
      <c r="V284" s="25">
        <v>0</v>
      </c>
      <c r="W284" s="25">
        <f>表2[[#This Row],[GR]]+表2[[#This Row],[根据BU需调整GR]]</f>
        <v>0</v>
      </c>
      <c r="X284" s="23">
        <f>表2[[#This Row],[MAT销量]]*(1+表2[[#This Row],[调整后GR2]])</f>
        <v>43058.133333332997</v>
      </c>
      <c r="Y284" s="23">
        <f>表2[[#This Row],[调整结果]]/12/114.03</f>
        <v>31.466962885010521</v>
      </c>
      <c r="Z284" s="27">
        <f>ROUND(表2[[#This Row],[调整结果]]-表2[[#This Row],[14 ECI金额]],0)</f>
        <v>0</v>
      </c>
      <c r="AA284" t="s">
        <v>2198</v>
      </c>
    </row>
    <row r="285" spans="1:27" x14ac:dyDescent="0.2">
      <c r="A285" t="s">
        <v>1022</v>
      </c>
      <c r="B285" s="38" t="s">
        <v>1023</v>
      </c>
      <c r="C285" t="s">
        <v>1095</v>
      </c>
      <c r="D285" s="38" t="s">
        <v>1096</v>
      </c>
      <c r="E285" s="38" t="s">
        <v>1098</v>
      </c>
      <c r="F285">
        <v>10200134</v>
      </c>
      <c r="G285" s="39" t="s">
        <v>1110</v>
      </c>
      <c r="H285" s="39" t="s">
        <v>103</v>
      </c>
      <c r="I285" s="38" t="s">
        <v>9</v>
      </c>
      <c r="J285" s="38" t="s">
        <v>9</v>
      </c>
      <c r="K285" s="38" t="s">
        <v>104</v>
      </c>
      <c r="L285" s="38">
        <v>232</v>
      </c>
      <c r="M285" s="38">
        <v>727</v>
      </c>
      <c r="N285" s="2">
        <v>36000</v>
      </c>
      <c r="O285" s="2">
        <v>1</v>
      </c>
      <c r="P285" s="2">
        <v>152.04</v>
      </c>
      <c r="Q285" s="3">
        <v>3.1675000000000002E-3</v>
      </c>
      <c r="R285" s="48" t="s">
        <v>2195</v>
      </c>
      <c r="S285" s="25">
        <v>0</v>
      </c>
      <c r="T285" s="23">
        <v>152.04</v>
      </c>
      <c r="U285" s="36">
        <f>VLOOKUP(表2[[#This Row],[2014 Segment]],表3[],3)</f>
        <v>0</v>
      </c>
      <c r="V285" s="25">
        <v>0</v>
      </c>
      <c r="W285" s="25">
        <f>表2[[#This Row],[GR]]+表2[[#This Row],[根据BU需调整GR]]</f>
        <v>0</v>
      </c>
      <c r="X285" s="23">
        <f>表2[[#This Row],[MAT销量]]*(1+表2[[#This Row],[调整后GR2]])</f>
        <v>152.04</v>
      </c>
      <c r="Y285" s="23">
        <f>表2[[#This Row],[调整结果]]/12/114.03</f>
        <v>0.1111111111111111</v>
      </c>
      <c r="Z285" s="27">
        <f>ROUND(表2[[#This Row],[调整结果]]-表2[[#This Row],[14 ECI金额]],0)</f>
        <v>0</v>
      </c>
      <c r="AA285" t="s">
        <v>2198</v>
      </c>
    </row>
    <row r="286" spans="1:27" x14ac:dyDescent="0.2">
      <c r="A286" t="s">
        <v>1022</v>
      </c>
      <c r="B286" s="38" t="s">
        <v>1023</v>
      </c>
      <c r="C286" t="s">
        <v>1095</v>
      </c>
      <c r="D286" s="38" t="s">
        <v>1096</v>
      </c>
      <c r="E286" s="38" t="s">
        <v>1102</v>
      </c>
      <c r="F286">
        <v>13000345</v>
      </c>
      <c r="G286" s="39" t="s">
        <v>1111</v>
      </c>
      <c r="H286" s="39" t="s">
        <v>105</v>
      </c>
      <c r="I286" s="38" t="s">
        <v>9</v>
      </c>
      <c r="J286" s="38" t="s">
        <v>9</v>
      </c>
      <c r="K286" s="38" t="s">
        <v>106</v>
      </c>
      <c r="L286" s="38">
        <v>0</v>
      </c>
      <c r="M286" s="38">
        <v>30</v>
      </c>
      <c r="N286" s="2">
        <v>36000</v>
      </c>
      <c r="O286" s="2">
        <v>1</v>
      </c>
      <c r="P286" s="2">
        <v>16725.466666666998</v>
      </c>
      <c r="Q286" s="3">
        <v>0.57975555555556002</v>
      </c>
      <c r="R286" s="48" t="s">
        <v>2197</v>
      </c>
      <c r="S286" s="25">
        <v>0</v>
      </c>
      <c r="T286" s="23">
        <v>16725.47</v>
      </c>
      <c r="U286" s="36">
        <f>VLOOKUP(表2[[#This Row],[2014 Segment]],表3[],3)</f>
        <v>0</v>
      </c>
      <c r="V286" s="25">
        <v>0</v>
      </c>
      <c r="W286" s="25">
        <f>表2[[#This Row],[GR]]+表2[[#This Row],[根据BU需调整GR]]</f>
        <v>0</v>
      </c>
      <c r="X286" s="23">
        <f>表2[[#This Row],[MAT销量]]*(1+表2[[#This Row],[调整后GR2]])</f>
        <v>16725.466666666998</v>
      </c>
      <c r="Y286" s="23">
        <f>表2[[#This Row],[调整结果]]/12/114.03</f>
        <v>12.223001744180623</v>
      </c>
      <c r="Z286" s="27">
        <f>ROUND(表2[[#This Row],[调整结果]]-表2[[#This Row],[14 ECI金额]],0)</f>
        <v>0</v>
      </c>
      <c r="AA286" t="s">
        <v>2198</v>
      </c>
    </row>
    <row r="287" spans="1:27" x14ac:dyDescent="0.2">
      <c r="A287" t="s">
        <v>1022</v>
      </c>
      <c r="B287" s="38" t="s">
        <v>1023</v>
      </c>
      <c r="C287" t="s">
        <v>1095</v>
      </c>
      <c r="D287" s="38" t="s">
        <v>1096</v>
      </c>
      <c r="E287" s="38" t="s">
        <v>1105</v>
      </c>
      <c r="F287">
        <v>91003333</v>
      </c>
      <c r="G287" s="39" t="s">
        <v>1112</v>
      </c>
      <c r="H287" s="39" t="s">
        <v>105</v>
      </c>
      <c r="I287" s="38" t="s">
        <v>9</v>
      </c>
      <c r="J287" s="38" t="s">
        <v>9</v>
      </c>
      <c r="K287" s="38" t="s">
        <v>104</v>
      </c>
      <c r="L287" s="38">
        <v>550</v>
      </c>
      <c r="M287" s="38">
        <v>800</v>
      </c>
      <c r="N287" s="2">
        <v>120000</v>
      </c>
      <c r="O287" s="2">
        <v>1</v>
      </c>
      <c r="P287" s="2">
        <v>152.04</v>
      </c>
      <c r="Q287" s="3">
        <v>9.5025000000000003E-4</v>
      </c>
      <c r="R287" s="48" t="s">
        <v>2195</v>
      </c>
      <c r="S287" s="25">
        <v>0</v>
      </c>
      <c r="T287" s="23">
        <v>152.04</v>
      </c>
      <c r="U287" s="36">
        <f>VLOOKUP(表2[[#This Row],[2014 Segment]],表3[],3)</f>
        <v>0</v>
      </c>
      <c r="V287" s="25">
        <v>0</v>
      </c>
      <c r="W287" s="25">
        <f>表2[[#This Row],[GR]]+表2[[#This Row],[根据BU需调整GR]]</f>
        <v>0</v>
      </c>
      <c r="X287" s="23">
        <f>表2[[#This Row],[MAT销量]]*(1+表2[[#This Row],[调整后GR2]])</f>
        <v>152.04</v>
      </c>
      <c r="Y287" s="23">
        <f>表2[[#This Row],[调整结果]]/12/114.03</f>
        <v>0.1111111111111111</v>
      </c>
      <c r="Z287" s="27">
        <f>ROUND(表2[[#This Row],[调整结果]]-表2[[#This Row],[14 ECI金额]],0)</f>
        <v>0</v>
      </c>
      <c r="AA287" t="s">
        <v>2198</v>
      </c>
    </row>
    <row r="288" spans="1:27" x14ac:dyDescent="0.2">
      <c r="A288" t="s">
        <v>1022</v>
      </c>
      <c r="B288" s="38" t="s">
        <v>1023</v>
      </c>
      <c r="C288" t="s">
        <v>1095</v>
      </c>
      <c r="D288" s="38" t="s">
        <v>1096</v>
      </c>
      <c r="E288" s="38" t="s">
        <v>1102</v>
      </c>
      <c r="F288">
        <v>91003422</v>
      </c>
      <c r="G288" s="39" t="s">
        <v>1113</v>
      </c>
      <c r="H288" s="39" t="s">
        <v>105</v>
      </c>
      <c r="I288" s="38" t="s">
        <v>9</v>
      </c>
      <c r="J288" s="38" t="s">
        <v>9</v>
      </c>
      <c r="K288" s="38" t="s">
        <v>107</v>
      </c>
      <c r="L288" s="38">
        <v>0</v>
      </c>
      <c r="M288" s="38">
        <v>20</v>
      </c>
      <c r="N288" s="2">
        <v>36000</v>
      </c>
      <c r="O288" s="2">
        <v>1</v>
      </c>
      <c r="P288" s="2">
        <v>21286.666666666999</v>
      </c>
      <c r="Q288" s="3">
        <v>0.61715833333333003</v>
      </c>
      <c r="R288" s="48" t="s">
        <v>2197</v>
      </c>
      <c r="S288" s="25">
        <v>0</v>
      </c>
      <c r="T288" s="23">
        <v>21286.67</v>
      </c>
      <c r="U288" s="36">
        <f>VLOOKUP(表2[[#This Row],[2014 Segment]],表3[],3)</f>
        <v>0</v>
      </c>
      <c r="V288" s="25">
        <v>0</v>
      </c>
      <c r="W288" s="25">
        <f>表2[[#This Row],[GR]]+表2[[#This Row],[根据BU需调整GR]]</f>
        <v>0</v>
      </c>
      <c r="X288" s="23">
        <f>表2[[#This Row],[MAT销量]]*(1+表2[[#This Row],[调整后GR2]])</f>
        <v>21286.666666666999</v>
      </c>
      <c r="Y288" s="23">
        <f>表2[[#This Row],[调整结果]]/12/114.03</f>
        <v>15.556335077513959</v>
      </c>
      <c r="Z288" s="27">
        <f>ROUND(表2[[#This Row],[调整结果]]-表2[[#This Row],[14 ECI金额]],0)</f>
        <v>0</v>
      </c>
      <c r="AA288" t="s">
        <v>2198</v>
      </c>
    </row>
    <row r="289" spans="1:27" x14ac:dyDescent="0.2">
      <c r="A289" t="s">
        <v>1022</v>
      </c>
      <c r="B289" s="38" t="s">
        <v>1023</v>
      </c>
      <c r="C289" t="s">
        <v>1095</v>
      </c>
      <c r="D289" s="38" t="s">
        <v>1096</v>
      </c>
      <c r="E289" s="38" t="s">
        <v>1102</v>
      </c>
      <c r="F289">
        <v>91003443</v>
      </c>
      <c r="G289" s="39" t="s">
        <v>1114</v>
      </c>
      <c r="H289" s="39" t="s">
        <v>105</v>
      </c>
      <c r="I289" s="38" t="s">
        <v>9</v>
      </c>
      <c r="J289" s="38" t="s">
        <v>9</v>
      </c>
      <c r="K289" s="38" t="s">
        <v>107</v>
      </c>
      <c r="L289" s="38">
        <v>10</v>
      </c>
      <c r="M289" s="38">
        <v>80</v>
      </c>
      <c r="N289" s="2">
        <v>36000</v>
      </c>
      <c r="O289" s="2">
        <v>1</v>
      </c>
      <c r="P289" s="2">
        <v>760.26666666666995</v>
      </c>
      <c r="Q289" s="3">
        <v>1.5838888888888999E-2</v>
      </c>
      <c r="R289" s="48" t="s">
        <v>2195</v>
      </c>
      <c r="S289" s="25">
        <v>0</v>
      </c>
      <c r="T289" s="23">
        <v>760.27</v>
      </c>
      <c r="U289" s="36">
        <f>VLOOKUP(表2[[#This Row],[2014 Segment]],表3[],3)</f>
        <v>0</v>
      </c>
      <c r="V289" s="25">
        <v>0</v>
      </c>
      <c r="W289" s="25">
        <f>表2[[#This Row],[GR]]+表2[[#This Row],[根据BU需调整GR]]</f>
        <v>0</v>
      </c>
      <c r="X289" s="23">
        <f>表2[[#This Row],[MAT销量]]*(1+表2[[#This Row],[调整后GR2]])</f>
        <v>760.26666666666995</v>
      </c>
      <c r="Y289" s="23">
        <f>表2[[#This Row],[调整结果]]/12/114.03</f>
        <v>0.5556042756779429</v>
      </c>
      <c r="Z289" s="27">
        <f>ROUND(表2[[#This Row],[调整结果]]-表2[[#This Row],[14 ECI金额]],0)</f>
        <v>0</v>
      </c>
      <c r="AA289" t="s">
        <v>2198</v>
      </c>
    </row>
    <row r="290" spans="1:27" x14ac:dyDescent="0.2">
      <c r="A290" t="s">
        <v>1022</v>
      </c>
      <c r="B290" s="38" t="s">
        <v>1023</v>
      </c>
      <c r="C290" t="s">
        <v>1095</v>
      </c>
      <c r="D290" s="38" t="s">
        <v>1096</v>
      </c>
      <c r="E290" s="38" t="s">
        <v>1102</v>
      </c>
      <c r="F290">
        <v>91004541</v>
      </c>
      <c r="G290" s="39" t="s">
        <v>1115</v>
      </c>
      <c r="H290" s="39" t="s">
        <v>105</v>
      </c>
      <c r="I290" s="38" t="s">
        <v>9</v>
      </c>
      <c r="J290" s="38" t="s">
        <v>9</v>
      </c>
      <c r="K290" s="38" t="s">
        <v>107</v>
      </c>
      <c r="L290" s="38">
        <v>0</v>
      </c>
      <c r="M290" s="38">
        <v>90</v>
      </c>
      <c r="N290" s="2">
        <v>36000</v>
      </c>
      <c r="O290" s="2">
        <v>1</v>
      </c>
      <c r="P290" s="2">
        <v>13684</v>
      </c>
      <c r="Q290" s="3">
        <v>0.22556111111110999</v>
      </c>
      <c r="R290" s="48" t="s">
        <v>2196</v>
      </c>
      <c r="S290" s="25">
        <v>0</v>
      </c>
      <c r="T290" s="23">
        <v>13684</v>
      </c>
      <c r="U290" s="36">
        <f>VLOOKUP(表2[[#This Row],[2014 Segment]],表3[],3)</f>
        <v>0</v>
      </c>
      <c r="V290" s="25">
        <v>0</v>
      </c>
      <c r="W290" s="25">
        <f>表2[[#This Row],[GR]]+表2[[#This Row],[根据BU需调整GR]]</f>
        <v>0</v>
      </c>
      <c r="X290" s="23">
        <f>表2[[#This Row],[MAT销量]]*(1+表2[[#This Row],[调整后GR2]])</f>
        <v>13684</v>
      </c>
      <c r="Y290" s="23">
        <f>表2[[#This Row],[调整结果]]/12/114.03</f>
        <v>10.000292320734308</v>
      </c>
      <c r="Z290" s="27">
        <f>ROUND(表2[[#This Row],[调整结果]]-表2[[#This Row],[14 ECI金额]],0)</f>
        <v>0</v>
      </c>
      <c r="AA290" t="s">
        <v>2198</v>
      </c>
    </row>
    <row r="291" spans="1:27" x14ac:dyDescent="0.2">
      <c r="A291" t="s">
        <v>1022</v>
      </c>
      <c r="B291" s="38" t="s">
        <v>1023</v>
      </c>
      <c r="C291" t="s">
        <v>1095</v>
      </c>
      <c r="D291" s="38" t="s">
        <v>1096</v>
      </c>
      <c r="E291" s="38" t="s">
        <v>1102</v>
      </c>
      <c r="F291">
        <v>91012607</v>
      </c>
      <c r="G291" s="39" t="s">
        <v>1116</v>
      </c>
      <c r="H291" s="39" t="s">
        <v>105</v>
      </c>
      <c r="I291" s="38" t="s">
        <v>9</v>
      </c>
      <c r="J291" s="38" t="s">
        <v>9</v>
      </c>
      <c r="K291" s="38" t="s">
        <v>107</v>
      </c>
      <c r="L291" s="38">
        <v>0</v>
      </c>
      <c r="M291" s="38">
        <v>30</v>
      </c>
      <c r="N291" s="2">
        <v>36000</v>
      </c>
      <c r="O291" s="2">
        <v>1</v>
      </c>
      <c r="P291" s="2">
        <v>6690.0266666667003</v>
      </c>
      <c r="Q291" s="3">
        <v>0.13937555555556</v>
      </c>
      <c r="R291" s="48" t="s">
        <v>2195</v>
      </c>
      <c r="S291" s="25">
        <v>0</v>
      </c>
      <c r="T291" s="23">
        <v>6690.03</v>
      </c>
      <c r="U291" s="36">
        <f>VLOOKUP(表2[[#This Row],[2014 Segment]],表3[],3)</f>
        <v>0</v>
      </c>
      <c r="V291" s="25">
        <v>0</v>
      </c>
      <c r="W291" s="25">
        <f>表2[[#This Row],[GR]]+表2[[#This Row],[根据BU需调整GR]]</f>
        <v>0</v>
      </c>
      <c r="X291" s="23">
        <f>表2[[#This Row],[MAT销量]]*(1+表2[[#This Row],[调整后GR2]])</f>
        <v>6690.0266666667003</v>
      </c>
      <c r="Y291" s="23">
        <f>表2[[#This Row],[调整结果]]/12/114.03</f>
        <v>4.8890837693784528</v>
      </c>
      <c r="Z291" s="27">
        <f>ROUND(表2[[#This Row],[调整结果]]-表2[[#This Row],[14 ECI金额]],0)</f>
        <v>0</v>
      </c>
      <c r="AA291" t="s">
        <v>2198</v>
      </c>
    </row>
    <row r="292" spans="1:27" x14ac:dyDescent="0.2">
      <c r="A292" t="s">
        <v>1022</v>
      </c>
      <c r="B292" s="38" t="s">
        <v>1023</v>
      </c>
      <c r="C292" t="s">
        <v>1095</v>
      </c>
      <c r="D292" s="38" t="s">
        <v>1096</v>
      </c>
      <c r="E292" s="38" t="s">
        <v>1102</v>
      </c>
      <c r="F292">
        <v>91012614</v>
      </c>
      <c r="G292" s="39" t="s">
        <v>1117</v>
      </c>
      <c r="H292" s="39" t="s">
        <v>105</v>
      </c>
      <c r="I292" s="38" t="s">
        <v>9</v>
      </c>
      <c r="J292" s="38" t="s">
        <v>9</v>
      </c>
      <c r="K292" s="38" t="s">
        <v>106</v>
      </c>
      <c r="L292" s="38">
        <v>0</v>
      </c>
      <c r="M292" s="38">
        <v>10</v>
      </c>
      <c r="N292" s="2">
        <v>36000</v>
      </c>
      <c r="O292" s="2">
        <v>1</v>
      </c>
      <c r="P292" s="2">
        <v>0</v>
      </c>
      <c r="Q292" s="3">
        <v>0</v>
      </c>
      <c r="R292" s="48" t="s">
        <v>2195</v>
      </c>
      <c r="S292" s="25">
        <v>0</v>
      </c>
      <c r="T292" s="23">
        <v>0</v>
      </c>
      <c r="U292" s="36">
        <f>VLOOKUP(表2[[#This Row],[2014 Segment]],表3[],3)</f>
        <v>0</v>
      </c>
      <c r="V292" s="25">
        <v>0</v>
      </c>
      <c r="W292" s="25">
        <f>表2[[#This Row],[GR]]+表2[[#This Row],[根据BU需调整GR]]</f>
        <v>0</v>
      </c>
      <c r="X292" s="23">
        <f>表2[[#This Row],[MAT销量]]*(1+表2[[#This Row],[调整后GR2]])</f>
        <v>0</v>
      </c>
      <c r="Y292" s="23">
        <f>表2[[#This Row],[调整结果]]/12/114.03</f>
        <v>0</v>
      </c>
      <c r="Z292" s="27">
        <f>ROUND(表2[[#This Row],[调整结果]]-表2[[#This Row],[14 ECI金额]],0)</f>
        <v>0</v>
      </c>
      <c r="AA292" t="s">
        <v>2198</v>
      </c>
    </row>
    <row r="293" spans="1:27" x14ac:dyDescent="0.2">
      <c r="A293" t="s">
        <v>1022</v>
      </c>
      <c r="B293" s="38" t="s">
        <v>1023</v>
      </c>
      <c r="C293" t="s">
        <v>1095</v>
      </c>
      <c r="D293" s="38" t="s">
        <v>1096</v>
      </c>
      <c r="E293" s="38" t="s">
        <v>1102</v>
      </c>
      <c r="F293">
        <v>91017033</v>
      </c>
      <c r="G293" s="39" t="s">
        <v>1118</v>
      </c>
      <c r="H293" s="39" t="s">
        <v>105</v>
      </c>
      <c r="I293" s="38" t="s">
        <v>9</v>
      </c>
      <c r="J293" s="38" t="s">
        <v>9</v>
      </c>
      <c r="K293" s="38" t="s">
        <v>107</v>
      </c>
      <c r="L293" s="38">
        <v>0</v>
      </c>
      <c r="M293" s="38">
        <v>90</v>
      </c>
      <c r="N293" s="2">
        <v>36000</v>
      </c>
      <c r="O293" s="2">
        <v>1</v>
      </c>
      <c r="P293" s="2">
        <v>3040.8</v>
      </c>
      <c r="Q293" s="3">
        <v>0.23129444444444</v>
      </c>
      <c r="R293" s="48" t="s">
        <v>2196</v>
      </c>
      <c r="S293" s="25">
        <v>0</v>
      </c>
      <c r="T293" s="23">
        <v>3040.8</v>
      </c>
      <c r="U293" s="36">
        <f>VLOOKUP(表2[[#This Row],[2014 Segment]],表3[],3)</f>
        <v>0</v>
      </c>
      <c r="V293" s="25">
        <v>0</v>
      </c>
      <c r="W293" s="25">
        <f>表2[[#This Row],[GR]]+表2[[#This Row],[根据BU需调整GR]]</f>
        <v>0</v>
      </c>
      <c r="X293" s="23">
        <f>表2[[#This Row],[MAT销量]]*(1+表2[[#This Row],[调整后GR2]])</f>
        <v>3040.8</v>
      </c>
      <c r="Y293" s="23">
        <f>表2[[#This Row],[调整结果]]/12/114.03</f>
        <v>2.2222222222222223</v>
      </c>
      <c r="Z293" s="27">
        <f>ROUND(表2[[#This Row],[调整结果]]-表2[[#This Row],[14 ECI金额]],0)</f>
        <v>0</v>
      </c>
      <c r="AA293" t="s">
        <v>2198</v>
      </c>
    </row>
    <row r="294" spans="1:27" x14ac:dyDescent="0.2">
      <c r="A294" t="s">
        <v>1022</v>
      </c>
      <c r="B294" s="38" t="s">
        <v>1023</v>
      </c>
      <c r="C294" t="s">
        <v>1095</v>
      </c>
      <c r="D294" s="38" t="s">
        <v>1096</v>
      </c>
      <c r="E294" s="38" t="s">
        <v>1102</v>
      </c>
      <c r="F294">
        <v>91030338</v>
      </c>
      <c r="G294" s="39" t="s">
        <v>1119</v>
      </c>
      <c r="H294" s="39" t="s">
        <v>105</v>
      </c>
      <c r="I294" s="38" t="s">
        <v>9</v>
      </c>
      <c r="J294" s="38" t="s">
        <v>9</v>
      </c>
      <c r="K294" s="38" t="s">
        <v>106</v>
      </c>
      <c r="L294" s="38">
        <v>0</v>
      </c>
      <c r="M294" s="38">
        <v>30</v>
      </c>
      <c r="N294" s="2">
        <v>36000</v>
      </c>
      <c r="O294" s="2">
        <v>1</v>
      </c>
      <c r="P294" s="2">
        <v>22806.799999999999</v>
      </c>
      <c r="Q294" s="3">
        <v>0.67860277777778</v>
      </c>
      <c r="R294" s="48" t="s">
        <v>2197</v>
      </c>
      <c r="S294" s="25">
        <v>0</v>
      </c>
      <c r="T294" s="23">
        <v>22806.799999999999</v>
      </c>
      <c r="U294" s="36">
        <f>VLOOKUP(表2[[#This Row],[2014 Segment]],表3[],3)</f>
        <v>0</v>
      </c>
      <c r="V294" s="25">
        <v>0</v>
      </c>
      <c r="W294" s="25">
        <f>表2[[#This Row],[GR]]+表2[[#This Row],[根据BU需调整GR]]</f>
        <v>0</v>
      </c>
      <c r="X294" s="23">
        <f>表2[[#This Row],[MAT销量]]*(1+表2[[#This Row],[调整后GR2]])</f>
        <v>22806.799999999999</v>
      </c>
      <c r="Y294" s="23">
        <f>表2[[#This Row],[调整结果]]/12/114.03</f>
        <v>16.667251308135285</v>
      </c>
      <c r="Z294" s="27">
        <f>ROUND(表2[[#This Row],[调整结果]]-表2[[#This Row],[14 ECI金额]],0)</f>
        <v>0</v>
      </c>
      <c r="AA294" t="s">
        <v>2198</v>
      </c>
    </row>
    <row r="295" spans="1:27" x14ac:dyDescent="0.2">
      <c r="A295" t="s">
        <v>1022</v>
      </c>
      <c r="B295" s="38" t="s">
        <v>1023</v>
      </c>
      <c r="C295" t="s">
        <v>1120</v>
      </c>
      <c r="D295" s="38" t="s">
        <v>1121</v>
      </c>
      <c r="E295" s="38" t="s">
        <v>1122</v>
      </c>
      <c r="F295">
        <v>10900004</v>
      </c>
      <c r="G295" s="39" t="s">
        <v>513</v>
      </c>
      <c r="H295" s="39" t="s">
        <v>105</v>
      </c>
      <c r="I295" s="38" t="s">
        <v>125</v>
      </c>
      <c r="J295" s="38" t="s">
        <v>512</v>
      </c>
      <c r="K295" s="38" t="s">
        <v>104</v>
      </c>
      <c r="L295" s="38">
        <v>860</v>
      </c>
      <c r="M295" s="38">
        <v>900</v>
      </c>
      <c r="N295" s="2">
        <v>68400</v>
      </c>
      <c r="O295" s="2">
        <v>1</v>
      </c>
      <c r="P295" s="2">
        <v>51998.746666667001</v>
      </c>
      <c r="Q295" s="3">
        <v>0.69208114035087998</v>
      </c>
      <c r="R295" s="48" t="s">
        <v>2197</v>
      </c>
      <c r="S295" s="25">
        <v>0</v>
      </c>
      <c r="T295" s="23">
        <v>51998.75</v>
      </c>
      <c r="U295" s="36">
        <f>VLOOKUP(表2[[#This Row],[2014 Segment]],表3[],3)</f>
        <v>0</v>
      </c>
      <c r="V295" s="25">
        <v>0</v>
      </c>
      <c r="W295" s="25">
        <f>表2[[#This Row],[GR]]+表2[[#This Row],[根据BU需调整GR]]</f>
        <v>0</v>
      </c>
      <c r="X295" s="23">
        <f>表2[[#This Row],[MAT销量]]*(1+表2[[#This Row],[调整后GR2]])</f>
        <v>51998.746666667001</v>
      </c>
      <c r="Y295" s="23">
        <f>表2[[#This Row],[调整结果]]/12/114.03</f>
        <v>38.000779521958407</v>
      </c>
      <c r="Z295" s="27">
        <f>ROUND(表2[[#This Row],[调整结果]]-表2[[#This Row],[14 ECI金额]],0)</f>
        <v>0</v>
      </c>
      <c r="AA295" t="s">
        <v>2198</v>
      </c>
    </row>
    <row r="296" spans="1:27" x14ac:dyDescent="0.2">
      <c r="A296" t="s">
        <v>1022</v>
      </c>
      <c r="B296" s="38" t="s">
        <v>1023</v>
      </c>
      <c r="C296" t="s">
        <v>1120</v>
      </c>
      <c r="D296" s="38" t="s">
        <v>1121</v>
      </c>
      <c r="E296" s="38" t="s">
        <v>1123</v>
      </c>
      <c r="F296">
        <v>10900011</v>
      </c>
      <c r="G296" s="39" t="s">
        <v>1124</v>
      </c>
      <c r="H296" s="39" t="s">
        <v>103</v>
      </c>
      <c r="I296" s="38" t="s">
        <v>125</v>
      </c>
      <c r="J296" s="38" t="s">
        <v>514</v>
      </c>
      <c r="K296" s="38" t="s">
        <v>104</v>
      </c>
      <c r="L296" s="38">
        <v>2518</v>
      </c>
      <c r="M296" s="38">
        <v>4000</v>
      </c>
      <c r="N296" s="2">
        <v>45654.080000000002</v>
      </c>
      <c r="O296" s="2">
        <v>1</v>
      </c>
      <c r="P296" s="2">
        <v>0</v>
      </c>
      <c r="Q296" s="3">
        <v>0</v>
      </c>
      <c r="R296" s="48" t="s">
        <v>2195</v>
      </c>
      <c r="S296" s="25">
        <v>0</v>
      </c>
      <c r="T296" s="23">
        <v>0</v>
      </c>
      <c r="U296" s="36">
        <f>VLOOKUP(表2[[#This Row],[2014 Segment]],表3[],3)</f>
        <v>0</v>
      </c>
      <c r="V296" s="25">
        <v>0</v>
      </c>
      <c r="W296" s="25">
        <f>表2[[#This Row],[GR]]+表2[[#This Row],[根据BU需调整GR]]</f>
        <v>0</v>
      </c>
      <c r="X296" s="23">
        <f>表2[[#This Row],[MAT销量]]*(1+表2[[#This Row],[调整后GR2]])</f>
        <v>0</v>
      </c>
      <c r="Y296" s="23">
        <f>表2[[#This Row],[调整结果]]/12/114.03</f>
        <v>0</v>
      </c>
      <c r="Z296" s="27">
        <f>ROUND(表2[[#This Row],[调整结果]]-表2[[#This Row],[14 ECI金额]],0)</f>
        <v>0</v>
      </c>
      <c r="AA296" t="s">
        <v>2198</v>
      </c>
    </row>
    <row r="297" spans="1:27" x14ac:dyDescent="0.2">
      <c r="A297" t="s">
        <v>1022</v>
      </c>
      <c r="B297" s="38" t="s">
        <v>1023</v>
      </c>
      <c r="C297" t="s">
        <v>1120</v>
      </c>
      <c r="D297" s="38" t="s">
        <v>1121</v>
      </c>
      <c r="E297" s="38" t="s">
        <v>1125</v>
      </c>
      <c r="F297">
        <v>10900016</v>
      </c>
      <c r="G297" s="39" t="s">
        <v>735</v>
      </c>
      <c r="H297" s="39" t="s">
        <v>103</v>
      </c>
      <c r="I297" s="38" t="s">
        <v>125</v>
      </c>
      <c r="J297" s="38" t="s">
        <v>344</v>
      </c>
      <c r="K297" s="38" t="s">
        <v>104</v>
      </c>
      <c r="L297" s="38">
        <v>1600</v>
      </c>
      <c r="M297" s="38">
        <v>2328</v>
      </c>
      <c r="N297" s="2">
        <v>70002.8</v>
      </c>
      <c r="O297" s="2">
        <v>1</v>
      </c>
      <c r="P297" s="2">
        <v>0</v>
      </c>
      <c r="Q297" s="3">
        <v>0</v>
      </c>
      <c r="R297" s="48" t="s">
        <v>2195</v>
      </c>
      <c r="S297" s="25">
        <v>0</v>
      </c>
      <c r="T297" s="23">
        <v>0</v>
      </c>
      <c r="U297" s="36">
        <f>VLOOKUP(表2[[#This Row],[2014 Segment]],表3[],3)</f>
        <v>0</v>
      </c>
      <c r="V297" s="25">
        <v>0</v>
      </c>
      <c r="W297" s="25">
        <f>表2[[#This Row],[GR]]+表2[[#This Row],[根据BU需调整GR]]</f>
        <v>0</v>
      </c>
      <c r="X297" s="23">
        <f>表2[[#This Row],[MAT销量]]*(1+表2[[#This Row],[调整后GR2]])</f>
        <v>0</v>
      </c>
      <c r="Y297" s="23">
        <f>表2[[#This Row],[调整结果]]/12/114.03</f>
        <v>0</v>
      </c>
      <c r="Z297" s="27">
        <f>ROUND(表2[[#This Row],[调整结果]]-表2[[#This Row],[14 ECI金额]],0)</f>
        <v>0</v>
      </c>
      <c r="AA297" t="s">
        <v>2198</v>
      </c>
    </row>
    <row r="298" spans="1:27" x14ac:dyDescent="0.2">
      <c r="A298" t="s">
        <v>1022</v>
      </c>
      <c r="B298" s="38" t="s">
        <v>1023</v>
      </c>
      <c r="C298" t="s">
        <v>1120</v>
      </c>
      <c r="D298" s="38" t="s">
        <v>1121</v>
      </c>
      <c r="E298" s="38" t="s">
        <v>1125</v>
      </c>
      <c r="F298">
        <v>10900017</v>
      </c>
      <c r="G298" s="39" t="s">
        <v>506</v>
      </c>
      <c r="H298" s="39" t="s">
        <v>103</v>
      </c>
      <c r="I298" s="38" t="s">
        <v>125</v>
      </c>
      <c r="J298" s="38" t="s">
        <v>344</v>
      </c>
      <c r="K298" s="38" t="s">
        <v>104</v>
      </c>
      <c r="L298" s="38">
        <v>900</v>
      </c>
      <c r="M298" s="38">
        <v>1000</v>
      </c>
      <c r="N298" s="2">
        <v>36000</v>
      </c>
      <c r="O298" s="2">
        <v>1</v>
      </c>
      <c r="P298" s="2">
        <v>0</v>
      </c>
      <c r="Q298" s="3">
        <v>1.0076666666667001E-2</v>
      </c>
      <c r="R298" s="48" t="s">
        <v>2195</v>
      </c>
      <c r="S298" s="25">
        <v>0</v>
      </c>
      <c r="T298" s="23">
        <v>0</v>
      </c>
      <c r="U298" s="36">
        <f>VLOOKUP(表2[[#This Row],[2014 Segment]],表3[],3)</f>
        <v>0</v>
      </c>
      <c r="V298" s="25">
        <v>0</v>
      </c>
      <c r="W298" s="25">
        <f>表2[[#This Row],[GR]]+表2[[#This Row],[根据BU需调整GR]]</f>
        <v>0</v>
      </c>
      <c r="X298" s="23">
        <f>表2[[#This Row],[MAT销量]]*(1+表2[[#This Row],[调整后GR2]])</f>
        <v>0</v>
      </c>
      <c r="Y298" s="23">
        <f>表2[[#This Row],[调整结果]]/12/114.03</f>
        <v>0</v>
      </c>
      <c r="Z298" s="27">
        <f>ROUND(表2[[#This Row],[调整结果]]-表2[[#This Row],[14 ECI金额]],0)</f>
        <v>0</v>
      </c>
      <c r="AA298" t="s">
        <v>2198</v>
      </c>
    </row>
    <row r="299" spans="1:27" x14ac:dyDescent="0.2">
      <c r="A299" t="s">
        <v>1022</v>
      </c>
      <c r="B299" s="38" t="s">
        <v>1023</v>
      </c>
      <c r="C299" t="s">
        <v>1120</v>
      </c>
      <c r="D299" s="38" t="s">
        <v>1121</v>
      </c>
      <c r="E299" s="38" t="s">
        <v>1122</v>
      </c>
      <c r="F299">
        <v>10900020</v>
      </c>
      <c r="G299" s="39" t="s">
        <v>741</v>
      </c>
      <c r="H299" s="39" t="s">
        <v>103</v>
      </c>
      <c r="I299" s="38" t="s">
        <v>125</v>
      </c>
      <c r="J299" s="38" t="s">
        <v>515</v>
      </c>
      <c r="K299" s="38" t="s">
        <v>104</v>
      </c>
      <c r="L299" s="38">
        <v>800</v>
      </c>
      <c r="M299" s="38">
        <v>600</v>
      </c>
      <c r="N299" s="2">
        <v>86192.66</v>
      </c>
      <c r="O299" s="2">
        <v>1</v>
      </c>
      <c r="P299" s="2">
        <v>48653.866666667003</v>
      </c>
      <c r="Q299" s="3">
        <v>0.86590203852625003</v>
      </c>
      <c r="R299" s="48" t="s">
        <v>2197</v>
      </c>
      <c r="S299" s="25">
        <v>0</v>
      </c>
      <c r="T299" s="23">
        <v>48653.87</v>
      </c>
      <c r="U299" s="36">
        <f>VLOOKUP(表2[[#This Row],[2014 Segment]],表3[],3)</f>
        <v>0</v>
      </c>
      <c r="V299" s="25">
        <v>0</v>
      </c>
      <c r="W299" s="25">
        <f>表2[[#This Row],[GR]]+表2[[#This Row],[根据BU需调整GR]]</f>
        <v>0</v>
      </c>
      <c r="X299" s="23">
        <f>表2[[#This Row],[MAT销量]]*(1+表2[[#This Row],[调整后GR2]])</f>
        <v>48653.866666667003</v>
      </c>
      <c r="Y299" s="23">
        <f>表2[[#This Row],[调整结果]]/12/114.03</f>
        <v>35.556335077513957</v>
      </c>
      <c r="Z299" s="27">
        <f>ROUND(表2[[#This Row],[调整结果]]-表2[[#This Row],[14 ECI金额]],0)</f>
        <v>0</v>
      </c>
      <c r="AA299" t="s">
        <v>2198</v>
      </c>
    </row>
    <row r="300" spans="1:27" x14ac:dyDescent="0.2">
      <c r="A300" t="s">
        <v>1022</v>
      </c>
      <c r="B300" s="38" t="s">
        <v>1023</v>
      </c>
      <c r="C300" t="s">
        <v>1120</v>
      </c>
      <c r="D300" s="38" t="s">
        <v>1121</v>
      </c>
      <c r="E300" s="38" t="s">
        <v>1126</v>
      </c>
      <c r="F300">
        <v>10900026</v>
      </c>
      <c r="G300" s="39" t="s">
        <v>736</v>
      </c>
      <c r="H300" s="39" t="s">
        <v>103</v>
      </c>
      <c r="I300" s="38" t="s">
        <v>125</v>
      </c>
      <c r="J300" s="38" t="s">
        <v>737</v>
      </c>
      <c r="K300" s="38" t="s">
        <v>104</v>
      </c>
      <c r="L300" s="38">
        <v>930</v>
      </c>
      <c r="M300" s="38">
        <v>1666</v>
      </c>
      <c r="N300" s="2">
        <v>53313.543272727002</v>
      </c>
      <c r="O300" s="2">
        <v>1</v>
      </c>
      <c r="P300" s="2">
        <v>33753.413333333003</v>
      </c>
      <c r="Q300" s="3">
        <v>0.45135435618870001</v>
      </c>
      <c r="R300" s="48" t="s">
        <v>2196</v>
      </c>
      <c r="S300" s="25">
        <v>0</v>
      </c>
      <c r="T300" s="23">
        <v>33753.410000000003</v>
      </c>
      <c r="U300" s="36">
        <f>VLOOKUP(表2[[#This Row],[2014 Segment]],表3[],3)</f>
        <v>0</v>
      </c>
      <c r="V300" s="25">
        <v>0</v>
      </c>
      <c r="W300" s="25">
        <f>表2[[#This Row],[GR]]+表2[[#This Row],[根据BU需调整GR]]</f>
        <v>0</v>
      </c>
      <c r="X300" s="23">
        <f>表2[[#This Row],[MAT销量]]*(1+表2[[#This Row],[调整后GR2]])</f>
        <v>33753.413333333003</v>
      </c>
      <c r="Y300" s="23">
        <f>表2[[#This Row],[调整结果]]/12/114.03</f>
        <v>24.667056427645502</v>
      </c>
      <c r="Z300" s="27">
        <f>ROUND(表2[[#This Row],[调整结果]]-表2[[#This Row],[14 ECI金额]],0)</f>
        <v>0</v>
      </c>
      <c r="AA300" t="s">
        <v>2198</v>
      </c>
    </row>
    <row r="301" spans="1:27" x14ac:dyDescent="0.2">
      <c r="A301" t="s">
        <v>1022</v>
      </c>
      <c r="B301" s="38" t="s">
        <v>1023</v>
      </c>
      <c r="C301" t="s">
        <v>1120</v>
      </c>
      <c r="D301" s="38" t="s">
        <v>1121</v>
      </c>
      <c r="E301" s="38" t="s">
        <v>1127</v>
      </c>
      <c r="F301">
        <v>10900027</v>
      </c>
      <c r="G301" s="39" t="s">
        <v>738</v>
      </c>
      <c r="H301" s="39" t="s">
        <v>105</v>
      </c>
      <c r="I301" s="38" t="s">
        <v>125</v>
      </c>
      <c r="J301" s="38" t="s">
        <v>507</v>
      </c>
      <c r="K301" s="38" t="s">
        <v>106</v>
      </c>
      <c r="L301" s="38">
        <v>545</v>
      </c>
      <c r="M301" s="38">
        <v>1100</v>
      </c>
      <c r="N301" s="2">
        <v>273600</v>
      </c>
      <c r="O301" s="2">
        <v>2</v>
      </c>
      <c r="P301" s="2">
        <v>85143.466666666995</v>
      </c>
      <c r="Q301" s="3">
        <v>0.18134970760234001</v>
      </c>
      <c r="R301" s="48" t="s">
        <v>2195</v>
      </c>
      <c r="S301" s="25">
        <v>0</v>
      </c>
      <c r="T301" s="23">
        <v>85143.47</v>
      </c>
      <c r="U301" s="36">
        <f>VLOOKUP(表2[[#This Row],[2014 Segment]],表3[],3)</f>
        <v>0</v>
      </c>
      <c r="V301" s="25">
        <v>0</v>
      </c>
      <c r="W301" s="25">
        <f>表2[[#This Row],[GR]]+表2[[#This Row],[根据BU需调整GR]]</f>
        <v>0</v>
      </c>
      <c r="X301" s="23">
        <f>表2[[#This Row],[MAT销量]]*(1+表2[[#This Row],[调整后GR2]])</f>
        <v>85143.466666666995</v>
      </c>
      <c r="Y301" s="23">
        <f>表2[[#This Row],[调整结果]]/12/114.03</f>
        <v>62.223001744180621</v>
      </c>
      <c r="Z301" s="27">
        <f>ROUND(表2[[#This Row],[调整结果]]-表2[[#This Row],[14 ECI金额]],0)</f>
        <v>0</v>
      </c>
      <c r="AA301" t="s">
        <v>2198</v>
      </c>
    </row>
    <row r="302" spans="1:27" x14ac:dyDescent="0.2">
      <c r="A302" t="s">
        <v>1022</v>
      </c>
      <c r="B302" s="38" t="s">
        <v>1023</v>
      </c>
      <c r="C302" t="s">
        <v>1120</v>
      </c>
      <c r="D302" s="38" t="s">
        <v>1121</v>
      </c>
      <c r="E302" s="38" t="s">
        <v>1127</v>
      </c>
      <c r="F302">
        <v>10900030</v>
      </c>
      <c r="G302" s="39" t="s">
        <v>508</v>
      </c>
      <c r="H302" s="39" t="s">
        <v>103</v>
      </c>
      <c r="I302" s="38" t="s">
        <v>125</v>
      </c>
      <c r="J302" s="38" t="s">
        <v>507</v>
      </c>
      <c r="K302" s="38" t="s">
        <v>104</v>
      </c>
      <c r="L302" s="38">
        <v>1500</v>
      </c>
      <c r="M302" s="38">
        <v>1000</v>
      </c>
      <c r="N302" s="2">
        <v>281516.78000000003</v>
      </c>
      <c r="O302" s="2">
        <v>2</v>
      </c>
      <c r="P302" s="2">
        <v>109472</v>
      </c>
      <c r="Q302" s="3">
        <v>0.36348220521704</v>
      </c>
      <c r="R302" s="48" t="s">
        <v>2196</v>
      </c>
      <c r="S302" s="25">
        <v>0</v>
      </c>
      <c r="T302" s="23">
        <v>109472</v>
      </c>
      <c r="U302" s="36">
        <f>VLOOKUP(表2[[#This Row],[2014 Segment]],表3[],3)</f>
        <v>0</v>
      </c>
      <c r="V302" s="25">
        <v>0</v>
      </c>
      <c r="W302" s="25">
        <f>表2[[#This Row],[GR]]+表2[[#This Row],[根据BU需调整GR]]</f>
        <v>0</v>
      </c>
      <c r="X302" s="23">
        <f>表2[[#This Row],[MAT销量]]*(1+表2[[#This Row],[调整后GR2]])</f>
        <v>109472</v>
      </c>
      <c r="Y302" s="23">
        <f>表2[[#This Row],[调整结果]]/12/114.03</f>
        <v>80.002338565874467</v>
      </c>
      <c r="Z302" s="27">
        <f>ROUND(表2[[#This Row],[调整结果]]-表2[[#This Row],[14 ECI金额]],0)</f>
        <v>0</v>
      </c>
      <c r="AA302" t="s">
        <v>2198</v>
      </c>
    </row>
    <row r="303" spans="1:27" x14ac:dyDescent="0.2">
      <c r="A303" t="s">
        <v>1022</v>
      </c>
      <c r="B303" s="38" t="s">
        <v>1023</v>
      </c>
      <c r="C303" t="s">
        <v>1120</v>
      </c>
      <c r="D303" s="38" t="s">
        <v>1121</v>
      </c>
      <c r="E303" s="38" t="s">
        <v>1127</v>
      </c>
      <c r="F303">
        <v>10900032</v>
      </c>
      <c r="G303" s="39" t="s">
        <v>739</v>
      </c>
      <c r="H303" s="39" t="s">
        <v>105</v>
      </c>
      <c r="I303" s="38" t="s">
        <v>125</v>
      </c>
      <c r="J303" s="38" t="s">
        <v>507</v>
      </c>
      <c r="K303" s="38" t="s">
        <v>106</v>
      </c>
      <c r="L303" s="38">
        <v>600</v>
      </c>
      <c r="M303" s="38">
        <v>600</v>
      </c>
      <c r="N303" s="2">
        <v>410400</v>
      </c>
      <c r="O303" s="2">
        <v>2</v>
      </c>
      <c r="P303" s="2">
        <v>138210.76</v>
      </c>
      <c r="Q303" s="3">
        <v>0.29782443957115001</v>
      </c>
      <c r="R303" s="48" t="s">
        <v>2196</v>
      </c>
      <c r="S303" s="25">
        <v>0</v>
      </c>
      <c r="T303" s="23">
        <v>138210.76</v>
      </c>
      <c r="U303" s="36">
        <f>VLOOKUP(表2[[#This Row],[2014 Segment]],表3[],3)</f>
        <v>0</v>
      </c>
      <c r="V303" s="25">
        <v>0</v>
      </c>
      <c r="W303" s="25">
        <f>表2[[#This Row],[GR]]+表2[[#This Row],[根据BU需调整GR]]</f>
        <v>0</v>
      </c>
      <c r="X303" s="23">
        <f>表2[[#This Row],[MAT销量]]*(1+表2[[#This Row],[调整后GR2]])</f>
        <v>138210.76</v>
      </c>
      <c r="Y303" s="23">
        <f>表2[[#This Row],[调整结果]]/12/114.03</f>
        <v>101.00467713174895</v>
      </c>
      <c r="Z303" s="27">
        <f>ROUND(表2[[#This Row],[调整结果]]-表2[[#This Row],[14 ECI金额]],0)</f>
        <v>0</v>
      </c>
      <c r="AA303" t="s">
        <v>2198</v>
      </c>
    </row>
    <row r="304" spans="1:27" x14ac:dyDescent="0.2">
      <c r="A304" t="s">
        <v>1022</v>
      </c>
      <c r="B304" s="38" t="s">
        <v>1023</v>
      </c>
      <c r="C304" t="s">
        <v>1120</v>
      </c>
      <c r="D304" s="38" t="s">
        <v>1121</v>
      </c>
      <c r="E304" s="38" t="s">
        <v>1122</v>
      </c>
      <c r="F304">
        <v>10900036</v>
      </c>
      <c r="G304" s="39" t="s">
        <v>1128</v>
      </c>
      <c r="H304" s="39" t="s">
        <v>105</v>
      </c>
      <c r="I304" s="38" t="s">
        <v>125</v>
      </c>
      <c r="J304" s="38" t="s">
        <v>127</v>
      </c>
      <c r="K304" s="38" t="s">
        <v>107</v>
      </c>
      <c r="L304" s="38">
        <v>50</v>
      </c>
      <c r="M304" s="38">
        <v>86</v>
      </c>
      <c r="N304" s="2">
        <v>54720</v>
      </c>
      <c r="O304" s="2">
        <v>1</v>
      </c>
      <c r="P304" s="2">
        <v>51880.613333333</v>
      </c>
      <c r="Q304" s="3">
        <v>0.64938559941520002</v>
      </c>
      <c r="R304" s="48" t="s">
        <v>2197</v>
      </c>
      <c r="S304" s="25">
        <v>0</v>
      </c>
      <c r="T304" s="23">
        <v>51880.61</v>
      </c>
      <c r="U304" s="36">
        <f>VLOOKUP(表2[[#This Row],[2014 Segment]],表3[],3)</f>
        <v>0</v>
      </c>
      <c r="V304" s="25">
        <v>0</v>
      </c>
      <c r="W304" s="25">
        <f>表2[[#This Row],[GR]]+表2[[#This Row],[根据BU需调整GR]]</f>
        <v>0</v>
      </c>
      <c r="X304" s="23">
        <f>表2[[#This Row],[MAT销量]]*(1+表2[[#This Row],[调整后GR2]])</f>
        <v>51880.613333333</v>
      </c>
      <c r="Y304" s="23">
        <f>表2[[#This Row],[调整结果]]/12/114.03</f>
        <v>37.91444746509179</v>
      </c>
      <c r="Z304" s="27">
        <f>ROUND(表2[[#This Row],[调整结果]]-表2[[#This Row],[14 ECI金额]],0)</f>
        <v>0</v>
      </c>
      <c r="AA304" t="s">
        <v>2198</v>
      </c>
    </row>
    <row r="305" spans="1:27" x14ac:dyDescent="0.2">
      <c r="A305" t="s">
        <v>1022</v>
      </c>
      <c r="B305" s="38" t="s">
        <v>1023</v>
      </c>
      <c r="C305" t="s">
        <v>1120</v>
      </c>
      <c r="D305" s="38" t="s">
        <v>1121</v>
      </c>
      <c r="E305" s="38" t="s">
        <v>1122</v>
      </c>
      <c r="F305">
        <v>10900038</v>
      </c>
      <c r="G305" s="39" t="s">
        <v>1129</v>
      </c>
      <c r="H305" s="39" t="s">
        <v>105</v>
      </c>
      <c r="I305" s="38" t="s">
        <v>125</v>
      </c>
      <c r="J305" s="38" t="s">
        <v>127</v>
      </c>
      <c r="K305" s="38" t="s">
        <v>104</v>
      </c>
      <c r="L305" s="38">
        <v>240</v>
      </c>
      <c r="M305" s="38">
        <v>300</v>
      </c>
      <c r="N305" s="2">
        <v>68400</v>
      </c>
      <c r="O305" s="2">
        <v>1</v>
      </c>
      <c r="P305" s="2">
        <v>53823.76</v>
      </c>
      <c r="Q305" s="3">
        <v>0.67717280701754001</v>
      </c>
      <c r="R305" s="48" t="s">
        <v>2197</v>
      </c>
      <c r="S305" s="25">
        <v>0</v>
      </c>
      <c r="T305" s="23">
        <v>53823.76</v>
      </c>
      <c r="U305" s="36">
        <f>VLOOKUP(表2[[#This Row],[2014 Segment]],表3[],3)</f>
        <v>0</v>
      </c>
      <c r="V305" s="25">
        <v>0</v>
      </c>
      <c r="W305" s="25">
        <f>表2[[#This Row],[GR]]+表2[[#This Row],[根据BU需调整GR]]</f>
        <v>0</v>
      </c>
      <c r="X305" s="23">
        <f>表2[[#This Row],[MAT销量]]*(1+表2[[#This Row],[调整后GR2]])</f>
        <v>53823.76</v>
      </c>
      <c r="Y305" s="23">
        <f>表2[[#This Row],[调整结果]]/12/114.03</f>
        <v>39.334502616270576</v>
      </c>
      <c r="Z305" s="27">
        <f>ROUND(表2[[#This Row],[调整结果]]-表2[[#This Row],[14 ECI金额]],0)</f>
        <v>0</v>
      </c>
      <c r="AA305" t="s">
        <v>2198</v>
      </c>
    </row>
    <row r="306" spans="1:27" x14ac:dyDescent="0.2">
      <c r="A306" t="s">
        <v>1022</v>
      </c>
      <c r="B306" s="38" t="s">
        <v>1023</v>
      </c>
      <c r="C306" t="s">
        <v>1120</v>
      </c>
      <c r="D306" s="38" t="s">
        <v>1121</v>
      </c>
      <c r="E306" s="38" t="s">
        <v>1123</v>
      </c>
      <c r="F306">
        <v>10900039</v>
      </c>
      <c r="G306" s="39" t="s">
        <v>126</v>
      </c>
      <c r="H306" s="39" t="s">
        <v>103</v>
      </c>
      <c r="I306" s="38" t="s">
        <v>125</v>
      </c>
      <c r="J306" s="38" t="s">
        <v>127</v>
      </c>
      <c r="K306" s="38" t="s">
        <v>104</v>
      </c>
      <c r="L306" s="38">
        <v>1100</v>
      </c>
      <c r="M306" s="38">
        <v>2500</v>
      </c>
      <c r="N306" s="2">
        <v>650219.14</v>
      </c>
      <c r="O306" s="2">
        <v>3</v>
      </c>
      <c r="P306" s="2">
        <v>234908.79999999999</v>
      </c>
      <c r="Q306" s="3">
        <v>0.28715443534929003</v>
      </c>
      <c r="R306" s="48" t="s">
        <v>2196</v>
      </c>
      <c r="S306" s="25">
        <v>0</v>
      </c>
      <c r="T306" s="23">
        <v>234908.79999999999</v>
      </c>
      <c r="U306" s="36">
        <f>VLOOKUP(表2[[#This Row],[2014 Segment]],表3[],3)</f>
        <v>0</v>
      </c>
      <c r="V306" s="25">
        <v>0</v>
      </c>
      <c r="W306" s="25">
        <f>表2[[#This Row],[GR]]+表2[[#This Row],[根据BU需调整GR]]</f>
        <v>0</v>
      </c>
      <c r="X306" s="23">
        <f>表2[[#This Row],[MAT销量]]*(1+表2[[#This Row],[调整后GR2]])</f>
        <v>234908.79999999999</v>
      </c>
      <c r="Y306" s="23">
        <f>表2[[#This Row],[调整结果]]/12/114.03</f>
        <v>171.67178227951709</v>
      </c>
      <c r="Z306" s="27">
        <f>ROUND(表2[[#This Row],[调整结果]]-表2[[#This Row],[14 ECI金额]],0)</f>
        <v>0</v>
      </c>
      <c r="AA306" t="s">
        <v>2198</v>
      </c>
    </row>
    <row r="307" spans="1:27" x14ac:dyDescent="0.2">
      <c r="A307" t="s">
        <v>1022</v>
      </c>
      <c r="B307" s="38" t="s">
        <v>1023</v>
      </c>
      <c r="C307" t="s">
        <v>1120</v>
      </c>
      <c r="D307" s="38" t="s">
        <v>1121</v>
      </c>
      <c r="E307" s="38" t="s">
        <v>1122</v>
      </c>
      <c r="F307">
        <v>10900041</v>
      </c>
      <c r="G307" s="39" t="s">
        <v>742</v>
      </c>
      <c r="H307" s="39" t="s">
        <v>103</v>
      </c>
      <c r="I307" s="38" t="s">
        <v>125</v>
      </c>
      <c r="J307" s="38" t="s">
        <v>127</v>
      </c>
      <c r="K307" s="38" t="s">
        <v>104</v>
      </c>
      <c r="L307" s="38">
        <v>402</v>
      </c>
      <c r="M307" s="38">
        <v>931</v>
      </c>
      <c r="N307" s="2">
        <v>188613.25333333001</v>
      </c>
      <c r="O307" s="2">
        <v>1</v>
      </c>
      <c r="P307" s="2">
        <v>23415.093333332999</v>
      </c>
      <c r="Q307" s="3">
        <v>0.10015976961393</v>
      </c>
      <c r="R307" s="48" t="s">
        <v>2195</v>
      </c>
      <c r="S307" s="25">
        <v>0</v>
      </c>
      <c r="T307" s="23">
        <v>23415.09</v>
      </c>
      <c r="U307" s="36">
        <f>VLOOKUP(表2[[#This Row],[2014 Segment]],表3[],3)</f>
        <v>0</v>
      </c>
      <c r="V307" s="25">
        <v>0</v>
      </c>
      <c r="W307" s="25">
        <f>表2[[#This Row],[GR]]+表2[[#This Row],[根据BU需调整GR]]</f>
        <v>0</v>
      </c>
      <c r="X307" s="23">
        <f>表2[[#This Row],[MAT销量]]*(1+表2[[#This Row],[调整后GR2]])</f>
        <v>23415.093333332999</v>
      </c>
      <c r="Y307" s="23">
        <f>表2[[#This Row],[调整结果]]/12/114.03</f>
        <v>17.111793192824255</v>
      </c>
      <c r="Z307" s="27">
        <f>ROUND(表2[[#This Row],[调整结果]]-表2[[#This Row],[14 ECI金额]],0)</f>
        <v>0</v>
      </c>
      <c r="AA307" t="s">
        <v>2198</v>
      </c>
    </row>
    <row r="308" spans="1:27" x14ac:dyDescent="0.2">
      <c r="A308" t="s">
        <v>1022</v>
      </c>
      <c r="B308" s="38" t="s">
        <v>1023</v>
      </c>
      <c r="C308" t="s">
        <v>1120</v>
      </c>
      <c r="D308" s="38" t="s">
        <v>1121</v>
      </c>
      <c r="E308" s="38" t="s">
        <v>1122</v>
      </c>
      <c r="F308">
        <v>10900042</v>
      </c>
      <c r="G308" s="39" t="s">
        <v>347</v>
      </c>
      <c r="H308" s="39" t="s">
        <v>103</v>
      </c>
      <c r="I308" s="38" t="s">
        <v>125</v>
      </c>
      <c r="J308" s="38" t="s">
        <v>127</v>
      </c>
      <c r="K308" s="38" t="s">
        <v>104</v>
      </c>
      <c r="L308" s="38">
        <v>1280</v>
      </c>
      <c r="M308" s="38">
        <v>2465</v>
      </c>
      <c r="N308" s="2">
        <v>316659.69</v>
      </c>
      <c r="O308" s="2">
        <v>2</v>
      </c>
      <c r="P308" s="2">
        <v>60818.133333332997</v>
      </c>
      <c r="Q308" s="3">
        <v>0.24714860296869001</v>
      </c>
      <c r="R308" s="48" t="s">
        <v>2196</v>
      </c>
      <c r="S308" s="25">
        <v>0</v>
      </c>
      <c r="T308" s="23">
        <v>60818.13</v>
      </c>
      <c r="U308" s="36">
        <f>VLOOKUP(表2[[#This Row],[2014 Segment]],表3[],3)</f>
        <v>0</v>
      </c>
      <c r="V308" s="25">
        <v>0</v>
      </c>
      <c r="W308" s="25">
        <f>表2[[#This Row],[GR]]+表2[[#This Row],[根据BU需调整GR]]</f>
        <v>0</v>
      </c>
      <c r="X308" s="23">
        <f>表2[[#This Row],[MAT销量]]*(1+表2[[#This Row],[调整后GR2]])</f>
        <v>60818.133333332997</v>
      </c>
      <c r="Y308" s="23">
        <f>表2[[#This Row],[调整结果]]/12/114.03</f>
        <v>44.446003488360518</v>
      </c>
      <c r="Z308" s="27">
        <f>ROUND(表2[[#This Row],[调整结果]]-表2[[#This Row],[14 ECI金额]],0)</f>
        <v>0</v>
      </c>
      <c r="AA308" t="s">
        <v>2198</v>
      </c>
    </row>
    <row r="309" spans="1:27" x14ac:dyDescent="0.2">
      <c r="A309" t="s">
        <v>1022</v>
      </c>
      <c r="B309" s="38" t="s">
        <v>1023</v>
      </c>
      <c r="C309" t="s">
        <v>1120</v>
      </c>
      <c r="D309" s="38" t="s">
        <v>1121</v>
      </c>
      <c r="E309" s="38" t="s">
        <v>1122</v>
      </c>
      <c r="F309">
        <v>10900043</v>
      </c>
      <c r="G309" s="39" t="s">
        <v>348</v>
      </c>
      <c r="H309" s="39" t="s">
        <v>103</v>
      </c>
      <c r="I309" s="38" t="s">
        <v>125</v>
      </c>
      <c r="J309" s="38" t="s">
        <v>127</v>
      </c>
      <c r="K309" s="38" t="s">
        <v>104</v>
      </c>
      <c r="L309" s="38">
        <v>1300</v>
      </c>
      <c r="M309" s="38">
        <v>1300</v>
      </c>
      <c r="N309" s="2">
        <v>170660.65</v>
      </c>
      <c r="O309" s="2">
        <v>1</v>
      </c>
      <c r="P309" s="2">
        <v>59958.826666667002</v>
      </c>
      <c r="Q309" s="3">
        <v>0.26939941925687</v>
      </c>
      <c r="R309" s="48" t="s">
        <v>2196</v>
      </c>
      <c r="S309" s="25">
        <v>0</v>
      </c>
      <c r="T309" s="23">
        <v>59958.83</v>
      </c>
      <c r="U309" s="36">
        <f>VLOOKUP(表2[[#This Row],[2014 Segment]],表3[],3)</f>
        <v>0</v>
      </c>
      <c r="V309" s="25">
        <v>0</v>
      </c>
      <c r="W309" s="25">
        <f>表2[[#This Row],[GR]]+表2[[#This Row],[根据BU需调整GR]]</f>
        <v>0</v>
      </c>
      <c r="X309" s="23">
        <f>表2[[#This Row],[MAT销量]]*(1+表2[[#This Row],[调整后GR2]])</f>
        <v>59958.826666667002</v>
      </c>
      <c r="Y309" s="23">
        <f>表2[[#This Row],[调整结果]]/12/114.03</f>
        <v>43.818020598867989</v>
      </c>
      <c r="Z309" s="27">
        <f>ROUND(表2[[#This Row],[调整结果]]-表2[[#This Row],[14 ECI金额]],0)</f>
        <v>0</v>
      </c>
      <c r="AA309" t="s">
        <v>2198</v>
      </c>
    </row>
    <row r="310" spans="1:27" x14ac:dyDescent="0.2">
      <c r="A310" t="s">
        <v>1022</v>
      </c>
      <c r="B310" s="38" t="s">
        <v>1023</v>
      </c>
      <c r="C310" t="s">
        <v>1120</v>
      </c>
      <c r="D310" s="38" t="s">
        <v>1121</v>
      </c>
      <c r="E310" s="38" t="s">
        <v>1122</v>
      </c>
      <c r="F310">
        <v>10900045</v>
      </c>
      <c r="G310" s="39" t="s">
        <v>743</v>
      </c>
      <c r="H310" s="39" t="s">
        <v>103</v>
      </c>
      <c r="I310" s="38" t="s">
        <v>125</v>
      </c>
      <c r="J310" s="38" t="s">
        <v>127</v>
      </c>
      <c r="K310" s="38" t="s">
        <v>104</v>
      </c>
      <c r="L310" s="38">
        <v>850</v>
      </c>
      <c r="M310" s="38">
        <v>1000</v>
      </c>
      <c r="N310" s="2">
        <v>688836.29</v>
      </c>
      <c r="O310" s="2">
        <v>3</v>
      </c>
      <c r="P310" s="2">
        <v>225026.13333333001</v>
      </c>
      <c r="Q310" s="3">
        <v>0.32465815643946</v>
      </c>
      <c r="R310" s="48" t="s">
        <v>2196</v>
      </c>
      <c r="S310" s="25">
        <v>0</v>
      </c>
      <c r="T310" s="23">
        <v>225026.13</v>
      </c>
      <c r="U310" s="36">
        <f>VLOOKUP(表2[[#This Row],[2014 Segment]],表3[],3)</f>
        <v>0</v>
      </c>
      <c r="V310" s="25">
        <v>0</v>
      </c>
      <c r="W310" s="25">
        <f>表2[[#This Row],[GR]]+表2[[#This Row],[根据BU需调整GR]]</f>
        <v>0</v>
      </c>
      <c r="X310" s="23">
        <f>表2[[#This Row],[MAT销量]]*(1+表2[[#This Row],[调整后GR2]])</f>
        <v>225026.13333333001</v>
      </c>
      <c r="Y310" s="23">
        <f>表2[[#This Row],[调整结果]]/12/114.03</f>
        <v>164.44951133717007</v>
      </c>
      <c r="Z310" s="27">
        <f>ROUND(表2[[#This Row],[调整结果]]-表2[[#This Row],[14 ECI金额]],0)</f>
        <v>0</v>
      </c>
      <c r="AA310" t="s">
        <v>2198</v>
      </c>
    </row>
    <row r="311" spans="1:27" x14ac:dyDescent="0.2">
      <c r="A311" t="s">
        <v>1022</v>
      </c>
      <c r="B311" s="38" t="s">
        <v>1023</v>
      </c>
      <c r="C311" t="s">
        <v>1120</v>
      </c>
      <c r="D311" s="38" t="s">
        <v>1121</v>
      </c>
      <c r="E311" s="38" t="s">
        <v>1122</v>
      </c>
      <c r="F311">
        <v>10900046</v>
      </c>
      <c r="G311" s="39" t="s">
        <v>349</v>
      </c>
      <c r="H311" s="39" t="s">
        <v>105</v>
      </c>
      <c r="I311" s="38" t="s">
        <v>125</v>
      </c>
      <c r="J311" s="38" t="s">
        <v>127</v>
      </c>
      <c r="K311" s="38" t="s">
        <v>104</v>
      </c>
      <c r="L311" s="38">
        <v>330</v>
      </c>
      <c r="M311" s="38">
        <v>600</v>
      </c>
      <c r="N311" s="2">
        <v>36000</v>
      </c>
      <c r="O311" s="2">
        <v>1</v>
      </c>
      <c r="P311" s="2">
        <v>0</v>
      </c>
      <c r="Q311" s="3">
        <v>9.6944444444443997E-3</v>
      </c>
      <c r="R311" s="48" t="s">
        <v>2195</v>
      </c>
      <c r="S311" s="25">
        <v>0</v>
      </c>
      <c r="T311" s="23">
        <v>0</v>
      </c>
      <c r="U311" s="36">
        <f>VLOOKUP(表2[[#This Row],[2014 Segment]],表3[],3)</f>
        <v>0</v>
      </c>
      <c r="V311" s="25">
        <v>0</v>
      </c>
      <c r="W311" s="25">
        <f>表2[[#This Row],[GR]]+表2[[#This Row],[根据BU需调整GR]]</f>
        <v>0</v>
      </c>
      <c r="X311" s="23">
        <f>表2[[#This Row],[MAT销量]]*(1+表2[[#This Row],[调整后GR2]])</f>
        <v>0</v>
      </c>
      <c r="Y311" s="23">
        <f>表2[[#This Row],[调整结果]]/12/114.03</f>
        <v>0</v>
      </c>
      <c r="Z311" s="27">
        <f>ROUND(表2[[#This Row],[调整结果]]-表2[[#This Row],[14 ECI金额]],0)</f>
        <v>0</v>
      </c>
      <c r="AA311" t="s">
        <v>2198</v>
      </c>
    </row>
    <row r="312" spans="1:27" x14ac:dyDescent="0.2">
      <c r="A312" t="s">
        <v>1022</v>
      </c>
      <c r="B312" s="38" t="s">
        <v>1023</v>
      </c>
      <c r="C312" t="s">
        <v>1120</v>
      </c>
      <c r="D312" s="38" t="s">
        <v>1121</v>
      </c>
      <c r="E312" s="38" t="s">
        <v>1123</v>
      </c>
      <c r="F312">
        <v>10900047</v>
      </c>
      <c r="G312" s="39" t="s">
        <v>744</v>
      </c>
      <c r="H312" s="39" t="s">
        <v>105</v>
      </c>
      <c r="I312" s="38" t="s">
        <v>125</v>
      </c>
      <c r="J312" s="38" t="s">
        <v>127</v>
      </c>
      <c r="K312" s="38" t="s">
        <v>106</v>
      </c>
      <c r="L312" s="38">
        <v>800</v>
      </c>
      <c r="M312" s="38">
        <v>300</v>
      </c>
      <c r="N312" s="2">
        <v>54720</v>
      </c>
      <c r="O312" s="2">
        <v>1</v>
      </c>
      <c r="P312" s="2">
        <v>30673.506666666999</v>
      </c>
      <c r="Q312" s="3">
        <v>0.25258278508771997</v>
      </c>
      <c r="R312" s="48" t="s">
        <v>2196</v>
      </c>
      <c r="S312" s="25">
        <v>0</v>
      </c>
      <c r="T312" s="23">
        <v>30673.51</v>
      </c>
      <c r="U312" s="36">
        <f>VLOOKUP(表2[[#This Row],[2014 Segment]],表3[],3)</f>
        <v>0</v>
      </c>
      <c r="V312" s="25">
        <v>0</v>
      </c>
      <c r="W312" s="25">
        <f>表2[[#This Row],[GR]]+表2[[#This Row],[根据BU需调整GR]]</f>
        <v>0</v>
      </c>
      <c r="X312" s="23">
        <f>表2[[#This Row],[MAT销量]]*(1+表2[[#This Row],[调整后GR2]])</f>
        <v>30673.506666666999</v>
      </c>
      <c r="Y312" s="23">
        <f>表2[[#This Row],[调整结果]]/12/114.03</f>
        <v>22.416254981632754</v>
      </c>
      <c r="Z312" s="27">
        <f>ROUND(表2[[#This Row],[调整结果]]-表2[[#This Row],[14 ECI金额]],0)</f>
        <v>0</v>
      </c>
      <c r="AA312" t="s">
        <v>2198</v>
      </c>
    </row>
    <row r="313" spans="1:27" x14ac:dyDescent="0.2">
      <c r="A313" t="s">
        <v>1022</v>
      </c>
      <c r="B313" s="38" t="s">
        <v>1023</v>
      </c>
      <c r="C313" t="s">
        <v>1120</v>
      </c>
      <c r="D313" s="38" t="s">
        <v>1121</v>
      </c>
      <c r="E313" s="38" t="s">
        <v>1123</v>
      </c>
      <c r="F313">
        <v>10900048</v>
      </c>
      <c r="G313" s="39" t="s">
        <v>745</v>
      </c>
      <c r="H313" s="39" t="s">
        <v>103</v>
      </c>
      <c r="I313" s="38" t="s">
        <v>125</v>
      </c>
      <c r="J313" s="38" t="s">
        <v>127</v>
      </c>
      <c r="K313" s="38" t="s">
        <v>104</v>
      </c>
      <c r="L313" s="38">
        <v>700</v>
      </c>
      <c r="M313" s="38">
        <v>800</v>
      </c>
      <c r="N313" s="2">
        <v>170168.17</v>
      </c>
      <c r="O313" s="2">
        <v>1</v>
      </c>
      <c r="P313" s="2">
        <v>47742.666666666999</v>
      </c>
      <c r="Q313" s="3">
        <v>0.33324140466456997</v>
      </c>
      <c r="R313" s="48" t="s">
        <v>2196</v>
      </c>
      <c r="S313" s="25">
        <v>0</v>
      </c>
      <c r="T313" s="23">
        <v>47742.67</v>
      </c>
      <c r="U313" s="36">
        <f>VLOOKUP(表2[[#This Row],[2014 Segment]],表3[],3)</f>
        <v>0</v>
      </c>
      <c r="V313" s="25">
        <v>0</v>
      </c>
      <c r="W313" s="25">
        <f>表2[[#This Row],[GR]]+表2[[#This Row],[根据BU需调整GR]]</f>
        <v>0</v>
      </c>
      <c r="X313" s="23">
        <f>表2[[#This Row],[MAT销量]]*(1+表2[[#This Row],[调整后GR2]])</f>
        <v>47742.666666666999</v>
      </c>
      <c r="Y313" s="23">
        <f>表2[[#This Row],[调整结果]]/12/114.03</f>
        <v>34.890428444756495</v>
      </c>
      <c r="Z313" s="27">
        <f>ROUND(表2[[#This Row],[调整结果]]-表2[[#This Row],[14 ECI金额]],0)</f>
        <v>0</v>
      </c>
      <c r="AA313" t="s">
        <v>2198</v>
      </c>
    </row>
    <row r="314" spans="1:27" x14ac:dyDescent="0.2">
      <c r="A314" t="s">
        <v>1022</v>
      </c>
      <c r="B314" s="38" t="s">
        <v>1023</v>
      </c>
      <c r="C314" t="s">
        <v>1120</v>
      </c>
      <c r="D314" s="38" t="s">
        <v>1121</v>
      </c>
      <c r="E314" s="38" t="s">
        <v>1123</v>
      </c>
      <c r="F314">
        <v>10900049</v>
      </c>
      <c r="G314" s="39" t="s">
        <v>746</v>
      </c>
      <c r="H314" s="39" t="s">
        <v>105</v>
      </c>
      <c r="I314" s="38" t="s">
        <v>125</v>
      </c>
      <c r="J314" s="38" t="s">
        <v>127</v>
      </c>
      <c r="K314" s="38" t="s">
        <v>106</v>
      </c>
      <c r="L314" s="38">
        <v>600</v>
      </c>
      <c r="M314" s="38">
        <v>450</v>
      </c>
      <c r="N314" s="2">
        <v>273600</v>
      </c>
      <c r="O314" s="2">
        <v>2</v>
      </c>
      <c r="P314" s="2">
        <v>109470.93333333</v>
      </c>
      <c r="Q314" s="3">
        <v>0.44100233918129</v>
      </c>
      <c r="R314" s="48" t="s">
        <v>2196</v>
      </c>
      <c r="S314" s="25">
        <v>0</v>
      </c>
      <c r="T314" s="23">
        <v>109470.93</v>
      </c>
      <c r="U314" s="36">
        <f>VLOOKUP(表2[[#This Row],[2014 Segment]],表3[],3)</f>
        <v>0</v>
      </c>
      <c r="V314" s="25">
        <v>0</v>
      </c>
      <c r="W314" s="25">
        <f>表2[[#This Row],[GR]]+表2[[#This Row],[根据BU需调整GR]]</f>
        <v>0</v>
      </c>
      <c r="X314" s="23">
        <f>表2[[#This Row],[MAT销量]]*(1+表2[[#This Row],[调整后GR2]])</f>
        <v>109470.93333333</v>
      </c>
      <c r="Y314" s="23">
        <f>表2[[#This Row],[调整结果]]/12/114.03</f>
        <v>80.001559043913886</v>
      </c>
      <c r="Z314" s="27">
        <f>ROUND(表2[[#This Row],[调整结果]]-表2[[#This Row],[14 ECI金额]],0)</f>
        <v>0</v>
      </c>
      <c r="AA314" t="s">
        <v>2198</v>
      </c>
    </row>
    <row r="315" spans="1:27" x14ac:dyDescent="0.2">
      <c r="A315" t="s">
        <v>1022</v>
      </c>
      <c r="B315" s="38" t="s">
        <v>1023</v>
      </c>
      <c r="C315" t="s">
        <v>1120</v>
      </c>
      <c r="D315" s="38" t="s">
        <v>1121</v>
      </c>
      <c r="E315" s="38" t="s">
        <v>1123</v>
      </c>
      <c r="F315">
        <v>10900051</v>
      </c>
      <c r="G315" s="39" t="s">
        <v>128</v>
      </c>
      <c r="H315" s="39" t="s">
        <v>105</v>
      </c>
      <c r="I315" s="38" t="s">
        <v>125</v>
      </c>
      <c r="J315" s="38" t="s">
        <v>127</v>
      </c>
      <c r="K315" s="38" t="s">
        <v>104</v>
      </c>
      <c r="L315" s="38">
        <v>1700</v>
      </c>
      <c r="M315" s="38">
        <v>1315</v>
      </c>
      <c r="N315" s="2">
        <v>504000</v>
      </c>
      <c r="O315" s="2">
        <v>3</v>
      </c>
      <c r="P315" s="2">
        <v>169528.4</v>
      </c>
      <c r="Q315" s="3">
        <v>0.30361785714285999</v>
      </c>
      <c r="R315" s="48" t="s">
        <v>2196</v>
      </c>
      <c r="S315" s="25">
        <v>0</v>
      </c>
      <c r="T315" s="23">
        <v>169528.4</v>
      </c>
      <c r="U315" s="36">
        <f>VLOOKUP(表2[[#This Row],[2014 Segment]],表3[],3)</f>
        <v>0</v>
      </c>
      <c r="V315" s="25">
        <v>0</v>
      </c>
      <c r="W315" s="25">
        <f>表2[[#This Row],[GR]]+表2[[#This Row],[根据BU需调整GR]]</f>
        <v>0</v>
      </c>
      <c r="X315" s="23">
        <f>表2[[#This Row],[MAT销量]]*(1+表2[[#This Row],[调整后GR2]])</f>
        <v>169528.4</v>
      </c>
      <c r="Y315" s="23">
        <f>表2[[#This Row],[调整结果]]/12/114.03</f>
        <v>123.89166593586484</v>
      </c>
      <c r="Z315" s="27">
        <f>ROUND(表2[[#This Row],[调整结果]]-表2[[#This Row],[14 ECI金额]],0)</f>
        <v>0</v>
      </c>
      <c r="AA315" t="s">
        <v>2198</v>
      </c>
    </row>
    <row r="316" spans="1:27" x14ac:dyDescent="0.2">
      <c r="A316" t="s">
        <v>1022</v>
      </c>
      <c r="B316" s="38" t="s">
        <v>1023</v>
      </c>
      <c r="C316" t="s">
        <v>1120</v>
      </c>
      <c r="D316" s="38" t="s">
        <v>1121</v>
      </c>
      <c r="E316" s="38" t="s">
        <v>1123</v>
      </c>
      <c r="F316">
        <v>10900052</v>
      </c>
      <c r="G316" s="39" t="s">
        <v>1130</v>
      </c>
      <c r="H316" s="39" t="s">
        <v>105</v>
      </c>
      <c r="I316" s="38" t="s">
        <v>125</v>
      </c>
      <c r="J316" s="38" t="s">
        <v>127</v>
      </c>
      <c r="K316" s="38" t="s">
        <v>104</v>
      </c>
      <c r="L316" s="38">
        <v>500</v>
      </c>
      <c r="M316" s="38">
        <v>600</v>
      </c>
      <c r="N316" s="2">
        <v>109440</v>
      </c>
      <c r="O316" s="2">
        <v>1</v>
      </c>
      <c r="P316" s="2">
        <v>48654.933333333</v>
      </c>
      <c r="Q316" s="3">
        <v>0.34297514619883002</v>
      </c>
      <c r="R316" s="48" t="s">
        <v>2196</v>
      </c>
      <c r="S316" s="25">
        <v>0</v>
      </c>
      <c r="T316" s="23">
        <v>48654.93</v>
      </c>
      <c r="U316" s="36">
        <f>VLOOKUP(表2[[#This Row],[2014 Segment]],表3[],3)</f>
        <v>0</v>
      </c>
      <c r="V316" s="25">
        <v>0</v>
      </c>
      <c r="W316" s="25">
        <f>表2[[#This Row],[GR]]+表2[[#This Row],[根据BU需调整GR]]</f>
        <v>0</v>
      </c>
      <c r="X316" s="23">
        <f>表2[[#This Row],[MAT销量]]*(1+表2[[#This Row],[调整后GR2]])</f>
        <v>48654.933333333</v>
      </c>
      <c r="Y316" s="23">
        <f>表2[[#This Row],[调整结果]]/12/114.03</f>
        <v>35.557114599471632</v>
      </c>
      <c r="Z316" s="27">
        <f>ROUND(表2[[#This Row],[调整结果]]-表2[[#This Row],[14 ECI金额]],0)</f>
        <v>0</v>
      </c>
      <c r="AA316" t="s">
        <v>2198</v>
      </c>
    </row>
    <row r="317" spans="1:27" x14ac:dyDescent="0.2">
      <c r="A317" t="s">
        <v>1022</v>
      </c>
      <c r="B317" s="38" t="s">
        <v>1023</v>
      </c>
      <c r="C317" t="s">
        <v>1120</v>
      </c>
      <c r="D317" s="38" t="s">
        <v>1121</v>
      </c>
      <c r="E317" s="38" t="s">
        <v>1127</v>
      </c>
      <c r="F317">
        <v>10900053</v>
      </c>
      <c r="G317" s="39" t="s">
        <v>509</v>
      </c>
      <c r="H317" s="39" t="s">
        <v>103</v>
      </c>
      <c r="I317" s="38" t="s">
        <v>125</v>
      </c>
      <c r="J317" s="38" t="s">
        <v>345</v>
      </c>
      <c r="K317" s="38" t="s">
        <v>104</v>
      </c>
      <c r="L317" s="38">
        <v>1249</v>
      </c>
      <c r="M317" s="38">
        <v>2794</v>
      </c>
      <c r="N317" s="2">
        <v>104739.14666667</v>
      </c>
      <c r="O317" s="2">
        <v>1</v>
      </c>
      <c r="P317" s="2">
        <v>39682.973333333</v>
      </c>
      <c r="Q317" s="3">
        <v>0.22046943034097999</v>
      </c>
      <c r="R317" s="48" t="s">
        <v>2196</v>
      </c>
      <c r="S317" s="25">
        <v>0</v>
      </c>
      <c r="T317" s="23">
        <v>39682.97</v>
      </c>
      <c r="U317" s="36">
        <f>VLOOKUP(表2[[#This Row],[2014 Segment]],表3[],3)</f>
        <v>0</v>
      </c>
      <c r="V317" s="25">
        <v>0</v>
      </c>
      <c r="W317" s="25">
        <f>表2[[#This Row],[GR]]+表2[[#This Row],[根据BU需调整GR]]</f>
        <v>0</v>
      </c>
      <c r="X317" s="23">
        <f>表2[[#This Row],[MAT销量]]*(1+表2[[#This Row],[调整后GR2]])</f>
        <v>39682.973333333</v>
      </c>
      <c r="Y317" s="23">
        <f>表2[[#This Row],[调整结果]]/12/114.03</f>
        <v>29.000389760978837</v>
      </c>
      <c r="Z317" s="27">
        <f>ROUND(表2[[#This Row],[调整结果]]-表2[[#This Row],[14 ECI金额]],0)</f>
        <v>0</v>
      </c>
      <c r="AA317" t="s">
        <v>2198</v>
      </c>
    </row>
    <row r="318" spans="1:27" x14ac:dyDescent="0.2">
      <c r="A318" t="s">
        <v>1022</v>
      </c>
      <c r="B318" s="38" t="s">
        <v>1023</v>
      </c>
      <c r="C318" t="s">
        <v>1120</v>
      </c>
      <c r="D318" s="38" t="s">
        <v>1121</v>
      </c>
      <c r="E318" s="38" t="s">
        <v>1127</v>
      </c>
      <c r="F318">
        <v>10900054</v>
      </c>
      <c r="G318" s="39" t="s">
        <v>510</v>
      </c>
      <c r="H318" s="39" t="s">
        <v>103</v>
      </c>
      <c r="I318" s="38" t="s">
        <v>125</v>
      </c>
      <c r="J318" s="38" t="s">
        <v>345</v>
      </c>
      <c r="K318" s="38" t="s">
        <v>104</v>
      </c>
      <c r="L318" s="38">
        <v>1002</v>
      </c>
      <c r="M318" s="38">
        <v>1500</v>
      </c>
      <c r="N318" s="2">
        <v>56021.15</v>
      </c>
      <c r="O318" s="2">
        <v>1</v>
      </c>
      <c r="P318" s="2">
        <v>16116.453333333</v>
      </c>
      <c r="Q318" s="3">
        <v>0.20032862588504999</v>
      </c>
      <c r="R318" s="48" t="s">
        <v>2196</v>
      </c>
      <c r="S318" s="25">
        <v>0</v>
      </c>
      <c r="T318" s="23">
        <v>16116.45</v>
      </c>
      <c r="U318" s="36">
        <f>VLOOKUP(表2[[#This Row],[2014 Segment]],表3[],3)</f>
        <v>0</v>
      </c>
      <c r="V318" s="25">
        <v>0</v>
      </c>
      <c r="W318" s="25">
        <f>表2[[#This Row],[GR]]+表2[[#This Row],[根据BU需调整GR]]</f>
        <v>0</v>
      </c>
      <c r="X318" s="23">
        <f>表2[[#This Row],[MAT销量]]*(1+表2[[#This Row],[调整后GR2]])</f>
        <v>16116.453333333</v>
      </c>
      <c r="Y318" s="23">
        <f>表2[[#This Row],[调整结果]]/12/114.03</f>
        <v>11.777933682169166</v>
      </c>
      <c r="Z318" s="27">
        <f>ROUND(表2[[#This Row],[调整结果]]-表2[[#This Row],[14 ECI金额]],0)</f>
        <v>0</v>
      </c>
      <c r="AA318" t="s">
        <v>2198</v>
      </c>
    </row>
    <row r="319" spans="1:27" x14ac:dyDescent="0.2">
      <c r="A319" t="s">
        <v>1022</v>
      </c>
      <c r="B319" s="38" t="s">
        <v>1023</v>
      </c>
      <c r="C319" t="s">
        <v>1120</v>
      </c>
      <c r="D319" s="38" t="s">
        <v>1121</v>
      </c>
      <c r="E319" s="38" t="s">
        <v>1127</v>
      </c>
      <c r="F319">
        <v>10900061</v>
      </c>
      <c r="G319" s="39" t="s">
        <v>346</v>
      </c>
      <c r="H319" s="39" t="s">
        <v>105</v>
      </c>
      <c r="I319" s="38" t="s">
        <v>125</v>
      </c>
      <c r="J319" s="38" t="s">
        <v>345</v>
      </c>
      <c r="K319" s="38" t="s">
        <v>104</v>
      </c>
      <c r="L319" s="38">
        <v>920</v>
      </c>
      <c r="M319" s="38">
        <v>1462</v>
      </c>
      <c r="N319" s="2">
        <v>36000</v>
      </c>
      <c r="O319" s="2">
        <v>1</v>
      </c>
      <c r="P319" s="2">
        <v>4561.2</v>
      </c>
      <c r="Q319" s="3">
        <v>9.5024999999999998E-2</v>
      </c>
      <c r="R319" s="48" t="s">
        <v>2195</v>
      </c>
      <c r="S319" s="25">
        <v>0</v>
      </c>
      <c r="T319" s="23">
        <v>4561.2</v>
      </c>
      <c r="U319" s="36">
        <f>VLOOKUP(表2[[#This Row],[2014 Segment]],表3[],3)</f>
        <v>0</v>
      </c>
      <c r="V319" s="25">
        <v>0</v>
      </c>
      <c r="W319" s="25">
        <f>表2[[#This Row],[GR]]+表2[[#This Row],[根据BU需调整GR]]</f>
        <v>0</v>
      </c>
      <c r="X319" s="23">
        <f>表2[[#This Row],[MAT销量]]*(1+表2[[#This Row],[调整后GR2]])</f>
        <v>4561.2</v>
      </c>
      <c r="Y319" s="23">
        <f>表2[[#This Row],[调整结果]]/12/114.03</f>
        <v>3.333333333333333</v>
      </c>
      <c r="Z319" s="27">
        <f>ROUND(表2[[#This Row],[调整结果]]-表2[[#This Row],[14 ECI金额]],0)</f>
        <v>0</v>
      </c>
      <c r="AA319" t="s">
        <v>2198</v>
      </c>
    </row>
    <row r="320" spans="1:27" x14ac:dyDescent="0.2">
      <c r="A320" t="s">
        <v>1022</v>
      </c>
      <c r="B320" s="38" t="s">
        <v>1023</v>
      </c>
      <c r="C320" t="s">
        <v>1120</v>
      </c>
      <c r="D320" s="38" t="s">
        <v>1121</v>
      </c>
      <c r="E320" s="38" t="s">
        <v>1127</v>
      </c>
      <c r="F320">
        <v>10900070</v>
      </c>
      <c r="G320" s="39" t="s">
        <v>511</v>
      </c>
      <c r="H320" s="39" t="s">
        <v>105</v>
      </c>
      <c r="I320" s="38" t="s">
        <v>125</v>
      </c>
      <c r="J320" s="38" t="s">
        <v>507</v>
      </c>
      <c r="K320" s="38" t="s">
        <v>106</v>
      </c>
      <c r="L320" s="38">
        <v>300</v>
      </c>
      <c r="M320" s="38">
        <v>200</v>
      </c>
      <c r="N320" s="2">
        <v>36000</v>
      </c>
      <c r="O320" s="2">
        <v>1</v>
      </c>
      <c r="P320" s="2">
        <v>28888</v>
      </c>
      <c r="Q320" s="3">
        <v>0.44919999999999999</v>
      </c>
      <c r="R320" s="48" t="s">
        <v>2196</v>
      </c>
      <c r="S320" s="25">
        <v>0</v>
      </c>
      <c r="T320" s="23">
        <v>28888</v>
      </c>
      <c r="U320" s="36">
        <f>VLOOKUP(表2[[#This Row],[2014 Segment]],表3[],3)</f>
        <v>0</v>
      </c>
      <c r="V320" s="25">
        <v>0</v>
      </c>
      <c r="W320" s="25">
        <f>表2[[#This Row],[GR]]+表2[[#This Row],[根据BU需调整GR]]</f>
        <v>0</v>
      </c>
      <c r="X320" s="23">
        <f>表2[[#This Row],[MAT销量]]*(1+表2[[#This Row],[调整后GR2]])</f>
        <v>28888</v>
      </c>
      <c r="Y320" s="23">
        <f>表2[[#This Row],[调整结果]]/12/114.03</f>
        <v>21.111403431845421</v>
      </c>
      <c r="Z320" s="27">
        <f>ROUND(表2[[#This Row],[调整结果]]-表2[[#This Row],[14 ECI金额]],0)</f>
        <v>0</v>
      </c>
      <c r="AA320" t="s">
        <v>2198</v>
      </c>
    </row>
    <row r="321" spans="1:27" x14ac:dyDescent="0.2">
      <c r="A321" t="s">
        <v>1022</v>
      </c>
      <c r="B321" s="38" t="s">
        <v>1023</v>
      </c>
      <c r="C321" t="s">
        <v>1120</v>
      </c>
      <c r="D321" s="38" t="s">
        <v>1121</v>
      </c>
      <c r="E321" s="38" t="s">
        <v>1126</v>
      </c>
      <c r="F321">
        <v>10900072</v>
      </c>
      <c r="G321" s="39" t="s">
        <v>740</v>
      </c>
      <c r="H321" s="39" t="s">
        <v>105</v>
      </c>
      <c r="I321" s="38" t="s">
        <v>125</v>
      </c>
      <c r="J321" s="38" t="s">
        <v>737</v>
      </c>
      <c r="K321" s="38" t="s">
        <v>104</v>
      </c>
      <c r="L321" s="38">
        <v>618</v>
      </c>
      <c r="M321" s="38">
        <v>1000</v>
      </c>
      <c r="N321" s="2">
        <v>36000</v>
      </c>
      <c r="O321" s="2">
        <v>1</v>
      </c>
      <c r="P321" s="2">
        <v>6994.32</v>
      </c>
      <c r="Q321" s="3">
        <v>0.14571500000000001</v>
      </c>
      <c r="R321" s="48" t="s">
        <v>2195</v>
      </c>
      <c r="S321" s="25">
        <v>0</v>
      </c>
      <c r="T321" s="23">
        <v>6994.32</v>
      </c>
      <c r="U321" s="36">
        <f>VLOOKUP(表2[[#This Row],[2014 Segment]],表3[],3)</f>
        <v>0</v>
      </c>
      <c r="V321" s="25">
        <v>0</v>
      </c>
      <c r="W321" s="25">
        <f>表2[[#This Row],[GR]]+表2[[#This Row],[根据BU需调整GR]]</f>
        <v>0</v>
      </c>
      <c r="X321" s="23">
        <f>表2[[#This Row],[MAT销量]]*(1+表2[[#This Row],[调整后GR2]])</f>
        <v>6994.32</v>
      </c>
      <c r="Y321" s="23">
        <f>表2[[#This Row],[调整结果]]/12/114.03</f>
        <v>5.1114618959922824</v>
      </c>
      <c r="Z321" s="27">
        <f>ROUND(表2[[#This Row],[调整结果]]-表2[[#This Row],[14 ECI金额]],0)</f>
        <v>0</v>
      </c>
      <c r="AA321" t="s">
        <v>2198</v>
      </c>
    </row>
    <row r="322" spans="1:27" x14ac:dyDescent="0.2">
      <c r="A322" t="s">
        <v>1022</v>
      </c>
      <c r="B322" s="38" t="s">
        <v>1023</v>
      </c>
      <c r="C322" t="s">
        <v>1120</v>
      </c>
      <c r="D322" s="38" t="s">
        <v>1121</v>
      </c>
      <c r="E322" s="38" t="s">
        <v>1122</v>
      </c>
      <c r="F322">
        <v>10900074</v>
      </c>
      <c r="G322" s="39" t="s">
        <v>1131</v>
      </c>
      <c r="H322" s="39" t="s">
        <v>105</v>
      </c>
      <c r="I322" s="38" t="s">
        <v>125</v>
      </c>
      <c r="J322" s="38" t="s">
        <v>127</v>
      </c>
      <c r="K322" s="38" t="s">
        <v>106</v>
      </c>
      <c r="L322" s="38">
        <v>100</v>
      </c>
      <c r="M322" s="38">
        <v>150</v>
      </c>
      <c r="N322" s="2">
        <v>36000</v>
      </c>
      <c r="O322" s="2">
        <v>1</v>
      </c>
      <c r="P322" s="2">
        <v>19495.64</v>
      </c>
      <c r="Q322" s="3">
        <v>0.45759638888888998</v>
      </c>
      <c r="R322" s="48" t="s">
        <v>2196</v>
      </c>
      <c r="S322" s="25">
        <v>0</v>
      </c>
      <c r="T322" s="23">
        <v>19495.64</v>
      </c>
      <c r="U322" s="36">
        <f>VLOOKUP(表2[[#This Row],[2014 Segment]],表3[],3)</f>
        <v>0</v>
      </c>
      <c r="V322" s="25">
        <v>0</v>
      </c>
      <c r="W322" s="25">
        <f>表2[[#This Row],[GR]]+表2[[#This Row],[根据BU需调整GR]]</f>
        <v>0</v>
      </c>
      <c r="X322" s="23">
        <f>表2[[#This Row],[MAT销量]]*(1+表2[[#This Row],[调整后GR2]])</f>
        <v>19495.64</v>
      </c>
      <c r="Y322" s="23">
        <f>表2[[#This Row],[调整结果]]/12/114.03</f>
        <v>14.247449501593147</v>
      </c>
      <c r="Z322" s="27">
        <f>ROUND(表2[[#This Row],[调整结果]]-表2[[#This Row],[14 ECI金额]],0)</f>
        <v>0</v>
      </c>
      <c r="AA322" t="s">
        <v>2198</v>
      </c>
    </row>
    <row r="323" spans="1:27" x14ac:dyDescent="0.2">
      <c r="A323" t="s">
        <v>1022</v>
      </c>
      <c r="B323" s="38" t="s">
        <v>1023</v>
      </c>
      <c r="C323" t="s">
        <v>1120</v>
      </c>
      <c r="D323" s="38" t="s">
        <v>1121</v>
      </c>
      <c r="E323" s="38" t="s">
        <v>1123</v>
      </c>
      <c r="F323">
        <v>10900089</v>
      </c>
      <c r="G323" s="39" t="s">
        <v>516</v>
      </c>
      <c r="H323" s="39" t="s">
        <v>105</v>
      </c>
      <c r="I323" s="38" t="s">
        <v>125</v>
      </c>
      <c r="J323" s="38" t="s">
        <v>127</v>
      </c>
      <c r="K323" s="38" t="s">
        <v>106</v>
      </c>
      <c r="L323" s="38">
        <v>400</v>
      </c>
      <c r="M323" s="38">
        <v>500</v>
      </c>
      <c r="N323" s="2">
        <v>54720</v>
      </c>
      <c r="O323" s="2">
        <v>1</v>
      </c>
      <c r="P323" s="2">
        <v>11099.186666666999</v>
      </c>
      <c r="Q323" s="3">
        <v>0.23427174707602</v>
      </c>
      <c r="R323" s="48" t="s">
        <v>2196</v>
      </c>
      <c r="S323" s="25">
        <v>0</v>
      </c>
      <c r="T323" s="23">
        <v>11099.19</v>
      </c>
      <c r="U323" s="36">
        <f>VLOOKUP(表2[[#This Row],[2014 Segment]],表3[],3)</f>
        <v>0</v>
      </c>
      <c r="V323" s="25">
        <v>0</v>
      </c>
      <c r="W323" s="25">
        <f>表2[[#This Row],[GR]]+表2[[#This Row],[根据BU需调整GR]]</f>
        <v>0</v>
      </c>
      <c r="X323" s="23">
        <f>表2[[#This Row],[MAT销量]]*(1+表2[[#This Row],[调整后GR2]])</f>
        <v>11099.186666666999</v>
      </c>
      <c r="Y323" s="23">
        <f>表2[[#This Row],[调整结果]]/12/114.03</f>
        <v>8.1113059916008936</v>
      </c>
      <c r="Z323" s="27">
        <f>ROUND(表2[[#This Row],[调整结果]]-表2[[#This Row],[14 ECI金额]],0)</f>
        <v>0</v>
      </c>
      <c r="AA323" t="s">
        <v>2198</v>
      </c>
    </row>
    <row r="324" spans="1:27" x14ac:dyDescent="0.2">
      <c r="A324" t="s">
        <v>1022</v>
      </c>
      <c r="B324" s="38" t="s">
        <v>1023</v>
      </c>
      <c r="C324" t="s">
        <v>1120</v>
      </c>
      <c r="D324" s="38" t="s">
        <v>1121</v>
      </c>
      <c r="E324" s="38" t="s">
        <v>1126</v>
      </c>
      <c r="F324">
        <v>12600006</v>
      </c>
      <c r="G324" s="39" t="s">
        <v>1132</v>
      </c>
      <c r="H324" s="39" t="s">
        <v>105</v>
      </c>
      <c r="I324" s="38" t="s">
        <v>11</v>
      </c>
      <c r="J324" s="38" t="s">
        <v>11</v>
      </c>
      <c r="K324" s="38" t="s">
        <v>107</v>
      </c>
      <c r="L324" s="38">
        <v>60</v>
      </c>
      <c r="M324" s="38">
        <v>80</v>
      </c>
      <c r="N324" s="2">
        <v>61560</v>
      </c>
      <c r="O324" s="2">
        <v>1</v>
      </c>
      <c r="P324" s="2">
        <v>43788.586666666997</v>
      </c>
      <c r="Q324" s="3">
        <v>0.60481026640676006</v>
      </c>
      <c r="R324" s="48" t="s">
        <v>2197</v>
      </c>
      <c r="S324" s="25">
        <v>0</v>
      </c>
      <c r="T324" s="23">
        <v>43788.59</v>
      </c>
      <c r="U324" s="36">
        <f>VLOOKUP(表2[[#This Row],[2014 Segment]],表3[],3)</f>
        <v>0</v>
      </c>
      <c r="V324" s="25">
        <v>0</v>
      </c>
      <c r="W324" s="25">
        <f>表2[[#This Row],[GR]]+表2[[#This Row],[根据BU需调整GR]]</f>
        <v>0</v>
      </c>
      <c r="X324" s="23">
        <f>表2[[#This Row],[MAT销量]]*(1+表2[[#This Row],[调整后GR2]])</f>
        <v>43788.586666666997</v>
      </c>
      <c r="Y324" s="23">
        <f>表2[[#This Row],[调整结果]]/12/114.03</f>
        <v>32.0007795219584</v>
      </c>
      <c r="Z324" s="27">
        <f>ROUND(表2[[#This Row],[调整结果]]-表2[[#This Row],[14 ECI金额]],0)</f>
        <v>0</v>
      </c>
      <c r="AA324" t="s">
        <v>2198</v>
      </c>
    </row>
    <row r="325" spans="1:27" x14ac:dyDescent="0.2">
      <c r="A325" t="s">
        <v>1022</v>
      </c>
      <c r="B325" s="38" t="s">
        <v>1023</v>
      </c>
      <c r="C325" t="s">
        <v>1120</v>
      </c>
      <c r="D325" s="38" t="s">
        <v>1121</v>
      </c>
      <c r="E325" s="38" t="s">
        <v>1125</v>
      </c>
      <c r="F325">
        <v>12600007</v>
      </c>
      <c r="G325" s="39" t="s">
        <v>1133</v>
      </c>
      <c r="H325" s="39" t="s">
        <v>105</v>
      </c>
      <c r="I325" s="38" t="s">
        <v>11</v>
      </c>
      <c r="J325" s="38" t="s">
        <v>11</v>
      </c>
      <c r="K325" s="38" t="s">
        <v>106</v>
      </c>
      <c r="L325" s="38">
        <v>100</v>
      </c>
      <c r="M325" s="38">
        <v>100</v>
      </c>
      <c r="N325" s="2">
        <v>36000</v>
      </c>
      <c r="O325" s="2">
        <v>1</v>
      </c>
      <c r="P325" s="2">
        <v>1216.32</v>
      </c>
      <c r="Q325" s="3">
        <v>9.5025000000000005E-3</v>
      </c>
      <c r="R325" s="48" t="s">
        <v>2195</v>
      </c>
      <c r="S325" s="25">
        <v>0</v>
      </c>
      <c r="T325" s="23">
        <v>1216.32</v>
      </c>
      <c r="U325" s="36">
        <f>VLOOKUP(表2[[#This Row],[2014 Segment]],表3[],3)</f>
        <v>0</v>
      </c>
      <c r="V325" s="25">
        <v>0</v>
      </c>
      <c r="W325" s="25">
        <f>表2[[#This Row],[GR]]+表2[[#This Row],[根据BU需调整GR]]</f>
        <v>0</v>
      </c>
      <c r="X325" s="23">
        <f>表2[[#This Row],[MAT销量]]*(1+表2[[#This Row],[调整后GR2]])</f>
        <v>1216.32</v>
      </c>
      <c r="Y325" s="23">
        <f>表2[[#This Row],[调整结果]]/12/114.03</f>
        <v>0.88888888888888884</v>
      </c>
      <c r="Z325" s="27">
        <f>ROUND(表2[[#This Row],[调整结果]]-表2[[#This Row],[14 ECI金额]],0)</f>
        <v>0</v>
      </c>
      <c r="AA325" t="s">
        <v>2198</v>
      </c>
    </row>
    <row r="326" spans="1:27" x14ac:dyDescent="0.2">
      <c r="A326" t="s">
        <v>1022</v>
      </c>
      <c r="B326" s="38" t="s">
        <v>1023</v>
      </c>
      <c r="C326" t="s">
        <v>1120</v>
      </c>
      <c r="D326" s="38" t="s">
        <v>1121</v>
      </c>
      <c r="E326" s="38" t="s">
        <v>1126</v>
      </c>
      <c r="F326">
        <v>12600008</v>
      </c>
      <c r="G326" s="39" t="s">
        <v>1134</v>
      </c>
      <c r="H326" s="39" t="s">
        <v>105</v>
      </c>
      <c r="I326" s="38" t="s">
        <v>11</v>
      </c>
      <c r="J326" s="38" t="s">
        <v>11</v>
      </c>
      <c r="K326" s="38" t="s">
        <v>104</v>
      </c>
      <c r="L326" s="38">
        <v>508</v>
      </c>
      <c r="M326" s="38">
        <v>933</v>
      </c>
      <c r="N326" s="2">
        <v>2004000</v>
      </c>
      <c r="O326" s="2">
        <v>6</v>
      </c>
      <c r="P326" s="2">
        <v>766307.2</v>
      </c>
      <c r="Q326" s="3">
        <v>0.38899201596805999</v>
      </c>
      <c r="R326" s="48" t="s">
        <v>62</v>
      </c>
      <c r="S326" s="25">
        <v>0.2</v>
      </c>
      <c r="T326" s="23">
        <v>919568.64</v>
      </c>
      <c r="U326" s="36">
        <f>VLOOKUP(表2[[#This Row],[2014 Segment]],表3[],3)</f>
        <v>0</v>
      </c>
      <c r="V326" s="25">
        <v>0</v>
      </c>
      <c r="W326" s="25">
        <f>表2[[#This Row],[GR]]+表2[[#This Row],[根据BU需调整GR]]</f>
        <v>0.2</v>
      </c>
      <c r="X326" s="23">
        <f>表2[[#This Row],[MAT销量]]*(1+表2[[#This Row],[调整后GR2]])</f>
        <v>919568.6399999999</v>
      </c>
      <c r="Y326" s="23">
        <f>表2[[#This Row],[调整结果]]/12/114.03</f>
        <v>672.02245023239482</v>
      </c>
      <c r="Z326" s="27">
        <f>ROUND(表2[[#This Row],[调整结果]]-表2[[#This Row],[14 ECI金额]],0)</f>
        <v>0</v>
      </c>
      <c r="AA326" t="s">
        <v>2198</v>
      </c>
    </row>
    <row r="327" spans="1:27" x14ac:dyDescent="0.2">
      <c r="A327" t="s">
        <v>1022</v>
      </c>
      <c r="B327" s="38" t="s">
        <v>1023</v>
      </c>
      <c r="C327" t="s">
        <v>1120</v>
      </c>
      <c r="D327" s="38" t="s">
        <v>1121</v>
      </c>
      <c r="E327" s="38" t="s">
        <v>1135</v>
      </c>
      <c r="F327">
        <v>12600011</v>
      </c>
      <c r="G327" s="39" t="s">
        <v>1136</v>
      </c>
      <c r="H327" s="39" t="s">
        <v>103</v>
      </c>
      <c r="I327" s="38" t="s">
        <v>11</v>
      </c>
      <c r="J327" s="38" t="s">
        <v>11</v>
      </c>
      <c r="K327" s="38" t="s">
        <v>106</v>
      </c>
      <c r="L327" s="38">
        <v>100</v>
      </c>
      <c r="M327" s="38">
        <v>200</v>
      </c>
      <c r="N327" s="2">
        <v>49186.093999999997</v>
      </c>
      <c r="O327" s="2">
        <v>1</v>
      </c>
      <c r="P327" s="2">
        <v>3041.0666666666998</v>
      </c>
      <c r="Q327" s="3">
        <v>0.16929175144503</v>
      </c>
      <c r="R327" s="48" t="s">
        <v>2195</v>
      </c>
      <c r="S327" s="25">
        <v>0</v>
      </c>
      <c r="T327" s="23">
        <v>3041.07</v>
      </c>
      <c r="U327" s="36">
        <f>VLOOKUP(表2[[#This Row],[2014 Segment]],表3[],3)</f>
        <v>0</v>
      </c>
      <c r="V327" s="25">
        <v>0</v>
      </c>
      <c r="W327" s="25">
        <f>表2[[#This Row],[GR]]+表2[[#This Row],[根据BU需调整GR]]</f>
        <v>0</v>
      </c>
      <c r="X327" s="23">
        <f>表2[[#This Row],[MAT销量]]*(1+表2[[#This Row],[调整后GR2]])</f>
        <v>3041.0666666666998</v>
      </c>
      <c r="Y327" s="23">
        <f>表2[[#This Row],[调整结果]]/12/114.03</f>
        <v>2.2224171027117863</v>
      </c>
      <c r="Z327" s="27">
        <f>ROUND(表2[[#This Row],[调整结果]]-表2[[#This Row],[14 ECI金额]],0)</f>
        <v>0</v>
      </c>
      <c r="AA327" t="s">
        <v>2198</v>
      </c>
    </row>
    <row r="328" spans="1:27" x14ac:dyDescent="0.2">
      <c r="A328" t="s">
        <v>1022</v>
      </c>
      <c r="B328" s="38" t="s">
        <v>1023</v>
      </c>
      <c r="C328" t="s">
        <v>1120</v>
      </c>
      <c r="D328" s="38" t="s">
        <v>1121</v>
      </c>
      <c r="E328" s="38" t="s">
        <v>1137</v>
      </c>
      <c r="F328">
        <v>12600012</v>
      </c>
      <c r="G328" s="39" t="s">
        <v>718</v>
      </c>
      <c r="H328" s="39" t="s">
        <v>103</v>
      </c>
      <c r="I328" s="38" t="s">
        <v>11</v>
      </c>
      <c r="J328" s="38" t="s">
        <v>11</v>
      </c>
      <c r="K328" s="38" t="s">
        <v>104</v>
      </c>
      <c r="L328" s="38">
        <v>500</v>
      </c>
      <c r="M328" s="38">
        <v>400</v>
      </c>
      <c r="N328" s="2">
        <v>36000</v>
      </c>
      <c r="O328" s="2">
        <v>1</v>
      </c>
      <c r="P328" s="2">
        <v>1216.32</v>
      </c>
      <c r="Q328" s="3">
        <v>3.1675555555555998E-2</v>
      </c>
      <c r="R328" s="48" t="s">
        <v>2195</v>
      </c>
      <c r="S328" s="25">
        <v>0</v>
      </c>
      <c r="T328" s="23">
        <v>1216.32</v>
      </c>
      <c r="U328" s="36">
        <f>VLOOKUP(表2[[#This Row],[2014 Segment]],表3[],3)</f>
        <v>0</v>
      </c>
      <c r="V328" s="25">
        <v>0</v>
      </c>
      <c r="W328" s="25">
        <f>表2[[#This Row],[GR]]+表2[[#This Row],[根据BU需调整GR]]</f>
        <v>0</v>
      </c>
      <c r="X328" s="23">
        <f>表2[[#This Row],[MAT销量]]*(1+表2[[#This Row],[调整后GR2]])</f>
        <v>1216.32</v>
      </c>
      <c r="Y328" s="23">
        <f>表2[[#This Row],[调整结果]]/12/114.03</f>
        <v>0.88888888888888884</v>
      </c>
      <c r="Z328" s="27">
        <f>ROUND(表2[[#This Row],[调整结果]]-表2[[#This Row],[14 ECI金额]],0)</f>
        <v>0</v>
      </c>
      <c r="AA328" t="s">
        <v>2198</v>
      </c>
    </row>
    <row r="329" spans="1:27" x14ac:dyDescent="0.2">
      <c r="A329" t="s">
        <v>1022</v>
      </c>
      <c r="B329" s="38" t="s">
        <v>1023</v>
      </c>
      <c r="C329" t="s">
        <v>1120</v>
      </c>
      <c r="D329" s="38" t="s">
        <v>1121</v>
      </c>
      <c r="E329" s="38" t="s">
        <v>1125</v>
      </c>
      <c r="F329">
        <v>12600013</v>
      </c>
      <c r="G329" s="39" t="s">
        <v>719</v>
      </c>
      <c r="H329" s="39" t="s">
        <v>105</v>
      </c>
      <c r="I329" s="38" t="s">
        <v>11</v>
      </c>
      <c r="J329" s="38" t="s">
        <v>11</v>
      </c>
      <c r="K329" s="38" t="s">
        <v>104</v>
      </c>
      <c r="L329" s="38">
        <v>1080</v>
      </c>
      <c r="M329" s="38">
        <v>1800</v>
      </c>
      <c r="N329" s="2">
        <v>516288</v>
      </c>
      <c r="O329" s="2">
        <v>3</v>
      </c>
      <c r="P329" s="2">
        <v>121636.13333333</v>
      </c>
      <c r="Q329" s="3">
        <v>0.25000414497335</v>
      </c>
      <c r="R329" s="48" t="s">
        <v>2196</v>
      </c>
      <c r="S329" s="25">
        <v>0</v>
      </c>
      <c r="T329" s="23">
        <v>121636.13</v>
      </c>
      <c r="U329" s="36">
        <f>VLOOKUP(表2[[#This Row],[2014 Segment]],表3[],3)</f>
        <v>0</v>
      </c>
      <c r="V329" s="25">
        <v>0</v>
      </c>
      <c r="W329" s="25">
        <f>表2[[#This Row],[GR]]+表2[[#This Row],[根据BU需调整GR]]</f>
        <v>0</v>
      </c>
      <c r="X329" s="23">
        <f>表2[[#This Row],[MAT销量]]*(1+表2[[#This Row],[调整后GR2]])</f>
        <v>121636.13333333</v>
      </c>
      <c r="Y329" s="23">
        <f>表2[[#This Row],[调整结果]]/12/114.03</f>
        <v>88.891909536474316</v>
      </c>
      <c r="Z329" s="27">
        <f>ROUND(表2[[#This Row],[调整结果]]-表2[[#This Row],[14 ECI金额]],0)</f>
        <v>0</v>
      </c>
      <c r="AA329" t="s">
        <v>2198</v>
      </c>
    </row>
    <row r="330" spans="1:27" x14ac:dyDescent="0.2">
      <c r="A330" t="s">
        <v>1022</v>
      </c>
      <c r="B330" s="38" t="s">
        <v>1023</v>
      </c>
      <c r="C330" t="s">
        <v>1120</v>
      </c>
      <c r="D330" s="38" t="s">
        <v>1121</v>
      </c>
      <c r="E330" s="38" t="s">
        <v>1125</v>
      </c>
      <c r="F330">
        <v>12600014</v>
      </c>
      <c r="G330" s="39" t="s">
        <v>337</v>
      </c>
      <c r="H330" s="39" t="s">
        <v>103</v>
      </c>
      <c r="I330" s="38" t="s">
        <v>11</v>
      </c>
      <c r="J330" s="38" t="s">
        <v>11</v>
      </c>
      <c r="K330" s="38" t="s">
        <v>104</v>
      </c>
      <c r="L330" s="38">
        <v>1500</v>
      </c>
      <c r="M330" s="38">
        <v>4000</v>
      </c>
      <c r="N330" s="2">
        <v>1080190.4727272999</v>
      </c>
      <c r="O330" s="2">
        <v>5</v>
      </c>
      <c r="P330" s="2">
        <v>415080</v>
      </c>
      <c r="Q330" s="3">
        <v>0.36189062009871997</v>
      </c>
      <c r="R330" s="48" t="s">
        <v>62</v>
      </c>
      <c r="S330" s="25">
        <v>0.2</v>
      </c>
      <c r="T330" s="23">
        <v>498096</v>
      </c>
      <c r="U330" s="36">
        <f>VLOOKUP(表2[[#This Row],[2014 Segment]],表3[],3)</f>
        <v>0</v>
      </c>
      <c r="V330" s="25">
        <v>0</v>
      </c>
      <c r="W330" s="25">
        <f>表2[[#This Row],[GR]]+表2[[#This Row],[根据BU需调整GR]]</f>
        <v>0.2</v>
      </c>
      <c r="X330" s="23">
        <f>表2[[#This Row],[MAT销量]]*(1+表2[[#This Row],[调整后GR2]])</f>
        <v>498096</v>
      </c>
      <c r="Y330" s="23">
        <f>表2[[#This Row],[调整结果]]/12/114.03</f>
        <v>364.00947119179165</v>
      </c>
      <c r="Z330" s="27">
        <f>ROUND(表2[[#This Row],[调整结果]]-表2[[#This Row],[14 ECI金额]],0)</f>
        <v>0</v>
      </c>
      <c r="AA330" t="s">
        <v>2198</v>
      </c>
    </row>
    <row r="331" spans="1:27" x14ac:dyDescent="0.2">
      <c r="A331" t="s">
        <v>1022</v>
      </c>
      <c r="B331" s="38" t="s">
        <v>1023</v>
      </c>
      <c r="C331" t="s">
        <v>1120</v>
      </c>
      <c r="D331" s="38" t="s">
        <v>1121</v>
      </c>
      <c r="E331" s="38" t="s">
        <v>1135</v>
      </c>
      <c r="F331">
        <v>12600018</v>
      </c>
      <c r="G331" s="39" t="s">
        <v>133</v>
      </c>
      <c r="H331" s="39" t="s">
        <v>103</v>
      </c>
      <c r="I331" s="38" t="s">
        <v>11</v>
      </c>
      <c r="J331" s="38" t="s">
        <v>11</v>
      </c>
      <c r="K331" s="38" t="s">
        <v>104</v>
      </c>
      <c r="L331" s="38">
        <v>1000</v>
      </c>
      <c r="M331" s="38">
        <v>3000</v>
      </c>
      <c r="N331" s="2">
        <v>342799.79399999999</v>
      </c>
      <c r="O331" s="2">
        <v>2</v>
      </c>
      <c r="P331" s="2">
        <v>112511.73333333</v>
      </c>
      <c r="Q331" s="3">
        <v>0.30299796504545001</v>
      </c>
      <c r="R331" s="48" t="s">
        <v>2196</v>
      </c>
      <c r="S331" s="25">
        <v>0</v>
      </c>
      <c r="T331" s="23">
        <v>112511.73</v>
      </c>
      <c r="U331" s="36">
        <f>VLOOKUP(表2[[#This Row],[2014 Segment]],表3[],3)</f>
        <v>0</v>
      </c>
      <c r="V331" s="25">
        <v>0</v>
      </c>
      <c r="W331" s="25">
        <f>表2[[#This Row],[GR]]+表2[[#This Row],[根据BU需调整GR]]</f>
        <v>0</v>
      </c>
      <c r="X331" s="23">
        <f>表2[[#This Row],[MAT销量]]*(1+表2[[#This Row],[调整后GR2]])</f>
        <v>112511.73333333</v>
      </c>
      <c r="Y331" s="23">
        <f>表2[[#This Row],[调整结果]]/12/114.03</f>
        <v>82.2237812661361</v>
      </c>
      <c r="Z331" s="27">
        <f>ROUND(表2[[#This Row],[调整结果]]-表2[[#This Row],[14 ECI金额]],0)</f>
        <v>0</v>
      </c>
      <c r="AA331" t="s">
        <v>2198</v>
      </c>
    </row>
    <row r="332" spans="1:27" x14ac:dyDescent="0.2">
      <c r="A332" t="s">
        <v>1022</v>
      </c>
      <c r="B332" s="38" t="s">
        <v>1023</v>
      </c>
      <c r="C332" t="s">
        <v>1120</v>
      </c>
      <c r="D332" s="38" t="s">
        <v>1121</v>
      </c>
      <c r="E332" s="38" t="s">
        <v>1138</v>
      </c>
      <c r="F332">
        <v>12600019</v>
      </c>
      <c r="G332" s="39" t="s">
        <v>499</v>
      </c>
      <c r="H332" s="39" t="s">
        <v>103</v>
      </c>
      <c r="I332" s="38" t="s">
        <v>11</v>
      </c>
      <c r="J332" s="38" t="s">
        <v>11</v>
      </c>
      <c r="K332" s="38" t="s">
        <v>104</v>
      </c>
      <c r="L332" s="38">
        <v>804</v>
      </c>
      <c r="M332" s="38">
        <v>1500</v>
      </c>
      <c r="N332" s="2">
        <v>615139.47600000002</v>
      </c>
      <c r="O332" s="2">
        <v>3</v>
      </c>
      <c r="P332" s="2">
        <v>306520.32000000001</v>
      </c>
      <c r="Q332" s="3">
        <v>0.57726719525312997</v>
      </c>
      <c r="R332" s="48" t="s">
        <v>2197</v>
      </c>
      <c r="S332" s="25">
        <v>0</v>
      </c>
      <c r="T332" s="23">
        <v>306520.32000000001</v>
      </c>
      <c r="U332" s="36">
        <f>VLOOKUP(表2[[#This Row],[2014 Segment]],表3[],3)</f>
        <v>0</v>
      </c>
      <c r="V332" s="25">
        <v>0</v>
      </c>
      <c r="W332" s="25">
        <f>表2[[#This Row],[GR]]+表2[[#This Row],[根据BU需调整GR]]</f>
        <v>0</v>
      </c>
      <c r="X332" s="23">
        <f>表2[[#This Row],[MAT销量]]*(1+表2[[#This Row],[调整后GR2]])</f>
        <v>306520.32000000001</v>
      </c>
      <c r="Y332" s="23">
        <f>表2[[#This Row],[调整结果]]/12/114.03</f>
        <v>224.00561255809876</v>
      </c>
      <c r="Z332" s="27">
        <f>ROUND(表2[[#This Row],[调整结果]]-表2[[#This Row],[14 ECI金额]],0)</f>
        <v>0</v>
      </c>
      <c r="AA332" t="s">
        <v>2198</v>
      </c>
    </row>
    <row r="333" spans="1:27" x14ac:dyDescent="0.2">
      <c r="A333" t="s">
        <v>1022</v>
      </c>
      <c r="B333" s="38" t="s">
        <v>1023</v>
      </c>
      <c r="C333" t="s">
        <v>1120</v>
      </c>
      <c r="D333" s="38" t="s">
        <v>1121</v>
      </c>
      <c r="E333" s="38" t="s">
        <v>1125</v>
      </c>
      <c r="F333">
        <v>12600020</v>
      </c>
      <c r="G333" s="39" t="s">
        <v>1139</v>
      </c>
      <c r="H333" s="39" t="s">
        <v>105</v>
      </c>
      <c r="I333" s="38" t="s">
        <v>11</v>
      </c>
      <c r="J333" s="38" t="s">
        <v>11</v>
      </c>
      <c r="K333" s="38" t="s">
        <v>104</v>
      </c>
      <c r="L333" s="38">
        <v>400</v>
      </c>
      <c r="M333" s="38">
        <v>1000</v>
      </c>
      <c r="N333" s="2">
        <v>46992</v>
      </c>
      <c r="O333" s="2">
        <v>1</v>
      </c>
      <c r="P333" s="2">
        <v>15205.333333332999</v>
      </c>
      <c r="Q333" s="3">
        <v>0.5</v>
      </c>
      <c r="R333" s="48" t="s">
        <v>2197</v>
      </c>
      <c r="S333" s="25">
        <v>0</v>
      </c>
      <c r="T333" s="23">
        <v>15205.33</v>
      </c>
      <c r="U333" s="36">
        <f>VLOOKUP(表2[[#This Row],[2014 Segment]],表3[],3)</f>
        <v>0</v>
      </c>
      <c r="V333" s="25">
        <v>0</v>
      </c>
      <c r="W333" s="25">
        <f>表2[[#This Row],[GR]]+表2[[#This Row],[根据BU需调整GR]]</f>
        <v>0</v>
      </c>
      <c r="X333" s="23">
        <f>表2[[#This Row],[MAT销量]]*(1+表2[[#This Row],[调整后GR2]])</f>
        <v>15205.333333332999</v>
      </c>
      <c r="Y333" s="23">
        <f>表2[[#This Row],[调整结果]]/12/114.03</f>
        <v>11.112085513558567</v>
      </c>
      <c r="Z333" s="27">
        <f>ROUND(表2[[#This Row],[调整结果]]-表2[[#This Row],[14 ECI金额]],0)</f>
        <v>0</v>
      </c>
      <c r="AA333" t="s">
        <v>2198</v>
      </c>
    </row>
    <row r="334" spans="1:27" x14ac:dyDescent="0.2">
      <c r="A334" t="s">
        <v>1022</v>
      </c>
      <c r="B334" s="38" t="s">
        <v>1023</v>
      </c>
      <c r="C334" t="s">
        <v>1120</v>
      </c>
      <c r="D334" s="38" t="s">
        <v>1121</v>
      </c>
      <c r="E334" s="38" t="s">
        <v>1138</v>
      </c>
      <c r="F334">
        <v>12600021</v>
      </c>
      <c r="G334" s="39" t="s">
        <v>496</v>
      </c>
      <c r="H334" s="39" t="s">
        <v>105</v>
      </c>
      <c r="I334" s="38" t="s">
        <v>11</v>
      </c>
      <c r="J334" s="38" t="s">
        <v>11</v>
      </c>
      <c r="K334" s="38" t="s">
        <v>104</v>
      </c>
      <c r="L334" s="38">
        <v>880</v>
      </c>
      <c r="M334" s="38">
        <v>2000</v>
      </c>
      <c r="N334" s="2">
        <v>547200</v>
      </c>
      <c r="O334" s="2">
        <v>3</v>
      </c>
      <c r="P334" s="2">
        <v>102630.6</v>
      </c>
      <c r="Q334" s="3">
        <v>9.2155244883040999E-2</v>
      </c>
      <c r="R334" s="48" t="s">
        <v>2195</v>
      </c>
      <c r="S334" s="25">
        <v>0</v>
      </c>
      <c r="T334" s="23">
        <v>102630.6</v>
      </c>
      <c r="U334" s="36">
        <f>VLOOKUP(表2[[#This Row],[2014 Segment]],表3[],3)</f>
        <v>0</v>
      </c>
      <c r="V334" s="25">
        <v>0</v>
      </c>
      <c r="W334" s="25">
        <f>表2[[#This Row],[GR]]+表2[[#This Row],[根据BU需调整GR]]</f>
        <v>0</v>
      </c>
      <c r="X334" s="23">
        <f>表2[[#This Row],[MAT销量]]*(1+表2[[#This Row],[调整后GR2]])</f>
        <v>102630.6</v>
      </c>
      <c r="Y334" s="23">
        <f>表2[[#This Row],[调整结果]]/12/114.03</f>
        <v>75.002630886608799</v>
      </c>
      <c r="Z334" s="27">
        <f>ROUND(表2[[#This Row],[调整结果]]-表2[[#This Row],[14 ECI金额]],0)</f>
        <v>0</v>
      </c>
      <c r="AA334" t="s">
        <v>2198</v>
      </c>
    </row>
    <row r="335" spans="1:27" x14ac:dyDescent="0.2">
      <c r="A335" t="s">
        <v>1022</v>
      </c>
      <c r="B335" s="38" t="s">
        <v>1023</v>
      </c>
      <c r="C335" t="s">
        <v>1120</v>
      </c>
      <c r="D335" s="38" t="s">
        <v>1121</v>
      </c>
      <c r="E335" s="38" t="s">
        <v>1135</v>
      </c>
      <c r="F335">
        <v>12600022</v>
      </c>
      <c r="G335" s="39" t="s">
        <v>350</v>
      </c>
      <c r="H335" s="39" t="s">
        <v>105</v>
      </c>
      <c r="I335" s="38" t="s">
        <v>11</v>
      </c>
      <c r="J335" s="38" t="s">
        <v>11</v>
      </c>
      <c r="K335" s="38" t="s">
        <v>104</v>
      </c>
      <c r="L335" s="38">
        <v>1200</v>
      </c>
      <c r="M335" s="38">
        <v>4000</v>
      </c>
      <c r="N335" s="2">
        <v>804000</v>
      </c>
      <c r="O335" s="2">
        <v>4</v>
      </c>
      <c r="P335" s="2">
        <v>218946.13333333001</v>
      </c>
      <c r="Q335" s="3">
        <v>0.25511442786069999</v>
      </c>
      <c r="R335" s="48" t="s">
        <v>2196</v>
      </c>
      <c r="S335" s="25">
        <v>0</v>
      </c>
      <c r="T335" s="23">
        <v>218946.13</v>
      </c>
      <c r="U335" s="36">
        <f>VLOOKUP(表2[[#This Row],[2014 Segment]],表3[],3)</f>
        <v>0</v>
      </c>
      <c r="V335" s="25">
        <v>0</v>
      </c>
      <c r="W335" s="25">
        <f>表2[[#This Row],[GR]]+表2[[#This Row],[根据BU需调整GR]]</f>
        <v>0</v>
      </c>
      <c r="X335" s="23">
        <f>表2[[#This Row],[MAT销量]]*(1+表2[[#This Row],[调整后GR2]])</f>
        <v>218946.13333333001</v>
      </c>
      <c r="Y335" s="23">
        <f>表2[[#This Row],[调整结果]]/12/114.03</f>
        <v>160.00623617566285</v>
      </c>
      <c r="Z335" s="27">
        <f>ROUND(表2[[#This Row],[调整结果]]-表2[[#This Row],[14 ECI金额]],0)</f>
        <v>0</v>
      </c>
      <c r="AA335" t="s">
        <v>2198</v>
      </c>
    </row>
    <row r="336" spans="1:27" x14ac:dyDescent="0.2">
      <c r="A336" t="s">
        <v>1022</v>
      </c>
      <c r="B336" s="38" t="s">
        <v>1023</v>
      </c>
      <c r="C336" t="s">
        <v>1120</v>
      </c>
      <c r="D336" s="38" t="s">
        <v>1121</v>
      </c>
      <c r="E336" s="38" t="s">
        <v>1135</v>
      </c>
      <c r="F336">
        <v>12600024</v>
      </c>
      <c r="G336" s="39" t="s">
        <v>500</v>
      </c>
      <c r="H336" s="39" t="s">
        <v>103</v>
      </c>
      <c r="I336" s="38" t="s">
        <v>11</v>
      </c>
      <c r="J336" s="38" t="s">
        <v>11</v>
      </c>
      <c r="K336" s="38" t="s">
        <v>104</v>
      </c>
      <c r="L336" s="38">
        <v>500</v>
      </c>
      <c r="M336" s="38">
        <v>1300</v>
      </c>
      <c r="N336" s="2">
        <v>167212.26300000001</v>
      </c>
      <c r="O336" s="2">
        <v>1</v>
      </c>
      <c r="P336" s="2">
        <v>110232.2</v>
      </c>
      <c r="Q336" s="3">
        <v>0.53307860560442</v>
      </c>
      <c r="R336" s="48" t="s">
        <v>2197</v>
      </c>
      <c r="S336" s="25">
        <v>0</v>
      </c>
      <c r="T336" s="23">
        <v>110232.2</v>
      </c>
      <c r="U336" s="36">
        <f>VLOOKUP(表2[[#This Row],[2014 Segment]],表3[],3)</f>
        <v>0</v>
      </c>
      <c r="V336" s="25">
        <v>0</v>
      </c>
      <c r="W336" s="25">
        <f>表2[[#This Row],[GR]]+表2[[#This Row],[根据BU需调整GR]]</f>
        <v>0</v>
      </c>
      <c r="X336" s="23">
        <f>表2[[#This Row],[MAT销量]]*(1+表2[[#This Row],[调整后GR2]])</f>
        <v>110232.2</v>
      </c>
      <c r="Y336" s="23">
        <f>表2[[#This Row],[调整结果]]/12/114.03</f>
        <v>80.557894121430024</v>
      </c>
      <c r="Z336" s="27">
        <f>ROUND(表2[[#This Row],[调整结果]]-表2[[#This Row],[14 ECI金额]],0)</f>
        <v>0</v>
      </c>
      <c r="AA336" t="s">
        <v>2198</v>
      </c>
    </row>
    <row r="337" spans="1:27" x14ac:dyDescent="0.2">
      <c r="A337" t="s">
        <v>1022</v>
      </c>
      <c r="B337" s="38" t="s">
        <v>1023</v>
      </c>
      <c r="C337" t="s">
        <v>1120</v>
      </c>
      <c r="D337" s="38" t="s">
        <v>1121</v>
      </c>
      <c r="E337" s="38" t="s">
        <v>1126</v>
      </c>
      <c r="F337">
        <v>12600026</v>
      </c>
      <c r="G337" s="39" t="s">
        <v>497</v>
      </c>
      <c r="H337" s="39" t="s">
        <v>103</v>
      </c>
      <c r="I337" s="38" t="s">
        <v>11</v>
      </c>
      <c r="J337" s="38" t="s">
        <v>11</v>
      </c>
      <c r="K337" s="38" t="s">
        <v>104</v>
      </c>
      <c r="L337" s="38">
        <v>1000</v>
      </c>
      <c r="M337" s="38">
        <v>3200</v>
      </c>
      <c r="N337" s="2">
        <v>718888.674</v>
      </c>
      <c r="O337" s="2">
        <v>3</v>
      </c>
      <c r="P337" s="2">
        <v>218941.86666666999</v>
      </c>
      <c r="Q337" s="3">
        <v>0.26170705813624001</v>
      </c>
      <c r="R337" s="48" t="s">
        <v>2196</v>
      </c>
      <c r="S337" s="25">
        <v>0</v>
      </c>
      <c r="T337" s="23">
        <v>218941.87</v>
      </c>
      <c r="U337" s="36">
        <f>VLOOKUP(表2[[#This Row],[2014 Segment]],表3[],3)</f>
        <v>0</v>
      </c>
      <c r="V337" s="25">
        <v>0</v>
      </c>
      <c r="W337" s="25">
        <f>表2[[#This Row],[GR]]+表2[[#This Row],[根据BU需调整GR]]</f>
        <v>0</v>
      </c>
      <c r="X337" s="23">
        <f>表2[[#This Row],[MAT销量]]*(1+表2[[#This Row],[调整后GR2]])</f>
        <v>218941.86666666999</v>
      </c>
      <c r="Y337" s="23">
        <f>表2[[#This Row],[调整结果]]/12/114.03</f>
        <v>160.00311808783508</v>
      </c>
      <c r="Z337" s="27">
        <f>ROUND(表2[[#This Row],[调整结果]]-表2[[#This Row],[14 ECI金额]],0)</f>
        <v>0</v>
      </c>
      <c r="AA337" t="s">
        <v>2198</v>
      </c>
    </row>
    <row r="338" spans="1:27" x14ac:dyDescent="0.2">
      <c r="A338" t="s">
        <v>1022</v>
      </c>
      <c r="B338" s="38" t="s">
        <v>1023</v>
      </c>
      <c r="C338" t="s">
        <v>1120</v>
      </c>
      <c r="D338" s="38" t="s">
        <v>1121</v>
      </c>
      <c r="E338" s="38" t="s">
        <v>1137</v>
      </c>
      <c r="F338">
        <v>12600028</v>
      </c>
      <c r="G338" s="39" t="s">
        <v>134</v>
      </c>
      <c r="H338" s="39" t="s">
        <v>105</v>
      </c>
      <c r="I338" s="38" t="s">
        <v>11</v>
      </c>
      <c r="J338" s="38" t="s">
        <v>11</v>
      </c>
      <c r="K338" s="38" t="s">
        <v>104</v>
      </c>
      <c r="L338" s="38">
        <v>1600</v>
      </c>
      <c r="M338" s="38">
        <v>3800</v>
      </c>
      <c r="N338" s="2">
        <v>2953980</v>
      </c>
      <c r="O338" s="2">
        <v>7</v>
      </c>
      <c r="P338" s="2">
        <v>1204200.5333332999</v>
      </c>
      <c r="Q338" s="3">
        <v>0.36432826220894998</v>
      </c>
      <c r="R338" s="48" t="s">
        <v>62</v>
      </c>
      <c r="S338" s="25">
        <v>0.2</v>
      </c>
      <c r="T338" s="23">
        <v>1445040.64</v>
      </c>
      <c r="U338" s="36">
        <f>VLOOKUP(表2[[#This Row],[2014 Segment]],表3[],3)</f>
        <v>0</v>
      </c>
      <c r="V338" s="25">
        <v>0</v>
      </c>
      <c r="W338" s="25">
        <f>表2[[#This Row],[GR]]+表2[[#This Row],[根据BU需调整GR]]</f>
        <v>0.2</v>
      </c>
      <c r="X338" s="23">
        <f>表2[[#This Row],[MAT销量]]*(1+表2[[#This Row],[调整后GR2]])</f>
        <v>1445040.6399999599</v>
      </c>
      <c r="Y338" s="23">
        <f>表2[[#This Row],[调整结果]]/12/114.03</f>
        <v>1056.0383524803121</v>
      </c>
      <c r="Z338" s="27">
        <f>ROUND(表2[[#This Row],[调整结果]]-表2[[#This Row],[14 ECI金额]],0)</f>
        <v>0</v>
      </c>
      <c r="AA338" t="s">
        <v>2198</v>
      </c>
    </row>
    <row r="339" spans="1:27" x14ac:dyDescent="0.2">
      <c r="A339" t="s">
        <v>1022</v>
      </c>
      <c r="B339" s="38" t="s">
        <v>1023</v>
      </c>
      <c r="C339" t="s">
        <v>1120</v>
      </c>
      <c r="D339" s="38" t="s">
        <v>1121</v>
      </c>
      <c r="E339" s="38" t="s">
        <v>1137</v>
      </c>
      <c r="F339">
        <v>12600030</v>
      </c>
      <c r="G339" s="39" t="s">
        <v>747</v>
      </c>
      <c r="H339" s="39" t="s">
        <v>103</v>
      </c>
      <c r="I339" s="38" t="s">
        <v>11</v>
      </c>
      <c r="J339" s="38" t="s">
        <v>11</v>
      </c>
      <c r="K339" s="38" t="s">
        <v>104</v>
      </c>
      <c r="L339" s="38">
        <v>1500</v>
      </c>
      <c r="M339" s="38">
        <v>7000</v>
      </c>
      <c r="N339" s="2">
        <v>606254.15</v>
      </c>
      <c r="O339" s="2">
        <v>3</v>
      </c>
      <c r="P339" s="2">
        <v>79063.466666666995</v>
      </c>
      <c r="Q339" s="3">
        <v>0.13840070208179001</v>
      </c>
      <c r="R339" s="48" t="s">
        <v>2195</v>
      </c>
      <c r="S339" s="25">
        <v>0</v>
      </c>
      <c r="T339" s="23">
        <v>79063.47</v>
      </c>
      <c r="U339" s="36">
        <f>VLOOKUP(表2[[#This Row],[2014 Segment]],表3[],3)</f>
        <v>0</v>
      </c>
      <c r="V339" s="25">
        <v>0</v>
      </c>
      <c r="W339" s="25">
        <f>表2[[#This Row],[GR]]+表2[[#This Row],[根据BU需调整GR]]</f>
        <v>0</v>
      </c>
      <c r="X339" s="23">
        <f>表2[[#This Row],[MAT销量]]*(1+表2[[#This Row],[调整后GR2]])</f>
        <v>79063.466666666995</v>
      </c>
      <c r="Y339" s="23">
        <f>表2[[#This Row],[调整结果]]/12/114.03</f>
        <v>57.779726582673412</v>
      </c>
      <c r="Z339" s="27">
        <f>ROUND(表2[[#This Row],[调整结果]]-表2[[#This Row],[14 ECI金额]],0)</f>
        <v>0</v>
      </c>
      <c r="AA339" t="s">
        <v>2198</v>
      </c>
    </row>
    <row r="340" spans="1:27" x14ac:dyDescent="0.2">
      <c r="A340" t="s">
        <v>1022</v>
      </c>
      <c r="B340" s="38" t="s">
        <v>1023</v>
      </c>
      <c r="C340" t="s">
        <v>1120</v>
      </c>
      <c r="D340" s="38" t="s">
        <v>1121</v>
      </c>
      <c r="E340" s="38" t="s">
        <v>1138</v>
      </c>
      <c r="F340">
        <v>12600031</v>
      </c>
      <c r="G340" s="39" t="s">
        <v>1140</v>
      </c>
      <c r="H340" s="39" t="s">
        <v>105</v>
      </c>
      <c r="I340" s="38" t="s">
        <v>11</v>
      </c>
      <c r="J340" s="38" t="s">
        <v>11</v>
      </c>
      <c r="K340" s="38" t="s">
        <v>106</v>
      </c>
      <c r="L340" s="38">
        <v>270</v>
      </c>
      <c r="M340" s="38">
        <v>200</v>
      </c>
      <c r="N340" s="2">
        <v>218880</v>
      </c>
      <c r="O340" s="2">
        <v>2</v>
      </c>
      <c r="P340" s="2">
        <v>76020</v>
      </c>
      <c r="Q340" s="3">
        <v>9.6292945906432999E-3</v>
      </c>
      <c r="R340" s="48" t="s">
        <v>2195</v>
      </c>
      <c r="S340" s="25">
        <v>0</v>
      </c>
      <c r="T340" s="23">
        <v>76020</v>
      </c>
      <c r="U340" s="36">
        <f>VLOOKUP(表2[[#This Row],[2014 Segment]],表3[],3)</f>
        <v>0</v>
      </c>
      <c r="V340" s="25">
        <v>0</v>
      </c>
      <c r="W340" s="25">
        <f>表2[[#This Row],[GR]]+表2[[#This Row],[根据BU需调整GR]]</f>
        <v>0</v>
      </c>
      <c r="X340" s="23">
        <f>表2[[#This Row],[MAT销量]]*(1+表2[[#This Row],[调整后GR2]])</f>
        <v>76020</v>
      </c>
      <c r="Y340" s="23">
        <f>表2[[#This Row],[调整结果]]/12/114.03</f>
        <v>55.555555555555557</v>
      </c>
      <c r="Z340" s="27">
        <f>ROUND(表2[[#This Row],[调整结果]]-表2[[#This Row],[14 ECI金额]],0)</f>
        <v>0</v>
      </c>
      <c r="AA340" t="s">
        <v>2198</v>
      </c>
    </row>
    <row r="341" spans="1:27" x14ac:dyDescent="0.2">
      <c r="A341" t="s">
        <v>1022</v>
      </c>
      <c r="B341" s="38" t="s">
        <v>1023</v>
      </c>
      <c r="C341" t="s">
        <v>1120</v>
      </c>
      <c r="D341" s="38" t="s">
        <v>1121</v>
      </c>
      <c r="E341" s="38" t="s">
        <v>1138</v>
      </c>
      <c r="F341">
        <v>12600032</v>
      </c>
      <c r="G341" s="39" t="s">
        <v>722</v>
      </c>
      <c r="H341" s="39" t="s">
        <v>103</v>
      </c>
      <c r="I341" s="38" t="s">
        <v>11</v>
      </c>
      <c r="J341" s="38" t="s">
        <v>11</v>
      </c>
      <c r="K341" s="38" t="s">
        <v>104</v>
      </c>
      <c r="L341" s="38">
        <v>560</v>
      </c>
      <c r="M341" s="38">
        <v>800</v>
      </c>
      <c r="N341" s="2">
        <v>90685.703200000004</v>
      </c>
      <c r="O341" s="2">
        <v>1</v>
      </c>
      <c r="P341" s="2">
        <v>48656.133333332997</v>
      </c>
      <c r="Q341" s="3">
        <v>0.31438252110283998</v>
      </c>
      <c r="R341" s="48" t="s">
        <v>2196</v>
      </c>
      <c r="S341" s="25">
        <v>0</v>
      </c>
      <c r="T341" s="23">
        <v>48656.13</v>
      </c>
      <c r="U341" s="36">
        <f>VLOOKUP(表2[[#This Row],[2014 Segment]],表3[],3)</f>
        <v>0</v>
      </c>
      <c r="V341" s="25">
        <v>0</v>
      </c>
      <c r="W341" s="25">
        <f>表2[[#This Row],[GR]]+表2[[#This Row],[根据BU需调整GR]]</f>
        <v>0</v>
      </c>
      <c r="X341" s="23">
        <f>表2[[#This Row],[MAT销量]]*(1+表2[[#This Row],[调整后GR2]])</f>
        <v>48656.133333332997</v>
      </c>
      <c r="Y341" s="23">
        <f>表2[[#This Row],[调整结果]]/12/114.03</f>
        <v>35.557991561674555</v>
      </c>
      <c r="Z341" s="27">
        <f>ROUND(表2[[#This Row],[调整结果]]-表2[[#This Row],[14 ECI金额]],0)</f>
        <v>0</v>
      </c>
      <c r="AA341" t="s">
        <v>2198</v>
      </c>
    </row>
    <row r="342" spans="1:27" x14ac:dyDescent="0.2">
      <c r="A342" t="s">
        <v>1022</v>
      </c>
      <c r="B342" s="38" t="s">
        <v>1023</v>
      </c>
      <c r="C342" t="s">
        <v>1120</v>
      </c>
      <c r="D342" s="38" t="s">
        <v>1121</v>
      </c>
      <c r="E342" s="38" t="s">
        <v>1125</v>
      </c>
      <c r="F342">
        <v>12600034</v>
      </c>
      <c r="G342" s="39" t="s">
        <v>498</v>
      </c>
      <c r="H342" s="39" t="s">
        <v>105</v>
      </c>
      <c r="I342" s="38" t="s">
        <v>11</v>
      </c>
      <c r="J342" s="38" t="s">
        <v>11</v>
      </c>
      <c r="K342" s="38" t="s">
        <v>106</v>
      </c>
      <c r="L342" s="38">
        <v>550</v>
      </c>
      <c r="M342" s="38">
        <v>1000</v>
      </c>
      <c r="N342" s="2">
        <v>36000</v>
      </c>
      <c r="O342" s="2">
        <v>1</v>
      </c>
      <c r="P342" s="2">
        <v>14596.266666666999</v>
      </c>
      <c r="Q342" s="3">
        <v>0.29984</v>
      </c>
      <c r="R342" s="48" t="s">
        <v>2196</v>
      </c>
      <c r="S342" s="25">
        <v>0</v>
      </c>
      <c r="T342" s="23">
        <v>14596.27</v>
      </c>
      <c r="U342" s="36">
        <f>VLOOKUP(表2[[#This Row],[2014 Segment]],表3[],3)</f>
        <v>0</v>
      </c>
      <c r="V342" s="25">
        <v>0</v>
      </c>
      <c r="W342" s="25">
        <f>表2[[#This Row],[GR]]+表2[[#This Row],[根据BU需调整GR]]</f>
        <v>0</v>
      </c>
      <c r="X342" s="23">
        <f>表2[[#This Row],[MAT销量]]*(1+表2[[#This Row],[调整后GR2]])</f>
        <v>14596.266666666999</v>
      </c>
      <c r="Y342" s="23">
        <f>表2[[#This Row],[调整结果]]/12/114.03</f>
        <v>10.666978475450174</v>
      </c>
      <c r="Z342" s="27">
        <f>ROUND(表2[[#This Row],[调整结果]]-表2[[#This Row],[14 ECI金额]],0)</f>
        <v>0</v>
      </c>
      <c r="AA342" t="s">
        <v>2198</v>
      </c>
    </row>
    <row r="343" spans="1:27" x14ac:dyDescent="0.2">
      <c r="A343" t="s">
        <v>1022</v>
      </c>
      <c r="B343" s="38" t="s">
        <v>1023</v>
      </c>
      <c r="C343" t="s">
        <v>1120</v>
      </c>
      <c r="D343" s="38" t="s">
        <v>1121</v>
      </c>
      <c r="E343" s="38" t="s">
        <v>1126</v>
      </c>
      <c r="F343">
        <v>12600035</v>
      </c>
      <c r="G343" s="39" t="s">
        <v>1141</v>
      </c>
      <c r="H343" s="39" t="s">
        <v>103</v>
      </c>
      <c r="I343" s="38" t="s">
        <v>11</v>
      </c>
      <c r="J343" s="38" t="s">
        <v>11</v>
      </c>
      <c r="K343" s="38" t="s">
        <v>106</v>
      </c>
      <c r="L343" s="38">
        <v>600</v>
      </c>
      <c r="M343" s="38">
        <v>800</v>
      </c>
      <c r="N343" s="2">
        <v>36000</v>
      </c>
      <c r="O343" s="2">
        <v>1</v>
      </c>
      <c r="P343" s="2">
        <v>3801</v>
      </c>
      <c r="Q343" s="3">
        <v>0</v>
      </c>
      <c r="R343" s="48" t="s">
        <v>2195</v>
      </c>
      <c r="S343" s="25">
        <v>0</v>
      </c>
      <c r="T343" s="23">
        <v>3801</v>
      </c>
      <c r="U343" s="36">
        <f>VLOOKUP(表2[[#This Row],[2014 Segment]],表3[],3)</f>
        <v>0</v>
      </c>
      <c r="V343" s="25">
        <v>0</v>
      </c>
      <c r="W343" s="25">
        <f>表2[[#This Row],[GR]]+表2[[#This Row],[根据BU需调整GR]]</f>
        <v>0</v>
      </c>
      <c r="X343" s="23">
        <f>表2[[#This Row],[MAT销量]]*(1+表2[[#This Row],[调整后GR2]])</f>
        <v>3801</v>
      </c>
      <c r="Y343" s="23">
        <f>表2[[#This Row],[调整结果]]/12/114.03</f>
        <v>2.7777777777777777</v>
      </c>
      <c r="Z343" s="27">
        <f>ROUND(表2[[#This Row],[调整结果]]-表2[[#This Row],[14 ECI金额]],0)</f>
        <v>0</v>
      </c>
      <c r="AA343" t="s">
        <v>2198</v>
      </c>
    </row>
    <row r="344" spans="1:27" x14ac:dyDescent="0.2">
      <c r="A344" t="s">
        <v>1022</v>
      </c>
      <c r="B344" s="38" t="s">
        <v>1023</v>
      </c>
      <c r="C344" t="s">
        <v>1120</v>
      </c>
      <c r="D344" s="38" t="s">
        <v>1121</v>
      </c>
      <c r="E344" s="38" t="s">
        <v>1126</v>
      </c>
      <c r="F344">
        <v>12600037</v>
      </c>
      <c r="G344" s="39" t="s">
        <v>1142</v>
      </c>
      <c r="H344" s="39" t="s">
        <v>105</v>
      </c>
      <c r="I344" s="38" t="s">
        <v>11</v>
      </c>
      <c r="J344" s="38" t="s">
        <v>11</v>
      </c>
      <c r="K344" s="38" t="s">
        <v>106</v>
      </c>
      <c r="L344" s="38">
        <v>80</v>
      </c>
      <c r="M344" s="38">
        <v>300</v>
      </c>
      <c r="N344" s="2">
        <v>36000</v>
      </c>
      <c r="O344" s="2">
        <v>1</v>
      </c>
      <c r="P344" s="2">
        <v>0</v>
      </c>
      <c r="Q344" s="3">
        <v>0</v>
      </c>
      <c r="R344" s="48" t="s">
        <v>2195</v>
      </c>
      <c r="S344" s="25">
        <v>0</v>
      </c>
      <c r="T344" s="23">
        <v>0</v>
      </c>
      <c r="U344" s="36">
        <f>VLOOKUP(表2[[#This Row],[2014 Segment]],表3[],3)</f>
        <v>0</v>
      </c>
      <c r="V344" s="25">
        <v>0</v>
      </c>
      <c r="W344" s="25">
        <f>表2[[#This Row],[GR]]+表2[[#This Row],[根据BU需调整GR]]</f>
        <v>0</v>
      </c>
      <c r="X344" s="23">
        <f>表2[[#This Row],[MAT销量]]*(1+表2[[#This Row],[调整后GR2]])</f>
        <v>0</v>
      </c>
      <c r="Y344" s="23">
        <f>表2[[#This Row],[调整结果]]/12/114.03</f>
        <v>0</v>
      </c>
      <c r="Z344" s="27">
        <f>ROUND(表2[[#This Row],[调整结果]]-表2[[#This Row],[14 ECI金额]],0)</f>
        <v>0</v>
      </c>
      <c r="AA344" t="s">
        <v>2198</v>
      </c>
    </row>
    <row r="345" spans="1:27" x14ac:dyDescent="0.2">
      <c r="A345" t="s">
        <v>1022</v>
      </c>
      <c r="B345" s="38" t="s">
        <v>1023</v>
      </c>
      <c r="C345" t="s">
        <v>1120</v>
      </c>
      <c r="D345" s="38" t="s">
        <v>1121</v>
      </c>
      <c r="E345" s="38" t="s">
        <v>1126</v>
      </c>
      <c r="F345">
        <v>12600040</v>
      </c>
      <c r="G345" s="39" t="s">
        <v>501</v>
      </c>
      <c r="H345" s="39" t="s">
        <v>105</v>
      </c>
      <c r="I345" s="38" t="s">
        <v>11</v>
      </c>
      <c r="J345" s="38" t="s">
        <v>11</v>
      </c>
      <c r="K345" s="38" t="s">
        <v>106</v>
      </c>
      <c r="L345" s="38">
        <v>130</v>
      </c>
      <c r="M345" s="38">
        <v>200</v>
      </c>
      <c r="N345" s="2">
        <v>36000</v>
      </c>
      <c r="O345" s="2">
        <v>1</v>
      </c>
      <c r="P345" s="2">
        <v>7602.6</v>
      </c>
      <c r="Q345" s="3">
        <v>0.31579333333332998</v>
      </c>
      <c r="R345" s="48" t="s">
        <v>2196</v>
      </c>
      <c r="S345" s="25">
        <v>0</v>
      </c>
      <c r="T345" s="23">
        <v>7602.6</v>
      </c>
      <c r="U345" s="36">
        <f>VLOOKUP(表2[[#This Row],[2014 Segment]],表3[],3)</f>
        <v>0</v>
      </c>
      <c r="V345" s="25">
        <v>0</v>
      </c>
      <c r="W345" s="25">
        <f>表2[[#This Row],[GR]]+表2[[#This Row],[根据BU需调整GR]]</f>
        <v>0</v>
      </c>
      <c r="X345" s="23">
        <f>表2[[#This Row],[MAT销量]]*(1+表2[[#This Row],[调整后GR2]])</f>
        <v>7602.6</v>
      </c>
      <c r="Y345" s="23">
        <f>表2[[#This Row],[调整结果]]/12/114.03</f>
        <v>5.5559940366570206</v>
      </c>
      <c r="Z345" s="27">
        <f>ROUND(表2[[#This Row],[调整结果]]-表2[[#This Row],[14 ECI金额]],0)</f>
        <v>0</v>
      </c>
      <c r="AA345" t="s">
        <v>2198</v>
      </c>
    </row>
    <row r="346" spans="1:27" x14ac:dyDescent="0.2">
      <c r="A346" t="s">
        <v>1022</v>
      </c>
      <c r="B346" s="38" t="s">
        <v>1023</v>
      </c>
      <c r="C346" t="s">
        <v>1120</v>
      </c>
      <c r="D346" s="38" t="s">
        <v>1121</v>
      </c>
      <c r="E346" s="38" t="s">
        <v>1126</v>
      </c>
      <c r="F346">
        <v>12600041</v>
      </c>
      <c r="G346" s="39" t="s">
        <v>723</v>
      </c>
      <c r="H346" s="39" t="s">
        <v>105</v>
      </c>
      <c r="I346" s="38" t="s">
        <v>11</v>
      </c>
      <c r="J346" s="38" t="s">
        <v>11</v>
      </c>
      <c r="K346" s="38" t="s">
        <v>106</v>
      </c>
      <c r="L346" s="38">
        <v>440</v>
      </c>
      <c r="M346" s="38">
        <v>800</v>
      </c>
      <c r="N346" s="2">
        <v>82080</v>
      </c>
      <c r="O346" s="2">
        <v>1</v>
      </c>
      <c r="P346" s="2">
        <v>20677.439999999999</v>
      </c>
      <c r="Q346" s="3">
        <v>0.19230019493177</v>
      </c>
      <c r="R346" s="48" t="s">
        <v>2195</v>
      </c>
      <c r="S346" s="25">
        <v>0</v>
      </c>
      <c r="T346" s="23">
        <v>20677.439999999999</v>
      </c>
      <c r="U346" s="36">
        <f>VLOOKUP(表2[[#This Row],[2014 Segment]],表3[],3)</f>
        <v>0</v>
      </c>
      <c r="V346" s="25">
        <v>0</v>
      </c>
      <c r="W346" s="25">
        <f>表2[[#This Row],[GR]]+表2[[#This Row],[根据BU需调整GR]]</f>
        <v>0</v>
      </c>
      <c r="X346" s="23">
        <f>表2[[#This Row],[MAT销量]]*(1+表2[[#This Row],[调整后GR2]])</f>
        <v>20677.439999999999</v>
      </c>
      <c r="Y346" s="23">
        <f>表2[[#This Row],[调整结果]]/12/114.03</f>
        <v>15.111111111111111</v>
      </c>
      <c r="Z346" s="27">
        <f>ROUND(表2[[#This Row],[调整结果]]-表2[[#This Row],[14 ECI金额]],0)</f>
        <v>0</v>
      </c>
      <c r="AA346" t="s">
        <v>2198</v>
      </c>
    </row>
    <row r="347" spans="1:27" x14ac:dyDescent="0.2">
      <c r="A347" t="s">
        <v>1022</v>
      </c>
      <c r="B347" s="38" t="s">
        <v>1023</v>
      </c>
      <c r="C347" t="s">
        <v>1120</v>
      </c>
      <c r="D347" s="38" t="s">
        <v>1121</v>
      </c>
      <c r="E347" s="38" t="s">
        <v>1137</v>
      </c>
      <c r="F347">
        <v>12600044</v>
      </c>
      <c r="G347" s="39" t="s">
        <v>502</v>
      </c>
      <c r="H347" s="39" t="s">
        <v>103</v>
      </c>
      <c r="I347" s="38" t="s">
        <v>11</v>
      </c>
      <c r="J347" s="38" t="s">
        <v>11</v>
      </c>
      <c r="K347" s="38" t="s">
        <v>104</v>
      </c>
      <c r="L347" s="38">
        <v>700</v>
      </c>
      <c r="M347" s="38">
        <v>1300</v>
      </c>
      <c r="N347" s="2">
        <v>36000</v>
      </c>
      <c r="O347" s="2">
        <v>1</v>
      </c>
      <c r="P347" s="2">
        <v>0</v>
      </c>
      <c r="Q347" s="3">
        <v>0</v>
      </c>
      <c r="R347" s="48" t="s">
        <v>2195</v>
      </c>
      <c r="S347" s="25">
        <v>0</v>
      </c>
      <c r="T347" s="23">
        <v>0</v>
      </c>
      <c r="U347" s="36">
        <f>VLOOKUP(表2[[#This Row],[2014 Segment]],表3[],3)</f>
        <v>0</v>
      </c>
      <c r="V347" s="25">
        <v>0</v>
      </c>
      <c r="W347" s="25">
        <f>表2[[#This Row],[GR]]+表2[[#This Row],[根据BU需调整GR]]</f>
        <v>0</v>
      </c>
      <c r="X347" s="23">
        <f>表2[[#This Row],[MAT销量]]*(1+表2[[#This Row],[调整后GR2]])</f>
        <v>0</v>
      </c>
      <c r="Y347" s="23">
        <f>表2[[#This Row],[调整结果]]/12/114.03</f>
        <v>0</v>
      </c>
      <c r="Z347" s="27">
        <f>ROUND(表2[[#This Row],[调整结果]]-表2[[#This Row],[14 ECI金额]],0)</f>
        <v>0</v>
      </c>
      <c r="AA347" t="s">
        <v>2198</v>
      </c>
    </row>
    <row r="348" spans="1:27" x14ac:dyDescent="0.2">
      <c r="A348" t="s">
        <v>1022</v>
      </c>
      <c r="B348" s="38" t="s">
        <v>1023</v>
      </c>
      <c r="C348" t="s">
        <v>1120</v>
      </c>
      <c r="D348" s="38" t="s">
        <v>1121</v>
      </c>
      <c r="E348" s="38" t="s">
        <v>1135</v>
      </c>
      <c r="F348">
        <v>12600049</v>
      </c>
      <c r="G348" s="39" t="s">
        <v>1143</v>
      </c>
      <c r="H348" s="39" t="s">
        <v>105</v>
      </c>
      <c r="I348" s="38" t="s">
        <v>11</v>
      </c>
      <c r="J348" s="38" t="s">
        <v>11</v>
      </c>
      <c r="K348" s="38" t="s">
        <v>107</v>
      </c>
      <c r="L348" s="38">
        <v>0</v>
      </c>
      <c r="M348" s="38">
        <v>50</v>
      </c>
      <c r="N348" s="2">
        <v>36000</v>
      </c>
      <c r="O348" s="2">
        <v>1</v>
      </c>
      <c r="P348" s="2">
        <v>4561.2</v>
      </c>
      <c r="Q348" s="3">
        <v>0.10076666666667</v>
      </c>
      <c r="R348" s="48" t="s">
        <v>2195</v>
      </c>
      <c r="S348" s="25">
        <v>0</v>
      </c>
      <c r="T348" s="23">
        <v>4561.2</v>
      </c>
      <c r="U348" s="36">
        <f>VLOOKUP(表2[[#This Row],[2014 Segment]],表3[],3)</f>
        <v>0</v>
      </c>
      <c r="V348" s="25">
        <v>0</v>
      </c>
      <c r="W348" s="25">
        <f>表2[[#This Row],[GR]]+表2[[#This Row],[根据BU需调整GR]]</f>
        <v>0</v>
      </c>
      <c r="X348" s="23">
        <f>表2[[#This Row],[MAT销量]]*(1+表2[[#This Row],[调整后GR2]])</f>
        <v>4561.2</v>
      </c>
      <c r="Y348" s="23">
        <f>表2[[#This Row],[调整结果]]/12/114.03</f>
        <v>3.333333333333333</v>
      </c>
      <c r="Z348" s="27">
        <f>ROUND(表2[[#This Row],[调整结果]]-表2[[#This Row],[14 ECI金额]],0)</f>
        <v>0</v>
      </c>
      <c r="AA348" t="s">
        <v>2198</v>
      </c>
    </row>
    <row r="349" spans="1:27" x14ac:dyDescent="0.2">
      <c r="A349" t="s">
        <v>1022</v>
      </c>
      <c r="B349" s="38" t="s">
        <v>1023</v>
      </c>
      <c r="C349" t="s">
        <v>1120</v>
      </c>
      <c r="D349" s="38" t="s">
        <v>1121</v>
      </c>
      <c r="E349" s="38" t="s">
        <v>1138</v>
      </c>
      <c r="F349">
        <v>12600052</v>
      </c>
      <c r="G349" s="39" t="s">
        <v>724</v>
      </c>
      <c r="H349" s="39" t="s">
        <v>105</v>
      </c>
      <c r="I349" s="38" t="s">
        <v>11</v>
      </c>
      <c r="J349" s="38" t="s">
        <v>11</v>
      </c>
      <c r="K349" s="38" t="s">
        <v>104</v>
      </c>
      <c r="L349" s="38">
        <v>505</v>
      </c>
      <c r="M349" s="38">
        <v>1500</v>
      </c>
      <c r="N349" s="2">
        <v>36000</v>
      </c>
      <c r="O349" s="2">
        <v>1</v>
      </c>
      <c r="P349" s="2">
        <v>0</v>
      </c>
      <c r="Q349" s="3">
        <v>0</v>
      </c>
      <c r="R349" s="48" t="s">
        <v>2195</v>
      </c>
      <c r="S349" s="25">
        <v>0</v>
      </c>
      <c r="T349" s="23">
        <v>0</v>
      </c>
      <c r="U349" s="36">
        <f>VLOOKUP(表2[[#This Row],[2014 Segment]],表3[],3)</f>
        <v>0</v>
      </c>
      <c r="V349" s="25">
        <v>0</v>
      </c>
      <c r="W349" s="25">
        <f>表2[[#This Row],[GR]]+表2[[#This Row],[根据BU需调整GR]]</f>
        <v>0</v>
      </c>
      <c r="X349" s="23">
        <f>表2[[#This Row],[MAT销量]]*(1+表2[[#This Row],[调整后GR2]])</f>
        <v>0</v>
      </c>
      <c r="Y349" s="23">
        <f>表2[[#This Row],[调整结果]]/12/114.03</f>
        <v>0</v>
      </c>
      <c r="Z349" s="27">
        <f>ROUND(表2[[#This Row],[调整结果]]-表2[[#This Row],[14 ECI金额]],0)</f>
        <v>0</v>
      </c>
      <c r="AA349" t="s">
        <v>2198</v>
      </c>
    </row>
    <row r="350" spans="1:27" x14ac:dyDescent="0.2">
      <c r="A350" t="s">
        <v>1022</v>
      </c>
      <c r="B350" s="38" t="s">
        <v>1023</v>
      </c>
      <c r="C350" t="s">
        <v>1120</v>
      </c>
      <c r="D350" s="38" t="s">
        <v>1121</v>
      </c>
      <c r="E350" s="38" t="s">
        <v>1138</v>
      </c>
      <c r="F350">
        <v>13000585</v>
      </c>
      <c r="G350" s="39" t="s">
        <v>720</v>
      </c>
      <c r="H350" s="39" t="s">
        <v>105</v>
      </c>
      <c r="I350" s="38" t="s">
        <v>11</v>
      </c>
      <c r="J350" s="38" t="s">
        <v>11</v>
      </c>
      <c r="K350" s="38" t="s">
        <v>106</v>
      </c>
      <c r="L350" s="38">
        <v>500</v>
      </c>
      <c r="M350" s="38">
        <v>500</v>
      </c>
      <c r="N350" s="2">
        <v>36000</v>
      </c>
      <c r="O350" s="2">
        <v>1</v>
      </c>
      <c r="P350" s="2">
        <v>18245.2</v>
      </c>
      <c r="Q350" s="3">
        <v>0.34844444444444</v>
      </c>
      <c r="R350" s="48" t="s">
        <v>2196</v>
      </c>
      <c r="S350" s="25">
        <v>0</v>
      </c>
      <c r="T350" s="23">
        <v>18245.2</v>
      </c>
      <c r="U350" s="36">
        <f>VLOOKUP(表2[[#This Row],[2014 Segment]],表3[],3)</f>
        <v>0</v>
      </c>
      <c r="V350" s="25">
        <v>0</v>
      </c>
      <c r="W350" s="25">
        <f>表2[[#This Row],[GR]]+表2[[#This Row],[根据BU需调整GR]]</f>
        <v>0</v>
      </c>
      <c r="X350" s="23">
        <f>表2[[#This Row],[MAT销量]]*(1+表2[[#This Row],[调整后GR2]])</f>
        <v>18245.2</v>
      </c>
      <c r="Y350" s="23">
        <f>表2[[#This Row],[调整结果]]/12/114.03</f>
        <v>13.333625654067644</v>
      </c>
      <c r="Z350" s="27">
        <f>ROUND(表2[[#This Row],[调整结果]]-表2[[#This Row],[14 ECI金额]],0)</f>
        <v>0</v>
      </c>
      <c r="AA350" t="s">
        <v>2198</v>
      </c>
    </row>
    <row r="351" spans="1:27" x14ac:dyDescent="0.2">
      <c r="A351" t="s">
        <v>1022</v>
      </c>
      <c r="B351" s="38" t="s">
        <v>1023</v>
      </c>
      <c r="C351" t="s">
        <v>1120</v>
      </c>
      <c r="D351" s="38" t="s">
        <v>1121</v>
      </c>
      <c r="E351" s="38" t="s">
        <v>1122</v>
      </c>
      <c r="F351">
        <v>13000719</v>
      </c>
      <c r="G351" s="39" t="s">
        <v>1144</v>
      </c>
      <c r="H351" s="39" t="s">
        <v>105</v>
      </c>
      <c r="I351" s="38" t="s">
        <v>125</v>
      </c>
      <c r="J351" s="38" t="s">
        <v>127</v>
      </c>
      <c r="K351" s="38" t="s">
        <v>104</v>
      </c>
      <c r="L351" s="38">
        <v>714</v>
      </c>
      <c r="M351" s="38">
        <v>200</v>
      </c>
      <c r="N351" s="2">
        <v>36000</v>
      </c>
      <c r="O351" s="2">
        <v>1</v>
      </c>
      <c r="P351" s="2">
        <v>28887.599999999999</v>
      </c>
      <c r="Q351" s="3">
        <v>0.25340000000000001</v>
      </c>
      <c r="R351" s="48" t="s">
        <v>2196</v>
      </c>
      <c r="S351" s="25">
        <v>0</v>
      </c>
      <c r="T351" s="23">
        <v>28887.599999999999</v>
      </c>
      <c r="U351" s="36">
        <f>VLOOKUP(表2[[#This Row],[2014 Segment]],表3[],3)</f>
        <v>0</v>
      </c>
      <c r="V351" s="25">
        <v>0</v>
      </c>
      <c r="W351" s="25">
        <f>表2[[#This Row],[GR]]+表2[[#This Row],[根据BU需调整GR]]</f>
        <v>0</v>
      </c>
      <c r="X351" s="23">
        <f>表2[[#This Row],[MAT销量]]*(1+表2[[#This Row],[调整后GR2]])</f>
        <v>28887.599999999999</v>
      </c>
      <c r="Y351" s="23">
        <f>表2[[#This Row],[调整结果]]/12/114.03</f>
        <v>21.111111111111107</v>
      </c>
      <c r="Z351" s="27">
        <f>ROUND(表2[[#This Row],[调整结果]]-表2[[#This Row],[14 ECI金额]],0)</f>
        <v>0</v>
      </c>
      <c r="AA351" t="s">
        <v>2198</v>
      </c>
    </row>
    <row r="352" spans="1:27" x14ac:dyDescent="0.2">
      <c r="A352" t="s">
        <v>1022</v>
      </c>
      <c r="B352" s="38" t="s">
        <v>1023</v>
      </c>
      <c r="C352" t="s">
        <v>1120</v>
      </c>
      <c r="D352" s="38" t="s">
        <v>1121</v>
      </c>
      <c r="E352" s="38" t="s">
        <v>1137</v>
      </c>
      <c r="F352">
        <v>91004611</v>
      </c>
      <c r="G352" s="39" t="s">
        <v>725</v>
      </c>
      <c r="H352" s="39" t="s">
        <v>103</v>
      </c>
      <c r="I352" s="38" t="s">
        <v>11</v>
      </c>
      <c r="J352" s="38" t="s">
        <v>11</v>
      </c>
      <c r="K352" s="38" t="s">
        <v>104</v>
      </c>
      <c r="L352" s="38">
        <v>600</v>
      </c>
      <c r="M352" s="38">
        <v>1200</v>
      </c>
      <c r="N352" s="2">
        <v>102816.564</v>
      </c>
      <c r="O352" s="2">
        <v>1</v>
      </c>
      <c r="P352" s="2">
        <v>1216.32</v>
      </c>
      <c r="Q352" s="3">
        <v>0.29419228598225</v>
      </c>
      <c r="R352" s="48" t="s">
        <v>2196</v>
      </c>
      <c r="S352" s="25">
        <v>0</v>
      </c>
      <c r="T352" s="23">
        <v>1216.32</v>
      </c>
      <c r="U352" s="36">
        <f>VLOOKUP(表2[[#This Row],[2014 Segment]],表3[],3)</f>
        <v>0</v>
      </c>
      <c r="V352" s="25">
        <v>0</v>
      </c>
      <c r="W352" s="25">
        <f>表2[[#This Row],[GR]]+表2[[#This Row],[根据BU需调整GR]]</f>
        <v>0</v>
      </c>
      <c r="X352" s="23">
        <f>表2[[#This Row],[MAT销量]]*(1+表2[[#This Row],[调整后GR2]])</f>
        <v>1216.32</v>
      </c>
      <c r="Y352" s="23">
        <f>表2[[#This Row],[调整结果]]/12/114.03</f>
        <v>0.88888888888888884</v>
      </c>
      <c r="Z352" s="27">
        <f>ROUND(表2[[#This Row],[调整结果]]-表2[[#This Row],[14 ECI金额]],0)</f>
        <v>0</v>
      </c>
      <c r="AA352" t="s">
        <v>2198</v>
      </c>
    </row>
    <row r="353" spans="1:27" x14ac:dyDescent="0.2">
      <c r="A353" t="s">
        <v>1022</v>
      </c>
      <c r="B353" s="38" t="s">
        <v>1023</v>
      </c>
      <c r="C353" t="s">
        <v>1120</v>
      </c>
      <c r="D353" s="38" t="s">
        <v>1121</v>
      </c>
      <c r="E353" s="38" t="s">
        <v>1135</v>
      </c>
      <c r="F353">
        <v>91004619</v>
      </c>
      <c r="G353" s="39" t="s">
        <v>1145</v>
      </c>
      <c r="H353" s="39" t="s">
        <v>105</v>
      </c>
      <c r="I353" s="38" t="s">
        <v>11</v>
      </c>
      <c r="J353" s="38" t="s">
        <v>11</v>
      </c>
      <c r="K353" s="38" t="s">
        <v>106</v>
      </c>
      <c r="L353" s="38">
        <v>20</v>
      </c>
      <c r="M353" s="38">
        <v>200</v>
      </c>
      <c r="N353" s="2">
        <v>36000</v>
      </c>
      <c r="O353" s="2">
        <v>1</v>
      </c>
      <c r="P353" s="2">
        <v>0</v>
      </c>
      <c r="Q353" s="3">
        <v>0</v>
      </c>
      <c r="R353" s="48" t="s">
        <v>2195</v>
      </c>
      <c r="S353" s="25">
        <v>0</v>
      </c>
      <c r="T353" s="23">
        <v>0</v>
      </c>
      <c r="U353" s="36">
        <f>VLOOKUP(表2[[#This Row],[2014 Segment]],表3[],3)</f>
        <v>0</v>
      </c>
      <c r="V353" s="25">
        <v>0</v>
      </c>
      <c r="W353" s="25">
        <f>表2[[#This Row],[GR]]+表2[[#This Row],[根据BU需调整GR]]</f>
        <v>0</v>
      </c>
      <c r="X353" s="23">
        <f>表2[[#This Row],[MAT销量]]*(1+表2[[#This Row],[调整后GR2]])</f>
        <v>0</v>
      </c>
      <c r="Y353" s="23">
        <f>表2[[#This Row],[调整结果]]/12/114.03</f>
        <v>0</v>
      </c>
      <c r="Z353" s="27">
        <f>ROUND(表2[[#This Row],[调整结果]]-表2[[#This Row],[14 ECI金额]],0)</f>
        <v>0</v>
      </c>
      <c r="AA353" t="s">
        <v>2198</v>
      </c>
    </row>
    <row r="354" spans="1:27" x14ac:dyDescent="0.2">
      <c r="A354" t="s">
        <v>1022</v>
      </c>
      <c r="B354" s="38" t="s">
        <v>1023</v>
      </c>
      <c r="C354" t="s">
        <v>1120</v>
      </c>
      <c r="D354" s="38" t="s">
        <v>1121</v>
      </c>
      <c r="E354" s="38" t="s">
        <v>1138</v>
      </c>
      <c r="F354">
        <v>91004637</v>
      </c>
      <c r="G354" s="39" t="s">
        <v>1146</v>
      </c>
      <c r="H354" s="39" t="s">
        <v>103</v>
      </c>
      <c r="I354" s="38" t="s">
        <v>11</v>
      </c>
      <c r="J354" s="38" t="s">
        <v>11</v>
      </c>
      <c r="K354" s="38" t="s">
        <v>104</v>
      </c>
      <c r="L354" s="38">
        <v>1000</v>
      </c>
      <c r="M354" s="38">
        <v>1000</v>
      </c>
      <c r="N354" s="2">
        <v>1106417.3999999999</v>
      </c>
      <c r="O354" s="2">
        <v>5</v>
      </c>
      <c r="P354" s="2">
        <v>78303</v>
      </c>
      <c r="Q354" s="3">
        <v>8.8443294546886E-2</v>
      </c>
      <c r="R354" s="48" t="s">
        <v>410</v>
      </c>
      <c r="S354" s="25">
        <v>0.21</v>
      </c>
      <c r="T354" s="23">
        <v>94746.63</v>
      </c>
      <c r="U354" s="36">
        <f>VLOOKUP(表2[[#This Row],[2014 Segment]],表3[],3)</f>
        <v>0</v>
      </c>
      <c r="V354" s="25">
        <v>0</v>
      </c>
      <c r="W354" s="25">
        <f>表2[[#This Row],[GR]]+表2[[#This Row],[根据BU需调整GR]]</f>
        <v>0.21</v>
      </c>
      <c r="X354" s="23">
        <f>表2[[#This Row],[MAT销量]]*(1+表2[[#This Row],[调整后GR2]])</f>
        <v>94746.62999999999</v>
      </c>
      <c r="Y354" s="23">
        <f>表2[[#This Row],[调整结果]]/12/114.03</f>
        <v>69.24101113741996</v>
      </c>
      <c r="Z354" s="27">
        <f>ROUND(表2[[#This Row],[调整结果]]-表2[[#This Row],[14 ECI金额]],0)</f>
        <v>0</v>
      </c>
      <c r="AA354" t="s">
        <v>2198</v>
      </c>
    </row>
    <row r="355" spans="1:27" x14ac:dyDescent="0.2">
      <c r="A355" t="s">
        <v>1022</v>
      </c>
      <c r="B355" s="38" t="s">
        <v>1023</v>
      </c>
      <c r="C355" t="s">
        <v>1120</v>
      </c>
      <c r="D355" s="38" t="s">
        <v>1121</v>
      </c>
      <c r="E355" s="38" t="s">
        <v>1125</v>
      </c>
      <c r="F355">
        <v>91004646</v>
      </c>
      <c r="G355" s="39" t="s">
        <v>721</v>
      </c>
      <c r="H355" s="39" t="s">
        <v>103</v>
      </c>
      <c r="I355" s="38" t="s">
        <v>11</v>
      </c>
      <c r="J355" s="38" t="s">
        <v>11</v>
      </c>
      <c r="K355" s="38" t="s">
        <v>104</v>
      </c>
      <c r="L355" s="38">
        <v>1000</v>
      </c>
      <c r="M355" s="38">
        <v>800</v>
      </c>
      <c r="N355" s="2">
        <v>227350.45333332999</v>
      </c>
      <c r="O355" s="2">
        <v>2</v>
      </c>
      <c r="P355" s="2">
        <v>21894.053333332999</v>
      </c>
      <c r="Q355" s="3">
        <v>8.6358129980124002E-2</v>
      </c>
      <c r="R355" s="48" t="s">
        <v>2195</v>
      </c>
      <c r="S355" s="25">
        <v>0</v>
      </c>
      <c r="T355" s="23">
        <v>21894.05</v>
      </c>
      <c r="U355" s="36">
        <f>VLOOKUP(表2[[#This Row],[2014 Segment]],表3[],3)</f>
        <v>0</v>
      </c>
      <c r="V355" s="25">
        <v>0</v>
      </c>
      <c r="W355" s="25">
        <f>表2[[#This Row],[GR]]+表2[[#This Row],[根据BU需调整GR]]</f>
        <v>0</v>
      </c>
      <c r="X355" s="23">
        <f>表2[[#This Row],[MAT销量]]*(1+表2[[#This Row],[调整后GR2]])</f>
        <v>21894.053333332999</v>
      </c>
      <c r="Y355" s="23">
        <f>表2[[#This Row],[调整结果]]/12/114.03</f>
        <v>16.000214368538249</v>
      </c>
      <c r="Z355" s="27">
        <f>ROUND(表2[[#This Row],[调整结果]]-表2[[#This Row],[14 ECI金额]],0)</f>
        <v>0</v>
      </c>
      <c r="AA355" t="s">
        <v>2198</v>
      </c>
    </row>
    <row r="356" spans="1:27" x14ac:dyDescent="0.2">
      <c r="A356" t="s">
        <v>1022</v>
      </c>
      <c r="B356" s="38" t="s">
        <v>1023</v>
      </c>
      <c r="C356" t="s">
        <v>1120</v>
      </c>
      <c r="D356" s="38" t="s">
        <v>1121</v>
      </c>
      <c r="E356" s="38" t="s">
        <v>1135</v>
      </c>
      <c r="F356">
        <v>91004664</v>
      </c>
      <c r="G356" s="39" t="s">
        <v>748</v>
      </c>
      <c r="H356" s="39" t="s">
        <v>105</v>
      </c>
      <c r="I356" s="38" t="s">
        <v>11</v>
      </c>
      <c r="J356" s="38" t="s">
        <v>11</v>
      </c>
      <c r="K356" s="38" t="s">
        <v>106</v>
      </c>
      <c r="L356" s="38">
        <v>120</v>
      </c>
      <c r="M356" s="38">
        <v>50</v>
      </c>
      <c r="N356" s="2">
        <v>36000</v>
      </c>
      <c r="O356" s="2">
        <v>1</v>
      </c>
      <c r="P356" s="2">
        <v>13379.72</v>
      </c>
      <c r="Q356" s="3">
        <v>0.16250361111111</v>
      </c>
      <c r="R356" s="48" t="s">
        <v>2195</v>
      </c>
      <c r="S356" s="25">
        <v>0</v>
      </c>
      <c r="T356" s="23">
        <v>13379.72</v>
      </c>
      <c r="U356" s="36">
        <f>VLOOKUP(表2[[#This Row],[2014 Segment]],表3[],3)</f>
        <v>0</v>
      </c>
      <c r="V356" s="25">
        <v>0</v>
      </c>
      <c r="W356" s="25">
        <f>表2[[#This Row],[GR]]+表2[[#This Row],[根据BU需调整GR]]</f>
        <v>0</v>
      </c>
      <c r="X356" s="23">
        <f>表2[[#This Row],[MAT销量]]*(1+表2[[#This Row],[调整后GR2]])</f>
        <v>13379.72</v>
      </c>
      <c r="Y356" s="23">
        <f>表2[[#This Row],[调整结果]]/12/114.03</f>
        <v>9.7779239381449319</v>
      </c>
      <c r="Z356" s="27">
        <f>ROUND(表2[[#This Row],[调整结果]]-表2[[#This Row],[14 ECI金额]],0)</f>
        <v>0</v>
      </c>
      <c r="AA356" t="s">
        <v>2198</v>
      </c>
    </row>
    <row r="357" spans="1:27" x14ac:dyDescent="0.2">
      <c r="A357" t="s">
        <v>1022</v>
      </c>
      <c r="B357" s="38" t="s">
        <v>1023</v>
      </c>
      <c r="C357" t="s">
        <v>1120</v>
      </c>
      <c r="D357" s="38" t="s">
        <v>1121</v>
      </c>
      <c r="E357" s="38" t="s">
        <v>1138</v>
      </c>
      <c r="F357">
        <v>91004687</v>
      </c>
      <c r="G357" s="39" t="s">
        <v>1147</v>
      </c>
      <c r="H357" s="39" t="s">
        <v>105</v>
      </c>
      <c r="I357" s="38" t="s">
        <v>11</v>
      </c>
      <c r="J357" s="38" t="s">
        <v>11</v>
      </c>
      <c r="K357" s="38" t="s">
        <v>106</v>
      </c>
      <c r="L357" s="38">
        <v>500</v>
      </c>
      <c r="M357" s="38">
        <v>400</v>
      </c>
      <c r="N357" s="2">
        <v>36000</v>
      </c>
      <c r="O357" s="2">
        <v>1</v>
      </c>
      <c r="P357" s="2">
        <v>1520.4</v>
      </c>
      <c r="Q357" s="3">
        <v>9.5030555555556007E-2</v>
      </c>
      <c r="R357" s="48" t="s">
        <v>2195</v>
      </c>
      <c r="S357" s="25">
        <v>0</v>
      </c>
      <c r="T357" s="23">
        <v>1520.4</v>
      </c>
      <c r="U357" s="36">
        <f>VLOOKUP(表2[[#This Row],[2014 Segment]],表3[],3)</f>
        <v>0</v>
      </c>
      <c r="V357" s="25">
        <v>0</v>
      </c>
      <c r="W357" s="25">
        <f>表2[[#This Row],[GR]]+表2[[#This Row],[根据BU需调整GR]]</f>
        <v>0</v>
      </c>
      <c r="X357" s="23">
        <f>表2[[#This Row],[MAT销量]]*(1+表2[[#This Row],[调整后GR2]])</f>
        <v>1520.4</v>
      </c>
      <c r="Y357" s="23">
        <f>表2[[#This Row],[调整结果]]/12/114.03</f>
        <v>1.1111111111111112</v>
      </c>
      <c r="Z357" s="27">
        <f>ROUND(表2[[#This Row],[调整结果]]-表2[[#This Row],[14 ECI金额]],0)</f>
        <v>0</v>
      </c>
      <c r="AA357" t="s">
        <v>2198</v>
      </c>
    </row>
    <row r="358" spans="1:27" x14ac:dyDescent="0.2">
      <c r="A358" t="s">
        <v>1022</v>
      </c>
      <c r="B358" s="38" t="s">
        <v>1023</v>
      </c>
      <c r="C358" t="s">
        <v>1120</v>
      </c>
      <c r="D358" s="38" t="s">
        <v>1121</v>
      </c>
      <c r="E358" s="38" t="s">
        <v>1137</v>
      </c>
      <c r="F358">
        <v>91004721</v>
      </c>
      <c r="G358" s="39" t="s">
        <v>1148</v>
      </c>
      <c r="H358" s="39" t="s">
        <v>103</v>
      </c>
      <c r="I358" s="38" t="s">
        <v>11</v>
      </c>
      <c r="J358" s="38" t="s">
        <v>11</v>
      </c>
      <c r="K358" s="38" t="s">
        <v>106</v>
      </c>
      <c r="L358" s="38">
        <v>300</v>
      </c>
      <c r="M358" s="38">
        <v>700</v>
      </c>
      <c r="N358" s="2">
        <v>43088.461066666998</v>
      </c>
      <c r="O358" s="2">
        <v>1</v>
      </c>
      <c r="P358" s="2">
        <v>14596.266666666999</v>
      </c>
      <c r="Q358" s="3">
        <v>0.25534817739200999</v>
      </c>
      <c r="R358" s="48" t="s">
        <v>2196</v>
      </c>
      <c r="S358" s="25">
        <v>0</v>
      </c>
      <c r="T358" s="23">
        <v>14596.27</v>
      </c>
      <c r="U358" s="36">
        <f>VLOOKUP(表2[[#This Row],[2014 Segment]],表3[],3)</f>
        <v>0</v>
      </c>
      <c r="V358" s="25">
        <v>0</v>
      </c>
      <c r="W358" s="25">
        <f>表2[[#This Row],[GR]]+表2[[#This Row],[根据BU需调整GR]]</f>
        <v>0</v>
      </c>
      <c r="X358" s="23">
        <f>表2[[#This Row],[MAT销量]]*(1+表2[[#This Row],[调整后GR2]])</f>
        <v>14596.266666666999</v>
      </c>
      <c r="Y358" s="23">
        <f>表2[[#This Row],[调整结果]]/12/114.03</f>
        <v>10.666978475450174</v>
      </c>
      <c r="Z358" s="27">
        <f>ROUND(表2[[#This Row],[调整结果]]-表2[[#This Row],[14 ECI金额]],0)</f>
        <v>0</v>
      </c>
      <c r="AA358" t="s">
        <v>2198</v>
      </c>
    </row>
    <row r="359" spans="1:27" x14ac:dyDescent="0.2">
      <c r="A359" t="s">
        <v>1022</v>
      </c>
      <c r="B359" s="38" t="s">
        <v>1023</v>
      </c>
      <c r="C359" t="s">
        <v>1120</v>
      </c>
      <c r="D359" s="38" t="s">
        <v>1121</v>
      </c>
      <c r="E359" s="38" t="s">
        <v>1137</v>
      </c>
      <c r="F359">
        <v>91004793</v>
      </c>
      <c r="G359" s="39" t="s">
        <v>1149</v>
      </c>
      <c r="H359" s="39" t="s">
        <v>105</v>
      </c>
      <c r="I359" s="38" t="s">
        <v>11</v>
      </c>
      <c r="J359" s="38" t="s">
        <v>11</v>
      </c>
      <c r="K359" s="38" t="s">
        <v>106</v>
      </c>
      <c r="L359" s="38">
        <v>5</v>
      </c>
      <c r="M359" s="38">
        <v>200</v>
      </c>
      <c r="N359" s="2">
        <v>36000</v>
      </c>
      <c r="O359" s="2">
        <v>1</v>
      </c>
      <c r="P359" s="2">
        <v>0</v>
      </c>
      <c r="Q359" s="3">
        <v>0</v>
      </c>
      <c r="R359" s="48" t="s">
        <v>2195</v>
      </c>
      <c r="S359" s="25">
        <v>0</v>
      </c>
      <c r="T359" s="23">
        <v>0</v>
      </c>
      <c r="U359" s="36">
        <f>VLOOKUP(表2[[#This Row],[2014 Segment]],表3[],3)</f>
        <v>0</v>
      </c>
      <c r="V359" s="25">
        <v>0</v>
      </c>
      <c r="W359" s="25">
        <f>表2[[#This Row],[GR]]+表2[[#This Row],[根据BU需调整GR]]</f>
        <v>0</v>
      </c>
      <c r="X359" s="23">
        <f>表2[[#This Row],[MAT销量]]*(1+表2[[#This Row],[调整后GR2]])</f>
        <v>0</v>
      </c>
      <c r="Y359" s="23">
        <f>表2[[#This Row],[调整结果]]/12/114.03</f>
        <v>0</v>
      </c>
      <c r="Z359" s="27">
        <f>ROUND(表2[[#This Row],[调整结果]]-表2[[#This Row],[14 ECI金额]],0)</f>
        <v>0</v>
      </c>
      <c r="AA359" t="s">
        <v>2198</v>
      </c>
    </row>
    <row r="360" spans="1:27" x14ac:dyDescent="0.2">
      <c r="A360" t="s">
        <v>1022</v>
      </c>
      <c r="B360" s="38" t="s">
        <v>1023</v>
      </c>
      <c r="C360" t="s">
        <v>1120</v>
      </c>
      <c r="D360" s="38" t="s">
        <v>1121</v>
      </c>
      <c r="E360" s="38" t="s">
        <v>1127</v>
      </c>
      <c r="F360">
        <v>91006956</v>
      </c>
      <c r="G360" s="39" t="s">
        <v>1150</v>
      </c>
      <c r="H360" s="39" t="s">
        <v>105</v>
      </c>
      <c r="I360" s="38" t="s">
        <v>125</v>
      </c>
      <c r="J360" s="38" t="s">
        <v>345</v>
      </c>
      <c r="K360" s="38" t="s">
        <v>106</v>
      </c>
      <c r="L360" s="38">
        <v>414</v>
      </c>
      <c r="M360" s="38">
        <v>200</v>
      </c>
      <c r="N360" s="2">
        <v>111840</v>
      </c>
      <c r="O360" s="2">
        <v>1</v>
      </c>
      <c r="P360" s="2">
        <v>50327.746666667001</v>
      </c>
      <c r="Q360" s="3">
        <v>0.54150554363376002</v>
      </c>
      <c r="R360" s="48" t="s">
        <v>2197</v>
      </c>
      <c r="S360" s="25">
        <v>0</v>
      </c>
      <c r="T360" s="23">
        <v>50327.75</v>
      </c>
      <c r="U360" s="36">
        <f>VLOOKUP(表2[[#This Row],[2014 Segment]],表3[],3)</f>
        <v>0</v>
      </c>
      <c r="V360" s="25">
        <v>0</v>
      </c>
      <c r="W360" s="25">
        <f>表2[[#This Row],[GR]]+表2[[#This Row],[根据BU需调整GR]]</f>
        <v>0</v>
      </c>
      <c r="X360" s="23">
        <f>表2[[#This Row],[MAT销量]]*(1+表2[[#This Row],[调整后GR2]])</f>
        <v>50327.746666667001</v>
      </c>
      <c r="Y360" s="23">
        <f>表2[[#This Row],[调整结果]]/12/114.03</f>
        <v>36.779609654379698</v>
      </c>
      <c r="Z360" s="27">
        <f>ROUND(表2[[#This Row],[调整结果]]-表2[[#This Row],[14 ECI金额]],0)</f>
        <v>0</v>
      </c>
      <c r="AA360" t="s">
        <v>2198</v>
      </c>
    </row>
    <row r="361" spans="1:27" x14ac:dyDescent="0.2">
      <c r="A361" t="s">
        <v>1022</v>
      </c>
      <c r="B361" s="38" t="s">
        <v>1023</v>
      </c>
      <c r="C361" t="s">
        <v>1120</v>
      </c>
      <c r="D361" s="38" t="s">
        <v>1121</v>
      </c>
      <c r="E361" s="38" t="s">
        <v>1123</v>
      </c>
      <c r="F361">
        <v>91024036</v>
      </c>
      <c r="G361" s="39" t="s">
        <v>1151</v>
      </c>
      <c r="H361" s="39" t="s">
        <v>103</v>
      </c>
      <c r="I361" s="38" t="s">
        <v>125</v>
      </c>
      <c r="J361" s="38" t="s">
        <v>514</v>
      </c>
      <c r="K361" s="38" t="s">
        <v>104</v>
      </c>
      <c r="L361" s="38">
        <v>1200</v>
      </c>
      <c r="M361" s="38">
        <v>2000</v>
      </c>
      <c r="N361" s="2">
        <v>36000</v>
      </c>
      <c r="O361" s="2">
        <v>1</v>
      </c>
      <c r="P361" s="2">
        <v>0</v>
      </c>
      <c r="Q361" s="3">
        <v>0</v>
      </c>
      <c r="R361" s="48" t="s">
        <v>2195</v>
      </c>
      <c r="S361" s="25">
        <v>0</v>
      </c>
      <c r="T361" s="23">
        <v>0</v>
      </c>
      <c r="U361" s="36">
        <f>VLOOKUP(表2[[#This Row],[2014 Segment]],表3[],3)</f>
        <v>0</v>
      </c>
      <c r="V361" s="25">
        <v>0</v>
      </c>
      <c r="W361" s="25">
        <f>表2[[#This Row],[GR]]+表2[[#This Row],[根据BU需调整GR]]</f>
        <v>0</v>
      </c>
      <c r="X361" s="23">
        <f>表2[[#This Row],[MAT销量]]*(1+表2[[#This Row],[调整后GR2]])</f>
        <v>0</v>
      </c>
      <c r="Y361" s="23">
        <f>表2[[#This Row],[调整结果]]/12/114.03</f>
        <v>0</v>
      </c>
      <c r="Z361" s="27">
        <f>ROUND(表2[[#This Row],[调整结果]]-表2[[#This Row],[14 ECI金额]],0)</f>
        <v>0</v>
      </c>
      <c r="AA361" t="s">
        <v>2198</v>
      </c>
    </row>
    <row r="362" spans="1:27" x14ac:dyDescent="0.2">
      <c r="A362" t="s">
        <v>1022</v>
      </c>
      <c r="B362" s="38" t="s">
        <v>1023</v>
      </c>
      <c r="C362" t="s">
        <v>1120</v>
      </c>
      <c r="D362" s="38" t="s">
        <v>1121</v>
      </c>
      <c r="E362" s="38" t="s">
        <v>1125</v>
      </c>
      <c r="F362">
        <v>91028244</v>
      </c>
      <c r="G362" s="39" t="s">
        <v>1152</v>
      </c>
      <c r="H362" s="39" t="s">
        <v>105</v>
      </c>
      <c r="I362" s="38" t="s">
        <v>11</v>
      </c>
      <c r="J362" s="38" t="s">
        <v>11</v>
      </c>
      <c r="K362" s="38" t="s">
        <v>107</v>
      </c>
      <c r="L362" s="38">
        <v>5</v>
      </c>
      <c r="M362" s="38">
        <v>30</v>
      </c>
      <c r="N362" s="2">
        <v>36000</v>
      </c>
      <c r="O362" s="2">
        <v>1</v>
      </c>
      <c r="P362" s="2">
        <v>6082.1333333332996</v>
      </c>
      <c r="Q362" s="3">
        <v>0.29465555555556</v>
      </c>
      <c r="R362" s="48" t="s">
        <v>2196</v>
      </c>
      <c r="S362" s="25">
        <v>0</v>
      </c>
      <c r="T362" s="23">
        <v>6082.13</v>
      </c>
      <c r="U362" s="36">
        <f>VLOOKUP(表2[[#This Row],[2014 Segment]],表3[],3)</f>
        <v>0</v>
      </c>
      <c r="V362" s="25">
        <v>0</v>
      </c>
      <c r="W362" s="25">
        <f>表2[[#This Row],[GR]]+表2[[#This Row],[根据BU需调整GR]]</f>
        <v>0</v>
      </c>
      <c r="X362" s="23">
        <f>表2[[#This Row],[MAT销量]]*(1+表2[[#This Row],[调整后GR2]])</f>
        <v>6082.1333333332996</v>
      </c>
      <c r="Y362" s="23">
        <f>表2[[#This Row],[调整结果]]/12/114.03</f>
        <v>4.4448342054234997</v>
      </c>
      <c r="Z362" s="27">
        <f>ROUND(表2[[#This Row],[调整结果]]-表2[[#This Row],[14 ECI金额]],0)</f>
        <v>0</v>
      </c>
      <c r="AA362" t="s">
        <v>2198</v>
      </c>
    </row>
    <row r="363" spans="1:27" x14ac:dyDescent="0.2">
      <c r="A363" t="s">
        <v>1022</v>
      </c>
      <c r="B363" s="38" t="s">
        <v>1023</v>
      </c>
      <c r="C363" t="s">
        <v>1120</v>
      </c>
      <c r="D363" s="38" t="s">
        <v>1121</v>
      </c>
      <c r="E363" s="38" t="s">
        <v>1125</v>
      </c>
      <c r="F363">
        <v>91030956</v>
      </c>
      <c r="G363" s="39" t="s">
        <v>1153</v>
      </c>
      <c r="H363" s="39" t="s">
        <v>105</v>
      </c>
      <c r="I363" s="38" t="s">
        <v>11</v>
      </c>
      <c r="J363" s="38" t="s">
        <v>11</v>
      </c>
      <c r="K363" s="38" t="s">
        <v>107</v>
      </c>
      <c r="L363" s="38">
        <v>20</v>
      </c>
      <c r="M363" s="38">
        <v>50</v>
      </c>
      <c r="N363" s="2">
        <v>54240</v>
      </c>
      <c r="O363" s="2">
        <v>1</v>
      </c>
      <c r="P363" s="2">
        <v>18245.333333333001</v>
      </c>
      <c r="Q363" s="3">
        <v>0.40004572271386002</v>
      </c>
      <c r="R363" s="48" t="s">
        <v>2196</v>
      </c>
      <c r="S363" s="25">
        <v>0</v>
      </c>
      <c r="T363" s="23">
        <v>18245.330000000002</v>
      </c>
      <c r="U363" s="36">
        <f>VLOOKUP(表2[[#This Row],[2014 Segment]],表3[],3)</f>
        <v>0</v>
      </c>
      <c r="V363" s="25">
        <v>0</v>
      </c>
      <c r="W363" s="25">
        <f>表2[[#This Row],[GR]]+表2[[#This Row],[根据BU需调整GR]]</f>
        <v>0</v>
      </c>
      <c r="X363" s="23">
        <f>表2[[#This Row],[MAT销量]]*(1+表2[[#This Row],[调整后GR2]])</f>
        <v>18245.333333333001</v>
      </c>
      <c r="Y363" s="23">
        <f>表2[[#This Row],[调整结果]]/12/114.03</f>
        <v>13.333723094312171</v>
      </c>
      <c r="Z363" s="27">
        <f>ROUND(表2[[#This Row],[调整结果]]-表2[[#This Row],[14 ECI金额]],0)</f>
        <v>0</v>
      </c>
      <c r="AA363" t="s">
        <v>2198</v>
      </c>
    </row>
    <row r="364" spans="1:27" x14ac:dyDescent="0.2">
      <c r="A364" t="s">
        <v>1154</v>
      </c>
      <c r="B364" s="38" t="s">
        <v>1155</v>
      </c>
      <c r="C364" t="s">
        <v>1156</v>
      </c>
      <c r="D364" s="38" t="s">
        <v>1157</v>
      </c>
      <c r="E364" s="38" t="s">
        <v>1158</v>
      </c>
      <c r="F364">
        <v>12900009</v>
      </c>
      <c r="G364" s="39" t="s">
        <v>796</v>
      </c>
      <c r="H364" s="39" t="s">
        <v>105</v>
      </c>
      <c r="I364" s="38" t="s">
        <v>8</v>
      </c>
      <c r="J364" s="38" t="s">
        <v>35</v>
      </c>
      <c r="K364" s="38" t="s">
        <v>106</v>
      </c>
      <c r="L364" s="38">
        <v>200</v>
      </c>
      <c r="M364" s="38">
        <v>800</v>
      </c>
      <c r="N364" s="2">
        <v>228000</v>
      </c>
      <c r="O364" s="2">
        <v>2</v>
      </c>
      <c r="P364" s="2">
        <v>267595.73333333002</v>
      </c>
      <c r="Q364" s="3">
        <v>0.69229122807017995</v>
      </c>
      <c r="R364" s="48" t="s">
        <v>2197</v>
      </c>
      <c r="S364" s="25">
        <v>0</v>
      </c>
      <c r="T364" s="23">
        <v>267595.73</v>
      </c>
      <c r="U364" s="36">
        <f>VLOOKUP(表2[[#This Row],[2014 Segment]],表3[],3)</f>
        <v>0</v>
      </c>
      <c r="V364" s="25">
        <v>0</v>
      </c>
      <c r="W364" s="25">
        <f>表2[[#This Row],[GR]]+表2[[#This Row],[根据BU需调整GR]]</f>
        <v>0</v>
      </c>
      <c r="X364" s="23">
        <f>表2[[#This Row],[MAT销量]]*(1+表2[[#This Row],[调整后GR2]])</f>
        <v>267595.73333333002</v>
      </c>
      <c r="Y364" s="23">
        <f>表2[[#This Row],[调整结果]]/12/114.03</f>
        <v>195.55945316534394</v>
      </c>
      <c r="Z364" s="27">
        <f>ROUND(表2[[#This Row],[调整结果]]-表2[[#This Row],[14 ECI金额]],0)</f>
        <v>0</v>
      </c>
      <c r="AA364" t="s">
        <v>2198</v>
      </c>
    </row>
    <row r="365" spans="1:27" x14ac:dyDescent="0.2">
      <c r="A365" t="s">
        <v>1154</v>
      </c>
      <c r="B365" s="38" t="s">
        <v>1155</v>
      </c>
      <c r="C365" t="s">
        <v>1156</v>
      </c>
      <c r="D365" s="38" t="s">
        <v>1157</v>
      </c>
      <c r="E365" s="38" t="s">
        <v>1158</v>
      </c>
      <c r="F365">
        <v>12900017</v>
      </c>
      <c r="G365" s="39" t="s">
        <v>553</v>
      </c>
      <c r="H365" s="39" t="s">
        <v>103</v>
      </c>
      <c r="I365" s="38" t="s">
        <v>8</v>
      </c>
      <c r="J365" s="38" t="s">
        <v>35</v>
      </c>
      <c r="K365" s="38" t="s">
        <v>104</v>
      </c>
      <c r="L365" s="38">
        <v>1500</v>
      </c>
      <c r="M365" s="38">
        <v>3000</v>
      </c>
      <c r="N365" s="2">
        <v>1535532.1283</v>
      </c>
      <c r="O365" s="2">
        <v>6</v>
      </c>
      <c r="P365" s="2">
        <v>754145.06666667003</v>
      </c>
      <c r="Q365" s="3">
        <v>0.57553103820653995</v>
      </c>
      <c r="R365" s="48" t="s">
        <v>60</v>
      </c>
      <c r="S365" s="25">
        <v>0.3</v>
      </c>
      <c r="T365" s="23">
        <v>980388.59</v>
      </c>
      <c r="U365" s="36">
        <f>VLOOKUP(表2[[#This Row],[2014 Segment]],表3[],3)</f>
        <v>0</v>
      </c>
      <c r="V365" s="25">
        <v>0</v>
      </c>
      <c r="W365" s="25">
        <f>表2[[#This Row],[GR]]+表2[[#This Row],[根据BU需调整GR]]</f>
        <v>0.3</v>
      </c>
      <c r="X365" s="23">
        <f>表2[[#This Row],[MAT销量]]*(1+表2[[#This Row],[调整后GR2]])</f>
        <v>980388.58666667109</v>
      </c>
      <c r="Y365" s="23">
        <f>表2[[#This Row],[调整结果]]/12/114.03</f>
        <v>716.46977890808785</v>
      </c>
      <c r="Z365" s="27">
        <f>ROUND(表2[[#This Row],[调整结果]]-表2[[#This Row],[14 ECI金额]],0)</f>
        <v>0</v>
      </c>
      <c r="AA365" t="s">
        <v>2198</v>
      </c>
    </row>
    <row r="366" spans="1:27" x14ac:dyDescent="0.2">
      <c r="A366" t="s">
        <v>1154</v>
      </c>
      <c r="B366" s="38" t="s">
        <v>1155</v>
      </c>
      <c r="C366" t="s">
        <v>1156</v>
      </c>
      <c r="D366" s="38" t="s">
        <v>1157</v>
      </c>
      <c r="E366" s="38" t="s">
        <v>1159</v>
      </c>
      <c r="F366">
        <v>12900020</v>
      </c>
      <c r="G366" s="39" t="s">
        <v>1160</v>
      </c>
      <c r="H366" s="39" t="s">
        <v>103</v>
      </c>
      <c r="I366" s="38" t="s">
        <v>8</v>
      </c>
      <c r="J366" s="38" t="s">
        <v>35</v>
      </c>
      <c r="K366" s="38" t="s">
        <v>106</v>
      </c>
      <c r="L366" s="38">
        <v>500</v>
      </c>
      <c r="M366" s="38">
        <v>300</v>
      </c>
      <c r="N366" s="2">
        <v>240000</v>
      </c>
      <c r="O366" s="2">
        <v>2</v>
      </c>
      <c r="P366" s="2">
        <v>170286.93333333</v>
      </c>
      <c r="Q366" s="3">
        <v>0.62195666666667004</v>
      </c>
      <c r="R366" s="48" t="s">
        <v>2197</v>
      </c>
      <c r="S366" s="25">
        <v>0</v>
      </c>
      <c r="T366" s="23">
        <v>170286.93</v>
      </c>
      <c r="U366" s="36">
        <f>VLOOKUP(表2[[#This Row],[2014 Segment]],表3[],3)</f>
        <v>0</v>
      </c>
      <c r="V366" s="25">
        <v>0</v>
      </c>
      <c r="W366" s="25">
        <f>表2[[#This Row],[GR]]+表2[[#This Row],[根据BU需调整GR]]</f>
        <v>0</v>
      </c>
      <c r="X366" s="23">
        <f>表2[[#This Row],[MAT销量]]*(1+表2[[#This Row],[调整后GR2]])</f>
        <v>170286.93333333</v>
      </c>
      <c r="Y366" s="23">
        <f>表2[[#This Row],[调整结果]]/12/114.03</f>
        <v>124.44600348835833</v>
      </c>
      <c r="Z366" s="27">
        <f>ROUND(表2[[#This Row],[调整结果]]-表2[[#This Row],[14 ECI金额]],0)</f>
        <v>0</v>
      </c>
      <c r="AA366" t="s">
        <v>2198</v>
      </c>
    </row>
    <row r="367" spans="1:27" x14ac:dyDescent="0.2">
      <c r="A367" t="s">
        <v>1154</v>
      </c>
      <c r="B367" s="38" t="s">
        <v>1155</v>
      </c>
      <c r="C367" t="s">
        <v>1156</v>
      </c>
      <c r="D367" s="38" t="s">
        <v>1157</v>
      </c>
      <c r="E367" s="38" t="s">
        <v>1161</v>
      </c>
      <c r="F367">
        <v>12900021</v>
      </c>
      <c r="G367" s="39" t="s">
        <v>181</v>
      </c>
      <c r="H367" s="39" t="s">
        <v>103</v>
      </c>
      <c r="I367" s="38" t="s">
        <v>8</v>
      </c>
      <c r="J367" s="38" t="s">
        <v>35</v>
      </c>
      <c r="K367" s="38" t="s">
        <v>104</v>
      </c>
      <c r="L367" s="38">
        <v>1500</v>
      </c>
      <c r="M367" s="38">
        <v>7000</v>
      </c>
      <c r="N367" s="2">
        <v>2004741.66</v>
      </c>
      <c r="O367" s="2">
        <v>6</v>
      </c>
      <c r="P367" s="2">
        <v>1337071.5466666999</v>
      </c>
      <c r="Q367" s="3">
        <v>0.59165902702895001</v>
      </c>
      <c r="R367" s="48" t="s">
        <v>60</v>
      </c>
      <c r="S367" s="25">
        <v>0.3</v>
      </c>
      <c r="T367" s="23">
        <v>1738193.01</v>
      </c>
      <c r="U367" s="36">
        <f>VLOOKUP(表2[[#This Row],[2014 Segment]],表3[],3)</f>
        <v>0</v>
      </c>
      <c r="V367" s="25">
        <v>0</v>
      </c>
      <c r="W367" s="25">
        <f>表2[[#This Row],[GR]]+表2[[#This Row],[根据BU需调整GR]]</f>
        <v>0.3</v>
      </c>
      <c r="X367" s="23">
        <f>表2[[#This Row],[MAT销量]]*(1+表2[[#This Row],[调整后GR2]])</f>
        <v>1738193.0106667099</v>
      </c>
      <c r="Y367" s="23">
        <f>表2[[#This Row],[调整结果]]/12/114.03</f>
        <v>1270.2746431251351</v>
      </c>
      <c r="Z367" s="27">
        <f>ROUND(表2[[#This Row],[调整结果]]-表2[[#This Row],[14 ECI金额]],0)</f>
        <v>0</v>
      </c>
      <c r="AA367" t="s">
        <v>2198</v>
      </c>
    </row>
    <row r="368" spans="1:27" x14ac:dyDescent="0.2">
      <c r="A368" t="s">
        <v>1154</v>
      </c>
      <c r="B368" s="38" t="s">
        <v>1155</v>
      </c>
      <c r="C368" t="s">
        <v>1156</v>
      </c>
      <c r="D368" s="38" t="s">
        <v>1157</v>
      </c>
      <c r="E368" s="38" t="s">
        <v>1162</v>
      </c>
      <c r="F368">
        <v>12900025</v>
      </c>
      <c r="G368" s="39" t="s">
        <v>1163</v>
      </c>
      <c r="H368" s="39" t="s">
        <v>105</v>
      </c>
      <c r="I368" s="38" t="s">
        <v>8</v>
      </c>
      <c r="J368" s="38" t="s">
        <v>35</v>
      </c>
      <c r="K368" s="38" t="s">
        <v>106</v>
      </c>
      <c r="L368" s="38">
        <v>200</v>
      </c>
      <c r="M368" s="38">
        <v>250</v>
      </c>
      <c r="N368" s="2">
        <v>180648</v>
      </c>
      <c r="O368" s="2">
        <v>1</v>
      </c>
      <c r="P368" s="2">
        <v>60816</v>
      </c>
      <c r="Q368" s="3">
        <v>0.57380984013108005</v>
      </c>
      <c r="R368" s="48" t="s">
        <v>2197</v>
      </c>
      <c r="S368" s="25">
        <v>0</v>
      </c>
      <c r="T368" s="23">
        <v>60816</v>
      </c>
      <c r="U368" s="36">
        <f>VLOOKUP(表2[[#This Row],[2014 Segment]],表3[],3)</f>
        <v>0</v>
      </c>
      <c r="V368" s="25">
        <v>0</v>
      </c>
      <c r="W368" s="25">
        <f>表2[[#This Row],[GR]]+表2[[#This Row],[根据BU需调整GR]]</f>
        <v>0</v>
      </c>
      <c r="X368" s="23">
        <f>表2[[#This Row],[MAT销量]]*(1+表2[[#This Row],[调整后GR2]])</f>
        <v>60816</v>
      </c>
      <c r="Y368" s="23">
        <f>表2[[#This Row],[调整结果]]/12/114.03</f>
        <v>44.444444444444443</v>
      </c>
      <c r="Z368" s="27">
        <f>ROUND(表2[[#This Row],[调整结果]]-表2[[#This Row],[14 ECI金额]],0)</f>
        <v>0</v>
      </c>
      <c r="AA368" t="s">
        <v>2198</v>
      </c>
    </row>
    <row r="369" spans="1:27" x14ac:dyDescent="0.2">
      <c r="A369" t="s">
        <v>1154</v>
      </c>
      <c r="B369" s="38" t="s">
        <v>1155</v>
      </c>
      <c r="C369" t="s">
        <v>1156</v>
      </c>
      <c r="D369" s="38" t="s">
        <v>1157</v>
      </c>
      <c r="E369" s="38" t="s">
        <v>1164</v>
      </c>
      <c r="F369">
        <v>12900026</v>
      </c>
      <c r="G369" s="39" t="s">
        <v>556</v>
      </c>
      <c r="H369" s="39" t="s">
        <v>103</v>
      </c>
      <c r="I369" s="38" t="s">
        <v>8</v>
      </c>
      <c r="J369" s="38" t="s">
        <v>35</v>
      </c>
      <c r="K369" s="38" t="s">
        <v>104</v>
      </c>
      <c r="L369" s="38">
        <v>1000</v>
      </c>
      <c r="M369" s="38">
        <v>6000</v>
      </c>
      <c r="N369" s="2">
        <v>1158080.4040000001</v>
      </c>
      <c r="O369" s="2">
        <v>5</v>
      </c>
      <c r="P369" s="2">
        <v>596016</v>
      </c>
      <c r="Q369" s="3">
        <v>0.52155480561951995</v>
      </c>
      <c r="R369" s="48" t="s">
        <v>60</v>
      </c>
      <c r="S369" s="25">
        <v>0.3</v>
      </c>
      <c r="T369" s="23">
        <v>774820.8</v>
      </c>
      <c r="U369" s="36">
        <f>VLOOKUP(表2[[#This Row],[2014 Segment]],表3[],3)</f>
        <v>0</v>
      </c>
      <c r="V369" s="25">
        <v>0</v>
      </c>
      <c r="W369" s="25">
        <f>表2[[#This Row],[GR]]+表2[[#This Row],[根据BU需调整GR]]</f>
        <v>0.3</v>
      </c>
      <c r="X369" s="23">
        <f>表2[[#This Row],[MAT销量]]*(1+表2[[#This Row],[调整后GR2]])</f>
        <v>774820.8</v>
      </c>
      <c r="Y369" s="23">
        <f>表2[[#This Row],[调整结果]]/12/114.03</f>
        <v>566.24046303604314</v>
      </c>
      <c r="Z369" s="27">
        <f>ROUND(表2[[#This Row],[调整结果]]-表2[[#This Row],[14 ECI金额]],0)</f>
        <v>0</v>
      </c>
      <c r="AA369" t="s">
        <v>2198</v>
      </c>
    </row>
    <row r="370" spans="1:27" x14ac:dyDescent="0.2">
      <c r="A370" t="s">
        <v>1154</v>
      </c>
      <c r="B370" s="38" t="s">
        <v>1155</v>
      </c>
      <c r="C370" t="s">
        <v>1156</v>
      </c>
      <c r="D370" s="38" t="s">
        <v>1157</v>
      </c>
      <c r="E370" s="38" t="s">
        <v>1159</v>
      </c>
      <c r="F370">
        <v>12900027</v>
      </c>
      <c r="G370" s="39" t="s">
        <v>792</v>
      </c>
      <c r="H370" s="39" t="s">
        <v>105</v>
      </c>
      <c r="I370" s="38" t="s">
        <v>8</v>
      </c>
      <c r="J370" s="38" t="s">
        <v>35</v>
      </c>
      <c r="K370" s="38" t="s">
        <v>106</v>
      </c>
      <c r="L370" s="38">
        <v>360</v>
      </c>
      <c r="M370" s="38">
        <v>300</v>
      </c>
      <c r="N370" s="2">
        <v>180000</v>
      </c>
      <c r="O370" s="2">
        <v>1</v>
      </c>
      <c r="P370" s="2">
        <v>108558.69333333</v>
      </c>
      <c r="Q370" s="3">
        <v>0.53098900000000004</v>
      </c>
      <c r="R370" s="48" t="s">
        <v>2197</v>
      </c>
      <c r="S370" s="25">
        <v>0</v>
      </c>
      <c r="T370" s="23">
        <v>108558.69</v>
      </c>
      <c r="U370" s="36">
        <f>VLOOKUP(表2[[#This Row],[2014 Segment]],表3[],3)</f>
        <v>0</v>
      </c>
      <c r="V370" s="25">
        <v>0</v>
      </c>
      <c r="W370" s="25">
        <f>表2[[#This Row],[GR]]+表2[[#This Row],[根据BU需调整GR]]</f>
        <v>0</v>
      </c>
      <c r="X370" s="23">
        <f>表2[[#This Row],[MAT销量]]*(1+表2[[#This Row],[调整后GR2]])</f>
        <v>108558.69333333</v>
      </c>
      <c r="Y370" s="23">
        <f>表2[[#This Row],[调整结果]]/12/114.03</f>
        <v>79.334892377247215</v>
      </c>
      <c r="Z370" s="27">
        <f>ROUND(表2[[#This Row],[调整结果]]-表2[[#This Row],[14 ECI金额]],0)</f>
        <v>0</v>
      </c>
      <c r="AA370" t="s">
        <v>2198</v>
      </c>
    </row>
    <row r="371" spans="1:27" x14ac:dyDescent="0.2">
      <c r="A371" t="s">
        <v>1154</v>
      </c>
      <c r="B371" s="38" t="s">
        <v>1155</v>
      </c>
      <c r="C371" t="s">
        <v>1156</v>
      </c>
      <c r="D371" s="38" t="s">
        <v>1157</v>
      </c>
      <c r="E371" s="38" t="s">
        <v>1158</v>
      </c>
      <c r="F371">
        <v>12900044</v>
      </c>
      <c r="G371" s="39" t="s">
        <v>1165</v>
      </c>
      <c r="H371" s="39" t="s">
        <v>105</v>
      </c>
      <c r="I371" s="38" t="s">
        <v>8</v>
      </c>
      <c r="J371" s="38" t="s">
        <v>35</v>
      </c>
      <c r="K371" s="38" t="s">
        <v>106</v>
      </c>
      <c r="L371" s="38">
        <v>50</v>
      </c>
      <c r="M371" s="38">
        <v>300</v>
      </c>
      <c r="N371" s="2">
        <v>204000</v>
      </c>
      <c r="O371" s="2">
        <v>1</v>
      </c>
      <c r="P371" s="2">
        <v>145962.66666667</v>
      </c>
      <c r="Q371" s="3">
        <v>0.68430588235293999</v>
      </c>
      <c r="R371" s="48" t="s">
        <v>2197</v>
      </c>
      <c r="S371" s="25">
        <v>0</v>
      </c>
      <c r="T371" s="23">
        <v>145962.67000000001</v>
      </c>
      <c r="U371" s="36">
        <f>VLOOKUP(表2[[#This Row],[2014 Segment]],表3[],3)</f>
        <v>0</v>
      </c>
      <c r="V371" s="25">
        <v>0</v>
      </c>
      <c r="W371" s="25">
        <f>表2[[#This Row],[GR]]+表2[[#This Row],[根据BU需调整GR]]</f>
        <v>0</v>
      </c>
      <c r="X371" s="23">
        <f>表2[[#This Row],[MAT销量]]*(1+表2[[#This Row],[调整后GR2]])</f>
        <v>145962.66666667</v>
      </c>
      <c r="Y371" s="23">
        <f>表2[[#This Row],[调整结果]]/12/114.03</f>
        <v>106.66978475450173</v>
      </c>
      <c r="Z371" s="27">
        <f>ROUND(表2[[#This Row],[调整结果]]-表2[[#This Row],[14 ECI金额]],0)</f>
        <v>0</v>
      </c>
      <c r="AA371" t="s">
        <v>2198</v>
      </c>
    </row>
    <row r="372" spans="1:27" x14ac:dyDescent="0.2">
      <c r="A372" t="s">
        <v>1154</v>
      </c>
      <c r="B372" s="38" t="s">
        <v>1155</v>
      </c>
      <c r="C372" t="s">
        <v>1156</v>
      </c>
      <c r="D372" s="38" t="s">
        <v>1157</v>
      </c>
      <c r="E372" s="38" t="s">
        <v>1158</v>
      </c>
      <c r="F372">
        <v>12900046</v>
      </c>
      <c r="G372" s="39" t="s">
        <v>1166</v>
      </c>
      <c r="H372" s="39" t="s">
        <v>105</v>
      </c>
      <c r="I372" s="38" t="s">
        <v>8</v>
      </c>
      <c r="J372" s="38" t="s">
        <v>35</v>
      </c>
      <c r="K372" s="38" t="s">
        <v>107</v>
      </c>
      <c r="L372" s="38">
        <v>40</v>
      </c>
      <c r="M372" s="38">
        <v>100</v>
      </c>
      <c r="N372" s="2">
        <v>42000</v>
      </c>
      <c r="O372" s="2">
        <v>1</v>
      </c>
      <c r="P372" s="2">
        <v>39683.053333333002</v>
      </c>
      <c r="Q372" s="3">
        <v>0.59858309523810005</v>
      </c>
      <c r="R372" s="48" t="s">
        <v>2197</v>
      </c>
      <c r="S372" s="25">
        <v>0</v>
      </c>
      <c r="T372" s="23">
        <v>39683.050000000003</v>
      </c>
      <c r="U372" s="36">
        <f>VLOOKUP(表2[[#This Row],[2014 Segment]],表3[],3)</f>
        <v>0</v>
      </c>
      <c r="V372" s="25">
        <v>0</v>
      </c>
      <c r="W372" s="25">
        <f>表2[[#This Row],[GR]]+表2[[#This Row],[根据BU需调整GR]]</f>
        <v>0</v>
      </c>
      <c r="X372" s="23">
        <f>表2[[#This Row],[MAT销量]]*(1+表2[[#This Row],[调整后GR2]])</f>
        <v>39683.053333333002</v>
      </c>
      <c r="Y372" s="23">
        <f>表2[[#This Row],[调整结果]]/12/114.03</f>
        <v>29.000448225125698</v>
      </c>
      <c r="Z372" s="27">
        <f>ROUND(表2[[#This Row],[调整结果]]-表2[[#This Row],[14 ECI金额]],0)</f>
        <v>0</v>
      </c>
      <c r="AA372" t="s">
        <v>2198</v>
      </c>
    </row>
    <row r="373" spans="1:27" x14ac:dyDescent="0.2">
      <c r="A373" t="s">
        <v>1154</v>
      </c>
      <c r="B373" s="38" t="s">
        <v>1155</v>
      </c>
      <c r="C373" t="s">
        <v>1156</v>
      </c>
      <c r="D373" s="38" t="s">
        <v>1157</v>
      </c>
      <c r="E373" s="38" t="s">
        <v>1167</v>
      </c>
      <c r="F373">
        <v>12900049</v>
      </c>
      <c r="G373" s="39" t="s">
        <v>1168</v>
      </c>
      <c r="H373" s="39" t="s">
        <v>105</v>
      </c>
      <c r="I373" s="38" t="s">
        <v>8</v>
      </c>
      <c r="J373" s="38" t="s">
        <v>35</v>
      </c>
      <c r="K373" s="38" t="s">
        <v>106</v>
      </c>
      <c r="L373" s="38">
        <v>250</v>
      </c>
      <c r="M373" s="38">
        <v>1000</v>
      </c>
      <c r="N373" s="2">
        <v>36000</v>
      </c>
      <c r="O373" s="2">
        <v>1</v>
      </c>
      <c r="P373" s="2">
        <v>13379.733333333001</v>
      </c>
      <c r="Q373" s="3">
        <v>0.62654444444444002</v>
      </c>
      <c r="R373" s="48" t="s">
        <v>2197</v>
      </c>
      <c r="S373" s="25">
        <v>0</v>
      </c>
      <c r="T373" s="23">
        <v>13379.73</v>
      </c>
      <c r="U373" s="36">
        <f>VLOOKUP(表2[[#This Row],[2014 Segment]],表3[],3)</f>
        <v>0</v>
      </c>
      <c r="V373" s="25">
        <v>0</v>
      </c>
      <c r="W373" s="25">
        <f>表2[[#This Row],[GR]]+表2[[#This Row],[根据BU需调整GR]]</f>
        <v>0</v>
      </c>
      <c r="X373" s="23">
        <f>表2[[#This Row],[MAT销量]]*(1+表2[[#This Row],[调整后GR2]])</f>
        <v>13379.733333333001</v>
      </c>
      <c r="Y373" s="23">
        <f>表2[[#This Row],[调整结果]]/12/114.03</f>
        <v>9.7779336821691665</v>
      </c>
      <c r="Z373" s="27">
        <f>ROUND(表2[[#This Row],[调整结果]]-表2[[#This Row],[14 ECI金额]],0)</f>
        <v>0</v>
      </c>
      <c r="AA373" t="s">
        <v>2198</v>
      </c>
    </row>
    <row r="374" spans="1:27" x14ac:dyDescent="0.2">
      <c r="A374" t="s">
        <v>1154</v>
      </c>
      <c r="B374" s="38" t="s">
        <v>1155</v>
      </c>
      <c r="C374" t="s">
        <v>1156</v>
      </c>
      <c r="D374" s="38" t="s">
        <v>1157</v>
      </c>
      <c r="E374" s="38" t="s">
        <v>1167</v>
      </c>
      <c r="F374">
        <v>12900051</v>
      </c>
      <c r="G374" s="39" t="s">
        <v>1169</v>
      </c>
      <c r="H374" s="39" t="s">
        <v>103</v>
      </c>
      <c r="I374" s="38" t="s">
        <v>8</v>
      </c>
      <c r="J374" s="38" t="s">
        <v>35</v>
      </c>
      <c r="K374" s="38" t="s">
        <v>104</v>
      </c>
      <c r="L374" s="38">
        <v>1245</v>
      </c>
      <c r="M374" s="38">
        <v>6500</v>
      </c>
      <c r="N374" s="2">
        <v>305734.70199999999</v>
      </c>
      <c r="O374" s="2">
        <v>2</v>
      </c>
      <c r="P374" s="2">
        <v>218942.93333333</v>
      </c>
      <c r="Q374" s="3">
        <v>0.57594770514469995</v>
      </c>
      <c r="R374" s="48" t="s">
        <v>2197</v>
      </c>
      <c r="S374" s="25">
        <v>0</v>
      </c>
      <c r="T374" s="23">
        <v>218942.93</v>
      </c>
      <c r="U374" s="36">
        <f>VLOOKUP(表2[[#This Row],[2014 Segment]],表3[],3)</f>
        <v>0</v>
      </c>
      <c r="V374" s="25">
        <v>0</v>
      </c>
      <c r="W374" s="25">
        <f>表2[[#This Row],[GR]]+表2[[#This Row],[根据BU需调整GR]]</f>
        <v>0</v>
      </c>
      <c r="X374" s="23">
        <f>表2[[#This Row],[MAT销量]]*(1+表2[[#This Row],[调整后GR2]])</f>
        <v>218942.93333333</v>
      </c>
      <c r="Y374" s="23">
        <f>表2[[#This Row],[调整结果]]/12/114.03</f>
        <v>160.00389760978837</v>
      </c>
      <c r="Z374" s="27">
        <f>ROUND(表2[[#This Row],[调整结果]]-表2[[#This Row],[14 ECI金额]],0)</f>
        <v>0</v>
      </c>
      <c r="AA374" t="s">
        <v>2198</v>
      </c>
    </row>
    <row r="375" spans="1:27" x14ac:dyDescent="0.2">
      <c r="A375" t="s">
        <v>1154</v>
      </c>
      <c r="B375" s="38" t="s">
        <v>1155</v>
      </c>
      <c r="C375" t="s">
        <v>1156</v>
      </c>
      <c r="D375" s="38" t="s">
        <v>1157</v>
      </c>
      <c r="E375" s="38" t="s">
        <v>1167</v>
      </c>
      <c r="F375">
        <v>12900052</v>
      </c>
      <c r="G375" s="39" t="s">
        <v>1170</v>
      </c>
      <c r="H375" s="39" t="s">
        <v>105</v>
      </c>
      <c r="I375" s="38" t="s">
        <v>8</v>
      </c>
      <c r="J375" s="38" t="s">
        <v>35</v>
      </c>
      <c r="K375" s="38" t="s">
        <v>106</v>
      </c>
      <c r="L375" s="38">
        <v>800</v>
      </c>
      <c r="M375" s="38">
        <v>2300</v>
      </c>
      <c r="N375" s="2">
        <v>126000</v>
      </c>
      <c r="O375" s="2">
        <v>1</v>
      </c>
      <c r="P375" s="2">
        <v>92136.88</v>
      </c>
      <c r="Q375" s="3">
        <v>0.75065158730158998</v>
      </c>
      <c r="R375" s="48" t="s">
        <v>2197</v>
      </c>
      <c r="S375" s="25">
        <v>0</v>
      </c>
      <c r="T375" s="23">
        <v>92136.88</v>
      </c>
      <c r="U375" s="36">
        <f>VLOOKUP(表2[[#This Row],[2014 Segment]],表3[],3)</f>
        <v>0</v>
      </c>
      <c r="V375" s="25">
        <v>0</v>
      </c>
      <c r="W375" s="25">
        <f>表2[[#This Row],[GR]]+表2[[#This Row],[根据BU需调整GR]]</f>
        <v>0</v>
      </c>
      <c r="X375" s="23">
        <f>表2[[#This Row],[MAT销量]]*(1+表2[[#This Row],[调整后GR2]])</f>
        <v>92136.88</v>
      </c>
      <c r="Y375" s="23">
        <f>表2[[#This Row],[调整结果]]/12/114.03</f>
        <v>67.333801046508228</v>
      </c>
      <c r="Z375" s="27">
        <f>ROUND(表2[[#This Row],[调整结果]]-表2[[#This Row],[14 ECI金额]],0)</f>
        <v>0</v>
      </c>
      <c r="AA375" t="s">
        <v>2198</v>
      </c>
    </row>
    <row r="376" spans="1:27" x14ac:dyDescent="0.2">
      <c r="A376" t="s">
        <v>1154</v>
      </c>
      <c r="B376" s="38" t="s">
        <v>1155</v>
      </c>
      <c r="C376" t="s">
        <v>1156</v>
      </c>
      <c r="D376" s="38" t="s">
        <v>1157</v>
      </c>
      <c r="E376" s="38" t="s">
        <v>1159</v>
      </c>
      <c r="F376">
        <v>12900055</v>
      </c>
      <c r="G376" s="39" t="s">
        <v>1171</v>
      </c>
      <c r="H376" s="39" t="s">
        <v>103</v>
      </c>
      <c r="I376" s="38" t="s">
        <v>8</v>
      </c>
      <c r="J376" s="38" t="s">
        <v>35</v>
      </c>
      <c r="K376" s="38" t="s">
        <v>106</v>
      </c>
      <c r="L376" s="38">
        <v>300</v>
      </c>
      <c r="M376" s="38">
        <v>1850</v>
      </c>
      <c r="N376" s="2">
        <v>36000</v>
      </c>
      <c r="O376" s="2">
        <v>1</v>
      </c>
      <c r="P376" s="2">
        <v>21286.400000000001</v>
      </c>
      <c r="Q376" s="3">
        <v>0.35036111111111001</v>
      </c>
      <c r="R376" s="48" t="s">
        <v>2196</v>
      </c>
      <c r="S376" s="25">
        <v>0</v>
      </c>
      <c r="T376" s="23">
        <v>21286.400000000001</v>
      </c>
      <c r="U376" s="36">
        <f>VLOOKUP(表2[[#This Row],[2014 Segment]],表3[],3)</f>
        <v>0</v>
      </c>
      <c r="V376" s="25">
        <v>0</v>
      </c>
      <c r="W376" s="25">
        <f>表2[[#This Row],[GR]]+表2[[#This Row],[根据BU需调整GR]]</f>
        <v>0</v>
      </c>
      <c r="X376" s="23">
        <f>表2[[#This Row],[MAT销量]]*(1+表2[[#This Row],[调整后GR2]])</f>
        <v>21286.400000000001</v>
      </c>
      <c r="Y376" s="23">
        <f>表2[[#This Row],[调整结果]]/12/114.03</f>
        <v>15.556140197024176</v>
      </c>
      <c r="Z376" s="27">
        <f>ROUND(表2[[#This Row],[调整结果]]-表2[[#This Row],[14 ECI金额]],0)</f>
        <v>0</v>
      </c>
      <c r="AA376" t="s">
        <v>2198</v>
      </c>
    </row>
    <row r="377" spans="1:27" x14ac:dyDescent="0.2">
      <c r="A377" t="s">
        <v>1154</v>
      </c>
      <c r="B377" s="38" t="s">
        <v>1155</v>
      </c>
      <c r="C377" t="s">
        <v>1156</v>
      </c>
      <c r="D377" s="38" t="s">
        <v>1157</v>
      </c>
      <c r="E377" s="38" t="s">
        <v>1159</v>
      </c>
      <c r="F377">
        <v>12900058</v>
      </c>
      <c r="G377" s="39" t="s">
        <v>1172</v>
      </c>
      <c r="H377" s="39" t="s">
        <v>105</v>
      </c>
      <c r="I377" s="38" t="s">
        <v>8</v>
      </c>
      <c r="J377" s="38" t="s">
        <v>35</v>
      </c>
      <c r="K377" s="38" t="s">
        <v>107</v>
      </c>
      <c r="L377" s="38">
        <v>30</v>
      </c>
      <c r="M377" s="38">
        <v>50</v>
      </c>
      <c r="N377" s="2">
        <v>48000</v>
      </c>
      <c r="O377" s="2">
        <v>1</v>
      </c>
      <c r="P377" s="2">
        <v>62946.186666667003</v>
      </c>
      <c r="Q377" s="3">
        <v>0.99503041666667003</v>
      </c>
      <c r="R377" s="48" t="s">
        <v>2197</v>
      </c>
      <c r="S377" s="25">
        <v>0</v>
      </c>
      <c r="T377" s="23">
        <v>62946.19</v>
      </c>
      <c r="U377" s="36">
        <f>VLOOKUP(表2[[#This Row],[2014 Segment]],表3[],3)</f>
        <v>0</v>
      </c>
      <c r="V377" s="25">
        <v>0</v>
      </c>
      <c r="W377" s="25">
        <f>表2[[#This Row],[GR]]+表2[[#This Row],[根据BU需调整GR]]</f>
        <v>0</v>
      </c>
      <c r="X377" s="23">
        <f>表2[[#This Row],[MAT销量]]*(1+表2[[#This Row],[调整后GR2]])</f>
        <v>62946.186666667003</v>
      </c>
      <c r="Y377" s="23">
        <f>表2[[#This Row],[调整结果]]/12/114.03</f>
        <v>46.001188770986438</v>
      </c>
      <c r="Z377" s="27">
        <f>ROUND(表2[[#This Row],[调整结果]]-表2[[#This Row],[14 ECI金额]],0)</f>
        <v>0</v>
      </c>
      <c r="AA377" t="s">
        <v>2198</v>
      </c>
    </row>
    <row r="378" spans="1:27" x14ac:dyDescent="0.2">
      <c r="A378" t="s">
        <v>1154</v>
      </c>
      <c r="B378" s="38" t="s">
        <v>1155</v>
      </c>
      <c r="C378" t="s">
        <v>1156</v>
      </c>
      <c r="D378" s="38" t="s">
        <v>1157</v>
      </c>
      <c r="E378" s="38" t="s">
        <v>1161</v>
      </c>
      <c r="F378">
        <v>12900061</v>
      </c>
      <c r="G378" s="39" t="s">
        <v>1173</v>
      </c>
      <c r="H378" s="39" t="s">
        <v>105</v>
      </c>
      <c r="I378" s="38" t="s">
        <v>8</v>
      </c>
      <c r="J378" s="38" t="s">
        <v>35</v>
      </c>
      <c r="K378" s="38" t="s">
        <v>107</v>
      </c>
      <c r="L378" s="38">
        <v>100</v>
      </c>
      <c r="M378" s="38">
        <v>150</v>
      </c>
      <c r="N378" s="2">
        <v>93888</v>
      </c>
      <c r="O378" s="2">
        <v>1</v>
      </c>
      <c r="P378" s="2">
        <v>43483.44</v>
      </c>
      <c r="Q378" s="3">
        <v>0.10444976993865</v>
      </c>
      <c r="R378" s="48" t="s">
        <v>2195</v>
      </c>
      <c r="S378" s="25">
        <v>0</v>
      </c>
      <c r="T378" s="23">
        <v>43483.44</v>
      </c>
      <c r="U378" s="36">
        <f>VLOOKUP(表2[[#This Row],[2014 Segment]],表3[],3)</f>
        <v>0</v>
      </c>
      <c r="V378" s="25">
        <v>0</v>
      </c>
      <c r="W378" s="25">
        <f>表2[[#This Row],[GR]]+表2[[#This Row],[根据BU需调整GR]]</f>
        <v>0</v>
      </c>
      <c r="X378" s="23">
        <f>表2[[#This Row],[MAT销量]]*(1+表2[[#This Row],[调整后GR2]])</f>
        <v>43483.44</v>
      </c>
      <c r="Y378" s="23">
        <f>表2[[#This Row],[调整结果]]/12/114.03</f>
        <v>31.777777777777782</v>
      </c>
      <c r="Z378" s="27">
        <f>ROUND(表2[[#This Row],[调整结果]]-表2[[#This Row],[14 ECI金额]],0)</f>
        <v>0</v>
      </c>
      <c r="AA378" t="s">
        <v>2198</v>
      </c>
    </row>
    <row r="379" spans="1:27" x14ac:dyDescent="0.2">
      <c r="A379" t="s">
        <v>1154</v>
      </c>
      <c r="B379" s="38" t="s">
        <v>1155</v>
      </c>
      <c r="C379" t="s">
        <v>1156</v>
      </c>
      <c r="D379" s="38" t="s">
        <v>1157</v>
      </c>
      <c r="E379" s="38" t="s">
        <v>1161</v>
      </c>
      <c r="F379">
        <v>12900064</v>
      </c>
      <c r="G379" s="39" t="s">
        <v>1174</v>
      </c>
      <c r="H379" s="39" t="s">
        <v>105</v>
      </c>
      <c r="I379" s="38" t="s">
        <v>8</v>
      </c>
      <c r="J379" s="38" t="s">
        <v>35</v>
      </c>
      <c r="K379" s="38" t="s">
        <v>107</v>
      </c>
      <c r="L379" s="38">
        <v>80</v>
      </c>
      <c r="M379" s="38">
        <v>50</v>
      </c>
      <c r="N379" s="2">
        <v>53052</v>
      </c>
      <c r="O379" s="2">
        <v>1</v>
      </c>
      <c r="P379" s="2">
        <v>25846.799999999999</v>
      </c>
      <c r="Q379" s="3">
        <v>0.19734600015080001</v>
      </c>
      <c r="R379" s="48" t="s">
        <v>2195</v>
      </c>
      <c r="S379" s="25">
        <v>0</v>
      </c>
      <c r="T379" s="23">
        <v>25846.799999999999</v>
      </c>
      <c r="U379" s="36">
        <f>VLOOKUP(表2[[#This Row],[2014 Segment]],表3[],3)</f>
        <v>0</v>
      </c>
      <c r="V379" s="25">
        <v>0</v>
      </c>
      <c r="W379" s="25">
        <f>表2[[#This Row],[GR]]+表2[[#This Row],[根据BU需调整GR]]</f>
        <v>0</v>
      </c>
      <c r="X379" s="23">
        <f>表2[[#This Row],[MAT销量]]*(1+表2[[#This Row],[调整后GR2]])</f>
        <v>25846.799999999999</v>
      </c>
      <c r="Y379" s="23">
        <f>表2[[#This Row],[调整结果]]/12/114.03</f>
        <v>18.888888888888889</v>
      </c>
      <c r="Z379" s="27">
        <f>ROUND(表2[[#This Row],[调整结果]]-表2[[#This Row],[14 ECI金额]],0)</f>
        <v>0</v>
      </c>
      <c r="AA379" t="s">
        <v>2198</v>
      </c>
    </row>
    <row r="380" spans="1:27" x14ac:dyDescent="0.2">
      <c r="A380" t="s">
        <v>1154</v>
      </c>
      <c r="B380" s="38" t="s">
        <v>1155</v>
      </c>
      <c r="C380" t="s">
        <v>1156</v>
      </c>
      <c r="D380" s="38" t="s">
        <v>1157</v>
      </c>
      <c r="E380" s="38" t="s">
        <v>1167</v>
      </c>
      <c r="F380">
        <v>12900066</v>
      </c>
      <c r="G380" s="39" t="s">
        <v>387</v>
      </c>
      <c r="H380" s="39" t="s">
        <v>105</v>
      </c>
      <c r="I380" s="38" t="s">
        <v>8</v>
      </c>
      <c r="J380" s="38" t="s">
        <v>35</v>
      </c>
      <c r="K380" s="38" t="s">
        <v>106</v>
      </c>
      <c r="L380" s="38">
        <v>100</v>
      </c>
      <c r="M380" s="38">
        <v>800</v>
      </c>
      <c r="N380" s="2">
        <v>420000</v>
      </c>
      <c r="O380" s="2">
        <v>2</v>
      </c>
      <c r="P380" s="2">
        <v>375855.04</v>
      </c>
      <c r="Q380" s="3">
        <v>0.83527866666667006</v>
      </c>
      <c r="R380" s="48" t="s">
        <v>2197</v>
      </c>
      <c r="S380" s="25">
        <v>0</v>
      </c>
      <c r="T380" s="23">
        <v>375855.04</v>
      </c>
      <c r="U380" s="36">
        <f>VLOOKUP(表2[[#This Row],[2014 Segment]],表3[],3)</f>
        <v>0</v>
      </c>
      <c r="V380" s="25">
        <v>0</v>
      </c>
      <c r="W380" s="25">
        <f>表2[[#This Row],[GR]]+表2[[#This Row],[根据BU需调整GR]]</f>
        <v>0</v>
      </c>
      <c r="X380" s="23">
        <f>表2[[#This Row],[MAT销量]]*(1+表2[[#This Row],[调整后GR2]])</f>
        <v>375855.04</v>
      </c>
      <c r="Y380" s="23">
        <f>表2[[#This Row],[调整结果]]/12/114.03</f>
        <v>274.67555321698967</v>
      </c>
      <c r="Z380" s="27">
        <f>ROUND(表2[[#This Row],[调整结果]]-表2[[#This Row],[14 ECI金额]],0)</f>
        <v>0</v>
      </c>
      <c r="AA380" t="s">
        <v>2198</v>
      </c>
    </row>
    <row r="381" spans="1:27" x14ac:dyDescent="0.2">
      <c r="A381" t="s">
        <v>1154</v>
      </c>
      <c r="B381" s="38" t="s">
        <v>1155</v>
      </c>
      <c r="C381" t="s">
        <v>1156</v>
      </c>
      <c r="D381" s="38" t="s">
        <v>1157</v>
      </c>
      <c r="E381" s="38" t="s">
        <v>1162</v>
      </c>
      <c r="F381">
        <v>12900067</v>
      </c>
      <c r="G381" s="39" t="s">
        <v>78</v>
      </c>
      <c r="H381" s="39" t="s">
        <v>103</v>
      </c>
      <c r="I381" s="38" t="s">
        <v>8</v>
      </c>
      <c r="J381" s="38" t="s">
        <v>35</v>
      </c>
      <c r="K381" s="38" t="s">
        <v>104</v>
      </c>
      <c r="L381" s="38">
        <v>2000</v>
      </c>
      <c r="M381" s="38">
        <v>7000</v>
      </c>
      <c r="N381" s="2">
        <v>3172396.0809999998</v>
      </c>
      <c r="O381" s="2">
        <v>8</v>
      </c>
      <c r="P381" s="2">
        <v>1093203.28</v>
      </c>
      <c r="Q381" s="3">
        <v>0.34479258959845999</v>
      </c>
      <c r="R381" s="48" t="s">
        <v>62</v>
      </c>
      <c r="S381" s="25">
        <v>0.2</v>
      </c>
      <c r="T381" s="23">
        <v>1311843.94</v>
      </c>
      <c r="U381" s="36">
        <f>VLOOKUP(表2[[#This Row],[2014 Segment]],表3[],3)</f>
        <v>0</v>
      </c>
      <c r="V381" s="25">
        <v>0</v>
      </c>
      <c r="W381" s="25">
        <f>表2[[#This Row],[GR]]+表2[[#This Row],[根据BU需调整GR]]</f>
        <v>0.2</v>
      </c>
      <c r="X381" s="23">
        <f>表2[[#This Row],[MAT销量]]*(1+表2[[#This Row],[调整后GR2]])</f>
        <v>1311843.936</v>
      </c>
      <c r="Y381" s="23">
        <f>表2[[#This Row],[调整结果]]/12/114.03</f>
        <v>958.69795667806716</v>
      </c>
      <c r="Z381" s="27">
        <f>ROUND(表2[[#This Row],[调整结果]]-表2[[#This Row],[14 ECI金额]],0)</f>
        <v>0</v>
      </c>
      <c r="AA381" t="s">
        <v>2198</v>
      </c>
    </row>
    <row r="382" spans="1:27" x14ac:dyDescent="0.2">
      <c r="A382" t="s">
        <v>1154</v>
      </c>
      <c r="B382" s="38" t="s">
        <v>1155</v>
      </c>
      <c r="C382" t="s">
        <v>1156</v>
      </c>
      <c r="D382" s="38" t="s">
        <v>1157</v>
      </c>
      <c r="E382" s="38" t="s">
        <v>1161</v>
      </c>
      <c r="F382">
        <v>12900070</v>
      </c>
      <c r="G382" s="39" t="s">
        <v>184</v>
      </c>
      <c r="H382" s="39" t="s">
        <v>103</v>
      </c>
      <c r="I382" s="38" t="s">
        <v>8</v>
      </c>
      <c r="J382" s="38" t="s">
        <v>35</v>
      </c>
      <c r="K382" s="38" t="s">
        <v>104</v>
      </c>
      <c r="L382" s="38">
        <v>1300</v>
      </c>
      <c r="M382" s="38">
        <v>5000</v>
      </c>
      <c r="N382" s="2">
        <v>859554.8</v>
      </c>
      <c r="O382" s="2">
        <v>4</v>
      </c>
      <c r="P382" s="2">
        <v>410368.76</v>
      </c>
      <c r="Q382" s="3">
        <v>0.56737162075064995</v>
      </c>
      <c r="R382" s="48" t="s">
        <v>2197</v>
      </c>
      <c r="S382" s="25">
        <v>0</v>
      </c>
      <c r="T382" s="23">
        <v>410368.76</v>
      </c>
      <c r="U382" s="36">
        <f>VLOOKUP(表2[[#This Row],[2014 Segment]],表3[],3)</f>
        <v>0</v>
      </c>
      <c r="V382" s="25">
        <v>0</v>
      </c>
      <c r="W382" s="25">
        <f>表2[[#This Row],[GR]]+表2[[#This Row],[根据BU需调整GR]]</f>
        <v>0</v>
      </c>
      <c r="X382" s="23">
        <f>表2[[#This Row],[MAT销量]]*(1+表2[[#This Row],[调整后GR2]])</f>
        <v>410368.76</v>
      </c>
      <c r="Y382" s="23">
        <f>表2[[#This Row],[调整结果]]/12/114.03</f>
        <v>299.89824315238678</v>
      </c>
      <c r="Z382" s="27">
        <f>ROUND(表2[[#This Row],[调整结果]]-表2[[#This Row],[14 ECI金额]],0)</f>
        <v>0</v>
      </c>
      <c r="AA382" t="s">
        <v>2198</v>
      </c>
    </row>
    <row r="383" spans="1:27" x14ac:dyDescent="0.2">
      <c r="A383" t="s">
        <v>1154</v>
      </c>
      <c r="B383" s="38" t="s">
        <v>1155</v>
      </c>
      <c r="C383" t="s">
        <v>1156</v>
      </c>
      <c r="D383" s="38" t="s">
        <v>1157</v>
      </c>
      <c r="E383" s="38" t="s">
        <v>1164</v>
      </c>
      <c r="F383">
        <v>12900071</v>
      </c>
      <c r="G383" s="39" t="s">
        <v>794</v>
      </c>
      <c r="H383" s="39" t="s">
        <v>103</v>
      </c>
      <c r="I383" s="38" t="s">
        <v>8</v>
      </c>
      <c r="J383" s="38" t="s">
        <v>35</v>
      </c>
      <c r="K383" s="38" t="s">
        <v>104</v>
      </c>
      <c r="L383" s="38">
        <v>1600</v>
      </c>
      <c r="M383" s="38">
        <v>5300</v>
      </c>
      <c r="N383" s="2">
        <v>3138920.7</v>
      </c>
      <c r="O383" s="2">
        <v>8</v>
      </c>
      <c r="P383" s="2">
        <v>1374475.7333333001</v>
      </c>
      <c r="Q383" s="3">
        <v>0.37181570085539001</v>
      </c>
      <c r="R383" s="48" t="s">
        <v>62</v>
      </c>
      <c r="S383" s="25">
        <v>0.2</v>
      </c>
      <c r="T383" s="23">
        <v>1649370.88</v>
      </c>
      <c r="U383" s="36">
        <f>VLOOKUP(表2[[#This Row],[2014 Segment]],表3[],3)</f>
        <v>0</v>
      </c>
      <c r="V383" s="25">
        <v>0</v>
      </c>
      <c r="W383" s="25">
        <f>表2[[#This Row],[GR]]+表2[[#This Row],[根据BU需调整GR]]</f>
        <v>0.2</v>
      </c>
      <c r="X383" s="23">
        <f>表2[[#This Row],[MAT销量]]*(1+表2[[#This Row],[调整后GR2]])</f>
        <v>1649370.8799999601</v>
      </c>
      <c r="Y383" s="23">
        <f>表2[[#This Row],[调整结果]]/12/114.03</f>
        <v>1205.3632669764975</v>
      </c>
      <c r="Z383" s="27">
        <f>ROUND(表2[[#This Row],[调整结果]]-表2[[#This Row],[14 ECI金额]],0)</f>
        <v>0</v>
      </c>
      <c r="AA383" t="s">
        <v>2198</v>
      </c>
    </row>
    <row r="384" spans="1:27" x14ac:dyDescent="0.2">
      <c r="A384" t="s">
        <v>1154</v>
      </c>
      <c r="B384" s="38" t="s">
        <v>1155</v>
      </c>
      <c r="C384" t="s">
        <v>1156</v>
      </c>
      <c r="D384" s="38" t="s">
        <v>1157</v>
      </c>
      <c r="E384" s="38" t="s">
        <v>1164</v>
      </c>
      <c r="F384">
        <v>12900073</v>
      </c>
      <c r="G384" s="39" t="s">
        <v>1175</v>
      </c>
      <c r="H384" s="39" t="s">
        <v>105</v>
      </c>
      <c r="I384" s="38" t="s">
        <v>8</v>
      </c>
      <c r="J384" s="38" t="s">
        <v>35</v>
      </c>
      <c r="K384" s="38" t="s">
        <v>106</v>
      </c>
      <c r="L384" s="38">
        <v>300</v>
      </c>
      <c r="M384" s="38">
        <v>500</v>
      </c>
      <c r="N384" s="2">
        <v>42000</v>
      </c>
      <c r="O384" s="2">
        <v>1</v>
      </c>
      <c r="P384" s="2">
        <v>20678.186666666999</v>
      </c>
      <c r="Q384" s="3">
        <v>0.60140380952381001</v>
      </c>
      <c r="R384" s="48" t="s">
        <v>2197</v>
      </c>
      <c r="S384" s="25">
        <v>0</v>
      </c>
      <c r="T384" s="23">
        <v>20678.189999999999</v>
      </c>
      <c r="U384" s="36">
        <f>VLOOKUP(表2[[#This Row],[2014 Segment]],表3[],3)</f>
        <v>0</v>
      </c>
      <c r="V384" s="25">
        <v>0</v>
      </c>
      <c r="W384" s="25">
        <f>表2[[#This Row],[GR]]+表2[[#This Row],[根据BU需调整GR]]</f>
        <v>0</v>
      </c>
      <c r="X384" s="23">
        <f>表2[[#This Row],[MAT销量]]*(1+表2[[#This Row],[调整后GR2]])</f>
        <v>20678.186666666999</v>
      </c>
      <c r="Y384" s="23">
        <f>表2[[#This Row],[调整结果]]/12/114.03</f>
        <v>15.111656776482066</v>
      </c>
      <c r="Z384" s="27">
        <f>ROUND(表2[[#This Row],[调整结果]]-表2[[#This Row],[14 ECI金额]],0)</f>
        <v>0</v>
      </c>
      <c r="AA384" t="s">
        <v>2198</v>
      </c>
    </row>
    <row r="385" spans="1:27" x14ac:dyDescent="0.2">
      <c r="A385" t="s">
        <v>1154</v>
      </c>
      <c r="B385" s="38" t="s">
        <v>1155</v>
      </c>
      <c r="C385" t="s">
        <v>1156</v>
      </c>
      <c r="D385" s="38" t="s">
        <v>1157</v>
      </c>
      <c r="E385" s="38" t="s">
        <v>1167</v>
      </c>
      <c r="F385">
        <v>12900074</v>
      </c>
      <c r="G385" s="39" t="s">
        <v>1176</v>
      </c>
      <c r="H385" s="39" t="s">
        <v>103</v>
      </c>
      <c r="I385" s="38" t="s">
        <v>8</v>
      </c>
      <c r="J385" s="38" t="s">
        <v>35</v>
      </c>
      <c r="K385" s="38" t="s">
        <v>104</v>
      </c>
      <c r="L385" s="38">
        <v>1560</v>
      </c>
      <c r="M385" s="38">
        <v>3000</v>
      </c>
      <c r="N385" s="2">
        <v>1839655.75</v>
      </c>
      <c r="O385" s="2">
        <v>6</v>
      </c>
      <c r="P385" s="2">
        <v>583853.86666666996</v>
      </c>
      <c r="Q385" s="3">
        <v>0.34356782240373002</v>
      </c>
      <c r="R385" s="48" t="s">
        <v>62</v>
      </c>
      <c r="S385" s="25">
        <v>0.2</v>
      </c>
      <c r="T385" s="23">
        <v>700624.64</v>
      </c>
      <c r="U385" s="36">
        <f>VLOOKUP(表2[[#This Row],[2014 Segment]],表3[],3)</f>
        <v>0</v>
      </c>
      <c r="V385" s="25">
        <v>0</v>
      </c>
      <c r="W385" s="25">
        <f>表2[[#This Row],[GR]]+表2[[#This Row],[根据BU需调整GR]]</f>
        <v>0.2</v>
      </c>
      <c r="X385" s="23">
        <f>表2[[#This Row],[MAT销量]]*(1+表2[[#This Row],[调整后GR2]])</f>
        <v>700624.64000000397</v>
      </c>
      <c r="Y385" s="23">
        <f>表2[[#This Row],[调整结果]]/12/114.03</f>
        <v>512.01777310064892</v>
      </c>
      <c r="Z385" s="27">
        <f>ROUND(表2[[#This Row],[调整结果]]-表2[[#This Row],[14 ECI金额]],0)</f>
        <v>0</v>
      </c>
      <c r="AA385" t="s">
        <v>2198</v>
      </c>
    </row>
    <row r="386" spans="1:27" x14ac:dyDescent="0.2">
      <c r="A386" t="s">
        <v>1154</v>
      </c>
      <c r="B386" s="38" t="s">
        <v>1155</v>
      </c>
      <c r="C386" t="s">
        <v>1156</v>
      </c>
      <c r="D386" s="38" t="s">
        <v>1157</v>
      </c>
      <c r="E386" s="38" t="s">
        <v>1162</v>
      </c>
      <c r="F386">
        <v>12900080</v>
      </c>
      <c r="G386" s="39" t="s">
        <v>385</v>
      </c>
      <c r="H386" s="39" t="s">
        <v>105</v>
      </c>
      <c r="I386" s="38" t="s">
        <v>8</v>
      </c>
      <c r="J386" s="38" t="s">
        <v>35</v>
      </c>
      <c r="K386" s="38" t="s">
        <v>106</v>
      </c>
      <c r="L386" s="38">
        <v>490</v>
      </c>
      <c r="M386" s="38">
        <v>400</v>
      </c>
      <c r="N386" s="2">
        <v>96600</v>
      </c>
      <c r="O386" s="2">
        <v>1</v>
      </c>
      <c r="P386" s="2">
        <v>64162.239999999998</v>
      </c>
      <c r="Q386" s="3">
        <v>0.57811925465838998</v>
      </c>
      <c r="R386" s="48" t="s">
        <v>2197</v>
      </c>
      <c r="S386" s="25">
        <v>0</v>
      </c>
      <c r="T386" s="23">
        <v>64162.239999999998</v>
      </c>
      <c r="U386" s="36">
        <f>VLOOKUP(表2[[#This Row],[2014 Segment]],表3[],3)</f>
        <v>0</v>
      </c>
      <c r="V386" s="25">
        <v>0</v>
      </c>
      <c r="W386" s="25">
        <f>表2[[#This Row],[GR]]+表2[[#This Row],[根据BU需调整GR]]</f>
        <v>0</v>
      </c>
      <c r="X386" s="23">
        <f>表2[[#This Row],[MAT销量]]*(1+表2[[#This Row],[调整后GR2]])</f>
        <v>64162.239999999998</v>
      </c>
      <c r="Y386" s="23">
        <f>表2[[#This Row],[调整结果]]/12/114.03</f>
        <v>46.889882779385545</v>
      </c>
      <c r="Z386" s="27">
        <f>ROUND(表2[[#This Row],[调整结果]]-表2[[#This Row],[14 ECI金额]],0)</f>
        <v>0</v>
      </c>
      <c r="AA386" t="s">
        <v>2198</v>
      </c>
    </row>
    <row r="387" spans="1:27" x14ac:dyDescent="0.2">
      <c r="A387" t="s">
        <v>1154</v>
      </c>
      <c r="B387" s="38" t="s">
        <v>1155</v>
      </c>
      <c r="C387" t="s">
        <v>1156</v>
      </c>
      <c r="D387" s="38" t="s">
        <v>1157</v>
      </c>
      <c r="E387" s="38" t="s">
        <v>1158</v>
      </c>
      <c r="F387">
        <v>12900364</v>
      </c>
      <c r="G387" s="39" t="s">
        <v>799</v>
      </c>
      <c r="H387" s="39" t="s">
        <v>105</v>
      </c>
      <c r="I387" s="38" t="s">
        <v>8</v>
      </c>
      <c r="J387" s="38" t="s">
        <v>35</v>
      </c>
      <c r="K387" s="38" t="s">
        <v>106</v>
      </c>
      <c r="L387" s="38">
        <v>100</v>
      </c>
      <c r="M387" s="38">
        <v>200</v>
      </c>
      <c r="N387" s="2">
        <v>174000</v>
      </c>
      <c r="O387" s="2">
        <v>1</v>
      </c>
      <c r="P387" s="2">
        <v>108711.26666667</v>
      </c>
      <c r="Q387" s="3">
        <v>0.63854626436782003</v>
      </c>
      <c r="R387" s="48" t="s">
        <v>2197</v>
      </c>
      <c r="S387" s="25">
        <v>0</v>
      </c>
      <c r="T387" s="23">
        <v>108711.27</v>
      </c>
      <c r="U387" s="36">
        <f>VLOOKUP(表2[[#This Row],[2014 Segment]],表3[],3)</f>
        <v>0</v>
      </c>
      <c r="V387" s="25">
        <v>0</v>
      </c>
      <c r="W387" s="25">
        <f>表2[[#This Row],[GR]]+表2[[#This Row],[根据BU需调整GR]]</f>
        <v>0</v>
      </c>
      <c r="X387" s="23">
        <f>表2[[#This Row],[MAT销量]]*(1+表2[[#This Row],[调整后GR2]])</f>
        <v>108711.26666667</v>
      </c>
      <c r="Y387" s="23">
        <f>表2[[#This Row],[调整结果]]/12/114.03</f>
        <v>79.446393249342279</v>
      </c>
      <c r="Z387" s="27">
        <f>ROUND(表2[[#This Row],[调整结果]]-表2[[#This Row],[14 ECI金额]],0)</f>
        <v>0</v>
      </c>
      <c r="AA387" t="s">
        <v>2198</v>
      </c>
    </row>
    <row r="388" spans="1:27" x14ac:dyDescent="0.2">
      <c r="A388" t="s">
        <v>1154</v>
      </c>
      <c r="B388" s="38" t="s">
        <v>1155</v>
      </c>
      <c r="C388" t="s">
        <v>1156</v>
      </c>
      <c r="D388" s="38" t="s">
        <v>1157</v>
      </c>
      <c r="E388" s="38" t="s">
        <v>1167</v>
      </c>
      <c r="F388">
        <v>12900444</v>
      </c>
      <c r="G388" s="39" t="s">
        <v>1177</v>
      </c>
      <c r="H388" s="39" t="s">
        <v>105</v>
      </c>
      <c r="I388" s="38" t="s">
        <v>8</v>
      </c>
      <c r="J388" s="38" t="s">
        <v>35</v>
      </c>
      <c r="K388" s="38" t="s">
        <v>107</v>
      </c>
      <c r="L388" s="38">
        <v>150</v>
      </c>
      <c r="M388" s="38">
        <v>100</v>
      </c>
      <c r="N388" s="2">
        <v>36000</v>
      </c>
      <c r="O388" s="2">
        <v>1</v>
      </c>
      <c r="P388" s="2">
        <v>20981.786666667002</v>
      </c>
      <c r="Q388" s="3">
        <v>0.31676333333333001</v>
      </c>
      <c r="R388" s="48" t="s">
        <v>2196</v>
      </c>
      <c r="S388" s="25">
        <v>0</v>
      </c>
      <c r="T388" s="23">
        <v>20981.79</v>
      </c>
      <c r="U388" s="36">
        <f>VLOOKUP(表2[[#This Row],[2014 Segment]],表3[],3)</f>
        <v>0</v>
      </c>
      <c r="V388" s="25">
        <v>0</v>
      </c>
      <c r="W388" s="25">
        <f>表2[[#This Row],[GR]]+表2[[#This Row],[根据BU需调整GR]]</f>
        <v>0</v>
      </c>
      <c r="X388" s="23">
        <f>表2[[#This Row],[MAT销量]]*(1+表2[[#This Row],[调整后GR2]])</f>
        <v>20981.786666667002</v>
      </c>
      <c r="Y388" s="23">
        <f>表2[[#This Row],[调整结果]]/12/114.03</f>
        <v>15.333528213823119</v>
      </c>
      <c r="Z388" s="27">
        <f>ROUND(表2[[#This Row],[调整结果]]-表2[[#This Row],[14 ECI金额]],0)</f>
        <v>0</v>
      </c>
      <c r="AA388" t="s">
        <v>2198</v>
      </c>
    </row>
    <row r="389" spans="1:27" x14ac:dyDescent="0.2">
      <c r="A389" t="s">
        <v>1154</v>
      </c>
      <c r="B389" s="38" t="s">
        <v>1155</v>
      </c>
      <c r="C389" t="s">
        <v>1156</v>
      </c>
      <c r="D389" s="38" t="s">
        <v>1157</v>
      </c>
      <c r="E389" s="38" t="s">
        <v>1158</v>
      </c>
      <c r="F389">
        <v>12900451</v>
      </c>
      <c r="G389" s="39" t="s">
        <v>1178</v>
      </c>
      <c r="H389" s="39" t="s">
        <v>105</v>
      </c>
      <c r="I389" s="38" t="s">
        <v>8</v>
      </c>
      <c r="J389" s="38" t="s">
        <v>35</v>
      </c>
      <c r="K389" s="38" t="s">
        <v>107</v>
      </c>
      <c r="L389" s="38">
        <v>100</v>
      </c>
      <c r="M389" s="38">
        <v>30</v>
      </c>
      <c r="N389" s="2">
        <v>36000</v>
      </c>
      <c r="O389" s="2">
        <v>1</v>
      </c>
      <c r="P389" s="2">
        <v>4257.12</v>
      </c>
      <c r="Q389" s="3">
        <v>8.8690000000000005E-2</v>
      </c>
      <c r="R389" s="48" t="s">
        <v>2195</v>
      </c>
      <c r="S389" s="25">
        <v>0</v>
      </c>
      <c r="T389" s="23">
        <v>4257.12</v>
      </c>
      <c r="U389" s="36">
        <f>VLOOKUP(表2[[#This Row],[2014 Segment]],表3[],3)</f>
        <v>0</v>
      </c>
      <c r="V389" s="25">
        <v>0</v>
      </c>
      <c r="W389" s="25">
        <f>表2[[#This Row],[GR]]+表2[[#This Row],[根据BU需调整GR]]</f>
        <v>0</v>
      </c>
      <c r="X389" s="23">
        <f>表2[[#This Row],[MAT销量]]*(1+表2[[#This Row],[调整后GR2]])</f>
        <v>4257.12</v>
      </c>
      <c r="Y389" s="23">
        <f>表2[[#This Row],[调整结果]]/12/114.03</f>
        <v>3.1111111111111112</v>
      </c>
      <c r="Z389" s="27">
        <f>ROUND(表2[[#This Row],[调整结果]]-表2[[#This Row],[14 ECI金额]],0)</f>
        <v>0</v>
      </c>
      <c r="AA389" t="s">
        <v>2198</v>
      </c>
    </row>
    <row r="390" spans="1:27" x14ac:dyDescent="0.2">
      <c r="A390" t="s">
        <v>1154</v>
      </c>
      <c r="B390" s="38" t="s">
        <v>1155</v>
      </c>
      <c r="C390" t="s">
        <v>1156</v>
      </c>
      <c r="D390" s="38" t="s">
        <v>1157</v>
      </c>
      <c r="E390" s="38" t="s">
        <v>1159</v>
      </c>
      <c r="F390">
        <v>12900453</v>
      </c>
      <c r="G390" s="39" t="s">
        <v>1179</v>
      </c>
      <c r="H390" s="39" t="s">
        <v>105</v>
      </c>
      <c r="I390" s="38" t="s">
        <v>8</v>
      </c>
      <c r="J390" s="38" t="s">
        <v>35</v>
      </c>
      <c r="K390" s="38" t="s">
        <v>107</v>
      </c>
      <c r="L390" s="38">
        <v>200</v>
      </c>
      <c r="M390" s="38">
        <v>100</v>
      </c>
      <c r="N390" s="2">
        <v>96000</v>
      </c>
      <c r="O390" s="2">
        <v>1</v>
      </c>
      <c r="P390" s="2">
        <v>92745.733333333003</v>
      </c>
      <c r="Q390" s="3">
        <v>0.64678437499999997</v>
      </c>
      <c r="R390" s="48" t="s">
        <v>2197</v>
      </c>
      <c r="S390" s="25">
        <v>0</v>
      </c>
      <c r="T390" s="23">
        <v>92745.73</v>
      </c>
      <c r="U390" s="36">
        <f>VLOOKUP(表2[[#This Row],[2014 Segment]],表3[],3)</f>
        <v>0</v>
      </c>
      <c r="V390" s="25">
        <v>0</v>
      </c>
      <c r="W390" s="25">
        <f>表2[[#This Row],[GR]]+表2[[#This Row],[根据BU需调整GR]]</f>
        <v>0</v>
      </c>
      <c r="X390" s="23">
        <f>表2[[#This Row],[MAT销量]]*(1+表2[[#This Row],[调整后GR2]])</f>
        <v>92745.733333333003</v>
      </c>
      <c r="Y390" s="23">
        <f>表2[[#This Row],[调整结果]]/12/114.03</f>
        <v>67.77875218022524</v>
      </c>
      <c r="Z390" s="27">
        <f>ROUND(表2[[#This Row],[调整结果]]-表2[[#This Row],[14 ECI金额]],0)</f>
        <v>0</v>
      </c>
      <c r="AA390" t="s">
        <v>2198</v>
      </c>
    </row>
    <row r="391" spans="1:27" x14ac:dyDescent="0.2">
      <c r="A391" t="s">
        <v>1154</v>
      </c>
      <c r="B391" s="38" t="s">
        <v>1155</v>
      </c>
      <c r="C391" t="s">
        <v>1156</v>
      </c>
      <c r="D391" s="38" t="s">
        <v>1157</v>
      </c>
      <c r="E391" s="38" t="s">
        <v>1164</v>
      </c>
      <c r="F391">
        <v>12900471</v>
      </c>
      <c r="G391" s="39" t="s">
        <v>1180</v>
      </c>
      <c r="H391" s="39" t="s">
        <v>105</v>
      </c>
      <c r="I391" s="38" t="s">
        <v>8</v>
      </c>
      <c r="J391" s="38" t="s">
        <v>35</v>
      </c>
      <c r="K391" s="38" t="s">
        <v>107</v>
      </c>
      <c r="L391" s="38">
        <v>30</v>
      </c>
      <c r="M391" s="38">
        <v>30</v>
      </c>
      <c r="N391" s="2">
        <v>36000</v>
      </c>
      <c r="O391" s="2">
        <v>1</v>
      </c>
      <c r="P391" s="2">
        <v>3953.04</v>
      </c>
      <c r="Q391" s="3">
        <v>7.7551111111111001E-2</v>
      </c>
      <c r="R391" s="48" t="s">
        <v>2195</v>
      </c>
      <c r="S391" s="25">
        <v>0</v>
      </c>
      <c r="T391" s="23">
        <v>3953.04</v>
      </c>
      <c r="U391" s="36">
        <f>VLOOKUP(表2[[#This Row],[2014 Segment]],表3[],3)</f>
        <v>0</v>
      </c>
      <c r="V391" s="25">
        <v>0</v>
      </c>
      <c r="W391" s="25">
        <f>表2[[#This Row],[GR]]+表2[[#This Row],[根据BU需调整GR]]</f>
        <v>0</v>
      </c>
      <c r="X391" s="23">
        <f>表2[[#This Row],[MAT销量]]*(1+表2[[#This Row],[调整后GR2]])</f>
        <v>3953.04</v>
      </c>
      <c r="Y391" s="23">
        <f>表2[[#This Row],[调整结果]]/12/114.03</f>
        <v>2.8888888888888888</v>
      </c>
      <c r="Z391" s="27">
        <f>ROUND(表2[[#This Row],[调整结果]]-表2[[#This Row],[14 ECI金额]],0)</f>
        <v>0</v>
      </c>
      <c r="AA391" t="s">
        <v>2198</v>
      </c>
    </row>
    <row r="392" spans="1:27" x14ac:dyDescent="0.2">
      <c r="A392" t="s">
        <v>1154</v>
      </c>
      <c r="B392" s="38" t="s">
        <v>1155</v>
      </c>
      <c r="C392" t="s">
        <v>1156</v>
      </c>
      <c r="D392" s="38" t="s">
        <v>1157</v>
      </c>
      <c r="E392" s="38" t="s">
        <v>1159</v>
      </c>
      <c r="F392">
        <v>13000396</v>
      </c>
      <c r="G392" s="39" t="s">
        <v>1181</v>
      </c>
      <c r="H392" s="39" t="s">
        <v>105</v>
      </c>
      <c r="I392" s="38" t="s">
        <v>8</v>
      </c>
      <c r="J392" s="38" t="s">
        <v>35</v>
      </c>
      <c r="K392" s="38" t="s">
        <v>106</v>
      </c>
      <c r="L392" s="38">
        <v>155</v>
      </c>
      <c r="M392" s="38">
        <v>2500</v>
      </c>
      <c r="N392" s="2">
        <v>120000</v>
      </c>
      <c r="O392" s="2">
        <v>1</v>
      </c>
      <c r="P392" s="2">
        <v>72981.333333332994</v>
      </c>
      <c r="Q392" s="3">
        <v>0.96490066666666996</v>
      </c>
      <c r="R392" s="48" t="s">
        <v>2197</v>
      </c>
      <c r="S392" s="25">
        <v>0</v>
      </c>
      <c r="T392" s="23">
        <v>72981.33</v>
      </c>
      <c r="U392" s="36">
        <f>VLOOKUP(表2[[#This Row],[2014 Segment]],表3[],3)</f>
        <v>0</v>
      </c>
      <c r="V392" s="25">
        <v>0</v>
      </c>
      <c r="W392" s="25">
        <f>表2[[#This Row],[GR]]+表2[[#This Row],[根据BU需调整GR]]</f>
        <v>0</v>
      </c>
      <c r="X392" s="23">
        <f>表2[[#This Row],[MAT销量]]*(1+表2[[#This Row],[调整后GR2]])</f>
        <v>72981.333333332994</v>
      </c>
      <c r="Y392" s="23">
        <f>表2[[#This Row],[调整结果]]/12/114.03</f>
        <v>53.334892377249403</v>
      </c>
      <c r="Z392" s="27">
        <f>ROUND(表2[[#This Row],[调整结果]]-表2[[#This Row],[14 ECI金额]],0)</f>
        <v>0</v>
      </c>
      <c r="AA392" t="s">
        <v>2198</v>
      </c>
    </row>
    <row r="393" spans="1:27" x14ac:dyDescent="0.2">
      <c r="A393" t="s">
        <v>1154</v>
      </c>
      <c r="B393" s="38" t="s">
        <v>1155</v>
      </c>
      <c r="C393" t="s">
        <v>1156</v>
      </c>
      <c r="D393" s="38" t="s">
        <v>1157</v>
      </c>
      <c r="E393" s="38" t="s">
        <v>1159</v>
      </c>
      <c r="F393">
        <v>13000397</v>
      </c>
      <c r="G393" s="39" t="s">
        <v>559</v>
      </c>
      <c r="H393" s="39" t="s">
        <v>105</v>
      </c>
      <c r="I393" s="38" t="s">
        <v>8</v>
      </c>
      <c r="J393" s="38" t="s">
        <v>35</v>
      </c>
      <c r="K393" s="38" t="s">
        <v>104</v>
      </c>
      <c r="L393" s="38">
        <v>700</v>
      </c>
      <c r="M393" s="38">
        <v>2900</v>
      </c>
      <c r="N393" s="2">
        <v>156000</v>
      </c>
      <c r="O393" s="2">
        <v>1</v>
      </c>
      <c r="P393" s="2">
        <v>103390.39999999999</v>
      </c>
      <c r="Q393" s="3">
        <v>0.71588205128204996</v>
      </c>
      <c r="R393" s="48" t="s">
        <v>2197</v>
      </c>
      <c r="S393" s="25">
        <v>0</v>
      </c>
      <c r="T393" s="23">
        <v>103390.39999999999</v>
      </c>
      <c r="U393" s="36">
        <f>VLOOKUP(表2[[#This Row],[2014 Segment]],表3[],3)</f>
        <v>0</v>
      </c>
      <c r="V393" s="25">
        <v>0</v>
      </c>
      <c r="W393" s="25">
        <f>表2[[#This Row],[GR]]+表2[[#This Row],[根据BU需调整GR]]</f>
        <v>0</v>
      </c>
      <c r="X393" s="23">
        <f>表2[[#This Row],[MAT销量]]*(1+表2[[#This Row],[调整后GR2]])</f>
        <v>103390.39999999999</v>
      </c>
      <c r="Y393" s="23">
        <f>表2[[#This Row],[调整结果]]/12/114.03</f>
        <v>75.557894121430039</v>
      </c>
      <c r="Z393" s="27">
        <f>ROUND(表2[[#This Row],[调整结果]]-表2[[#This Row],[14 ECI金额]],0)</f>
        <v>0</v>
      </c>
      <c r="AA393" t="s">
        <v>2198</v>
      </c>
    </row>
    <row r="394" spans="1:27" x14ac:dyDescent="0.2">
      <c r="A394" t="s">
        <v>1154</v>
      </c>
      <c r="B394" s="38" t="s">
        <v>1155</v>
      </c>
      <c r="C394" t="s">
        <v>1156</v>
      </c>
      <c r="D394" s="38" t="s">
        <v>1157</v>
      </c>
      <c r="E394" s="38" t="s">
        <v>1162</v>
      </c>
      <c r="F394">
        <v>13000600</v>
      </c>
      <c r="G394" s="39" t="s">
        <v>386</v>
      </c>
      <c r="H394" s="39" t="s">
        <v>105</v>
      </c>
      <c r="I394" s="38" t="s">
        <v>8</v>
      </c>
      <c r="J394" s="38" t="s">
        <v>35</v>
      </c>
      <c r="K394" s="38" t="s">
        <v>104</v>
      </c>
      <c r="L394" s="38">
        <v>1200</v>
      </c>
      <c r="M394" s="38">
        <v>600</v>
      </c>
      <c r="N394" s="2">
        <v>96000</v>
      </c>
      <c r="O394" s="2">
        <v>1</v>
      </c>
      <c r="P394" s="2">
        <v>66897.600000000006</v>
      </c>
      <c r="Q394" s="3">
        <v>0.36495624999999998</v>
      </c>
      <c r="R394" s="48" t="s">
        <v>2196</v>
      </c>
      <c r="S394" s="25">
        <v>0</v>
      </c>
      <c r="T394" s="23">
        <v>66897.600000000006</v>
      </c>
      <c r="U394" s="36">
        <f>VLOOKUP(表2[[#This Row],[2014 Segment]],表3[],3)</f>
        <v>0</v>
      </c>
      <c r="V394" s="25">
        <v>0</v>
      </c>
      <c r="W394" s="25">
        <f>表2[[#This Row],[GR]]+表2[[#This Row],[根据BU需调整GR]]</f>
        <v>0</v>
      </c>
      <c r="X394" s="23">
        <f>表2[[#This Row],[MAT销量]]*(1+表2[[#This Row],[调整后GR2]])</f>
        <v>66897.600000000006</v>
      </c>
      <c r="Y394" s="23">
        <f>表2[[#This Row],[调整结果]]/12/114.03</f>
        <v>48.888888888888893</v>
      </c>
      <c r="Z394" s="27">
        <f>ROUND(表2[[#This Row],[调整结果]]-表2[[#This Row],[14 ECI金额]],0)</f>
        <v>0</v>
      </c>
      <c r="AA394" t="s">
        <v>2198</v>
      </c>
    </row>
    <row r="395" spans="1:27" x14ac:dyDescent="0.2">
      <c r="A395" t="s">
        <v>1154</v>
      </c>
      <c r="B395" s="38" t="s">
        <v>1155</v>
      </c>
      <c r="C395" t="s">
        <v>1156</v>
      </c>
      <c r="D395" s="38" t="s">
        <v>1157</v>
      </c>
      <c r="E395" s="38" t="s">
        <v>1161</v>
      </c>
      <c r="F395">
        <v>13000691</v>
      </c>
      <c r="G395" s="39" t="s">
        <v>1182</v>
      </c>
      <c r="H395" s="39" t="s">
        <v>105</v>
      </c>
      <c r="I395" s="38" t="s">
        <v>8</v>
      </c>
      <c r="J395" s="38" t="s">
        <v>35</v>
      </c>
      <c r="K395" s="38" t="s">
        <v>104</v>
      </c>
      <c r="L395" s="38">
        <v>600</v>
      </c>
      <c r="M395" s="38">
        <v>400</v>
      </c>
      <c r="N395" s="2">
        <v>55920</v>
      </c>
      <c r="O395" s="2">
        <v>1</v>
      </c>
      <c r="P395" s="2">
        <v>0</v>
      </c>
      <c r="Q395" s="3">
        <v>0</v>
      </c>
      <c r="R395" s="48" t="s">
        <v>2195</v>
      </c>
      <c r="S395" s="25">
        <v>0</v>
      </c>
      <c r="T395" s="23">
        <v>0</v>
      </c>
      <c r="U395" s="36">
        <f>VLOOKUP(表2[[#This Row],[2014 Segment]],表3[],3)</f>
        <v>0</v>
      </c>
      <c r="V395" s="25">
        <v>0</v>
      </c>
      <c r="W395" s="25">
        <f>表2[[#This Row],[GR]]+表2[[#This Row],[根据BU需调整GR]]</f>
        <v>0</v>
      </c>
      <c r="X395" s="23">
        <f>表2[[#This Row],[MAT销量]]*(1+表2[[#This Row],[调整后GR2]])</f>
        <v>0</v>
      </c>
      <c r="Y395" s="23">
        <f>表2[[#This Row],[调整结果]]/12/114.03</f>
        <v>0</v>
      </c>
      <c r="Z395" s="27">
        <f>ROUND(表2[[#This Row],[调整结果]]-表2[[#This Row],[14 ECI金额]],0)</f>
        <v>0</v>
      </c>
      <c r="AA395" t="s">
        <v>2198</v>
      </c>
    </row>
    <row r="396" spans="1:27" x14ac:dyDescent="0.2">
      <c r="A396" t="s">
        <v>1154</v>
      </c>
      <c r="B396" s="38" t="s">
        <v>1155</v>
      </c>
      <c r="C396" t="s">
        <v>1156</v>
      </c>
      <c r="D396" s="38" t="s">
        <v>1157</v>
      </c>
      <c r="E396" s="38" t="s">
        <v>1164</v>
      </c>
      <c r="F396">
        <v>91002583</v>
      </c>
      <c r="G396" s="39" t="s">
        <v>1183</v>
      </c>
      <c r="H396" s="39" t="s">
        <v>105</v>
      </c>
      <c r="I396" s="38" t="s">
        <v>8</v>
      </c>
      <c r="J396" s="38" t="s">
        <v>35</v>
      </c>
      <c r="K396" s="38" t="s">
        <v>107</v>
      </c>
      <c r="L396" s="38">
        <v>20</v>
      </c>
      <c r="M396" s="38">
        <v>50</v>
      </c>
      <c r="N396" s="2">
        <v>36000</v>
      </c>
      <c r="O396" s="2">
        <v>1</v>
      </c>
      <c r="P396" s="2">
        <v>6689.8933333332998</v>
      </c>
      <c r="Q396" s="3">
        <v>0.13457111111111</v>
      </c>
      <c r="R396" s="48" t="s">
        <v>2195</v>
      </c>
      <c r="S396" s="25">
        <v>0</v>
      </c>
      <c r="T396" s="23">
        <v>6689.89</v>
      </c>
      <c r="U396" s="36">
        <f>VLOOKUP(表2[[#This Row],[2014 Segment]],表3[],3)</f>
        <v>0</v>
      </c>
      <c r="V396" s="25">
        <v>0</v>
      </c>
      <c r="W396" s="25">
        <f>表2[[#This Row],[GR]]+表2[[#This Row],[根据BU需调整GR]]</f>
        <v>0</v>
      </c>
      <c r="X396" s="23">
        <f>表2[[#This Row],[MAT销量]]*(1+表2[[#This Row],[调整后GR2]])</f>
        <v>6689.8933333332998</v>
      </c>
      <c r="Y396" s="23">
        <f>表2[[#This Row],[调整结果]]/12/114.03</f>
        <v>4.8889863291336342</v>
      </c>
      <c r="Z396" s="27">
        <f>ROUND(表2[[#This Row],[调整结果]]-表2[[#This Row],[14 ECI金额]],0)</f>
        <v>0</v>
      </c>
      <c r="AA396" t="s">
        <v>2198</v>
      </c>
    </row>
    <row r="397" spans="1:27" x14ac:dyDescent="0.2">
      <c r="A397" t="s">
        <v>1154</v>
      </c>
      <c r="B397" s="38" t="s">
        <v>1155</v>
      </c>
      <c r="C397" t="s">
        <v>1156</v>
      </c>
      <c r="D397" s="38" t="s">
        <v>1157</v>
      </c>
      <c r="E397" s="38" t="s">
        <v>1161</v>
      </c>
      <c r="F397">
        <v>91002584</v>
      </c>
      <c r="G397" s="39" t="s">
        <v>1184</v>
      </c>
      <c r="H397" s="39" t="s">
        <v>105</v>
      </c>
      <c r="I397" s="38" t="s">
        <v>8</v>
      </c>
      <c r="J397" s="38" t="s">
        <v>35</v>
      </c>
      <c r="K397" s="38" t="s">
        <v>107</v>
      </c>
      <c r="L397" s="38">
        <v>90</v>
      </c>
      <c r="M397" s="38">
        <v>60</v>
      </c>
      <c r="N397" s="2">
        <v>36000</v>
      </c>
      <c r="O397" s="2">
        <v>1</v>
      </c>
      <c r="P397" s="2">
        <v>514.93333333332998</v>
      </c>
      <c r="Q397" s="49">
        <v>0</v>
      </c>
      <c r="R397" s="48" t="s">
        <v>2195</v>
      </c>
      <c r="S397" s="25">
        <v>0</v>
      </c>
      <c r="T397" s="23">
        <v>514.92999999999995</v>
      </c>
      <c r="U397" s="36">
        <f>VLOOKUP(表2[[#This Row],[2014 Segment]],表3[],3)</f>
        <v>0</v>
      </c>
      <c r="V397" s="25">
        <v>0</v>
      </c>
      <c r="W397" s="25">
        <f>表2[[#This Row],[GR]]+表2[[#This Row],[根据BU需调整GR]]</f>
        <v>0</v>
      </c>
      <c r="X397" s="23">
        <f>表2[[#This Row],[MAT销量]]*(1+表2[[#This Row],[调整后GR2]])</f>
        <v>514.93333333332998</v>
      </c>
      <c r="Y397" s="23">
        <f>表2[[#This Row],[调整结果]]/12/114.03</f>
        <v>0.37631422530133152</v>
      </c>
      <c r="Z397" s="27">
        <f>ROUND(表2[[#This Row],[调整结果]]-表2[[#This Row],[14 ECI金额]],0)</f>
        <v>0</v>
      </c>
      <c r="AA397" t="s">
        <v>2198</v>
      </c>
    </row>
    <row r="398" spans="1:27" x14ac:dyDescent="0.2">
      <c r="A398" t="s">
        <v>1154</v>
      </c>
      <c r="B398" s="38" t="s">
        <v>1155</v>
      </c>
      <c r="C398" t="s">
        <v>1156</v>
      </c>
      <c r="D398" s="38" t="s">
        <v>1157</v>
      </c>
      <c r="E398" s="38" t="s">
        <v>1158</v>
      </c>
      <c r="F398">
        <v>91002625</v>
      </c>
      <c r="G398" s="39" t="s">
        <v>1185</v>
      </c>
      <c r="H398" s="39" t="s">
        <v>105</v>
      </c>
      <c r="I398" s="38" t="s">
        <v>8</v>
      </c>
      <c r="J398" s="38" t="s">
        <v>35</v>
      </c>
      <c r="K398" s="38" t="s">
        <v>107</v>
      </c>
      <c r="L398" s="38">
        <v>20</v>
      </c>
      <c r="M398" s="38">
        <v>30</v>
      </c>
      <c r="N398" s="2">
        <v>36000</v>
      </c>
      <c r="O398" s="2">
        <v>1</v>
      </c>
      <c r="P398" s="2">
        <v>3040.8</v>
      </c>
      <c r="Q398" s="3">
        <v>6.3350000000000004E-2</v>
      </c>
      <c r="R398" s="48" t="s">
        <v>2195</v>
      </c>
      <c r="S398" s="25">
        <v>0</v>
      </c>
      <c r="T398" s="23">
        <v>3040.8</v>
      </c>
      <c r="U398" s="36">
        <f>VLOOKUP(表2[[#This Row],[2014 Segment]],表3[],3)</f>
        <v>0</v>
      </c>
      <c r="V398" s="25">
        <v>0</v>
      </c>
      <c r="W398" s="25">
        <f>表2[[#This Row],[GR]]+表2[[#This Row],[根据BU需调整GR]]</f>
        <v>0</v>
      </c>
      <c r="X398" s="23">
        <f>表2[[#This Row],[MAT销量]]*(1+表2[[#This Row],[调整后GR2]])</f>
        <v>3040.8</v>
      </c>
      <c r="Y398" s="23">
        <f>表2[[#This Row],[调整结果]]/12/114.03</f>
        <v>2.2222222222222223</v>
      </c>
      <c r="Z398" s="27">
        <f>ROUND(表2[[#This Row],[调整结果]]-表2[[#This Row],[14 ECI金额]],0)</f>
        <v>0</v>
      </c>
      <c r="AA398" t="s">
        <v>2198</v>
      </c>
    </row>
    <row r="399" spans="1:27" x14ac:dyDescent="0.2">
      <c r="A399" t="s">
        <v>1154</v>
      </c>
      <c r="B399" s="38" t="s">
        <v>1155</v>
      </c>
      <c r="C399" t="s">
        <v>1156</v>
      </c>
      <c r="D399" s="38" t="s">
        <v>1157</v>
      </c>
      <c r="E399" s="38" t="s">
        <v>1158</v>
      </c>
      <c r="F399">
        <v>91002749</v>
      </c>
      <c r="G399" s="39" t="s">
        <v>1186</v>
      </c>
      <c r="H399" s="39" t="s">
        <v>105</v>
      </c>
      <c r="I399" s="38" t="s">
        <v>8</v>
      </c>
      <c r="J399" s="38" t="s">
        <v>35</v>
      </c>
      <c r="K399" s="38" t="s">
        <v>107</v>
      </c>
      <c r="L399" s="38">
        <v>20</v>
      </c>
      <c r="M399" s="38">
        <v>20</v>
      </c>
      <c r="N399" s="2">
        <v>36000</v>
      </c>
      <c r="O399" s="2">
        <v>1</v>
      </c>
      <c r="P399" s="2">
        <v>6993.9733333332997</v>
      </c>
      <c r="Q399" s="3">
        <v>0.24743555555555999</v>
      </c>
      <c r="R399" s="48" t="s">
        <v>2196</v>
      </c>
      <c r="S399" s="25">
        <v>0</v>
      </c>
      <c r="T399" s="23">
        <v>6993.97</v>
      </c>
      <c r="U399" s="36">
        <f>VLOOKUP(表2[[#This Row],[2014 Segment]],表3[],3)</f>
        <v>0</v>
      </c>
      <c r="V399" s="25">
        <v>0</v>
      </c>
      <c r="W399" s="25">
        <f>表2[[#This Row],[GR]]+表2[[#This Row],[根据BU需调整GR]]</f>
        <v>0</v>
      </c>
      <c r="X399" s="23">
        <f>表2[[#This Row],[MAT销量]]*(1+表2[[#This Row],[调整后GR2]])</f>
        <v>6993.9733333332997</v>
      </c>
      <c r="Y399" s="23">
        <f>表2[[#This Row],[调整结果]]/12/114.03</f>
        <v>5.1112085513558556</v>
      </c>
      <c r="Z399" s="27">
        <f>ROUND(表2[[#This Row],[调整结果]]-表2[[#This Row],[14 ECI金额]],0)</f>
        <v>0</v>
      </c>
      <c r="AA399" t="s">
        <v>2198</v>
      </c>
    </row>
    <row r="400" spans="1:27" x14ac:dyDescent="0.2">
      <c r="A400" t="s">
        <v>1154</v>
      </c>
      <c r="B400" s="38" t="s">
        <v>1155</v>
      </c>
      <c r="C400" t="s">
        <v>1156</v>
      </c>
      <c r="D400" s="38" t="s">
        <v>1157</v>
      </c>
      <c r="E400" s="38" t="s">
        <v>1158</v>
      </c>
      <c r="F400">
        <v>91013220</v>
      </c>
      <c r="G400" s="39" t="s">
        <v>1187</v>
      </c>
      <c r="H400" s="39" t="s">
        <v>105</v>
      </c>
      <c r="I400" s="38" t="s">
        <v>8</v>
      </c>
      <c r="J400" s="38" t="s">
        <v>35</v>
      </c>
      <c r="K400" s="38" t="s">
        <v>107</v>
      </c>
      <c r="L400" s="38">
        <v>20</v>
      </c>
      <c r="M400" s="38">
        <v>15</v>
      </c>
      <c r="N400" s="2">
        <v>36000</v>
      </c>
      <c r="O400" s="2">
        <v>1</v>
      </c>
      <c r="P400" s="2">
        <v>7298.16</v>
      </c>
      <c r="Q400" s="3">
        <v>0.14915500000000001</v>
      </c>
      <c r="R400" s="48" t="s">
        <v>2195</v>
      </c>
      <c r="S400" s="25">
        <v>0</v>
      </c>
      <c r="T400" s="23">
        <v>7298.16</v>
      </c>
      <c r="U400" s="36">
        <f>VLOOKUP(表2[[#This Row],[2014 Segment]],表3[],3)</f>
        <v>0</v>
      </c>
      <c r="V400" s="25">
        <v>0</v>
      </c>
      <c r="W400" s="25">
        <f>表2[[#This Row],[GR]]+表2[[#This Row],[根据BU需调整GR]]</f>
        <v>0</v>
      </c>
      <c r="X400" s="23">
        <f>表2[[#This Row],[MAT销量]]*(1+表2[[#This Row],[调整后GR2]])</f>
        <v>7298.16</v>
      </c>
      <c r="Y400" s="23">
        <f>表2[[#This Row],[调整结果]]/12/114.03</f>
        <v>5.3335087257739184</v>
      </c>
      <c r="Z400" s="27">
        <f>ROUND(表2[[#This Row],[调整结果]]-表2[[#This Row],[14 ECI金额]],0)</f>
        <v>0</v>
      </c>
      <c r="AA400" t="s">
        <v>2198</v>
      </c>
    </row>
    <row r="401" spans="1:27" x14ac:dyDescent="0.2">
      <c r="A401" t="s">
        <v>1154</v>
      </c>
      <c r="B401" s="38" t="s">
        <v>1155</v>
      </c>
      <c r="C401" t="s">
        <v>1156</v>
      </c>
      <c r="D401" s="38" t="s">
        <v>1157</v>
      </c>
      <c r="E401" s="38" t="s">
        <v>1164</v>
      </c>
      <c r="F401">
        <v>91013778</v>
      </c>
      <c r="G401" s="39" t="s">
        <v>1188</v>
      </c>
      <c r="H401" s="39" t="s">
        <v>105</v>
      </c>
      <c r="I401" s="38" t="s">
        <v>8</v>
      </c>
      <c r="J401" s="38" t="s">
        <v>35</v>
      </c>
      <c r="K401" s="38" t="s">
        <v>107</v>
      </c>
      <c r="L401" s="38">
        <v>20</v>
      </c>
      <c r="M401" s="38">
        <v>60</v>
      </c>
      <c r="N401" s="2">
        <v>36000</v>
      </c>
      <c r="O401" s="2">
        <v>1</v>
      </c>
      <c r="P401" s="2">
        <v>6993.92</v>
      </c>
      <c r="Q401" s="3">
        <v>0.18121499999999999</v>
      </c>
      <c r="R401" s="48" t="s">
        <v>2195</v>
      </c>
      <c r="S401" s="25">
        <v>0</v>
      </c>
      <c r="T401" s="23">
        <v>6993.92</v>
      </c>
      <c r="U401" s="36">
        <f>VLOOKUP(表2[[#This Row],[2014 Segment]],表3[],3)</f>
        <v>0</v>
      </c>
      <c r="V401" s="25">
        <v>0</v>
      </c>
      <c r="W401" s="25">
        <f>表2[[#This Row],[GR]]+表2[[#This Row],[根据BU需调整GR]]</f>
        <v>0</v>
      </c>
      <c r="X401" s="23">
        <f>表2[[#This Row],[MAT销量]]*(1+表2[[#This Row],[调整后GR2]])</f>
        <v>6993.92</v>
      </c>
      <c r="Y401" s="23">
        <f>表2[[#This Row],[调整结果]]/12/114.03</f>
        <v>5.1111695752579731</v>
      </c>
      <c r="Z401" s="27">
        <f>ROUND(表2[[#This Row],[调整结果]]-表2[[#This Row],[14 ECI金额]],0)</f>
        <v>0</v>
      </c>
      <c r="AA401" t="s">
        <v>2198</v>
      </c>
    </row>
    <row r="402" spans="1:27" x14ac:dyDescent="0.2">
      <c r="A402" t="s">
        <v>1154</v>
      </c>
      <c r="B402" s="38" t="s">
        <v>1155</v>
      </c>
      <c r="C402" t="s">
        <v>1156</v>
      </c>
      <c r="D402" s="38" t="s">
        <v>1157</v>
      </c>
      <c r="E402" s="38" t="s">
        <v>1167</v>
      </c>
      <c r="F402">
        <v>91016053</v>
      </c>
      <c r="G402" s="39" t="s">
        <v>1189</v>
      </c>
      <c r="H402" s="39" t="s">
        <v>105</v>
      </c>
      <c r="I402" s="38" t="s">
        <v>8</v>
      </c>
      <c r="J402" s="38" t="s">
        <v>35</v>
      </c>
      <c r="K402" s="38" t="s">
        <v>107</v>
      </c>
      <c r="L402" s="38">
        <v>50</v>
      </c>
      <c r="M402" s="38">
        <v>60</v>
      </c>
      <c r="N402" s="2">
        <v>36000</v>
      </c>
      <c r="O402" s="2">
        <v>1</v>
      </c>
      <c r="P402" s="2">
        <v>6841.9333333332997</v>
      </c>
      <c r="Q402" s="3">
        <v>0.15693555555555999</v>
      </c>
      <c r="R402" s="48" t="s">
        <v>2195</v>
      </c>
      <c r="S402" s="25">
        <v>0</v>
      </c>
      <c r="T402" s="23">
        <v>6841.93</v>
      </c>
      <c r="U402" s="36">
        <f>VLOOKUP(表2[[#This Row],[2014 Segment]],表3[],3)</f>
        <v>0</v>
      </c>
      <c r="V402" s="25">
        <v>0</v>
      </c>
      <c r="W402" s="25">
        <f>表2[[#This Row],[GR]]+表2[[#This Row],[根据BU需调整GR]]</f>
        <v>0</v>
      </c>
      <c r="X402" s="23">
        <f>表2[[#This Row],[MAT销量]]*(1+表2[[#This Row],[调整后GR2]])</f>
        <v>6841.9333333332997</v>
      </c>
      <c r="Y402" s="23">
        <f>表2[[#This Row],[调整结果]]/12/114.03</f>
        <v>5.0000974402447449</v>
      </c>
      <c r="Z402" s="27">
        <f>ROUND(表2[[#This Row],[调整结果]]-表2[[#This Row],[14 ECI金额]],0)</f>
        <v>0</v>
      </c>
      <c r="AA402" t="s">
        <v>2198</v>
      </c>
    </row>
    <row r="403" spans="1:27" x14ac:dyDescent="0.2">
      <c r="A403" t="s">
        <v>1154</v>
      </c>
      <c r="B403" s="38" t="s">
        <v>1155</v>
      </c>
      <c r="C403" t="s">
        <v>1156</v>
      </c>
      <c r="D403" s="38" t="s">
        <v>1157</v>
      </c>
      <c r="E403" s="38" t="s">
        <v>1159</v>
      </c>
      <c r="F403">
        <v>91022038</v>
      </c>
      <c r="G403" s="39" t="s">
        <v>1190</v>
      </c>
      <c r="H403" s="39" t="s">
        <v>105</v>
      </c>
      <c r="I403" s="38" t="s">
        <v>8</v>
      </c>
      <c r="J403" s="38" t="s">
        <v>35</v>
      </c>
      <c r="K403" s="38" t="s">
        <v>106</v>
      </c>
      <c r="L403" s="38">
        <v>100</v>
      </c>
      <c r="M403" s="38">
        <v>200</v>
      </c>
      <c r="N403" s="2">
        <v>132000</v>
      </c>
      <c r="O403" s="2">
        <v>1</v>
      </c>
      <c r="P403" s="2">
        <v>103390.39999999999</v>
      </c>
      <c r="Q403" s="3">
        <v>0.87642727272726995</v>
      </c>
      <c r="R403" s="48" t="s">
        <v>2197</v>
      </c>
      <c r="S403" s="25">
        <v>0</v>
      </c>
      <c r="T403" s="23">
        <v>103390.39999999999</v>
      </c>
      <c r="U403" s="36">
        <f>VLOOKUP(表2[[#This Row],[2014 Segment]],表3[],3)</f>
        <v>0</v>
      </c>
      <c r="V403" s="25">
        <v>0</v>
      </c>
      <c r="W403" s="25">
        <f>表2[[#This Row],[GR]]+表2[[#This Row],[根据BU需调整GR]]</f>
        <v>0</v>
      </c>
      <c r="X403" s="23">
        <f>表2[[#This Row],[MAT销量]]*(1+表2[[#This Row],[调整后GR2]])</f>
        <v>103390.39999999999</v>
      </c>
      <c r="Y403" s="23">
        <f>表2[[#This Row],[调整结果]]/12/114.03</f>
        <v>75.557894121430039</v>
      </c>
      <c r="Z403" s="27">
        <f>ROUND(表2[[#This Row],[调整结果]]-表2[[#This Row],[14 ECI金额]],0)</f>
        <v>0</v>
      </c>
      <c r="AA403" t="s">
        <v>2198</v>
      </c>
    </row>
    <row r="404" spans="1:27" x14ac:dyDescent="0.2">
      <c r="A404" t="s">
        <v>1154</v>
      </c>
      <c r="B404" s="38" t="s">
        <v>1155</v>
      </c>
      <c r="C404" t="s">
        <v>1156</v>
      </c>
      <c r="D404" s="38" t="s">
        <v>1157</v>
      </c>
      <c r="E404" s="38" t="s">
        <v>1164</v>
      </c>
      <c r="F404">
        <v>91026318</v>
      </c>
      <c r="G404" s="39" t="s">
        <v>1191</v>
      </c>
      <c r="H404" s="39" t="s">
        <v>105</v>
      </c>
      <c r="I404" s="38" t="s">
        <v>8</v>
      </c>
      <c r="J404" s="38" t="s">
        <v>35</v>
      </c>
      <c r="K404" s="38" t="s">
        <v>107</v>
      </c>
      <c r="L404" s="38">
        <v>20</v>
      </c>
      <c r="M404" s="38">
        <v>50</v>
      </c>
      <c r="N404" s="2">
        <v>36000</v>
      </c>
      <c r="O404" s="2">
        <v>1</v>
      </c>
      <c r="P404" s="2">
        <v>10034.853333333</v>
      </c>
      <c r="Q404" s="3">
        <v>0.19005722222221999</v>
      </c>
      <c r="R404" s="48" t="s">
        <v>2195</v>
      </c>
      <c r="S404" s="25">
        <v>0</v>
      </c>
      <c r="T404" s="23">
        <v>10034.85</v>
      </c>
      <c r="U404" s="36">
        <f>VLOOKUP(表2[[#This Row],[2014 Segment]],表3[],3)</f>
        <v>0</v>
      </c>
      <c r="V404" s="25">
        <v>0</v>
      </c>
      <c r="W404" s="25">
        <f>表2[[#This Row],[GR]]+表2[[#This Row],[根据BU需调整GR]]</f>
        <v>0</v>
      </c>
      <c r="X404" s="23">
        <f>表2[[#This Row],[MAT销量]]*(1+表2[[#This Row],[调整后GR2]])</f>
        <v>10034.853333333</v>
      </c>
      <c r="Y404" s="23">
        <f>表2[[#This Row],[调整结果]]/12/114.03</f>
        <v>7.3334892377247218</v>
      </c>
      <c r="Z404" s="27">
        <f>ROUND(表2[[#This Row],[调整结果]]-表2[[#This Row],[14 ECI金额]],0)</f>
        <v>0</v>
      </c>
      <c r="AA404" t="s">
        <v>2198</v>
      </c>
    </row>
    <row r="405" spans="1:27" x14ac:dyDescent="0.2">
      <c r="A405" t="s">
        <v>1154</v>
      </c>
      <c r="B405" s="38" t="s">
        <v>1155</v>
      </c>
      <c r="C405" t="s">
        <v>1156</v>
      </c>
      <c r="D405" s="38" t="s">
        <v>1157</v>
      </c>
      <c r="E405" s="38" t="s">
        <v>1167</v>
      </c>
      <c r="F405">
        <v>91029706</v>
      </c>
      <c r="G405" s="39" t="s">
        <v>388</v>
      </c>
      <c r="H405" s="39" t="s">
        <v>105</v>
      </c>
      <c r="I405" s="38" t="s">
        <v>8</v>
      </c>
      <c r="J405" s="38" t="s">
        <v>35</v>
      </c>
      <c r="K405" s="38" t="s">
        <v>106</v>
      </c>
      <c r="L405" s="38">
        <v>800</v>
      </c>
      <c r="M405" s="38">
        <v>220</v>
      </c>
      <c r="N405" s="2">
        <v>336000</v>
      </c>
      <c r="O405" s="2">
        <v>2</v>
      </c>
      <c r="P405" s="2">
        <v>294965.06666667003</v>
      </c>
      <c r="Q405" s="3">
        <v>0.73662916666667</v>
      </c>
      <c r="R405" s="48" t="s">
        <v>2197</v>
      </c>
      <c r="S405" s="25">
        <v>0</v>
      </c>
      <c r="T405" s="23">
        <v>294965.07</v>
      </c>
      <c r="U405" s="36">
        <f>VLOOKUP(表2[[#This Row],[2014 Segment]],表3[],3)</f>
        <v>0</v>
      </c>
      <c r="V405" s="25">
        <v>0</v>
      </c>
      <c r="W405" s="25">
        <f>表2[[#This Row],[GR]]+表2[[#This Row],[根据BU需调整GR]]</f>
        <v>0</v>
      </c>
      <c r="X405" s="23">
        <f>表2[[#This Row],[MAT销量]]*(1+表2[[#This Row],[调整后GR2]])</f>
        <v>294965.06666667003</v>
      </c>
      <c r="Y405" s="23">
        <f>表2[[#This Row],[调整结果]]/12/114.03</f>
        <v>215.56101220926513</v>
      </c>
      <c r="Z405" s="27">
        <f>ROUND(表2[[#This Row],[调整结果]]-表2[[#This Row],[14 ECI金额]],0)</f>
        <v>0</v>
      </c>
      <c r="AA405" t="s">
        <v>2198</v>
      </c>
    </row>
    <row r="406" spans="1:27" x14ac:dyDescent="0.2">
      <c r="A406" t="s">
        <v>1154</v>
      </c>
      <c r="B406" s="38" t="s">
        <v>1155</v>
      </c>
      <c r="C406" t="s">
        <v>1156</v>
      </c>
      <c r="D406" s="38" t="s">
        <v>1157</v>
      </c>
      <c r="E406" s="38" t="s">
        <v>1162</v>
      </c>
      <c r="F406">
        <v>91040516</v>
      </c>
      <c r="G406" s="39" t="s">
        <v>1192</v>
      </c>
      <c r="H406" s="39" t="s">
        <v>105</v>
      </c>
      <c r="I406" s="38" t="s">
        <v>8</v>
      </c>
      <c r="J406" s="38" t="s">
        <v>1193</v>
      </c>
      <c r="K406" s="38" t="s">
        <v>107</v>
      </c>
      <c r="L406" s="38">
        <v>60</v>
      </c>
      <c r="M406" s="38">
        <v>70</v>
      </c>
      <c r="N406" s="2">
        <v>38484</v>
      </c>
      <c r="O406" s="2">
        <v>1</v>
      </c>
      <c r="P406" s="2">
        <v>4561.6000000000004</v>
      </c>
      <c r="Q406" s="3">
        <v>0.17779856563766999</v>
      </c>
      <c r="R406" s="48" t="s">
        <v>2195</v>
      </c>
      <c r="S406" s="25">
        <v>0</v>
      </c>
      <c r="T406" s="23">
        <v>4561.6000000000004</v>
      </c>
      <c r="U406" s="36">
        <f>VLOOKUP(表2[[#This Row],[2014 Segment]],表3[],3)</f>
        <v>0</v>
      </c>
      <c r="V406" s="25">
        <v>0</v>
      </c>
      <c r="W406" s="25">
        <f>表2[[#This Row],[GR]]+表2[[#This Row],[根据BU需调整GR]]</f>
        <v>0</v>
      </c>
      <c r="X406" s="23">
        <f>表2[[#This Row],[MAT销量]]*(1+表2[[#This Row],[调整后GR2]])</f>
        <v>4561.6000000000004</v>
      </c>
      <c r="Y406" s="23">
        <f>表2[[#This Row],[调整结果]]/12/114.03</f>
        <v>3.3336256540676432</v>
      </c>
      <c r="Z406" s="27">
        <f>ROUND(表2[[#This Row],[调整结果]]-表2[[#This Row],[14 ECI金额]],0)</f>
        <v>0</v>
      </c>
      <c r="AA406" t="s">
        <v>2198</v>
      </c>
    </row>
    <row r="407" spans="1:27" x14ac:dyDescent="0.2">
      <c r="A407" t="s">
        <v>1154</v>
      </c>
      <c r="B407" s="38" t="s">
        <v>1155</v>
      </c>
      <c r="C407" t="s">
        <v>1156</v>
      </c>
      <c r="D407" s="38" t="s">
        <v>1157</v>
      </c>
      <c r="E407" s="38" t="s">
        <v>1159</v>
      </c>
      <c r="F407">
        <v>91041694</v>
      </c>
      <c r="G407" s="39" t="s">
        <v>1194</v>
      </c>
      <c r="H407" s="39" t="s">
        <v>105</v>
      </c>
      <c r="I407" s="38" t="s">
        <v>8</v>
      </c>
      <c r="J407" s="38" t="s">
        <v>35</v>
      </c>
      <c r="K407" s="38" t="s">
        <v>107</v>
      </c>
      <c r="L407" s="38">
        <v>60</v>
      </c>
      <c r="M407" s="38">
        <v>30</v>
      </c>
      <c r="N407" s="2">
        <v>72000</v>
      </c>
      <c r="O407" s="2">
        <v>1</v>
      </c>
      <c r="P407" s="2">
        <v>52303.360000000001</v>
      </c>
      <c r="Q407" s="3">
        <v>0.48577333333333</v>
      </c>
      <c r="R407" s="48" t="s">
        <v>2196</v>
      </c>
      <c r="S407" s="25">
        <v>0</v>
      </c>
      <c r="T407" s="23">
        <v>52303.360000000001</v>
      </c>
      <c r="U407" s="36">
        <f>VLOOKUP(表2[[#This Row],[2014 Segment]],表3[],3)</f>
        <v>0</v>
      </c>
      <c r="V407" s="25">
        <v>0</v>
      </c>
      <c r="W407" s="25">
        <f>表2[[#This Row],[GR]]+表2[[#This Row],[根据BU需调整GR]]</f>
        <v>0</v>
      </c>
      <c r="X407" s="23">
        <f>表2[[#This Row],[MAT销量]]*(1+表2[[#This Row],[调整后GR2]])</f>
        <v>52303.360000000001</v>
      </c>
      <c r="Y407" s="23">
        <f>表2[[#This Row],[调整结果]]/12/114.03</f>
        <v>38.223391505159462</v>
      </c>
      <c r="Z407" s="27">
        <f>ROUND(表2[[#This Row],[调整结果]]-表2[[#This Row],[14 ECI金额]],0)</f>
        <v>0</v>
      </c>
      <c r="AA407" t="s">
        <v>2198</v>
      </c>
    </row>
    <row r="408" spans="1:27" x14ac:dyDescent="0.2">
      <c r="A408" t="s">
        <v>1154</v>
      </c>
      <c r="B408" s="38" t="s">
        <v>1155</v>
      </c>
      <c r="C408" t="s">
        <v>1195</v>
      </c>
      <c r="D408" s="38" t="s">
        <v>1196</v>
      </c>
      <c r="E408" s="38" t="s">
        <v>1197</v>
      </c>
      <c r="F408">
        <v>12900006</v>
      </c>
      <c r="G408" s="39" t="s">
        <v>791</v>
      </c>
      <c r="H408" s="39" t="s">
        <v>105</v>
      </c>
      <c r="I408" s="38" t="s">
        <v>8</v>
      </c>
      <c r="J408" s="38" t="s">
        <v>35</v>
      </c>
      <c r="K408" s="38" t="s">
        <v>104</v>
      </c>
      <c r="L408" s="38">
        <v>650</v>
      </c>
      <c r="M408" s="38">
        <v>2843</v>
      </c>
      <c r="N408" s="2">
        <v>144000</v>
      </c>
      <c r="O408" s="2">
        <v>1</v>
      </c>
      <c r="P408" s="2">
        <v>152042.66666667</v>
      </c>
      <c r="Q408" s="3">
        <v>0.77034000000000002</v>
      </c>
      <c r="R408" s="48" t="s">
        <v>2197</v>
      </c>
      <c r="S408" s="25">
        <v>0</v>
      </c>
      <c r="T408" s="23">
        <v>152042.67000000001</v>
      </c>
      <c r="U408" s="36">
        <f>VLOOKUP(表2[[#This Row],[2014 Segment]],表3[],3)</f>
        <v>0</v>
      </c>
      <c r="V408" s="25">
        <v>0</v>
      </c>
      <c r="W408" s="25">
        <f>表2[[#This Row],[GR]]+表2[[#This Row],[根据BU需调整GR]]</f>
        <v>0</v>
      </c>
      <c r="X408" s="23">
        <f>表2[[#This Row],[MAT销量]]*(1+表2[[#This Row],[调整后GR2]])</f>
        <v>152042.66666667</v>
      </c>
      <c r="Y408" s="23">
        <f>表2[[#This Row],[调整结果]]/12/114.03</f>
        <v>111.11305991600895</v>
      </c>
      <c r="Z408" s="27">
        <f>ROUND(表2[[#This Row],[调整结果]]-表2[[#This Row],[14 ECI金额]],0)</f>
        <v>0</v>
      </c>
      <c r="AA408" t="s">
        <v>2198</v>
      </c>
    </row>
    <row r="409" spans="1:27" x14ac:dyDescent="0.2">
      <c r="A409" t="s">
        <v>1154</v>
      </c>
      <c r="B409" s="38" t="s">
        <v>1155</v>
      </c>
      <c r="C409" t="s">
        <v>1195</v>
      </c>
      <c r="D409" s="38" t="s">
        <v>1196</v>
      </c>
      <c r="E409" s="38" t="s">
        <v>1197</v>
      </c>
      <c r="F409">
        <v>12900011</v>
      </c>
      <c r="G409" s="39" t="s">
        <v>554</v>
      </c>
      <c r="H409" s="39" t="s">
        <v>105</v>
      </c>
      <c r="I409" s="38" t="s">
        <v>8</v>
      </c>
      <c r="J409" s="38" t="s">
        <v>35</v>
      </c>
      <c r="K409" s="38" t="s">
        <v>107</v>
      </c>
      <c r="L409" s="38">
        <v>110</v>
      </c>
      <c r="M409" s="38">
        <v>1018</v>
      </c>
      <c r="N409" s="2">
        <v>420000</v>
      </c>
      <c r="O409" s="2">
        <v>2</v>
      </c>
      <c r="P409" s="2">
        <v>382014.29333333002</v>
      </c>
      <c r="Q409" s="3">
        <v>0.85942133333333004</v>
      </c>
      <c r="R409" s="48" t="s">
        <v>2197</v>
      </c>
      <c r="S409" s="25">
        <v>0</v>
      </c>
      <c r="T409" s="23">
        <v>382014.29</v>
      </c>
      <c r="U409" s="36">
        <f>VLOOKUP(表2[[#This Row],[2014 Segment]],表3[],3)</f>
        <v>0</v>
      </c>
      <c r="V409" s="25">
        <v>0</v>
      </c>
      <c r="W409" s="25">
        <f>表2[[#This Row],[GR]]+表2[[#This Row],[根据BU需调整GR]]</f>
        <v>0</v>
      </c>
      <c r="X409" s="23">
        <f>表2[[#This Row],[MAT销量]]*(1+表2[[#This Row],[调整后GR2]])</f>
        <v>382014.29333333002</v>
      </c>
      <c r="Y409" s="23">
        <f>表2[[#This Row],[调整结果]]/12/114.03</f>
        <v>279.17674685998566</v>
      </c>
      <c r="Z409" s="27">
        <f>ROUND(表2[[#This Row],[调整结果]]-表2[[#This Row],[14 ECI金额]],0)</f>
        <v>0</v>
      </c>
      <c r="AA409" t="s">
        <v>2198</v>
      </c>
    </row>
    <row r="410" spans="1:27" x14ac:dyDescent="0.2">
      <c r="A410" t="s">
        <v>1154</v>
      </c>
      <c r="B410" s="38" t="s">
        <v>1155</v>
      </c>
      <c r="C410" t="s">
        <v>1195</v>
      </c>
      <c r="D410" s="38" t="s">
        <v>1196</v>
      </c>
      <c r="E410" s="38" t="s">
        <v>1198</v>
      </c>
      <c r="F410">
        <v>12900012</v>
      </c>
      <c r="G410" s="39" t="s">
        <v>555</v>
      </c>
      <c r="H410" s="39" t="s">
        <v>103</v>
      </c>
      <c r="I410" s="38" t="s">
        <v>8</v>
      </c>
      <c r="J410" s="38" t="s">
        <v>35</v>
      </c>
      <c r="K410" s="38" t="s">
        <v>104</v>
      </c>
      <c r="L410" s="38">
        <v>600</v>
      </c>
      <c r="M410" s="38">
        <v>2181</v>
      </c>
      <c r="N410" s="2">
        <v>91051.31</v>
      </c>
      <c r="O410" s="2">
        <v>1</v>
      </c>
      <c r="P410" s="2">
        <v>97308.800000000003</v>
      </c>
      <c r="Q410" s="3">
        <v>0.78686094686610997</v>
      </c>
      <c r="R410" s="48" t="s">
        <v>2197</v>
      </c>
      <c r="S410" s="25">
        <v>0</v>
      </c>
      <c r="T410" s="23">
        <v>97308.800000000003</v>
      </c>
      <c r="U410" s="36">
        <f>VLOOKUP(表2[[#This Row],[2014 Segment]],表3[],3)</f>
        <v>0</v>
      </c>
      <c r="V410" s="25">
        <v>0</v>
      </c>
      <c r="W410" s="25">
        <f>表2[[#This Row],[GR]]+表2[[#This Row],[根据BU需调整GR]]</f>
        <v>0</v>
      </c>
      <c r="X410" s="23">
        <f>表2[[#This Row],[MAT销量]]*(1+表2[[#This Row],[调整后GR2]])</f>
        <v>97308.800000000003</v>
      </c>
      <c r="Y410" s="23">
        <f>表2[[#This Row],[调整结果]]/12/114.03</f>
        <v>71.113449676985582</v>
      </c>
      <c r="Z410" s="27">
        <f>ROUND(表2[[#This Row],[调整结果]]-表2[[#This Row],[14 ECI金额]],0)</f>
        <v>0</v>
      </c>
      <c r="AA410" t="s">
        <v>2198</v>
      </c>
    </row>
    <row r="411" spans="1:27" x14ac:dyDescent="0.2">
      <c r="A411" t="s">
        <v>1154</v>
      </c>
      <c r="B411" s="38" t="s">
        <v>1155</v>
      </c>
      <c r="C411" t="s">
        <v>1195</v>
      </c>
      <c r="D411" s="38" t="s">
        <v>1196</v>
      </c>
      <c r="E411" s="38" t="s">
        <v>1197</v>
      </c>
      <c r="F411">
        <v>12900015</v>
      </c>
      <c r="G411" s="39" t="s">
        <v>551</v>
      </c>
      <c r="H411" s="39" t="s">
        <v>103</v>
      </c>
      <c r="I411" s="38" t="s">
        <v>8</v>
      </c>
      <c r="J411" s="38" t="s">
        <v>35</v>
      </c>
      <c r="K411" s="38" t="s">
        <v>104</v>
      </c>
      <c r="L411" s="38">
        <v>662</v>
      </c>
      <c r="M411" s="38">
        <v>3818</v>
      </c>
      <c r="N411" s="2">
        <v>216275.22</v>
      </c>
      <c r="O411" s="2">
        <v>2</v>
      </c>
      <c r="P411" s="2">
        <v>164208.53333333001</v>
      </c>
      <c r="Q411" s="3">
        <v>0.80180854746095997</v>
      </c>
      <c r="R411" s="48" t="s">
        <v>2197</v>
      </c>
      <c r="S411" s="25">
        <v>0</v>
      </c>
      <c r="T411" s="23">
        <v>164208.53</v>
      </c>
      <c r="U411" s="36">
        <f>VLOOKUP(表2[[#This Row],[2014 Segment]],表3[],3)</f>
        <v>0</v>
      </c>
      <c r="V411" s="25">
        <v>0</v>
      </c>
      <c r="W411" s="25">
        <f>表2[[#This Row],[GR]]+表2[[#This Row],[根据BU需调整GR]]</f>
        <v>0</v>
      </c>
      <c r="X411" s="23">
        <f>表2[[#This Row],[MAT销量]]*(1+表2[[#This Row],[调整后GR2]])</f>
        <v>164208.53333333001</v>
      </c>
      <c r="Y411" s="23">
        <f>表2[[#This Row],[调整结果]]/12/114.03</f>
        <v>120.00389760978837</v>
      </c>
      <c r="Z411" s="27">
        <f>ROUND(表2[[#This Row],[调整结果]]-表2[[#This Row],[14 ECI金额]],0)</f>
        <v>0</v>
      </c>
      <c r="AA411" t="s">
        <v>2198</v>
      </c>
    </row>
    <row r="412" spans="1:27" x14ac:dyDescent="0.2">
      <c r="A412" t="s">
        <v>1154</v>
      </c>
      <c r="B412" s="38" t="s">
        <v>1155</v>
      </c>
      <c r="C412" t="s">
        <v>1195</v>
      </c>
      <c r="D412" s="38" t="s">
        <v>1196</v>
      </c>
      <c r="E412" s="38" t="s">
        <v>1197</v>
      </c>
      <c r="F412">
        <v>12900016</v>
      </c>
      <c r="G412" s="39" t="s">
        <v>552</v>
      </c>
      <c r="H412" s="39" t="s">
        <v>105</v>
      </c>
      <c r="I412" s="38" t="s">
        <v>8</v>
      </c>
      <c r="J412" s="38" t="s">
        <v>35</v>
      </c>
      <c r="K412" s="38" t="s">
        <v>106</v>
      </c>
      <c r="L412" s="38">
        <v>250</v>
      </c>
      <c r="M412" s="38">
        <v>905</v>
      </c>
      <c r="N412" s="2">
        <v>81528</v>
      </c>
      <c r="O412" s="2">
        <v>1</v>
      </c>
      <c r="P412" s="2">
        <v>65986.773333332996</v>
      </c>
      <c r="Q412" s="3">
        <v>0.77924148758709</v>
      </c>
      <c r="R412" s="48" t="s">
        <v>2197</v>
      </c>
      <c r="S412" s="25">
        <v>0</v>
      </c>
      <c r="T412" s="23">
        <v>65986.77</v>
      </c>
      <c r="U412" s="36">
        <f>VLOOKUP(表2[[#This Row],[2014 Segment]],表3[],3)</f>
        <v>0</v>
      </c>
      <c r="V412" s="25">
        <v>0</v>
      </c>
      <c r="W412" s="25">
        <f>表2[[#This Row],[GR]]+表2[[#This Row],[根据BU需调整GR]]</f>
        <v>0</v>
      </c>
      <c r="X412" s="23">
        <f>表2[[#This Row],[MAT销量]]*(1+表2[[#This Row],[调整后GR2]])</f>
        <v>65986.773333332996</v>
      </c>
      <c r="Y412" s="23">
        <f>表2[[#This Row],[调整结果]]/12/114.03</f>
        <v>48.223255088816536</v>
      </c>
      <c r="Z412" s="27">
        <f>ROUND(表2[[#This Row],[调整结果]]-表2[[#This Row],[14 ECI金额]],0)</f>
        <v>0</v>
      </c>
      <c r="AA412" t="s">
        <v>2198</v>
      </c>
    </row>
    <row r="413" spans="1:27" x14ac:dyDescent="0.2">
      <c r="A413" t="s">
        <v>1154</v>
      </c>
      <c r="B413" s="38" t="s">
        <v>1155</v>
      </c>
      <c r="C413" t="s">
        <v>1195</v>
      </c>
      <c r="D413" s="38" t="s">
        <v>1196</v>
      </c>
      <c r="E413" s="38" t="s">
        <v>1198</v>
      </c>
      <c r="F413">
        <v>12900018</v>
      </c>
      <c r="G413" s="39" t="s">
        <v>1199</v>
      </c>
      <c r="H413" s="39" t="s">
        <v>103</v>
      </c>
      <c r="I413" s="38" t="s">
        <v>8</v>
      </c>
      <c r="J413" s="38" t="s">
        <v>35</v>
      </c>
      <c r="K413" s="38" t="s">
        <v>104</v>
      </c>
      <c r="L413" s="38">
        <v>800</v>
      </c>
      <c r="M413" s="38">
        <v>500</v>
      </c>
      <c r="N413" s="2">
        <v>2115432.5099999998</v>
      </c>
      <c r="O413" s="2">
        <v>7</v>
      </c>
      <c r="P413" s="2">
        <v>437881.59999999998</v>
      </c>
      <c r="Q413" s="3">
        <v>0.33155924222796002</v>
      </c>
      <c r="R413" s="48" t="s">
        <v>62</v>
      </c>
      <c r="S413" s="25">
        <v>0.2</v>
      </c>
      <c r="T413" s="23">
        <v>525457.92000000004</v>
      </c>
      <c r="U413" s="36">
        <f>VLOOKUP(表2[[#This Row],[2014 Segment]],表3[],3)</f>
        <v>0</v>
      </c>
      <c r="V413" s="25">
        <v>0</v>
      </c>
      <c r="W413" s="25">
        <f>表2[[#This Row],[GR]]+表2[[#This Row],[根据BU需调整GR]]</f>
        <v>0.2</v>
      </c>
      <c r="X413" s="23">
        <f>表2[[#This Row],[MAT销量]]*(1+表2[[#This Row],[调整后GR2]])</f>
        <v>525457.91999999993</v>
      </c>
      <c r="Y413" s="23">
        <f>表2[[#This Row],[调整结果]]/12/114.03</f>
        <v>384.00561255809873</v>
      </c>
      <c r="Z413" s="27">
        <f>ROUND(表2[[#This Row],[调整结果]]-表2[[#This Row],[14 ECI金额]],0)</f>
        <v>0</v>
      </c>
      <c r="AA413" t="s">
        <v>2198</v>
      </c>
    </row>
    <row r="414" spans="1:27" x14ac:dyDescent="0.2">
      <c r="A414" t="s">
        <v>1154</v>
      </c>
      <c r="B414" s="38" t="s">
        <v>1155</v>
      </c>
      <c r="C414" t="s">
        <v>1195</v>
      </c>
      <c r="D414" s="38" t="s">
        <v>1196</v>
      </c>
      <c r="E414" s="38" t="s">
        <v>1200</v>
      </c>
      <c r="F414">
        <v>12900019</v>
      </c>
      <c r="G414" s="39" t="s">
        <v>1201</v>
      </c>
      <c r="H414" s="39" t="s">
        <v>105</v>
      </c>
      <c r="I414" s="38" t="s">
        <v>8</v>
      </c>
      <c r="J414" s="38" t="s">
        <v>35</v>
      </c>
      <c r="K414" s="38" t="s">
        <v>104</v>
      </c>
      <c r="L414" s="38">
        <v>600</v>
      </c>
      <c r="M414" s="38">
        <v>4000</v>
      </c>
      <c r="N414" s="2">
        <v>1680000</v>
      </c>
      <c r="O414" s="2">
        <v>6</v>
      </c>
      <c r="P414" s="2">
        <v>806597.06666667003</v>
      </c>
      <c r="Q414" s="3">
        <v>0.47453283333333002</v>
      </c>
      <c r="R414" s="48" t="s">
        <v>62</v>
      </c>
      <c r="S414" s="25">
        <v>0.2</v>
      </c>
      <c r="T414" s="23">
        <v>967916.48</v>
      </c>
      <c r="U414" s="36">
        <f>VLOOKUP(表2[[#This Row],[2014 Segment]],表3[],3)</f>
        <v>0</v>
      </c>
      <c r="V414" s="25">
        <v>0</v>
      </c>
      <c r="W414" s="25">
        <f>表2[[#This Row],[GR]]+表2[[#This Row],[根据BU需调整GR]]</f>
        <v>0.2</v>
      </c>
      <c r="X414" s="23">
        <f>表2[[#This Row],[MAT销量]]*(1+表2[[#This Row],[调整后GR2]])</f>
        <v>967916.48000000394</v>
      </c>
      <c r="Y414" s="23">
        <f>表2[[#This Row],[调整结果]]/12/114.03</f>
        <v>707.35514046011576</v>
      </c>
      <c r="Z414" s="27">
        <f>ROUND(表2[[#This Row],[调整结果]]-表2[[#This Row],[14 ECI金额]],0)</f>
        <v>0</v>
      </c>
      <c r="AA414" t="s">
        <v>2198</v>
      </c>
    </row>
    <row r="415" spans="1:27" x14ac:dyDescent="0.2">
      <c r="A415" t="s">
        <v>1154</v>
      </c>
      <c r="B415" s="38" t="s">
        <v>1155</v>
      </c>
      <c r="C415" t="s">
        <v>1195</v>
      </c>
      <c r="D415" s="38" t="s">
        <v>1196</v>
      </c>
      <c r="E415" s="38" t="s">
        <v>1202</v>
      </c>
      <c r="F415">
        <v>12900035</v>
      </c>
      <c r="G415" s="39" t="s">
        <v>797</v>
      </c>
      <c r="H415" s="39" t="s">
        <v>105</v>
      </c>
      <c r="I415" s="38" t="s">
        <v>8</v>
      </c>
      <c r="J415" s="38" t="s">
        <v>35</v>
      </c>
      <c r="K415" s="38" t="s">
        <v>106</v>
      </c>
      <c r="L415" s="38">
        <v>300</v>
      </c>
      <c r="M415" s="38">
        <v>274</v>
      </c>
      <c r="N415" s="2">
        <v>324000</v>
      </c>
      <c r="O415" s="2">
        <v>2</v>
      </c>
      <c r="P415" s="2">
        <v>316248.53333333001</v>
      </c>
      <c r="Q415" s="3">
        <v>0.88476790123457005</v>
      </c>
      <c r="R415" s="48" t="s">
        <v>2197</v>
      </c>
      <c r="S415" s="25">
        <v>0</v>
      </c>
      <c r="T415" s="23">
        <v>316248.53000000003</v>
      </c>
      <c r="U415" s="36">
        <f>VLOOKUP(表2[[#This Row],[2014 Segment]],表3[],3)</f>
        <v>0</v>
      </c>
      <c r="V415" s="25">
        <v>0</v>
      </c>
      <c r="W415" s="25">
        <f>表2[[#This Row],[GR]]+表2[[#This Row],[根据BU需调整GR]]</f>
        <v>0</v>
      </c>
      <c r="X415" s="23">
        <f>表2[[#This Row],[MAT销量]]*(1+表2[[#This Row],[调整后GR2]])</f>
        <v>316248.53333333001</v>
      </c>
      <c r="Y415" s="23">
        <f>表2[[#This Row],[调整结果]]/12/114.03</f>
        <v>231.11500872089948</v>
      </c>
      <c r="Z415" s="27">
        <f>ROUND(表2[[#This Row],[调整结果]]-表2[[#This Row],[14 ECI金额]],0)</f>
        <v>0</v>
      </c>
      <c r="AA415" t="s">
        <v>2198</v>
      </c>
    </row>
    <row r="416" spans="1:27" x14ac:dyDescent="0.2">
      <c r="A416" t="s">
        <v>1154</v>
      </c>
      <c r="B416" s="38" t="s">
        <v>1155</v>
      </c>
      <c r="C416" t="s">
        <v>1195</v>
      </c>
      <c r="D416" s="38" t="s">
        <v>1196</v>
      </c>
      <c r="E416" s="38" t="s">
        <v>1203</v>
      </c>
      <c r="F416">
        <v>12900060</v>
      </c>
      <c r="G416" s="39" t="s">
        <v>182</v>
      </c>
      <c r="H416" s="39" t="s">
        <v>103</v>
      </c>
      <c r="I416" s="38" t="s">
        <v>8</v>
      </c>
      <c r="J416" s="38" t="s">
        <v>35</v>
      </c>
      <c r="K416" s="38" t="s">
        <v>104</v>
      </c>
      <c r="L416" s="38">
        <v>1000</v>
      </c>
      <c r="M416" s="38">
        <v>3000</v>
      </c>
      <c r="N416" s="2">
        <v>2035149.5170909001</v>
      </c>
      <c r="O416" s="2">
        <v>7</v>
      </c>
      <c r="P416" s="2">
        <v>936588.80000000005</v>
      </c>
      <c r="Q416" s="3">
        <v>0.48354815788015998</v>
      </c>
      <c r="R416" s="48" t="s">
        <v>62</v>
      </c>
      <c r="S416" s="25">
        <v>0.2</v>
      </c>
      <c r="T416" s="23">
        <v>1123906.5600000001</v>
      </c>
      <c r="U416" s="36">
        <f>VLOOKUP(表2[[#This Row],[2014 Segment]],表3[],3)</f>
        <v>0</v>
      </c>
      <c r="V416" s="25">
        <v>0</v>
      </c>
      <c r="W416" s="25">
        <f>表2[[#This Row],[GR]]+表2[[#This Row],[根据BU需调整GR]]</f>
        <v>0.2</v>
      </c>
      <c r="X416" s="23">
        <f>表2[[#This Row],[MAT销量]]*(1+表2[[#This Row],[调整后GR2]])</f>
        <v>1123906.5600000001</v>
      </c>
      <c r="Y416" s="23">
        <f>表2[[#This Row],[调整结果]]/12/114.03</f>
        <v>821.35297728667899</v>
      </c>
      <c r="Z416" s="27">
        <f>ROUND(表2[[#This Row],[调整结果]]-表2[[#This Row],[14 ECI金额]],0)</f>
        <v>0</v>
      </c>
      <c r="AA416" t="s">
        <v>2198</v>
      </c>
    </row>
    <row r="417" spans="1:27" x14ac:dyDescent="0.2">
      <c r="A417" t="s">
        <v>1154</v>
      </c>
      <c r="B417" s="38" t="s">
        <v>1155</v>
      </c>
      <c r="C417" t="s">
        <v>1195</v>
      </c>
      <c r="D417" s="38" t="s">
        <v>1196</v>
      </c>
      <c r="E417" s="38" t="s">
        <v>1200</v>
      </c>
      <c r="F417">
        <v>12900062</v>
      </c>
      <c r="G417" s="39" t="s">
        <v>793</v>
      </c>
      <c r="H417" s="39" t="s">
        <v>105</v>
      </c>
      <c r="I417" s="38" t="s">
        <v>8</v>
      </c>
      <c r="J417" s="38" t="s">
        <v>35</v>
      </c>
      <c r="K417" s="38" t="s">
        <v>106</v>
      </c>
      <c r="L417" s="38">
        <v>500</v>
      </c>
      <c r="M417" s="38">
        <v>1000</v>
      </c>
      <c r="N417" s="2">
        <v>92640</v>
      </c>
      <c r="O417" s="2">
        <v>1</v>
      </c>
      <c r="P417" s="2">
        <v>91226.133333332997</v>
      </c>
      <c r="Q417" s="3">
        <v>0.80564766839377999</v>
      </c>
      <c r="R417" s="48" t="s">
        <v>2197</v>
      </c>
      <c r="S417" s="25">
        <v>0</v>
      </c>
      <c r="T417" s="23">
        <v>91226.13</v>
      </c>
      <c r="U417" s="36">
        <f>VLOOKUP(表2[[#This Row],[2014 Segment]],表3[],3)</f>
        <v>0</v>
      </c>
      <c r="V417" s="25">
        <v>0</v>
      </c>
      <c r="W417" s="25">
        <f>表2[[#This Row],[GR]]+表2[[#This Row],[根据BU需调整GR]]</f>
        <v>0</v>
      </c>
      <c r="X417" s="23">
        <f>表2[[#This Row],[MAT销量]]*(1+表2[[#This Row],[调整后GR2]])</f>
        <v>91226.133333332997</v>
      </c>
      <c r="Y417" s="23">
        <f>表2[[#This Row],[调整结果]]/12/114.03</f>
        <v>66.668225710582732</v>
      </c>
      <c r="Z417" s="27">
        <f>ROUND(表2[[#This Row],[调整结果]]-表2[[#This Row],[14 ECI金额]],0)</f>
        <v>0</v>
      </c>
      <c r="AA417" t="s">
        <v>2198</v>
      </c>
    </row>
    <row r="418" spans="1:27" x14ac:dyDescent="0.2">
      <c r="A418" t="s">
        <v>1154</v>
      </c>
      <c r="B418" s="38" t="s">
        <v>1155</v>
      </c>
      <c r="C418" t="s">
        <v>1195</v>
      </c>
      <c r="D418" s="38" t="s">
        <v>1196</v>
      </c>
      <c r="E418" s="38" t="s">
        <v>1204</v>
      </c>
      <c r="F418">
        <v>12900068</v>
      </c>
      <c r="G418" s="39" t="s">
        <v>183</v>
      </c>
      <c r="H418" s="39" t="s">
        <v>103</v>
      </c>
      <c r="I418" s="38" t="s">
        <v>8</v>
      </c>
      <c r="J418" s="38" t="s">
        <v>35</v>
      </c>
      <c r="K418" s="38" t="s">
        <v>104</v>
      </c>
      <c r="L418" s="38">
        <v>2500</v>
      </c>
      <c r="M418" s="38">
        <v>8000</v>
      </c>
      <c r="N418" s="2">
        <v>1477048.3540000001</v>
      </c>
      <c r="O418" s="2">
        <v>5</v>
      </c>
      <c r="P418" s="2">
        <v>744112.56</v>
      </c>
      <c r="Q418" s="3">
        <v>0.5118532497278</v>
      </c>
      <c r="R418" s="48" t="s">
        <v>60</v>
      </c>
      <c r="S418" s="25">
        <v>0.3</v>
      </c>
      <c r="T418" s="23">
        <v>967346.33</v>
      </c>
      <c r="U418" s="36">
        <f>VLOOKUP(表2[[#This Row],[2014 Segment]],表3[],3)</f>
        <v>0</v>
      </c>
      <c r="V418" s="25">
        <v>0</v>
      </c>
      <c r="W418" s="25">
        <f>表2[[#This Row],[GR]]+表2[[#This Row],[根据BU需调整GR]]</f>
        <v>0.3</v>
      </c>
      <c r="X418" s="23">
        <f>表2[[#This Row],[MAT销量]]*(1+表2[[#This Row],[调整后GR2]])</f>
        <v>967346.3280000001</v>
      </c>
      <c r="Y418" s="23">
        <f>表2[[#This Row],[调整结果]]/12/114.03</f>
        <v>706.93847233184249</v>
      </c>
      <c r="Z418" s="27">
        <f>ROUND(表2[[#This Row],[调整结果]]-表2[[#This Row],[14 ECI金额]],0)</f>
        <v>0</v>
      </c>
      <c r="AA418" t="s">
        <v>2198</v>
      </c>
    </row>
    <row r="419" spans="1:27" x14ac:dyDescent="0.2">
      <c r="A419" t="s">
        <v>1154</v>
      </c>
      <c r="B419" s="38" t="s">
        <v>1155</v>
      </c>
      <c r="C419" t="s">
        <v>1195</v>
      </c>
      <c r="D419" s="38" t="s">
        <v>1196</v>
      </c>
      <c r="E419" s="38" t="s">
        <v>1197</v>
      </c>
      <c r="F419">
        <v>12900072</v>
      </c>
      <c r="G419" s="39" t="s">
        <v>79</v>
      </c>
      <c r="H419" s="39" t="s">
        <v>103</v>
      </c>
      <c r="I419" s="38" t="s">
        <v>8</v>
      </c>
      <c r="J419" s="38" t="s">
        <v>35</v>
      </c>
      <c r="K419" s="38" t="s">
        <v>104</v>
      </c>
      <c r="L419" s="38">
        <v>1200</v>
      </c>
      <c r="M419" s="38">
        <v>1963</v>
      </c>
      <c r="N419" s="2">
        <v>1211882.3119999999</v>
      </c>
      <c r="O419" s="2">
        <v>5</v>
      </c>
      <c r="P419" s="2">
        <v>808870.40000000002</v>
      </c>
      <c r="Q419" s="3">
        <v>0.59077617761286005</v>
      </c>
      <c r="R419" s="48" t="s">
        <v>60</v>
      </c>
      <c r="S419" s="25">
        <v>0.3</v>
      </c>
      <c r="T419" s="23">
        <v>1051531.52</v>
      </c>
      <c r="U419" s="36">
        <f>VLOOKUP(表2[[#This Row],[2014 Segment]],表3[],3)</f>
        <v>0</v>
      </c>
      <c r="V419" s="25">
        <v>0</v>
      </c>
      <c r="W419" s="25">
        <f>表2[[#This Row],[GR]]+表2[[#This Row],[根据BU需调整GR]]</f>
        <v>0.3</v>
      </c>
      <c r="X419" s="23">
        <f>表2[[#This Row],[MAT销量]]*(1+表2[[#This Row],[调整后GR2]])</f>
        <v>1051531.52</v>
      </c>
      <c r="Y419" s="23">
        <f>表2[[#This Row],[调整结果]]/12/114.03</f>
        <v>768.46116519044688</v>
      </c>
      <c r="Z419" s="27">
        <f>ROUND(表2[[#This Row],[调整结果]]-表2[[#This Row],[14 ECI金额]],0)</f>
        <v>0</v>
      </c>
      <c r="AA419" t="s">
        <v>2198</v>
      </c>
    </row>
    <row r="420" spans="1:27" x14ac:dyDescent="0.2">
      <c r="A420" t="s">
        <v>1154</v>
      </c>
      <c r="B420" s="38" t="s">
        <v>1155</v>
      </c>
      <c r="C420" t="s">
        <v>1195</v>
      </c>
      <c r="D420" s="38" t="s">
        <v>1196</v>
      </c>
      <c r="E420" s="38" t="s">
        <v>1203</v>
      </c>
      <c r="F420">
        <v>12900076</v>
      </c>
      <c r="G420" s="39" t="s">
        <v>795</v>
      </c>
      <c r="H420" s="39" t="s">
        <v>103</v>
      </c>
      <c r="I420" s="38" t="s">
        <v>8</v>
      </c>
      <c r="J420" s="38" t="s">
        <v>35</v>
      </c>
      <c r="K420" s="38" t="s">
        <v>104</v>
      </c>
      <c r="L420" s="38">
        <v>1369</v>
      </c>
      <c r="M420" s="38">
        <v>3000</v>
      </c>
      <c r="N420" s="2">
        <v>1539803.4327273001</v>
      </c>
      <c r="O420" s="2">
        <v>6</v>
      </c>
      <c r="P420" s="2">
        <v>605749.73333333002</v>
      </c>
      <c r="Q420" s="3">
        <v>0.37854892878606</v>
      </c>
      <c r="R420" s="48" t="s">
        <v>62</v>
      </c>
      <c r="S420" s="25">
        <v>0.2</v>
      </c>
      <c r="T420" s="23">
        <v>726899.68</v>
      </c>
      <c r="U420" s="36">
        <f>VLOOKUP(表2[[#This Row],[2014 Segment]],表3[],3)</f>
        <v>0</v>
      </c>
      <c r="V420" s="25">
        <v>0</v>
      </c>
      <c r="W420" s="25">
        <f>表2[[#This Row],[GR]]+表2[[#This Row],[根据BU需调整GR]]</f>
        <v>0.2</v>
      </c>
      <c r="X420" s="23">
        <f>表2[[#This Row],[MAT销量]]*(1+表2[[#This Row],[调整后GR2]])</f>
        <v>726899.67999999598</v>
      </c>
      <c r="Y420" s="23">
        <f>表2[[#This Row],[调整结果]]/12/114.03</f>
        <v>531.21962056768393</v>
      </c>
      <c r="Z420" s="27">
        <f>ROUND(表2[[#This Row],[调整结果]]-表2[[#This Row],[14 ECI金额]],0)</f>
        <v>0</v>
      </c>
      <c r="AA420" t="s">
        <v>2198</v>
      </c>
    </row>
    <row r="421" spans="1:27" x14ac:dyDescent="0.2">
      <c r="A421" t="s">
        <v>1154</v>
      </c>
      <c r="B421" s="38" t="s">
        <v>1155</v>
      </c>
      <c r="C421" t="s">
        <v>1195</v>
      </c>
      <c r="D421" s="38" t="s">
        <v>1196</v>
      </c>
      <c r="E421" s="38" t="s">
        <v>1202</v>
      </c>
      <c r="F421">
        <v>12900077</v>
      </c>
      <c r="G421" s="39" t="s">
        <v>382</v>
      </c>
      <c r="H421" s="39" t="s">
        <v>103</v>
      </c>
      <c r="I421" s="38" t="s">
        <v>8</v>
      </c>
      <c r="J421" s="38" t="s">
        <v>35</v>
      </c>
      <c r="K421" s="38" t="s">
        <v>104</v>
      </c>
      <c r="L421" s="38">
        <v>800</v>
      </c>
      <c r="M421" s="38">
        <v>600</v>
      </c>
      <c r="N421" s="2">
        <v>2196548.9640000002</v>
      </c>
      <c r="O421" s="2">
        <v>7</v>
      </c>
      <c r="P421" s="2">
        <v>1027500.4533333</v>
      </c>
      <c r="Q421" s="3">
        <v>0.52110462309730998</v>
      </c>
      <c r="R421" s="48" t="s">
        <v>60</v>
      </c>
      <c r="S421" s="25">
        <v>0.3</v>
      </c>
      <c r="T421" s="23">
        <v>1335750.5900000001</v>
      </c>
      <c r="U421" s="36">
        <f>VLOOKUP(表2[[#This Row],[2014 Segment]],表3[],3)</f>
        <v>0</v>
      </c>
      <c r="V421" s="25">
        <v>0</v>
      </c>
      <c r="W421" s="25">
        <f>表2[[#This Row],[GR]]+表2[[#This Row],[根据BU需调整GR]]</f>
        <v>0.3</v>
      </c>
      <c r="X421" s="23">
        <f>表2[[#This Row],[MAT销量]]*(1+表2[[#This Row],[调整后GR2]])</f>
        <v>1335750.58933329</v>
      </c>
      <c r="Y421" s="23">
        <f>表2[[#This Row],[调整结果]]/12/114.03</f>
        <v>976.16898282125317</v>
      </c>
      <c r="Z421" s="27">
        <f>ROUND(表2[[#This Row],[调整结果]]-表2[[#This Row],[14 ECI金额]],0)</f>
        <v>0</v>
      </c>
      <c r="AA421" t="s">
        <v>2198</v>
      </c>
    </row>
    <row r="422" spans="1:27" x14ac:dyDescent="0.2">
      <c r="A422" t="s">
        <v>1154</v>
      </c>
      <c r="B422" s="38" t="s">
        <v>1155</v>
      </c>
      <c r="C422" t="s">
        <v>1195</v>
      </c>
      <c r="D422" s="38" t="s">
        <v>1196</v>
      </c>
      <c r="E422" s="38" t="s">
        <v>1204</v>
      </c>
      <c r="F422">
        <v>12900078</v>
      </c>
      <c r="G422" s="39" t="s">
        <v>798</v>
      </c>
      <c r="H422" s="39" t="s">
        <v>105</v>
      </c>
      <c r="I422" s="38" t="s">
        <v>8</v>
      </c>
      <c r="J422" s="38" t="s">
        <v>35</v>
      </c>
      <c r="K422" s="38" t="s">
        <v>104</v>
      </c>
      <c r="L422" s="38">
        <v>400</v>
      </c>
      <c r="M422" s="38">
        <v>1000</v>
      </c>
      <c r="N422" s="2">
        <v>744000</v>
      </c>
      <c r="O422" s="2">
        <v>3</v>
      </c>
      <c r="P422" s="2">
        <v>772381.86666666996</v>
      </c>
      <c r="Q422" s="3">
        <v>0.82874408602150995</v>
      </c>
      <c r="R422" s="48" t="s">
        <v>2197</v>
      </c>
      <c r="S422" s="25">
        <v>0</v>
      </c>
      <c r="T422" s="23">
        <v>772381.87</v>
      </c>
      <c r="U422" s="36">
        <f>VLOOKUP(表2[[#This Row],[2014 Segment]],表3[],3)</f>
        <v>0</v>
      </c>
      <c r="V422" s="25">
        <v>0</v>
      </c>
      <c r="W422" s="25">
        <f>表2[[#This Row],[GR]]+表2[[#This Row],[根据BU需调整GR]]</f>
        <v>0</v>
      </c>
      <c r="X422" s="23">
        <f>表2[[#This Row],[MAT销量]]*(1+表2[[#This Row],[调整后GR2]])</f>
        <v>772381.86666666996</v>
      </c>
      <c r="Y422" s="23">
        <f>表2[[#This Row],[调整结果]]/12/114.03</f>
        <v>564.45808607871459</v>
      </c>
      <c r="Z422" s="27">
        <f>ROUND(表2[[#This Row],[调整结果]]-表2[[#This Row],[14 ECI金额]],0)</f>
        <v>0</v>
      </c>
      <c r="AA422" t="s">
        <v>2198</v>
      </c>
    </row>
    <row r="423" spans="1:27" x14ac:dyDescent="0.2">
      <c r="A423" t="s">
        <v>1154</v>
      </c>
      <c r="B423" s="38" t="s">
        <v>1155</v>
      </c>
      <c r="C423" t="s">
        <v>1195</v>
      </c>
      <c r="D423" s="38" t="s">
        <v>1196</v>
      </c>
      <c r="E423" s="38" t="s">
        <v>1198</v>
      </c>
      <c r="F423">
        <v>12900079</v>
      </c>
      <c r="G423" s="39" t="s">
        <v>787</v>
      </c>
      <c r="H423" s="39" t="s">
        <v>105</v>
      </c>
      <c r="I423" s="38" t="s">
        <v>8</v>
      </c>
      <c r="J423" s="38" t="s">
        <v>35</v>
      </c>
      <c r="K423" s="38" t="s">
        <v>104</v>
      </c>
      <c r="L423" s="38">
        <v>1000</v>
      </c>
      <c r="M423" s="38">
        <v>1000</v>
      </c>
      <c r="N423" s="2">
        <v>120000</v>
      </c>
      <c r="O423" s="2">
        <v>1</v>
      </c>
      <c r="P423" s="2">
        <v>128019.84</v>
      </c>
      <c r="Q423" s="3">
        <v>0.80931066666666995</v>
      </c>
      <c r="R423" s="48" t="s">
        <v>2197</v>
      </c>
      <c r="S423" s="25">
        <v>0</v>
      </c>
      <c r="T423" s="23">
        <v>128019.84</v>
      </c>
      <c r="U423" s="36">
        <f>VLOOKUP(表2[[#This Row],[2014 Segment]],表3[],3)</f>
        <v>0</v>
      </c>
      <c r="V423" s="25">
        <v>0</v>
      </c>
      <c r="W423" s="25">
        <f>表2[[#This Row],[GR]]+表2[[#This Row],[根据BU需调整GR]]</f>
        <v>0</v>
      </c>
      <c r="X423" s="23">
        <f>表2[[#This Row],[MAT销量]]*(1+表2[[#This Row],[调整后GR2]])</f>
        <v>128019.84</v>
      </c>
      <c r="Y423" s="23">
        <f>表2[[#This Row],[调整结果]]/12/114.03</f>
        <v>93.557134087520822</v>
      </c>
      <c r="Z423" s="27">
        <f>ROUND(表2[[#This Row],[调整结果]]-表2[[#This Row],[14 ECI金额]],0)</f>
        <v>0</v>
      </c>
      <c r="AA423" t="s">
        <v>2198</v>
      </c>
    </row>
    <row r="424" spans="1:27" x14ac:dyDescent="0.2">
      <c r="A424" t="s">
        <v>1154</v>
      </c>
      <c r="B424" s="38" t="s">
        <v>1155</v>
      </c>
      <c r="C424" t="s">
        <v>1195</v>
      </c>
      <c r="D424" s="38" t="s">
        <v>1196</v>
      </c>
      <c r="E424" s="38" t="s">
        <v>1197</v>
      </c>
      <c r="F424">
        <v>12900082</v>
      </c>
      <c r="G424" s="39" t="s">
        <v>1205</v>
      </c>
      <c r="H424" s="39" t="s">
        <v>105</v>
      </c>
      <c r="I424" s="38" t="s">
        <v>8</v>
      </c>
      <c r="J424" s="38" t="s">
        <v>35</v>
      </c>
      <c r="K424" s="38" t="s">
        <v>107</v>
      </c>
      <c r="L424" s="38">
        <v>60</v>
      </c>
      <c r="M424" s="38">
        <v>287</v>
      </c>
      <c r="N424" s="2">
        <v>57600</v>
      </c>
      <c r="O424" s="2">
        <v>1</v>
      </c>
      <c r="P424" s="2">
        <v>55039.706666667</v>
      </c>
      <c r="Q424" s="3">
        <v>0.72432534722221997</v>
      </c>
      <c r="R424" s="48" t="s">
        <v>2197</v>
      </c>
      <c r="S424" s="25">
        <v>0</v>
      </c>
      <c r="T424" s="23">
        <v>55039.71</v>
      </c>
      <c r="U424" s="36">
        <f>VLOOKUP(表2[[#This Row],[2014 Segment]],表3[],3)</f>
        <v>0</v>
      </c>
      <c r="V424" s="25">
        <v>0</v>
      </c>
      <c r="W424" s="25">
        <f>表2[[#This Row],[GR]]+表2[[#This Row],[根据BU需调整GR]]</f>
        <v>0</v>
      </c>
      <c r="X424" s="23">
        <f>表2[[#This Row],[MAT销量]]*(1+表2[[#This Row],[调整后GR2]])</f>
        <v>55039.706666667</v>
      </c>
      <c r="Y424" s="23">
        <f>表2[[#This Row],[调整结果]]/12/114.03</f>
        <v>40.223118672474349</v>
      </c>
      <c r="Z424" s="27">
        <f>ROUND(表2[[#This Row],[调整结果]]-表2[[#This Row],[14 ECI金额]],0)</f>
        <v>0</v>
      </c>
      <c r="AA424" t="s">
        <v>2198</v>
      </c>
    </row>
    <row r="425" spans="1:27" x14ac:dyDescent="0.2">
      <c r="A425" t="s">
        <v>1154</v>
      </c>
      <c r="B425" s="38" t="s">
        <v>1155</v>
      </c>
      <c r="C425" t="s">
        <v>1195</v>
      </c>
      <c r="D425" s="38" t="s">
        <v>1196</v>
      </c>
      <c r="E425" s="38" t="s">
        <v>1198</v>
      </c>
      <c r="F425">
        <v>12900352</v>
      </c>
      <c r="G425" s="39" t="s">
        <v>557</v>
      </c>
      <c r="H425" s="39" t="s">
        <v>105</v>
      </c>
      <c r="I425" s="38" t="s">
        <v>8</v>
      </c>
      <c r="J425" s="38" t="s">
        <v>35</v>
      </c>
      <c r="K425" s="38" t="s">
        <v>106</v>
      </c>
      <c r="L425" s="38">
        <v>200</v>
      </c>
      <c r="M425" s="38">
        <v>200</v>
      </c>
      <c r="N425" s="2">
        <v>57600</v>
      </c>
      <c r="O425" s="2">
        <v>1</v>
      </c>
      <c r="P425" s="2">
        <v>36490.666666666999</v>
      </c>
      <c r="Q425" s="3">
        <v>0.52191666666667003</v>
      </c>
      <c r="R425" s="48" t="s">
        <v>2197</v>
      </c>
      <c r="S425" s="25">
        <v>0</v>
      </c>
      <c r="T425" s="23">
        <v>36490.67</v>
      </c>
      <c r="U425" s="36">
        <f>VLOOKUP(表2[[#This Row],[2014 Segment]],表3[],3)</f>
        <v>0</v>
      </c>
      <c r="V425" s="25">
        <v>0</v>
      </c>
      <c r="W425" s="25">
        <f>表2[[#This Row],[GR]]+表2[[#This Row],[根据BU需调整GR]]</f>
        <v>0</v>
      </c>
      <c r="X425" s="23">
        <f>表2[[#This Row],[MAT销量]]*(1+表2[[#This Row],[调整后GR2]])</f>
        <v>36490.666666666999</v>
      </c>
      <c r="Y425" s="23">
        <f>表2[[#This Row],[调整结果]]/12/114.03</f>
        <v>26.667446188625068</v>
      </c>
      <c r="Z425" s="27">
        <f>ROUND(表2[[#This Row],[调整结果]]-表2[[#This Row],[14 ECI金额]],0)</f>
        <v>0</v>
      </c>
      <c r="AA425" t="s">
        <v>2198</v>
      </c>
    </row>
    <row r="426" spans="1:27" x14ac:dyDescent="0.2">
      <c r="A426" t="s">
        <v>1154</v>
      </c>
      <c r="B426" s="38" t="s">
        <v>1155</v>
      </c>
      <c r="C426" t="s">
        <v>1195</v>
      </c>
      <c r="D426" s="38" t="s">
        <v>1196</v>
      </c>
      <c r="E426" s="38" t="s">
        <v>1204</v>
      </c>
      <c r="F426">
        <v>12900429</v>
      </c>
      <c r="G426" s="39" t="s">
        <v>1206</v>
      </c>
      <c r="H426" s="39" t="s">
        <v>105</v>
      </c>
      <c r="I426" s="38" t="s">
        <v>8</v>
      </c>
      <c r="J426" s="38" t="s">
        <v>35</v>
      </c>
      <c r="K426" s="38" t="s">
        <v>107</v>
      </c>
      <c r="L426" s="38">
        <v>10</v>
      </c>
      <c r="M426" s="38">
        <v>50</v>
      </c>
      <c r="N426" s="2">
        <v>37200</v>
      </c>
      <c r="O426" s="2">
        <v>1</v>
      </c>
      <c r="P426" s="2">
        <v>7602.2666666667001</v>
      </c>
      <c r="Q426" s="3">
        <v>0.25079032258064998</v>
      </c>
      <c r="R426" s="48" t="s">
        <v>2196</v>
      </c>
      <c r="S426" s="25">
        <v>0</v>
      </c>
      <c r="T426" s="23">
        <v>7602.27</v>
      </c>
      <c r="U426" s="36">
        <f>VLOOKUP(表2[[#This Row],[2014 Segment]],表3[],3)</f>
        <v>0</v>
      </c>
      <c r="V426" s="25">
        <v>0</v>
      </c>
      <c r="W426" s="25">
        <f>表2[[#This Row],[GR]]+表2[[#This Row],[根据BU需调整GR]]</f>
        <v>0</v>
      </c>
      <c r="X426" s="23">
        <f>表2[[#This Row],[MAT销量]]*(1+表2[[#This Row],[调整后GR2]])</f>
        <v>7602.2666666667001</v>
      </c>
      <c r="Y426" s="23">
        <f>表2[[#This Row],[调整结果]]/12/114.03</f>
        <v>5.5557504360451198</v>
      </c>
      <c r="Z426" s="27">
        <f>ROUND(表2[[#This Row],[调整结果]]-表2[[#This Row],[14 ECI金额]],0)</f>
        <v>0</v>
      </c>
      <c r="AA426" t="s">
        <v>2198</v>
      </c>
    </row>
    <row r="427" spans="1:27" x14ac:dyDescent="0.2">
      <c r="A427" t="s">
        <v>1154</v>
      </c>
      <c r="B427" s="38" t="s">
        <v>1155</v>
      </c>
      <c r="C427" t="s">
        <v>1195</v>
      </c>
      <c r="D427" s="38" t="s">
        <v>1196</v>
      </c>
      <c r="E427" s="38" t="s">
        <v>1198</v>
      </c>
      <c r="F427">
        <v>12900434</v>
      </c>
      <c r="G427" s="39" t="s">
        <v>558</v>
      </c>
      <c r="H427" s="39" t="s">
        <v>105</v>
      </c>
      <c r="I427" s="38" t="s">
        <v>8</v>
      </c>
      <c r="J427" s="38" t="s">
        <v>35</v>
      </c>
      <c r="K427" s="38" t="s">
        <v>106</v>
      </c>
      <c r="L427" s="38">
        <v>130</v>
      </c>
      <c r="M427" s="38">
        <v>300</v>
      </c>
      <c r="N427" s="2">
        <v>37200</v>
      </c>
      <c r="O427" s="2">
        <v>1</v>
      </c>
      <c r="P427" s="2">
        <v>19005.599999999999</v>
      </c>
      <c r="Q427" s="3">
        <v>0.45559677419354999</v>
      </c>
      <c r="R427" s="48" t="s">
        <v>2196</v>
      </c>
      <c r="S427" s="25">
        <v>0</v>
      </c>
      <c r="T427" s="23">
        <v>19005.599999999999</v>
      </c>
      <c r="U427" s="36">
        <f>VLOOKUP(表2[[#This Row],[2014 Segment]],表3[],3)</f>
        <v>0</v>
      </c>
      <c r="V427" s="25">
        <v>0</v>
      </c>
      <c r="W427" s="25">
        <f>表2[[#This Row],[GR]]+表2[[#This Row],[根据BU需调整GR]]</f>
        <v>0</v>
      </c>
      <c r="X427" s="23">
        <f>表2[[#This Row],[MAT销量]]*(1+表2[[#This Row],[调整后GR2]])</f>
        <v>19005.599999999999</v>
      </c>
      <c r="Y427" s="23">
        <f>表2[[#This Row],[调整结果]]/12/114.03</f>
        <v>13.889327369990353</v>
      </c>
      <c r="Z427" s="27">
        <f>ROUND(表2[[#This Row],[调整结果]]-表2[[#This Row],[14 ECI金额]],0)</f>
        <v>0</v>
      </c>
      <c r="AA427" t="s">
        <v>2198</v>
      </c>
    </row>
    <row r="428" spans="1:27" x14ac:dyDescent="0.2">
      <c r="A428" t="s">
        <v>1154</v>
      </c>
      <c r="B428" s="38" t="s">
        <v>1155</v>
      </c>
      <c r="C428" t="s">
        <v>1195</v>
      </c>
      <c r="D428" s="38" t="s">
        <v>1196</v>
      </c>
      <c r="E428" s="38" t="s">
        <v>1198</v>
      </c>
      <c r="F428">
        <v>12900437</v>
      </c>
      <c r="G428" s="39" t="s">
        <v>1207</v>
      </c>
      <c r="H428" s="39" t="s">
        <v>105</v>
      </c>
      <c r="I428" s="38" t="s">
        <v>8</v>
      </c>
      <c r="J428" s="38" t="s">
        <v>35</v>
      </c>
      <c r="K428" s="38" t="s">
        <v>106</v>
      </c>
      <c r="L428" s="38">
        <v>160</v>
      </c>
      <c r="M428" s="38">
        <v>300</v>
      </c>
      <c r="N428" s="2">
        <v>79440</v>
      </c>
      <c r="O428" s="2">
        <v>1</v>
      </c>
      <c r="P428" s="2">
        <v>89705.600000000006</v>
      </c>
      <c r="Q428" s="3">
        <v>0.81902517623364002</v>
      </c>
      <c r="R428" s="48" t="s">
        <v>2197</v>
      </c>
      <c r="S428" s="25">
        <v>0</v>
      </c>
      <c r="T428" s="23">
        <v>89705.600000000006</v>
      </c>
      <c r="U428" s="36">
        <f>VLOOKUP(表2[[#This Row],[2014 Segment]],表3[],3)</f>
        <v>0</v>
      </c>
      <c r="V428" s="25">
        <v>0</v>
      </c>
      <c r="W428" s="25">
        <f>表2[[#This Row],[GR]]+表2[[#This Row],[根据BU需调整GR]]</f>
        <v>0</v>
      </c>
      <c r="X428" s="23">
        <f>表2[[#This Row],[MAT销量]]*(1+表2[[#This Row],[调整后GR2]])</f>
        <v>89705.600000000006</v>
      </c>
      <c r="Y428" s="23">
        <f>表2[[#This Row],[调整结果]]/12/114.03</f>
        <v>65.557017159227101</v>
      </c>
      <c r="Z428" s="27">
        <f>ROUND(表2[[#This Row],[调整结果]]-表2[[#This Row],[14 ECI金额]],0)</f>
        <v>0</v>
      </c>
      <c r="AA428" t="s">
        <v>2198</v>
      </c>
    </row>
    <row r="429" spans="1:27" x14ac:dyDescent="0.2">
      <c r="A429" t="s">
        <v>1154</v>
      </c>
      <c r="B429" s="38" t="s">
        <v>1155</v>
      </c>
      <c r="C429" t="s">
        <v>1195</v>
      </c>
      <c r="D429" s="38" t="s">
        <v>1196</v>
      </c>
      <c r="E429" s="38" t="s">
        <v>1200</v>
      </c>
      <c r="F429">
        <v>12900438</v>
      </c>
      <c r="G429" s="39" t="s">
        <v>1208</v>
      </c>
      <c r="H429" s="39" t="s">
        <v>105</v>
      </c>
      <c r="I429" s="38" t="s">
        <v>8</v>
      </c>
      <c r="J429" s="38" t="s">
        <v>35</v>
      </c>
      <c r="K429" s="38" t="s">
        <v>107</v>
      </c>
      <c r="L429" s="38">
        <v>120</v>
      </c>
      <c r="M429" s="38">
        <v>300</v>
      </c>
      <c r="N429" s="2">
        <v>37200</v>
      </c>
      <c r="O429" s="2">
        <v>1</v>
      </c>
      <c r="P429" s="2">
        <v>15964.6</v>
      </c>
      <c r="Q429" s="3">
        <v>0.47092473118279998</v>
      </c>
      <c r="R429" s="48" t="s">
        <v>2196</v>
      </c>
      <c r="S429" s="25">
        <v>0</v>
      </c>
      <c r="T429" s="23">
        <v>15964.6</v>
      </c>
      <c r="U429" s="36">
        <f>VLOOKUP(表2[[#This Row],[2014 Segment]],表3[],3)</f>
        <v>0</v>
      </c>
      <c r="V429" s="25">
        <v>0</v>
      </c>
      <c r="W429" s="25">
        <f>表2[[#This Row],[GR]]+表2[[#This Row],[根据BU需调整GR]]</f>
        <v>0</v>
      </c>
      <c r="X429" s="23">
        <f>表2[[#This Row],[MAT销量]]*(1+表2[[#This Row],[调整后GR2]])</f>
        <v>15964.6</v>
      </c>
      <c r="Y429" s="23">
        <f>表2[[#This Row],[调整结果]]/12/114.03</f>
        <v>11.666958987400978</v>
      </c>
      <c r="Z429" s="27">
        <f>ROUND(表2[[#This Row],[调整结果]]-表2[[#This Row],[14 ECI金额]],0)</f>
        <v>0</v>
      </c>
      <c r="AA429" t="s">
        <v>2198</v>
      </c>
    </row>
    <row r="430" spans="1:27" x14ac:dyDescent="0.2">
      <c r="A430" t="s">
        <v>1154</v>
      </c>
      <c r="B430" s="38" t="s">
        <v>1155</v>
      </c>
      <c r="C430" t="s">
        <v>1195</v>
      </c>
      <c r="D430" s="38" t="s">
        <v>1196</v>
      </c>
      <c r="E430" s="38" t="s">
        <v>1200</v>
      </c>
      <c r="F430">
        <v>12900443</v>
      </c>
      <c r="G430" s="39" t="s">
        <v>1209</v>
      </c>
      <c r="H430" s="39" t="s">
        <v>105</v>
      </c>
      <c r="I430" s="38" t="s">
        <v>8</v>
      </c>
      <c r="J430" s="38" t="s">
        <v>35</v>
      </c>
      <c r="K430" s="38" t="s">
        <v>107</v>
      </c>
      <c r="L430" s="38">
        <v>30</v>
      </c>
      <c r="M430" s="38">
        <v>300</v>
      </c>
      <c r="N430" s="2">
        <v>38400</v>
      </c>
      <c r="O430" s="2">
        <v>1</v>
      </c>
      <c r="P430" s="2">
        <v>35274.346666666999</v>
      </c>
      <c r="Q430" s="3">
        <v>0.62629843750000003</v>
      </c>
      <c r="R430" s="48" t="s">
        <v>2197</v>
      </c>
      <c r="S430" s="25">
        <v>0</v>
      </c>
      <c r="T430" s="23">
        <v>35274.35</v>
      </c>
      <c r="U430" s="36">
        <f>VLOOKUP(表2[[#This Row],[2014 Segment]],表3[],3)</f>
        <v>0</v>
      </c>
      <c r="V430" s="25">
        <v>0</v>
      </c>
      <c r="W430" s="25">
        <f>表2[[#This Row],[GR]]+表2[[#This Row],[根据BU需调整GR]]</f>
        <v>0</v>
      </c>
      <c r="X430" s="23">
        <f>表2[[#This Row],[MAT销量]]*(1+表2[[#This Row],[调整后GR2]])</f>
        <v>35274.346666666999</v>
      </c>
      <c r="Y430" s="23">
        <f>表2[[#This Row],[调整结果]]/12/114.03</f>
        <v>25.778557299736182</v>
      </c>
      <c r="Z430" s="27">
        <f>ROUND(表2[[#This Row],[调整结果]]-表2[[#This Row],[14 ECI金额]],0)</f>
        <v>0</v>
      </c>
      <c r="AA430" t="s">
        <v>2198</v>
      </c>
    </row>
    <row r="431" spans="1:27" x14ac:dyDescent="0.2">
      <c r="A431" t="s">
        <v>1154</v>
      </c>
      <c r="B431" s="38" t="s">
        <v>1155</v>
      </c>
      <c r="C431" t="s">
        <v>1195</v>
      </c>
      <c r="D431" s="38" t="s">
        <v>1196</v>
      </c>
      <c r="E431" s="38" t="s">
        <v>1198</v>
      </c>
      <c r="F431">
        <v>13000608</v>
      </c>
      <c r="G431" s="39" t="s">
        <v>790</v>
      </c>
      <c r="H431" s="39" t="s">
        <v>105</v>
      </c>
      <c r="I431" s="38" t="s">
        <v>8</v>
      </c>
      <c r="J431" s="38" t="s">
        <v>35</v>
      </c>
      <c r="K431" s="38" t="s">
        <v>104</v>
      </c>
      <c r="L431" s="38">
        <v>600</v>
      </c>
      <c r="M431" s="38">
        <v>800</v>
      </c>
      <c r="N431" s="2">
        <v>49032</v>
      </c>
      <c r="O431" s="2">
        <v>1</v>
      </c>
      <c r="P431" s="2">
        <v>46525.066666667</v>
      </c>
      <c r="Q431" s="3">
        <v>0.70626815141132004</v>
      </c>
      <c r="R431" s="48" t="s">
        <v>2197</v>
      </c>
      <c r="S431" s="25">
        <v>0</v>
      </c>
      <c r="T431" s="23">
        <v>46525.07</v>
      </c>
      <c r="U431" s="36">
        <f>VLOOKUP(表2[[#This Row],[2014 Segment]],表3[],3)</f>
        <v>0</v>
      </c>
      <c r="V431" s="25">
        <v>0</v>
      </c>
      <c r="W431" s="25">
        <f>表2[[#This Row],[GR]]+表2[[#This Row],[根据BU需调整GR]]</f>
        <v>0</v>
      </c>
      <c r="X431" s="23">
        <f>表2[[#This Row],[MAT销量]]*(1+表2[[#This Row],[调整后GR2]])</f>
        <v>46525.066666667</v>
      </c>
      <c r="Y431" s="23">
        <f>表2[[#This Row],[调整结果]]/12/114.03</f>
        <v>34.000604129517818</v>
      </c>
      <c r="Z431" s="27">
        <f>ROUND(表2[[#This Row],[调整结果]]-表2[[#This Row],[14 ECI金额]],0)</f>
        <v>0</v>
      </c>
      <c r="AA431" t="s">
        <v>2198</v>
      </c>
    </row>
    <row r="432" spans="1:27" x14ac:dyDescent="0.2">
      <c r="A432" t="s">
        <v>1154</v>
      </c>
      <c r="B432" s="38" t="s">
        <v>1155</v>
      </c>
      <c r="C432" t="s">
        <v>1195</v>
      </c>
      <c r="D432" s="38" t="s">
        <v>1196</v>
      </c>
      <c r="E432" s="38" t="s">
        <v>1200</v>
      </c>
      <c r="F432">
        <v>91002535</v>
      </c>
      <c r="G432" s="39" t="s">
        <v>1210</v>
      </c>
      <c r="H432" s="39" t="s">
        <v>105</v>
      </c>
      <c r="I432" s="38" t="s">
        <v>8</v>
      </c>
      <c r="J432" s="38" t="s">
        <v>35</v>
      </c>
      <c r="K432" s="38" t="s">
        <v>107</v>
      </c>
      <c r="L432" s="38">
        <v>0</v>
      </c>
      <c r="M432" s="38">
        <v>100</v>
      </c>
      <c r="N432" s="2">
        <v>37200</v>
      </c>
      <c r="O432" s="2">
        <v>1</v>
      </c>
      <c r="P432" s="2">
        <v>21286.400000000001</v>
      </c>
      <c r="Q432" s="3">
        <v>0.60560322580644999</v>
      </c>
      <c r="R432" s="48" t="s">
        <v>2197</v>
      </c>
      <c r="S432" s="25">
        <v>0</v>
      </c>
      <c r="T432" s="23">
        <v>21286.400000000001</v>
      </c>
      <c r="U432" s="36">
        <f>VLOOKUP(表2[[#This Row],[2014 Segment]],表3[],3)</f>
        <v>0</v>
      </c>
      <c r="V432" s="25">
        <v>0</v>
      </c>
      <c r="W432" s="25">
        <f>表2[[#This Row],[GR]]+表2[[#This Row],[根据BU需调整GR]]</f>
        <v>0</v>
      </c>
      <c r="X432" s="23">
        <f>表2[[#This Row],[MAT销量]]*(1+表2[[#This Row],[调整后GR2]])</f>
        <v>21286.400000000001</v>
      </c>
      <c r="Y432" s="23">
        <f>表2[[#This Row],[调整结果]]/12/114.03</f>
        <v>15.556140197024176</v>
      </c>
      <c r="Z432" s="27">
        <f>ROUND(表2[[#This Row],[调整结果]]-表2[[#This Row],[14 ECI金额]],0)</f>
        <v>0</v>
      </c>
      <c r="AA432" t="s">
        <v>2198</v>
      </c>
    </row>
    <row r="433" spans="1:27" x14ac:dyDescent="0.2">
      <c r="A433" t="s">
        <v>1154</v>
      </c>
      <c r="B433" s="38" t="s">
        <v>1155</v>
      </c>
      <c r="C433" t="s">
        <v>1195</v>
      </c>
      <c r="D433" s="38" t="s">
        <v>1196</v>
      </c>
      <c r="E433" s="38" t="s">
        <v>1198</v>
      </c>
      <c r="F433">
        <v>91002548</v>
      </c>
      <c r="G433" s="39" t="s">
        <v>1211</v>
      </c>
      <c r="H433" s="39" t="s">
        <v>105</v>
      </c>
      <c r="I433" s="38" t="s">
        <v>8</v>
      </c>
      <c r="J433" s="38" t="s">
        <v>35</v>
      </c>
      <c r="K433" s="38" t="s">
        <v>107</v>
      </c>
      <c r="L433" s="38">
        <v>120</v>
      </c>
      <c r="M433" s="38">
        <v>40</v>
      </c>
      <c r="N433" s="2">
        <v>37092</v>
      </c>
      <c r="O433" s="2">
        <v>1</v>
      </c>
      <c r="P433" s="2">
        <v>33145.386666667</v>
      </c>
      <c r="Q433" s="3">
        <v>0.61185376900679</v>
      </c>
      <c r="R433" s="48" t="s">
        <v>2197</v>
      </c>
      <c r="S433" s="25">
        <v>0</v>
      </c>
      <c r="T433" s="23">
        <v>33145.39</v>
      </c>
      <c r="U433" s="36">
        <f>VLOOKUP(表2[[#This Row],[2014 Segment]],表3[],3)</f>
        <v>0</v>
      </c>
      <c r="V433" s="25">
        <v>0</v>
      </c>
      <c r="W433" s="25">
        <f>表2[[#This Row],[GR]]+表2[[#This Row],[根据BU需调整GR]]</f>
        <v>0</v>
      </c>
      <c r="X433" s="23">
        <f>表2[[#This Row],[MAT销量]]*(1+表2[[#This Row],[调整后GR2]])</f>
        <v>33145.386666667</v>
      </c>
      <c r="Y433" s="23">
        <f>表2[[#This Row],[调整结果]]/12/114.03</f>
        <v>24.222709423446315</v>
      </c>
      <c r="Z433" s="27">
        <f>ROUND(表2[[#This Row],[调整结果]]-表2[[#This Row],[14 ECI金额]],0)</f>
        <v>0</v>
      </c>
      <c r="AA433" t="s">
        <v>2198</v>
      </c>
    </row>
    <row r="434" spans="1:27" x14ac:dyDescent="0.2">
      <c r="A434" t="s">
        <v>1154</v>
      </c>
      <c r="B434" s="38" t="s">
        <v>1155</v>
      </c>
      <c r="C434" t="s">
        <v>1195</v>
      </c>
      <c r="D434" s="38" t="s">
        <v>1196</v>
      </c>
      <c r="E434" s="38" t="s">
        <v>1204</v>
      </c>
      <c r="F434">
        <v>91002561</v>
      </c>
      <c r="G434" s="39" t="s">
        <v>1212</v>
      </c>
      <c r="H434" s="39" t="s">
        <v>105</v>
      </c>
      <c r="I434" s="38" t="s">
        <v>8</v>
      </c>
      <c r="J434" s="38" t="s">
        <v>35</v>
      </c>
      <c r="K434" s="38" t="s">
        <v>107</v>
      </c>
      <c r="L434" s="38">
        <v>20</v>
      </c>
      <c r="M434" s="38">
        <v>80</v>
      </c>
      <c r="N434" s="2">
        <v>37200</v>
      </c>
      <c r="O434" s="2">
        <v>1</v>
      </c>
      <c r="P434" s="2">
        <v>34106.293333333</v>
      </c>
      <c r="Q434" s="3">
        <v>0.61356451612902996</v>
      </c>
      <c r="R434" s="48" t="s">
        <v>2197</v>
      </c>
      <c r="S434" s="25">
        <v>0</v>
      </c>
      <c r="T434" s="23">
        <v>34106.29</v>
      </c>
      <c r="U434" s="36">
        <f>VLOOKUP(表2[[#This Row],[2014 Segment]],表3[],3)</f>
        <v>0</v>
      </c>
      <c r="V434" s="25">
        <v>0</v>
      </c>
      <c r="W434" s="25">
        <f>表2[[#This Row],[GR]]+表2[[#This Row],[根据BU需调整GR]]</f>
        <v>0</v>
      </c>
      <c r="X434" s="23">
        <f>表2[[#This Row],[MAT销量]]*(1+表2[[#This Row],[调整后GR2]])</f>
        <v>34106.293333333</v>
      </c>
      <c r="Y434" s="23">
        <f>表2[[#This Row],[调整结果]]/12/114.03</f>
        <v>24.924941779453508</v>
      </c>
      <c r="Z434" s="27">
        <f>ROUND(表2[[#This Row],[调整结果]]-表2[[#This Row],[14 ECI金额]],0)</f>
        <v>0</v>
      </c>
      <c r="AA434" t="s">
        <v>2198</v>
      </c>
    </row>
    <row r="435" spans="1:27" x14ac:dyDescent="0.2">
      <c r="A435" t="s">
        <v>1154</v>
      </c>
      <c r="B435" s="38" t="s">
        <v>1155</v>
      </c>
      <c r="C435" t="s">
        <v>1195</v>
      </c>
      <c r="D435" s="38" t="s">
        <v>1196</v>
      </c>
      <c r="E435" s="38" t="s">
        <v>1198</v>
      </c>
      <c r="F435">
        <v>91014842</v>
      </c>
      <c r="G435" s="39" t="s">
        <v>1213</v>
      </c>
      <c r="H435" s="39" t="s">
        <v>105</v>
      </c>
      <c r="I435" s="38" t="s">
        <v>8</v>
      </c>
      <c r="J435" s="38" t="s">
        <v>35</v>
      </c>
      <c r="K435" s="38" t="s">
        <v>107</v>
      </c>
      <c r="L435" s="38">
        <v>90</v>
      </c>
      <c r="M435" s="38">
        <v>200</v>
      </c>
      <c r="N435" s="2">
        <v>77496</v>
      </c>
      <c r="O435" s="2">
        <v>1</v>
      </c>
      <c r="P435" s="2">
        <v>37099.013333333001</v>
      </c>
      <c r="Q435" s="3">
        <v>0.81421183028801003</v>
      </c>
      <c r="R435" s="48" t="s">
        <v>2197</v>
      </c>
      <c r="S435" s="25">
        <v>0</v>
      </c>
      <c r="T435" s="23">
        <v>37099.01</v>
      </c>
      <c r="U435" s="36">
        <f>VLOOKUP(表2[[#This Row],[2014 Segment]],表3[],3)</f>
        <v>0</v>
      </c>
      <c r="V435" s="25">
        <v>0</v>
      </c>
      <c r="W435" s="25">
        <f>表2[[#This Row],[GR]]+表2[[#This Row],[根据BU需调整GR]]</f>
        <v>0</v>
      </c>
      <c r="X435" s="23">
        <f>表2[[#This Row],[MAT销量]]*(1+表2[[#This Row],[调整后GR2]])</f>
        <v>37099.013333333001</v>
      </c>
      <c r="Y435" s="23">
        <f>表2[[#This Row],[调整结果]]/12/114.03</f>
        <v>27.112027049411708</v>
      </c>
      <c r="Z435" s="27">
        <f>ROUND(表2[[#This Row],[调整结果]]-表2[[#This Row],[14 ECI金额]],0)</f>
        <v>0</v>
      </c>
      <c r="AA435" t="s">
        <v>2198</v>
      </c>
    </row>
    <row r="436" spans="1:27" x14ac:dyDescent="0.2">
      <c r="A436" t="s">
        <v>1154</v>
      </c>
      <c r="B436" s="38" t="s">
        <v>1155</v>
      </c>
      <c r="C436" t="s">
        <v>1195</v>
      </c>
      <c r="D436" s="38" t="s">
        <v>1196</v>
      </c>
      <c r="E436" s="38" t="s">
        <v>1204</v>
      </c>
      <c r="F436">
        <v>91017572</v>
      </c>
      <c r="G436" s="39" t="s">
        <v>1214</v>
      </c>
      <c r="H436" s="39" t="s">
        <v>105</v>
      </c>
      <c r="I436" s="38" t="s">
        <v>8</v>
      </c>
      <c r="J436" s="38" t="s">
        <v>35</v>
      </c>
      <c r="K436" s="38" t="s">
        <v>107</v>
      </c>
      <c r="L436" s="38">
        <v>0</v>
      </c>
      <c r="M436" s="38">
        <v>100</v>
      </c>
      <c r="N436" s="2">
        <v>48000</v>
      </c>
      <c r="O436" s="2">
        <v>1</v>
      </c>
      <c r="P436" s="2">
        <v>21894.613333333</v>
      </c>
      <c r="Q436" s="3">
        <v>0.66227333333333005</v>
      </c>
      <c r="R436" s="48" t="s">
        <v>2197</v>
      </c>
      <c r="S436" s="25">
        <v>0</v>
      </c>
      <c r="T436" s="23">
        <v>21894.61</v>
      </c>
      <c r="U436" s="36">
        <f>VLOOKUP(表2[[#This Row],[2014 Segment]],表3[],3)</f>
        <v>0</v>
      </c>
      <c r="V436" s="25">
        <v>0</v>
      </c>
      <c r="W436" s="25">
        <f>表2[[#This Row],[GR]]+表2[[#This Row],[根据BU需调整GR]]</f>
        <v>0</v>
      </c>
      <c r="X436" s="23">
        <f>表2[[#This Row],[MAT销量]]*(1+表2[[#This Row],[调整后GR2]])</f>
        <v>21894.613333333</v>
      </c>
      <c r="Y436" s="23">
        <f>表2[[#This Row],[调整结果]]/12/114.03</f>
        <v>16.000623617566283</v>
      </c>
      <c r="Z436" s="27">
        <f>ROUND(表2[[#This Row],[调整结果]]-表2[[#This Row],[14 ECI金额]],0)</f>
        <v>0</v>
      </c>
      <c r="AA436" t="s">
        <v>2198</v>
      </c>
    </row>
    <row r="437" spans="1:27" x14ac:dyDescent="0.2">
      <c r="A437" t="s">
        <v>1154</v>
      </c>
      <c r="B437" s="38" t="s">
        <v>1155</v>
      </c>
      <c r="C437" t="s">
        <v>1195</v>
      </c>
      <c r="D437" s="38" t="s">
        <v>1196</v>
      </c>
      <c r="E437" s="38" t="s">
        <v>1200</v>
      </c>
      <c r="F437">
        <v>91021984</v>
      </c>
      <c r="G437" s="39" t="s">
        <v>1215</v>
      </c>
      <c r="H437" s="39" t="s">
        <v>105</v>
      </c>
      <c r="I437" s="38" t="s">
        <v>8</v>
      </c>
      <c r="J437" s="38" t="s">
        <v>35</v>
      </c>
      <c r="K437" s="38" t="s">
        <v>107</v>
      </c>
      <c r="L437" s="38">
        <v>50</v>
      </c>
      <c r="M437" s="38">
        <v>60</v>
      </c>
      <c r="N437" s="2">
        <v>37200</v>
      </c>
      <c r="O437" s="2">
        <v>1</v>
      </c>
      <c r="P437" s="2">
        <v>8666.7199999999993</v>
      </c>
      <c r="Q437" s="3">
        <v>0.35166505376343998</v>
      </c>
      <c r="R437" s="48" t="s">
        <v>2196</v>
      </c>
      <c r="S437" s="25">
        <v>0</v>
      </c>
      <c r="T437" s="23">
        <v>8666.7199999999993</v>
      </c>
      <c r="U437" s="36">
        <f>VLOOKUP(表2[[#This Row],[2014 Segment]],表3[],3)</f>
        <v>0</v>
      </c>
      <c r="V437" s="25">
        <v>0</v>
      </c>
      <c r="W437" s="25">
        <f>表2[[#This Row],[GR]]+表2[[#This Row],[根据BU需调整GR]]</f>
        <v>0</v>
      </c>
      <c r="X437" s="23">
        <f>表2[[#This Row],[MAT销量]]*(1+表2[[#This Row],[调整后GR2]])</f>
        <v>8666.7199999999993</v>
      </c>
      <c r="Y437" s="23">
        <f>表2[[#This Row],[调整结果]]/12/114.03</f>
        <v>6.3336548861410735</v>
      </c>
      <c r="Z437" s="27">
        <f>ROUND(表2[[#This Row],[调整结果]]-表2[[#This Row],[14 ECI金额]],0)</f>
        <v>0</v>
      </c>
      <c r="AA437" t="s">
        <v>2198</v>
      </c>
    </row>
    <row r="438" spans="1:27" x14ac:dyDescent="0.2">
      <c r="A438" t="s">
        <v>1154</v>
      </c>
      <c r="B438" s="38" t="s">
        <v>1155</v>
      </c>
      <c r="C438" t="s">
        <v>1195</v>
      </c>
      <c r="D438" s="38" t="s">
        <v>1196</v>
      </c>
      <c r="E438" s="38" t="s">
        <v>1200</v>
      </c>
      <c r="F438">
        <v>91025928</v>
      </c>
      <c r="G438" s="39" t="s">
        <v>1216</v>
      </c>
      <c r="H438" s="39" t="s">
        <v>105</v>
      </c>
      <c r="I438" s="38" t="s">
        <v>8</v>
      </c>
      <c r="J438" s="38" t="s">
        <v>35</v>
      </c>
      <c r="K438" s="38" t="s">
        <v>107</v>
      </c>
      <c r="L438" s="38">
        <v>0</v>
      </c>
      <c r="M438" s="38">
        <v>150</v>
      </c>
      <c r="N438" s="2">
        <v>37200</v>
      </c>
      <c r="O438" s="2">
        <v>1</v>
      </c>
      <c r="P438" s="2">
        <v>10187.120000000001</v>
      </c>
      <c r="Q438" s="3">
        <v>0.22748440860215</v>
      </c>
      <c r="R438" s="48" t="s">
        <v>2196</v>
      </c>
      <c r="S438" s="25">
        <v>0</v>
      </c>
      <c r="T438" s="23">
        <v>10187.120000000001</v>
      </c>
      <c r="U438" s="36">
        <f>VLOOKUP(表2[[#This Row],[2014 Segment]],表3[],3)</f>
        <v>0</v>
      </c>
      <c r="V438" s="25">
        <v>0</v>
      </c>
      <c r="W438" s="25">
        <f>表2[[#This Row],[GR]]+表2[[#This Row],[根据BU需调整GR]]</f>
        <v>0</v>
      </c>
      <c r="X438" s="23">
        <f>表2[[#This Row],[MAT销量]]*(1+表2[[#This Row],[调整后GR2]])</f>
        <v>10187.120000000001</v>
      </c>
      <c r="Y438" s="23">
        <f>表2[[#This Row],[调整结果]]/12/114.03</f>
        <v>7.444765997252186</v>
      </c>
      <c r="Z438" s="27">
        <f>ROUND(表2[[#This Row],[调整结果]]-表2[[#This Row],[14 ECI金额]],0)</f>
        <v>0</v>
      </c>
      <c r="AA438" t="s">
        <v>2198</v>
      </c>
    </row>
    <row r="439" spans="1:27" x14ac:dyDescent="0.2">
      <c r="A439" t="s">
        <v>1154</v>
      </c>
      <c r="B439" s="38" t="s">
        <v>1155</v>
      </c>
      <c r="C439" t="s">
        <v>1195</v>
      </c>
      <c r="D439" s="38" t="s">
        <v>1196</v>
      </c>
      <c r="E439" s="38" t="s">
        <v>1204</v>
      </c>
      <c r="F439">
        <v>91030341</v>
      </c>
      <c r="G439" s="39" t="s">
        <v>1217</v>
      </c>
      <c r="H439" s="39" t="s">
        <v>105</v>
      </c>
      <c r="I439" s="38" t="s">
        <v>8</v>
      </c>
      <c r="J439" s="38" t="s">
        <v>35</v>
      </c>
      <c r="K439" s="38" t="s">
        <v>107</v>
      </c>
      <c r="L439" s="38">
        <v>80</v>
      </c>
      <c r="M439" s="38">
        <v>150</v>
      </c>
      <c r="N439" s="2">
        <v>300000</v>
      </c>
      <c r="O439" s="2">
        <v>2</v>
      </c>
      <c r="P439" s="2">
        <v>243576.61333332999</v>
      </c>
      <c r="Q439" s="3">
        <v>0.81813040000000004</v>
      </c>
      <c r="R439" s="48" t="s">
        <v>2197</v>
      </c>
      <c r="S439" s="25">
        <v>0</v>
      </c>
      <c r="T439" s="23">
        <v>243576.61</v>
      </c>
      <c r="U439" s="36">
        <f>VLOOKUP(表2[[#This Row],[2014 Segment]],表3[],3)</f>
        <v>0</v>
      </c>
      <c r="V439" s="25">
        <v>0</v>
      </c>
      <c r="W439" s="25">
        <f>表2[[#This Row],[GR]]+表2[[#This Row],[根据BU需调整GR]]</f>
        <v>0</v>
      </c>
      <c r="X439" s="23">
        <f>表2[[#This Row],[MAT销量]]*(1+表2[[#This Row],[调整后GR2]])</f>
        <v>243576.61333332999</v>
      </c>
      <c r="Y439" s="23">
        <f>表2[[#This Row],[调整结果]]/12/114.03</f>
        <v>178.00623617566282</v>
      </c>
      <c r="Z439" s="27">
        <f>ROUND(表2[[#This Row],[调整结果]]-表2[[#This Row],[14 ECI金额]],0)</f>
        <v>0</v>
      </c>
      <c r="AA439" t="s">
        <v>2198</v>
      </c>
    </row>
    <row r="440" spans="1:27" x14ac:dyDescent="0.2">
      <c r="A440" t="s">
        <v>1154</v>
      </c>
      <c r="B440" s="38" t="s">
        <v>1155</v>
      </c>
      <c r="C440" t="s">
        <v>1195</v>
      </c>
      <c r="D440" s="38" t="s">
        <v>1196</v>
      </c>
      <c r="E440" s="38" t="s">
        <v>1198</v>
      </c>
      <c r="F440">
        <v>91032617</v>
      </c>
      <c r="G440" s="39" t="s">
        <v>1218</v>
      </c>
      <c r="H440" s="39" t="s">
        <v>105</v>
      </c>
      <c r="I440" s="38" t="s">
        <v>8</v>
      </c>
      <c r="J440" s="38" t="s">
        <v>35</v>
      </c>
      <c r="K440" s="38" t="s">
        <v>106</v>
      </c>
      <c r="L440" s="38">
        <v>90</v>
      </c>
      <c r="M440" s="38">
        <v>200</v>
      </c>
      <c r="N440" s="2">
        <v>384000</v>
      </c>
      <c r="O440" s="2">
        <v>2</v>
      </c>
      <c r="P440" s="2">
        <v>277028.08</v>
      </c>
      <c r="Q440" s="3">
        <v>0.84549895833333</v>
      </c>
      <c r="R440" s="48" t="s">
        <v>2197</v>
      </c>
      <c r="S440" s="25">
        <v>0</v>
      </c>
      <c r="T440" s="23">
        <v>277028.08</v>
      </c>
      <c r="U440" s="36">
        <f>VLOOKUP(表2[[#This Row],[2014 Segment]],表3[],3)</f>
        <v>0</v>
      </c>
      <c r="V440" s="25">
        <v>0</v>
      </c>
      <c r="W440" s="25">
        <f>表2[[#This Row],[GR]]+表2[[#This Row],[根据BU需调整GR]]</f>
        <v>0</v>
      </c>
      <c r="X440" s="23">
        <f>表2[[#This Row],[MAT销量]]*(1+表2[[#This Row],[调整后GR2]])</f>
        <v>277028.08</v>
      </c>
      <c r="Y440" s="23">
        <f>表2[[#This Row],[调整结果]]/12/114.03</f>
        <v>202.45262942500514</v>
      </c>
      <c r="Z440" s="27">
        <f>ROUND(表2[[#This Row],[调整结果]]-表2[[#This Row],[14 ECI金额]],0)</f>
        <v>0</v>
      </c>
      <c r="AA440" t="s">
        <v>2198</v>
      </c>
    </row>
    <row r="441" spans="1:27" x14ac:dyDescent="0.2">
      <c r="A441" t="s">
        <v>1154</v>
      </c>
      <c r="B441" s="38" t="s">
        <v>1155</v>
      </c>
      <c r="C441" t="s">
        <v>1195</v>
      </c>
      <c r="D441" s="38" t="s">
        <v>1196</v>
      </c>
      <c r="E441" s="38" t="s">
        <v>1197</v>
      </c>
      <c r="F441">
        <v>91033786</v>
      </c>
      <c r="G441" s="39" t="s">
        <v>1219</v>
      </c>
      <c r="H441" s="39" t="s">
        <v>105</v>
      </c>
      <c r="I441" s="38" t="s">
        <v>8</v>
      </c>
      <c r="J441" s="38" t="s">
        <v>35</v>
      </c>
      <c r="K441" s="38" t="s">
        <v>107</v>
      </c>
      <c r="L441" s="38">
        <v>50</v>
      </c>
      <c r="M441" s="38">
        <v>248</v>
      </c>
      <c r="N441" s="2">
        <v>300000</v>
      </c>
      <c r="O441" s="2">
        <v>2</v>
      </c>
      <c r="P441" s="2">
        <v>237190.39999999999</v>
      </c>
      <c r="Q441" s="3">
        <v>0.82873799999999997</v>
      </c>
      <c r="R441" s="48" t="s">
        <v>2197</v>
      </c>
      <c r="S441" s="25">
        <v>0</v>
      </c>
      <c r="T441" s="23">
        <v>237190.39999999999</v>
      </c>
      <c r="U441" s="36">
        <f>VLOOKUP(表2[[#This Row],[2014 Segment]],表3[],3)</f>
        <v>0</v>
      </c>
      <c r="V441" s="25">
        <v>0</v>
      </c>
      <c r="W441" s="25">
        <f>表2[[#This Row],[GR]]+表2[[#This Row],[根据BU需调整GR]]</f>
        <v>0</v>
      </c>
      <c r="X441" s="23">
        <f>表2[[#This Row],[MAT销量]]*(1+表2[[#This Row],[调整后GR2]])</f>
        <v>237190.39999999999</v>
      </c>
      <c r="Y441" s="23">
        <f>表2[[#This Row],[调整结果]]/12/114.03</f>
        <v>173.33917974801952</v>
      </c>
      <c r="Z441" s="27">
        <f>ROUND(表2[[#This Row],[调整结果]]-表2[[#This Row],[14 ECI金额]],0)</f>
        <v>0</v>
      </c>
      <c r="AA441" t="s">
        <v>2198</v>
      </c>
    </row>
    <row r="442" spans="1:27" x14ac:dyDescent="0.2">
      <c r="A442" t="s">
        <v>1154</v>
      </c>
      <c r="B442" s="38" t="s">
        <v>1155</v>
      </c>
      <c r="C442" t="s">
        <v>1195</v>
      </c>
      <c r="D442" s="38" t="s">
        <v>1196</v>
      </c>
      <c r="E442" s="38" t="s">
        <v>1202</v>
      </c>
      <c r="F442">
        <v>91043778</v>
      </c>
      <c r="G442" s="39" t="s">
        <v>1220</v>
      </c>
      <c r="H442" s="39" t="s">
        <v>105</v>
      </c>
      <c r="I442" s="38" t="s">
        <v>8</v>
      </c>
      <c r="J442" s="38" t="s">
        <v>35</v>
      </c>
      <c r="K442" s="38" t="s">
        <v>107</v>
      </c>
      <c r="L442" s="38">
        <v>150</v>
      </c>
      <c r="M442" s="38">
        <v>200</v>
      </c>
      <c r="N442" s="2">
        <v>180000</v>
      </c>
      <c r="O442" s="2">
        <v>1</v>
      </c>
      <c r="P442" s="2">
        <v>149006.66666667</v>
      </c>
      <c r="Q442" s="3">
        <v>0.75462888888889001</v>
      </c>
      <c r="R442" s="48" t="s">
        <v>2197</v>
      </c>
      <c r="S442" s="25">
        <v>0</v>
      </c>
      <c r="T442" s="23">
        <v>149006.67000000001</v>
      </c>
      <c r="U442" s="36">
        <f>VLOOKUP(表2[[#This Row],[2014 Segment]],表3[],3)</f>
        <v>0</v>
      </c>
      <c r="V442" s="25">
        <v>0</v>
      </c>
      <c r="W442" s="25">
        <f>表2[[#This Row],[GR]]+表2[[#This Row],[根据BU需调整GR]]</f>
        <v>0</v>
      </c>
      <c r="X442" s="23">
        <f>表2[[#This Row],[MAT销量]]*(1+表2[[#This Row],[调整后GR2]])</f>
        <v>149006.66666667</v>
      </c>
      <c r="Y442" s="23">
        <f>表2[[#This Row],[调整结果]]/12/114.03</f>
        <v>108.89434554259844</v>
      </c>
      <c r="Z442" s="27">
        <f>ROUND(表2[[#This Row],[调整结果]]-表2[[#This Row],[14 ECI金额]],0)</f>
        <v>0</v>
      </c>
      <c r="AA442" t="s">
        <v>2198</v>
      </c>
    </row>
    <row r="443" spans="1:27" x14ac:dyDescent="0.2">
      <c r="A443" t="s">
        <v>1154</v>
      </c>
      <c r="B443" s="38" t="s">
        <v>1155</v>
      </c>
      <c r="C443" t="s">
        <v>1195</v>
      </c>
      <c r="D443" s="38" t="s">
        <v>1196</v>
      </c>
      <c r="E443" s="38" t="s">
        <v>1203</v>
      </c>
      <c r="F443">
        <v>91049622</v>
      </c>
      <c r="G443" s="39" t="s">
        <v>586</v>
      </c>
      <c r="H443" s="39" t="s">
        <v>105</v>
      </c>
      <c r="I443" s="38" t="s">
        <v>8</v>
      </c>
      <c r="J443" s="38" t="s">
        <v>587</v>
      </c>
      <c r="K443" s="38" t="s">
        <v>107</v>
      </c>
      <c r="L443" s="38">
        <v>50</v>
      </c>
      <c r="M443" s="38">
        <v>50</v>
      </c>
      <c r="N443" s="2">
        <v>36000</v>
      </c>
      <c r="O443" s="2">
        <v>1</v>
      </c>
      <c r="P443" s="2">
        <v>12163.466666667</v>
      </c>
      <c r="Q443" s="3">
        <v>0.12670555555556001</v>
      </c>
      <c r="R443" s="48" t="s">
        <v>2195</v>
      </c>
      <c r="S443" s="25">
        <v>0</v>
      </c>
      <c r="T443" s="23">
        <v>12163.47</v>
      </c>
      <c r="U443" s="36">
        <f>VLOOKUP(表2[[#This Row],[2014 Segment]],表3[],3)</f>
        <v>0</v>
      </c>
      <c r="V443" s="25">
        <v>0</v>
      </c>
      <c r="W443" s="25">
        <f>表2[[#This Row],[GR]]+表2[[#This Row],[根据BU需调整GR]]</f>
        <v>0</v>
      </c>
      <c r="X443" s="23">
        <f>表2[[#This Row],[MAT销量]]*(1+表2[[#This Row],[调整后GR2]])</f>
        <v>12163.466666667</v>
      </c>
      <c r="Y443" s="23">
        <f>表2[[#This Row],[调整结果]]/12/114.03</f>
        <v>8.8890837693786722</v>
      </c>
      <c r="Z443" s="27">
        <f>ROUND(表2[[#This Row],[调整结果]]-表2[[#This Row],[14 ECI金额]],0)</f>
        <v>0</v>
      </c>
      <c r="AA443" t="s">
        <v>2198</v>
      </c>
    </row>
    <row r="444" spans="1:27" x14ac:dyDescent="0.2">
      <c r="A444" t="s">
        <v>1154</v>
      </c>
      <c r="B444" s="38" t="s">
        <v>1155</v>
      </c>
      <c r="C444" t="s">
        <v>1221</v>
      </c>
      <c r="D444" s="38" t="s">
        <v>1222</v>
      </c>
      <c r="E444" s="38" t="s">
        <v>1223</v>
      </c>
      <c r="F444">
        <v>12900108</v>
      </c>
      <c r="G444" s="39" t="s">
        <v>186</v>
      </c>
      <c r="H444" s="39" t="s">
        <v>105</v>
      </c>
      <c r="I444" s="38" t="s">
        <v>8</v>
      </c>
      <c r="J444" s="38" t="s">
        <v>187</v>
      </c>
      <c r="K444" s="38" t="s">
        <v>104</v>
      </c>
      <c r="L444" s="38">
        <v>700</v>
      </c>
      <c r="M444" s="38">
        <v>1200</v>
      </c>
      <c r="N444" s="2">
        <v>219166.62</v>
      </c>
      <c r="O444" s="2">
        <v>2</v>
      </c>
      <c r="P444" s="2">
        <v>219551.86666666999</v>
      </c>
      <c r="Q444" s="3">
        <v>0.69467330380876002</v>
      </c>
      <c r="R444" s="48" t="s">
        <v>2197</v>
      </c>
      <c r="S444" s="25">
        <v>0</v>
      </c>
      <c r="T444" s="23">
        <v>219551.87</v>
      </c>
      <c r="U444" s="36">
        <f>VLOOKUP(表2[[#This Row],[2014 Segment]],表3[],3)</f>
        <v>0</v>
      </c>
      <c r="V444" s="25">
        <v>0</v>
      </c>
      <c r="W444" s="25">
        <f>表2[[#This Row],[GR]]+表2[[#This Row],[根据BU需调整GR]]</f>
        <v>0</v>
      </c>
      <c r="X444" s="23">
        <f>表2[[#This Row],[MAT销量]]*(1+表2[[#This Row],[调整后GR2]])</f>
        <v>219551.86666666999</v>
      </c>
      <c r="Y444" s="23">
        <f>表2[[#This Row],[调整结果]]/12/114.03</f>
        <v>160.44890720765733</v>
      </c>
      <c r="Z444" s="27">
        <f>ROUND(表2[[#This Row],[调整结果]]-表2[[#This Row],[14 ECI金额]],0)</f>
        <v>0</v>
      </c>
      <c r="AA444" t="s">
        <v>2198</v>
      </c>
    </row>
    <row r="445" spans="1:27" x14ac:dyDescent="0.2">
      <c r="A445" t="s">
        <v>1154</v>
      </c>
      <c r="B445" s="38" t="s">
        <v>1155</v>
      </c>
      <c r="C445" t="s">
        <v>1221</v>
      </c>
      <c r="D445" s="38" t="s">
        <v>1222</v>
      </c>
      <c r="E445" s="38" t="s">
        <v>1224</v>
      </c>
      <c r="F445">
        <v>12900109</v>
      </c>
      <c r="G445" s="39" t="s">
        <v>1225</v>
      </c>
      <c r="H445" s="39" t="s">
        <v>105</v>
      </c>
      <c r="I445" s="38" t="s">
        <v>8</v>
      </c>
      <c r="J445" s="38" t="s">
        <v>187</v>
      </c>
      <c r="K445" s="38" t="s">
        <v>106</v>
      </c>
      <c r="L445" s="38">
        <v>400</v>
      </c>
      <c r="M445" s="38">
        <v>800</v>
      </c>
      <c r="N445" s="2">
        <v>54852</v>
      </c>
      <c r="O445" s="2">
        <v>1</v>
      </c>
      <c r="P445" s="2">
        <v>25543.253333332999</v>
      </c>
      <c r="Q445" s="3">
        <v>0.52562240210019995</v>
      </c>
      <c r="R445" s="48" t="s">
        <v>2197</v>
      </c>
      <c r="S445" s="25">
        <v>0</v>
      </c>
      <c r="T445" s="23">
        <v>25543.25</v>
      </c>
      <c r="U445" s="36">
        <f>VLOOKUP(表2[[#This Row],[2014 Segment]],表3[],3)</f>
        <v>0</v>
      </c>
      <c r="V445" s="25">
        <v>0</v>
      </c>
      <c r="W445" s="25">
        <f>表2[[#This Row],[GR]]+表2[[#This Row],[根据BU需调整GR]]</f>
        <v>0</v>
      </c>
      <c r="X445" s="23">
        <f>表2[[#This Row],[MAT销量]]*(1+表2[[#This Row],[调整后GR2]])</f>
        <v>25543.253333332999</v>
      </c>
      <c r="Y445" s="23">
        <f>表2[[#This Row],[调整结果]]/12/114.03</f>
        <v>18.667056427645502</v>
      </c>
      <c r="Z445" s="27">
        <f>ROUND(表2[[#This Row],[调整结果]]-表2[[#This Row],[14 ECI金额]],0)</f>
        <v>0</v>
      </c>
      <c r="AA445" t="s">
        <v>2198</v>
      </c>
    </row>
    <row r="446" spans="1:27" x14ac:dyDescent="0.2">
      <c r="A446" t="s">
        <v>1154</v>
      </c>
      <c r="B446" s="38" t="s">
        <v>1155</v>
      </c>
      <c r="C446" t="s">
        <v>1221</v>
      </c>
      <c r="D446" s="38" t="s">
        <v>1222</v>
      </c>
      <c r="E446" s="38" t="s">
        <v>1223</v>
      </c>
      <c r="F446">
        <v>12900110</v>
      </c>
      <c r="G446" s="39" t="s">
        <v>1226</v>
      </c>
      <c r="H446" s="39" t="s">
        <v>105</v>
      </c>
      <c r="I446" s="38" t="s">
        <v>8</v>
      </c>
      <c r="J446" s="38" t="s">
        <v>187</v>
      </c>
      <c r="K446" s="38" t="s">
        <v>106</v>
      </c>
      <c r="L446" s="38">
        <v>400</v>
      </c>
      <c r="M446" s="38">
        <v>600</v>
      </c>
      <c r="N446" s="2">
        <v>54852</v>
      </c>
      <c r="O446" s="2">
        <v>1</v>
      </c>
      <c r="P446" s="2">
        <v>53216</v>
      </c>
      <c r="Q446" s="3">
        <v>0.80005469262743001</v>
      </c>
      <c r="R446" s="48" t="s">
        <v>2197</v>
      </c>
      <c r="S446" s="25">
        <v>0</v>
      </c>
      <c r="T446" s="23">
        <v>53216</v>
      </c>
      <c r="U446" s="36">
        <f>VLOOKUP(表2[[#This Row],[2014 Segment]],表3[],3)</f>
        <v>0</v>
      </c>
      <c r="V446" s="25">
        <v>0</v>
      </c>
      <c r="W446" s="25">
        <f>表2[[#This Row],[GR]]+表2[[#This Row],[根据BU需调整GR]]</f>
        <v>0</v>
      </c>
      <c r="X446" s="23">
        <f>表2[[#This Row],[MAT销量]]*(1+表2[[#This Row],[调整后GR2]])</f>
        <v>53216</v>
      </c>
      <c r="Y446" s="23">
        <f>表2[[#This Row],[调整结果]]/12/114.03</f>
        <v>38.890350492560437</v>
      </c>
      <c r="Z446" s="27">
        <f>ROUND(表2[[#This Row],[调整结果]]-表2[[#This Row],[14 ECI金额]],0)</f>
        <v>0</v>
      </c>
      <c r="AA446" t="s">
        <v>2198</v>
      </c>
    </row>
    <row r="447" spans="1:27" x14ac:dyDescent="0.2">
      <c r="A447" t="s">
        <v>1154</v>
      </c>
      <c r="B447" s="38" t="s">
        <v>1155</v>
      </c>
      <c r="C447" t="s">
        <v>1221</v>
      </c>
      <c r="D447" s="38" t="s">
        <v>1222</v>
      </c>
      <c r="E447" s="38" t="s">
        <v>1224</v>
      </c>
      <c r="F447">
        <v>12900111</v>
      </c>
      <c r="G447" s="39" t="s">
        <v>1227</v>
      </c>
      <c r="H447" s="39" t="s">
        <v>105</v>
      </c>
      <c r="I447" s="38" t="s">
        <v>8</v>
      </c>
      <c r="J447" s="38" t="s">
        <v>187</v>
      </c>
      <c r="K447" s="38" t="s">
        <v>106</v>
      </c>
      <c r="L447" s="38">
        <v>500</v>
      </c>
      <c r="M447" s="38">
        <v>560</v>
      </c>
      <c r="N447" s="2">
        <v>130008</v>
      </c>
      <c r="O447" s="2">
        <v>1</v>
      </c>
      <c r="P447" s="2">
        <v>89706</v>
      </c>
      <c r="Q447" s="3">
        <v>0.49996538674543001</v>
      </c>
      <c r="R447" s="48" t="s">
        <v>2196</v>
      </c>
      <c r="S447" s="25">
        <v>0</v>
      </c>
      <c r="T447" s="23">
        <v>89706</v>
      </c>
      <c r="U447" s="36">
        <f>VLOOKUP(表2[[#This Row],[2014 Segment]],表3[],3)</f>
        <v>0</v>
      </c>
      <c r="V447" s="25">
        <v>0</v>
      </c>
      <c r="W447" s="25">
        <f>表2[[#This Row],[GR]]+表2[[#This Row],[根据BU需调整GR]]</f>
        <v>0</v>
      </c>
      <c r="X447" s="23">
        <f>表2[[#This Row],[MAT销量]]*(1+表2[[#This Row],[调整后GR2]])</f>
        <v>89706</v>
      </c>
      <c r="Y447" s="23">
        <f>表2[[#This Row],[调整结果]]/12/114.03</f>
        <v>65.557309479961418</v>
      </c>
      <c r="Z447" s="27">
        <f>ROUND(表2[[#This Row],[调整结果]]-表2[[#This Row],[14 ECI金额]],0)</f>
        <v>0</v>
      </c>
      <c r="AA447" t="s">
        <v>2198</v>
      </c>
    </row>
    <row r="448" spans="1:27" x14ac:dyDescent="0.2">
      <c r="A448" t="s">
        <v>1154</v>
      </c>
      <c r="B448" s="38" t="s">
        <v>1155</v>
      </c>
      <c r="C448" t="s">
        <v>1221</v>
      </c>
      <c r="D448" s="38" t="s">
        <v>1222</v>
      </c>
      <c r="E448" s="38" t="s">
        <v>1224</v>
      </c>
      <c r="F448">
        <v>12900112</v>
      </c>
      <c r="G448" s="39" t="s">
        <v>1228</v>
      </c>
      <c r="H448" s="39" t="s">
        <v>105</v>
      </c>
      <c r="I448" s="38" t="s">
        <v>8</v>
      </c>
      <c r="J448" s="38" t="s">
        <v>187</v>
      </c>
      <c r="K448" s="38" t="s">
        <v>104</v>
      </c>
      <c r="L448" s="38">
        <v>650</v>
      </c>
      <c r="M448" s="38">
        <v>120</v>
      </c>
      <c r="N448" s="2">
        <v>326979.42</v>
      </c>
      <c r="O448" s="2">
        <v>2</v>
      </c>
      <c r="P448" s="2">
        <v>85448.639999999999</v>
      </c>
      <c r="Q448" s="3">
        <v>0.62293853233943997</v>
      </c>
      <c r="R448" s="48" t="s">
        <v>2197</v>
      </c>
      <c r="S448" s="25">
        <v>0</v>
      </c>
      <c r="T448" s="23">
        <v>85448.639999999999</v>
      </c>
      <c r="U448" s="36">
        <f>VLOOKUP(表2[[#This Row],[2014 Segment]],表3[],3)</f>
        <v>0</v>
      </c>
      <c r="V448" s="25">
        <v>0</v>
      </c>
      <c r="W448" s="25">
        <f>表2[[#This Row],[GR]]+表2[[#This Row],[根据BU需调整GR]]</f>
        <v>0</v>
      </c>
      <c r="X448" s="23">
        <f>表2[[#This Row],[MAT销量]]*(1+表2[[#This Row],[调整后GR2]])</f>
        <v>85448.639999999999</v>
      </c>
      <c r="Y448" s="23">
        <f>表2[[#This Row],[调整结果]]/12/114.03</f>
        <v>62.446022976409715</v>
      </c>
      <c r="Z448" s="27">
        <f>ROUND(表2[[#This Row],[调整结果]]-表2[[#This Row],[14 ECI金额]],0)</f>
        <v>0</v>
      </c>
      <c r="AA448" t="s">
        <v>2198</v>
      </c>
    </row>
    <row r="449" spans="1:27" x14ac:dyDescent="0.2">
      <c r="A449" t="s">
        <v>1154</v>
      </c>
      <c r="B449" s="38" t="s">
        <v>1155</v>
      </c>
      <c r="C449" t="s">
        <v>1221</v>
      </c>
      <c r="D449" s="38" t="s">
        <v>1222</v>
      </c>
      <c r="E449" s="38" t="s">
        <v>1224</v>
      </c>
      <c r="F449">
        <v>12900113</v>
      </c>
      <c r="G449" s="39" t="s">
        <v>836</v>
      </c>
      <c r="H449" s="39" t="s">
        <v>105</v>
      </c>
      <c r="I449" s="38" t="s">
        <v>8</v>
      </c>
      <c r="J449" s="38" t="s">
        <v>187</v>
      </c>
      <c r="K449" s="38" t="s">
        <v>106</v>
      </c>
      <c r="L449" s="38">
        <v>150</v>
      </c>
      <c r="M449" s="38">
        <v>180</v>
      </c>
      <c r="N449" s="2">
        <v>64800</v>
      </c>
      <c r="O449" s="2">
        <v>1</v>
      </c>
      <c r="P449" s="2">
        <v>31625.173333333001</v>
      </c>
      <c r="Q449" s="49">
        <v>0.67337407407407002</v>
      </c>
      <c r="R449" s="48" t="s">
        <v>2197</v>
      </c>
      <c r="S449" s="25">
        <v>0</v>
      </c>
      <c r="T449" s="23">
        <v>31625.17</v>
      </c>
      <c r="U449" s="36">
        <f>VLOOKUP(表2[[#This Row],[2014 Segment]],表3[],3)</f>
        <v>0</v>
      </c>
      <c r="V449" s="25">
        <v>0</v>
      </c>
      <c r="W449" s="25">
        <f>表2[[#This Row],[GR]]+表2[[#This Row],[根据BU需调整GR]]</f>
        <v>0</v>
      </c>
      <c r="X449" s="23">
        <f>表2[[#This Row],[MAT销量]]*(1+表2[[#This Row],[调整后GR2]])</f>
        <v>31625.173333333001</v>
      </c>
      <c r="Y449" s="23">
        <f>表2[[#This Row],[调整结果]]/12/114.03</f>
        <v>23.111734728677394</v>
      </c>
      <c r="Z449" s="27">
        <f>ROUND(表2[[#This Row],[调整结果]]-表2[[#This Row],[14 ECI金额]],0)</f>
        <v>0</v>
      </c>
      <c r="AA449" t="s">
        <v>2198</v>
      </c>
    </row>
    <row r="450" spans="1:27" x14ac:dyDescent="0.2">
      <c r="A450" t="s">
        <v>1154</v>
      </c>
      <c r="B450" s="38" t="s">
        <v>1155</v>
      </c>
      <c r="C450" t="s">
        <v>1221</v>
      </c>
      <c r="D450" s="38" t="s">
        <v>1222</v>
      </c>
      <c r="E450" s="38" t="s">
        <v>1224</v>
      </c>
      <c r="F450">
        <v>12900114</v>
      </c>
      <c r="G450" s="39" t="s">
        <v>1229</v>
      </c>
      <c r="H450" s="39" t="s">
        <v>105</v>
      </c>
      <c r="I450" s="38" t="s">
        <v>8</v>
      </c>
      <c r="J450" s="38" t="s">
        <v>187</v>
      </c>
      <c r="K450" s="38" t="s">
        <v>106</v>
      </c>
      <c r="L450" s="38">
        <v>618</v>
      </c>
      <c r="M450" s="38">
        <v>400</v>
      </c>
      <c r="N450" s="2">
        <v>238536</v>
      </c>
      <c r="O450" s="2">
        <v>2</v>
      </c>
      <c r="P450" s="2">
        <v>144441.33333333</v>
      </c>
      <c r="Q450" s="3">
        <v>0.69999580776067005</v>
      </c>
      <c r="R450" s="48" t="s">
        <v>2197</v>
      </c>
      <c r="S450" s="25">
        <v>0</v>
      </c>
      <c r="T450" s="23">
        <v>144441.32999999999</v>
      </c>
      <c r="U450" s="36">
        <f>VLOOKUP(表2[[#This Row],[2014 Segment]],表3[],3)</f>
        <v>0</v>
      </c>
      <c r="V450" s="25">
        <v>0</v>
      </c>
      <c r="W450" s="25">
        <f>表2[[#This Row],[GR]]+表2[[#This Row],[根据BU需调整GR]]</f>
        <v>0</v>
      </c>
      <c r="X450" s="23">
        <f>表2[[#This Row],[MAT销量]]*(1+表2[[#This Row],[调整后GR2]])</f>
        <v>144441.33333333</v>
      </c>
      <c r="Y450" s="23">
        <f>表2[[#This Row],[调整结果]]/12/114.03</f>
        <v>105.55799156167235</v>
      </c>
      <c r="Z450" s="27">
        <f>ROUND(表2[[#This Row],[调整结果]]-表2[[#This Row],[14 ECI金额]],0)</f>
        <v>0</v>
      </c>
      <c r="AA450" t="s">
        <v>2198</v>
      </c>
    </row>
    <row r="451" spans="1:27" x14ac:dyDescent="0.2">
      <c r="A451" t="s">
        <v>1154</v>
      </c>
      <c r="B451" s="38" t="s">
        <v>1155</v>
      </c>
      <c r="C451" t="s">
        <v>1221</v>
      </c>
      <c r="D451" s="38" t="s">
        <v>1222</v>
      </c>
      <c r="E451" s="38" t="s">
        <v>1224</v>
      </c>
      <c r="F451">
        <v>12900115</v>
      </c>
      <c r="G451" s="39" t="s">
        <v>837</v>
      </c>
      <c r="H451" s="39" t="s">
        <v>103</v>
      </c>
      <c r="I451" s="38" t="s">
        <v>8</v>
      </c>
      <c r="J451" s="38" t="s">
        <v>187</v>
      </c>
      <c r="K451" s="38" t="s">
        <v>104</v>
      </c>
      <c r="L451" s="38">
        <v>550</v>
      </c>
      <c r="M451" s="38">
        <v>800</v>
      </c>
      <c r="N451" s="2">
        <v>172982.98666667001</v>
      </c>
      <c r="O451" s="2">
        <v>1</v>
      </c>
      <c r="P451" s="2">
        <v>109472</v>
      </c>
      <c r="Q451" s="3">
        <v>0.64559412548007999</v>
      </c>
      <c r="R451" s="48" t="s">
        <v>2197</v>
      </c>
      <c r="S451" s="25">
        <v>0</v>
      </c>
      <c r="T451" s="23">
        <v>109472</v>
      </c>
      <c r="U451" s="36">
        <f>VLOOKUP(表2[[#This Row],[2014 Segment]],表3[],3)</f>
        <v>0</v>
      </c>
      <c r="V451" s="25">
        <v>0</v>
      </c>
      <c r="W451" s="25">
        <f>表2[[#This Row],[GR]]+表2[[#This Row],[根据BU需调整GR]]</f>
        <v>0</v>
      </c>
      <c r="X451" s="23">
        <f>表2[[#This Row],[MAT销量]]*(1+表2[[#This Row],[调整后GR2]])</f>
        <v>109472</v>
      </c>
      <c r="Y451" s="23">
        <f>表2[[#This Row],[调整结果]]/12/114.03</f>
        <v>80.002338565874467</v>
      </c>
      <c r="Z451" s="27">
        <f>ROUND(表2[[#This Row],[调整结果]]-表2[[#This Row],[14 ECI金额]],0)</f>
        <v>0</v>
      </c>
      <c r="AA451" t="s">
        <v>2198</v>
      </c>
    </row>
    <row r="452" spans="1:27" x14ac:dyDescent="0.2">
      <c r="A452" t="s">
        <v>1154</v>
      </c>
      <c r="B452" s="38" t="s">
        <v>1155</v>
      </c>
      <c r="C452" t="s">
        <v>1221</v>
      </c>
      <c r="D452" s="38" t="s">
        <v>1222</v>
      </c>
      <c r="E452" s="38" t="s">
        <v>1224</v>
      </c>
      <c r="F452">
        <v>12900116</v>
      </c>
      <c r="G452" s="39" t="s">
        <v>572</v>
      </c>
      <c r="H452" s="39" t="s">
        <v>103</v>
      </c>
      <c r="I452" s="38" t="s">
        <v>8</v>
      </c>
      <c r="J452" s="38" t="s">
        <v>187</v>
      </c>
      <c r="K452" s="38" t="s">
        <v>104</v>
      </c>
      <c r="L452" s="38">
        <v>750</v>
      </c>
      <c r="M452" s="38">
        <v>1500</v>
      </c>
      <c r="N452" s="2">
        <v>372439.26</v>
      </c>
      <c r="O452" s="2">
        <v>2</v>
      </c>
      <c r="P452" s="2">
        <v>245096.45333332999</v>
      </c>
      <c r="Q452" s="49">
        <v>0.54157888725265002</v>
      </c>
      <c r="R452" s="48" t="s">
        <v>2197</v>
      </c>
      <c r="S452" s="25">
        <v>0</v>
      </c>
      <c r="T452" s="23">
        <v>245096.45</v>
      </c>
      <c r="U452" s="36">
        <f>VLOOKUP(表2[[#This Row],[2014 Segment]],表3[],3)</f>
        <v>0</v>
      </c>
      <c r="V452" s="25">
        <v>0</v>
      </c>
      <c r="W452" s="25">
        <f>表2[[#This Row],[GR]]+表2[[#This Row],[根据BU需调整GR]]</f>
        <v>0</v>
      </c>
      <c r="X452" s="23">
        <f>表2[[#This Row],[MAT销量]]*(1+表2[[#This Row],[调整后GR2]])</f>
        <v>245096.45333332999</v>
      </c>
      <c r="Y452" s="23">
        <f>表2[[#This Row],[调整结果]]/12/114.03</f>
        <v>179.11693803774591</v>
      </c>
      <c r="Z452" s="27">
        <f>ROUND(表2[[#This Row],[调整结果]]-表2[[#This Row],[14 ECI金额]],0)</f>
        <v>0</v>
      </c>
      <c r="AA452" t="s">
        <v>2198</v>
      </c>
    </row>
    <row r="453" spans="1:27" x14ac:dyDescent="0.2">
      <c r="A453" t="s">
        <v>1154</v>
      </c>
      <c r="B453" s="38" t="s">
        <v>1155</v>
      </c>
      <c r="C453" t="s">
        <v>1221</v>
      </c>
      <c r="D453" s="38" t="s">
        <v>1222</v>
      </c>
      <c r="E453" s="38" t="s">
        <v>1224</v>
      </c>
      <c r="F453">
        <v>12900117</v>
      </c>
      <c r="G453" s="39" t="s">
        <v>573</v>
      </c>
      <c r="H453" s="39" t="s">
        <v>105</v>
      </c>
      <c r="I453" s="38" t="s">
        <v>8</v>
      </c>
      <c r="J453" s="38" t="s">
        <v>187</v>
      </c>
      <c r="K453" s="38" t="s">
        <v>104</v>
      </c>
      <c r="L453" s="38">
        <v>500</v>
      </c>
      <c r="M453" s="38">
        <v>767</v>
      </c>
      <c r="N453" s="2">
        <v>201708</v>
      </c>
      <c r="O453" s="2">
        <v>1</v>
      </c>
      <c r="P453" s="2">
        <v>127716.8</v>
      </c>
      <c r="Q453" s="3">
        <v>0.65557142007257996</v>
      </c>
      <c r="R453" s="48" t="s">
        <v>2197</v>
      </c>
      <c r="S453" s="25">
        <v>0</v>
      </c>
      <c r="T453" s="23">
        <v>127716.8</v>
      </c>
      <c r="U453" s="36">
        <f>VLOOKUP(表2[[#This Row],[2014 Segment]],表3[],3)</f>
        <v>0</v>
      </c>
      <c r="V453" s="25">
        <v>0</v>
      </c>
      <c r="W453" s="25">
        <f>表2[[#This Row],[GR]]+表2[[#This Row],[根据BU需调整GR]]</f>
        <v>0</v>
      </c>
      <c r="X453" s="23">
        <f>表2[[#This Row],[MAT销量]]*(1+表2[[#This Row],[调整后GR2]])</f>
        <v>127716.8</v>
      </c>
      <c r="Y453" s="23">
        <f>表2[[#This Row],[调整结果]]/12/114.03</f>
        <v>93.335671899207824</v>
      </c>
      <c r="Z453" s="27">
        <f>ROUND(表2[[#This Row],[调整结果]]-表2[[#This Row],[14 ECI金额]],0)</f>
        <v>0</v>
      </c>
      <c r="AA453" t="s">
        <v>2198</v>
      </c>
    </row>
    <row r="454" spans="1:27" x14ac:dyDescent="0.2">
      <c r="A454" t="s">
        <v>1154</v>
      </c>
      <c r="B454" s="38" t="s">
        <v>1155</v>
      </c>
      <c r="C454" t="s">
        <v>1221</v>
      </c>
      <c r="D454" s="38" t="s">
        <v>1222</v>
      </c>
      <c r="E454" s="38" t="s">
        <v>1223</v>
      </c>
      <c r="F454">
        <v>12900118</v>
      </c>
      <c r="G454" s="39" t="s">
        <v>1230</v>
      </c>
      <c r="H454" s="39" t="s">
        <v>105</v>
      </c>
      <c r="I454" s="38" t="s">
        <v>8</v>
      </c>
      <c r="J454" s="38" t="s">
        <v>187</v>
      </c>
      <c r="K454" s="38" t="s">
        <v>106</v>
      </c>
      <c r="L454" s="38">
        <v>450</v>
      </c>
      <c r="M454" s="38">
        <v>450</v>
      </c>
      <c r="N454" s="2">
        <v>36000</v>
      </c>
      <c r="O454" s="2">
        <v>1</v>
      </c>
      <c r="P454" s="2">
        <v>1520.5333333333001</v>
      </c>
      <c r="Q454" s="3">
        <v>3.1677777777777999E-2</v>
      </c>
      <c r="R454" s="48" t="s">
        <v>2195</v>
      </c>
      <c r="S454" s="25">
        <v>0</v>
      </c>
      <c r="T454" s="23">
        <v>1520.53</v>
      </c>
      <c r="U454" s="36">
        <f>VLOOKUP(表2[[#This Row],[2014 Segment]],表3[],3)</f>
        <v>0</v>
      </c>
      <c r="V454" s="25">
        <v>0</v>
      </c>
      <c r="W454" s="25">
        <f>表2[[#This Row],[GR]]+表2[[#This Row],[根据BU需调整GR]]</f>
        <v>0</v>
      </c>
      <c r="X454" s="23">
        <f>表2[[#This Row],[MAT销量]]*(1+表2[[#This Row],[调整后GR2]])</f>
        <v>1520.5333333333001</v>
      </c>
      <c r="Y454" s="23">
        <f>表2[[#This Row],[调整结果]]/12/114.03</f>
        <v>1.1112085513558567</v>
      </c>
      <c r="Z454" s="27">
        <f>ROUND(表2[[#This Row],[调整结果]]-表2[[#This Row],[14 ECI金额]],0)</f>
        <v>0</v>
      </c>
      <c r="AA454" t="s">
        <v>2198</v>
      </c>
    </row>
    <row r="455" spans="1:27" x14ac:dyDescent="0.2">
      <c r="A455" t="s">
        <v>1154</v>
      </c>
      <c r="B455" s="38" t="s">
        <v>1155</v>
      </c>
      <c r="C455" t="s">
        <v>1221</v>
      </c>
      <c r="D455" s="38" t="s">
        <v>1222</v>
      </c>
      <c r="E455" s="38" t="s">
        <v>1223</v>
      </c>
      <c r="F455">
        <v>12900119</v>
      </c>
      <c r="G455" s="39" t="s">
        <v>838</v>
      </c>
      <c r="H455" s="39" t="s">
        <v>105</v>
      </c>
      <c r="I455" s="38" t="s">
        <v>8</v>
      </c>
      <c r="J455" s="38" t="s">
        <v>187</v>
      </c>
      <c r="K455" s="38" t="s">
        <v>106</v>
      </c>
      <c r="L455" s="38">
        <v>680</v>
      </c>
      <c r="M455" s="38">
        <v>700</v>
      </c>
      <c r="N455" s="2">
        <v>96588</v>
      </c>
      <c r="O455" s="2">
        <v>1</v>
      </c>
      <c r="P455" s="2">
        <v>24326.400000000001</v>
      </c>
      <c r="Q455" s="3">
        <v>0.85001200977347002</v>
      </c>
      <c r="R455" s="48" t="s">
        <v>2197</v>
      </c>
      <c r="S455" s="25">
        <v>0</v>
      </c>
      <c r="T455" s="23">
        <v>24326.400000000001</v>
      </c>
      <c r="U455" s="36">
        <f>VLOOKUP(表2[[#This Row],[2014 Segment]],表3[],3)</f>
        <v>0</v>
      </c>
      <c r="V455" s="25">
        <v>0</v>
      </c>
      <c r="W455" s="25">
        <f>表2[[#This Row],[GR]]+表2[[#This Row],[根据BU需调整GR]]</f>
        <v>0</v>
      </c>
      <c r="X455" s="23">
        <f>表2[[#This Row],[MAT销量]]*(1+表2[[#This Row],[调整后GR2]])</f>
        <v>24326.400000000001</v>
      </c>
      <c r="Y455" s="23">
        <f>表2[[#This Row],[调整结果]]/12/114.03</f>
        <v>17.777777777777779</v>
      </c>
      <c r="Z455" s="27">
        <f>ROUND(表2[[#This Row],[调整结果]]-表2[[#This Row],[14 ECI金额]],0)</f>
        <v>0</v>
      </c>
      <c r="AA455" t="s">
        <v>2198</v>
      </c>
    </row>
    <row r="456" spans="1:27" x14ac:dyDescent="0.2">
      <c r="A456" t="s">
        <v>1154</v>
      </c>
      <c r="B456" s="38" t="s">
        <v>1155</v>
      </c>
      <c r="C456" t="s">
        <v>1221</v>
      </c>
      <c r="D456" s="38" t="s">
        <v>1222</v>
      </c>
      <c r="E456" s="38" t="s">
        <v>1223</v>
      </c>
      <c r="F456">
        <v>12900121</v>
      </c>
      <c r="G456" s="39" t="s">
        <v>574</v>
      </c>
      <c r="H456" s="39" t="s">
        <v>105</v>
      </c>
      <c r="I456" s="38" t="s">
        <v>8</v>
      </c>
      <c r="J456" s="38" t="s">
        <v>187</v>
      </c>
      <c r="K456" s="38" t="s">
        <v>104</v>
      </c>
      <c r="L456" s="38">
        <v>600</v>
      </c>
      <c r="M456" s="38">
        <v>1100</v>
      </c>
      <c r="N456" s="2">
        <v>242904</v>
      </c>
      <c r="O456" s="2">
        <v>2</v>
      </c>
      <c r="P456" s="2">
        <v>218942.93333333</v>
      </c>
      <c r="Q456" s="3">
        <v>0.80003622830418997</v>
      </c>
      <c r="R456" s="48" t="s">
        <v>2197</v>
      </c>
      <c r="S456" s="25">
        <v>0</v>
      </c>
      <c r="T456" s="23">
        <v>218942.93</v>
      </c>
      <c r="U456" s="36">
        <f>VLOOKUP(表2[[#This Row],[2014 Segment]],表3[],3)</f>
        <v>0</v>
      </c>
      <c r="V456" s="25">
        <v>0</v>
      </c>
      <c r="W456" s="25">
        <f>表2[[#This Row],[GR]]+表2[[#This Row],[根据BU需调整GR]]</f>
        <v>0</v>
      </c>
      <c r="X456" s="23">
        <f>表2[[#This Row],[MAT销量]]*(1+表2[[#This Row],[调整后GR2]])</f>
        <v>218942.93333333</v>
      </c>
      <c r="Y456" s="23">
        <f>表2[[#This Row],[调整结果]]/12/114.03</f>
        <v>160.00389760978837</v>
      </c>
      <c r="Z456" s="27">
        <f>ROUND(表2[[#This Row],[调整结果]]-表2[[#This Row],[14 ECI金额]],0)</f>
        <v>0</v>
      </c>
      <c r="AA456" t="s">
        <v>2198</v>
      </c>
    </row>
    <row r="457" spans="1:27" x14ac:dyDescent="0.2">
      <c r="A457" t="s">
        <v>1154</v>
      </c>
      <c r="B457" s="38" t="s">
        <v>1155</v>
      </c>
      <c r="C457" t="s">
        <v>1221</v>
      </c>
      <c r="D457" s="38" t="s">
        <v>1222</v>
      </c>
      <c r="E457" s="38" t="s">
        <v>1231</v>
      </c>
      <c r="F457">
        <v>12900136</v>
      </c>
      <c r="G457" s="39" t="s">
        <v>800</v>
      </c>
      <c r="H457" s="39" t="s">
        <v>105</v>
      </c>
      <c r="I457" s="38" t="s">
        <v>8</v>
      </c>
      <c r="J457" s="38" t="s">
        <v>46</v>
      </c>
      <c r="K457" s="38" t="s">
        <v>106</v>
      </c>
      <c r="L457" s="38">
        <v>334</v>
      </c>
      <c r="M457" s="38">
        <v>2000</v>
      </c>
      <c r="N457" s="2">
        <v>36000</v>
      </c>
      <c r="O457" s="2">
        <v>1</v>
      </c>
      <c r="P457" s="2">
        <v>6233.64</v>
      </c>
      <c r="Q457" s="3">
        <v>1.5837500000000001E-2</v>
      </c>
      <c r="R457" s="48" t="s">
        <v>2195</v>
      </c>
      <c r="S457" s="25">
        <v>0</v>
      </c>
      <c r="T457" s="23">
        <v>6233.64</v>
      </c>
      <c r="U457" s="36">
        <f>VLOOKUP(表2[[#This Row],[2014 Segment]],表3[],3)</f>
        <v>0</v>
      </c>
      <c r="V457" s="25">
        <v>0</v>
      </c>
      <c r="W457" s="25">
        <f>表2[[#This Row],[GR]]+表2[[#This Row],[根据BU需调整GR]]</f>
        <v>0</v>
      </c>
      <c r="X457" s="23">
        <f>表2[[#This Row],[MAT销量]]*(1+表2[[#This Row],[调整后GR2]])</f>
        <v>6233.64</v>
      </c>
      <c r="Y457" s="23">
        <f>表2[[#This Row],[调整结果]]/12/114.03</f>
        <v>4.5555555555555554</v>
      </c>
      <c r="Z457" s="27">
        <f>ROUND(表2[[#This Row],[调整结果]]-表2[[#This Row],[14 ECI金额]],0)</f>
        <v>0</v>
      </c>
      <c r="AA457" t="s">
        <v>2198</v>
      </c>
    </row>
    <row r="458" spans="1:27" x14ac:dyDescent="0.2">
      <c r="A458" t="s">
        <v>1154</v>
      </c>
      <c r="B458" s="38" t="s">
        <v>1155</v>
      </c>
      <c r="C458" t="s">
        <v>1221</v>
      </c>
      <c r="D458" s="38" t="s">
        <v>1222</v>
      </c>
      <c r="E458" s="38" t="s">
        <v>1231</v>
      </c>
      <c r="F458">
        <v>12900138</v>
      </c>
      <c r="G458" s="39" t="s">
        <v>1232</v>
      </c>
      <c r="H458" s="39" t="s">
        <v>105</v>
      </c>
      <c r="I458" s="38" t="s">
        <v>8</v>
      </c>
      <c r="J458" s="38" t="s">
        <v>46</v>
      </c>
      <c r="K458" s="38" t="s">
        <v>106</v>
      </c>
      <c r="L458" s="38">
        <v>200</v>
      </c>
      <c r="M458" s="38">
        <v>1100</v>
      </c>
      <c r="N458" s="2">
        <v>72384</v>
      </c>
      <c r="O458" s="2">
        <v>1</v>
      </c>
      <c r="P458" s="2">
        <v>47132.800000000003</v>
      </c>
      <c r="Q458" s="3">
        <v>0.51649397656940998</v>
      </c>
      <c r="R458" s="48" t="s">
        <v>2197</v>
      </c>
      <c r="S458" s="25">
        <v>0</v>
      </c>
      <c r="T458" s="23">
        <v>47132.800000000003</v>
      </c>
      <c r="U458" s="36">
        <f>VLOOKUP(表2[[#This Row],[2014 Segment]],表3[],3)</f>
        <v>0</v>
      </c>
      <c r="V458" s="25">
        <v>0</v>
      </c>
      <c r="W458" s="25">
        <f>表2[[#This Row],[GR]]+表2[[#This Row],[根据BU需调整GR]]</f>
        <v>0</v>
      </c>
      <c r="X458" s="23">
        <f>表2[[#This Row],[MAT销量]]*(1+表2[[#This Row],[调整后GR2]])</f>
        <v>47132.800000000003</v>
      </c>
      <c r="Y458" s="23">
        <f>表2[[#This Row],[调整结果]]/12/114.03</f>
        <v>34.444736765178753</v>
      </c>
      <c r="Z458" s="27">
        <f>ROUND(表2[[#This Row],[调整结果]]-表2[[#This Row],[14 ECI金额]],0)</f>
        <v>0</v>
      </c>
      <c r="AA458" t="s">
        <v>2198</v>
      </c>
    </row>
    <row r="459" spans="1:27" x14ac:dyDescent="0.2">
      <c r="A459" t="s">
        <v>1154</v>
      </c>
      <c r="B459" s="38" t="s">
        <v>1155</v>
      </c>
      <c r="C459" t="s">
        <v>1221</v>
      </c>
      <c r="D459" s="38" t="s">
        <v>1222</v>
      </c>
      <c r="E459" s="38" t="s">
        <v>1231</v>
      </c>
      <c r="F459">
        <v>12900140</v>
      </c>
      <c r="G459" s="39" t="s">
        <v>1233</v>
      </c>
      <c r="H459" s="39" t="s">
        <v>103</v>
      </c>
      <c r="I459" s="38" t="s">
        <v>8</v>
      </c>
      <c r="J459" s="38" t="s">
        <v>46</v>
      </c>
      <c r="K459" s="38" t="s">
        <v>104</v>
      </c>
      <c r="L459" s="38">
        <v>1200</v>
      </c>
      <c r="M459" s="38">
        <v>3400</v>
      </c>
      <c r="N459" s="2">
        <v>219166.62</v>
      </c>
      <c r="O459" s="2">
        <v>2</v>
      </c>
      <c r="P459" s="2">
        <v>158126.93333333</v>
      </c>
      <c r="Q459" s="3">
        <v>0.63694370976748005</v>
      </c>
      <c r="R459" s="48" t="s">
        <v>2197</v>
      </c>
      <c r="S459" s="25">
        <v>0</v>
      </c>
      <c r="T459" s="23">
        <v>158126.93</v>
      </c>
      <c r="U459" s="36">
        <f>VLOOKUP(表2[[#This Row],[2014 Segment]],表3[],3)</f>
        <v>0</v>
      </c>
      <c r="V459" s="25">
        <v>0</v>
      </c>
      <c r="W459" s="25">
        <f>表2[[#This Row],[GR]]+表2[[#This Row],[根据BU需调整GR]]</f>
        <v>0</v>
      </c>
      <c r="X459" s="23">
        <f>表2[[#This Row],[MAT销量]]*(1+表2[[#This Row],[调整后GR2]])</f>
        <v>158126.93333333</v>
      </c>
      <c r="Y459" s="23">
        <f>表2[[#This Row],[调整结果]]/12/114.03</f>
        <v>115.55945316534391</v>
      </c>
      <c r="Z459" s="27">
        <f>ROUND(表2[[#This Row],[调整结果]]-表2[[#This Row],[14 ECI金额]],0)</f>
        <v>0</v>
      </c>
      <c r="AA459" t="s">
        <v>2198</v>
      </c>
    </row>
    <row r="460" spans="1:27" x14ac:dyDescent="0.2">
      <c r="A460" t="s">
        <v>1154</v>
      </c>
      <c r="B460" s="38" t="s">
        <v>1155</v>
      </c>
      <c r="C460" t="s">
        <v>1221</v>
      </c>
      <c r="D460" s="38" t="s">
        <v>1222</v>
      </c>
      <c r="E460" s="38" t="s">
        <v>1231</v>
      </c>
      <c r="F460">
        <v>12900142</v>
      </c>
      <c r="G460" s="39" t="s">
        <v>389</v>
      </c>
      <c r="H460" s="39" t="s">
        <v>105</v>
      </c>
      <c r="I460" s="38" t="s">
        <v>8</v>
      </c>
      <c r="J460" s="38" t="s">
        <v>46</v>
      </c>
      <c r="K460" s="38" t="s">
        <v>106</v>
      </c>
      <c r="L460" s="38">
        <v>300</v>
      </c>
      <c r="M460" s="38">
        <v>500</v>
      </c>
      <c r="N460" s="2">
        <v>72384</v>
      </c>
      <c r="O460" s="2">
        <v>1</v>
      </c>
      <c r="P460" s="2">
        <v>31624.586666667001</v>
      </c>
      <c r="Q460" s="3">
        <v>0.29710654288240002</v>
      </c>
      <c r="R460" s="48" t="s">
        <v>2196</v>
      </c>
      <c r="S460" s="25">
        <v>0</v>
      </c>
      <c r="T460" s="23">
        <v>31624.59</v>
      </c>
      <c r="U460" s="36">
        <f>VLOOKUP(表2[[#This Row],[2014 Segment]],表3[],3)</f>
        <v>0</v>
      </c>
      <c r="V460" s="25">
        <v>0</v>
      </c>
      <c r="W460" s="25">
        <f>表2[[#This Row],[GR]]+表2[[#This Row],[根据BU需调整GR]]</f>
        <v>0</v>
      </c>
      <c r="X460" s="23">
        <f>表2[[#This Row],[MAT销量]]*(1+表2[[#This Row],[调整后GR2]])</f>
        <v>31624.586666667001</v>
      </c>
      <c r="Y460" s="23">
        <f>表2[[#This Row],[调整结果]]/12/114.03</f>
        <v>23.111305991600897</v>
      </c>
      <c r="Z460" s="27">
        <f>ROUND(表2[[#This Row],[调整结果]]-表2[[#This Row],[14 ECI金额]],0)</f>
        <v>0</v>
      </c>
      <c r="AA460" t="s">
        <v>2198</v>
      </c>
    </row>
    <row r="461" spans="1:27" x14ac:dyDescent="0.2">
      <c r="A461" t="s">
        <v>1154</v>
      </c>
      <c r="B461" s="38" t="s">
        <v>1155</v>
      </c>
      <c r="C461" t="s">
        <v>1221</v>
      </c>
      <c r="D461" s="38" t="s">
        <v>1222</v>
      </c>
      <c r="E461" s="38" t="s">
        <v>1231</v>
      </c>
      <c r="F461">
        <v>12900148</v>
      </c>
      <c r="G461" s="39" t="s">
        <v>390</v>
      </c>
      <c r="H461" s="39" t="s">
        <v>105</v>
      </c>
      <c r="I461" s="38" t="s">
        <v>8</v>
      </c>
      <c r="J461" s="38" t="s">
        <v>46</v>
      </c>
      <c r="K461" s="38" t="s">
        <v>106</v>
      </c>
      <c r="L461" s="38">
        <v>700</v>
      </c>
      <c r="M461" s="38">
        <v>985</v>
      </c>
      <c r="N461" s="2">
        <v>67800</v>
      </c>
      <c r="O461" s="2">
        <v>1</v>
      </c>
      <c r="P461" s="2">
        <v>47589.760000000002</v>
      </c>
      <c r="Q461" s="3">
        <v>0.76037227138643004</v>
      </c>
      <c r="R461" s="48" t="s">
        <v>2197</v>
      </c>
      <c r="S461" s="25">
        <v>0</v>
      </c>
      <c r="T461" s="23">
        <v>47589.760000000002</v>
      </c>
      <c r="U461" s="36">
        <f>VLOOKUP(表2[[#This Row],[2014 Segment]],表3[],3)</f>
        <v>0</v>
      </c>
      <c r="V461" s="25">
        <v>0</v>
      </c>
      <c r="W461" s="25">
        <f>表2[[#This Row],[GR]]+表2[[#This Row],[根据BU需调整GR]]</f>
        <v>0</v>
      </c>
      <c r="X461" s="23">
        <f>表2[[#This Row],[MAT销量]]*(1+表2[[#This Row],[调整后GR2]])</f>
        <v>47589.760000000002</v>
      </c>
      <c r="Y461" s="23">
        <f>表2[[#This Row],[调整结果]]/12/114.03</f>
        <v>34.778683972054139</v>
      </c>
      <c r="Z461" s="27">
        <f>ROUND(表2[[#This Row],[调整结果]]-表2[[#This Row],[14 ECI金额]],0)</f>
        <v>0</v>
      </c>
      <c r="AA461" t="s">
        <v>2198</v>
      </c>
    </row>
    <row r="462" spans="1:27" x14ac:dyDescent="0.2">
      <c r="A462" t="s">
        <v>1154</v>
      </c>
      <c r="B462" s="38" t="s">
        <v>1155</v>
      </c>
      <c r="C462" t="s">
        <v>1221</v>
      </c>
      <c r="D462" s="38" t="s">
        <v>1222</v>
      </c>
      <c r="E462" s="38" t="s">
        <v>1234</v>
      </c>
      <c r="F462">
        <v>12900149</v>
      </c>
      <c r="G462" s="39" t="s">
        <v>801</v>
      </c>
      <c r="H462" s="39" t="s">
        <v>105</v>
      </c>
      <c r="I462" s="38" t="s">
        <v>8</v>
      </c>
      <c r="J462" s="38" t="s">
        <v>46</v>
      </c>
      <c r="K462" s="38" t="s">
        <v>106</v>
      </c>
      <c r="L462" s="38">
        <v>400</v>
      </c>
      <c r="M462" s="38">
        <v>1000</v>
      </c>
      <c r="N462" s="2">
        <v>36000</v>
      </c>
      <c r="O462" s="2">
        <v>1</v>
      </c>
      <c r="P462" s="2">
        <v>11859.52</v>
      </c>
      <c r="Q462" s="49">
        <v>0.24648</v>
      </c>
      <c r="R462" s="48" t="s">
        <v>2196</v>
      </c>
      <c r="S462" s="25">
        <v>0</v>
      </c>
      <c r="T462" s="23">
        <v>11859.52</v>
      </c>
      <c r="U462" s="36">
        <f>VLOOKUP(表2[[#This Row],[2014 Segment]],表3[],3)</f>
        <v>0</v>
      </c>
      <c r="V462" s="25">
        <v>0</v>
      </c>
      <c r="W462" s="25">
        <f>表2[[#This Row],[GR]]+表2[[#This Row],[根据BU需调整GR]]</f>
        <v>0</v>
      </c>
      <c r="X462" s="23">
        <f>表2[[#This Row],[MAT销量]]*(1+表2[[#This Row],[调整后GR2]])</f>
        <v>11859.52</v>
      </c>
      <c r="Y462" s="23">
        <f>表2[[#This Row],[调整结果]]/12/114.03</f>
        <v>8.6669589874009763</v>
      </c>
      <c r="Z462" s="27">
        <f>ROUND(表2[[#This Row],[调整结果]]-表2[[#This Row],[14 ECI金额]],0)</f>
        <v>0</v>
      </c>
      <c r="AA462" t="s">
        <v>2198</v>
      </c>
    </row>
    <row r="463" spans="1:27" x14ac:dyDescent="0.2">
      <c r="A463" t="s">
        <v>1154</v>
      </c>
      <c r="B463" s="38" t="s">
        <v>1155</v>
      </c>
      <c r="C463" t="s">
        <v>1221</v>
      </c>
      <c r="D463" s="38" t="s">
        <v>1222</v>
      </c>
      <c r="E463" s="38" t="s">
        <v>1235</v>
      </c>
      <c r="F463">
        <v>12900154</v>
      </c>
      <c r="G463" s="39" t="s">
        <v>802</v>
      </c>
      <c r="H463" s="39" t="s">
        <v>105</v>
      </c>
      <c r="I463" s="38" t="s">
        <v>8</v>
      </c>
      <c r="J463" s="38" t="s">
        <v>46</v>
      </c>
      <c r="K463" s="38" t="s">
        <v>104</v>
      </c>
      <c r="L463" s="38">
        <v>800</v>
      </c>
      <c r="M463" s="38">
        <v>1600</v>
      </c>
      <c r="N463" s="2">
        <v>51516</v>
      </c>
      <c r="O463" s="2">
        <v>1</v>
      </c>
      <c r="P463" s="2">
        <v>29800.506666666999</v>
      </c>
      <c r="Q463" s="3">
        <v>0.80006949297305996</v>
      </c>
      <c r="R463" s="48" t="s">
        <v>2197</v>
      </c>
      <c r="S463" s="25">
        <v>0</v>
      </c>
      <c r="T463" s="23">
        <v>29800.51</v>
      </c>
      <c r="U463" s="36">
        <f>VLOOKUP(表2[[#This Row],[2014 Segment]],表3[],3)</f>
        <v>0</v>
      </c>
      <c r="V463" s="25">
        <v>0</v>
      </c>
      <c r="W463" s="25">
        <f>表2[[#This Row],[GR]]+表2[[#This Row],[根据BU需调整GR]]</f>
        <v>0</v>
      </c>
      <c r="X463" s="23">
        <f>表2[[#This Row],[MAT销量]]*(1+表2[[#This Row],[调整后GR2]])</f>
        <v>29800.506666666999</v>
      </c>
      <c r="Y463" s="23">
        <f>表2[[#This Row],[调整结果]]/12/114.03</f>
        <v>21.778264979001868</v>
      </c>
      <c r="Z463" s="27">
        <f>ROUND(表2[[#This Row],[调整结果]]-表2[[#This Row],[14 ECI金额]],0)</f>
        <v>0</v>
      </c>
      <c r="AA463" t="s">
        <v>2198</v>
      </c>
    </row>
    <row r="464" spans="1:27" x14ac:dyDescent="0.2">
      <c r="A464" t="s">
        <v>1154</v>
      </c>
      <c r="B464" s="38" t="s">
        <v>1155</v>
      </c>
      <c r="C464" t="s">
        <v>1221</v>
      </c>
      <c r="D464" s="38" t="s">
        <v>1222</v>
      </c>
      <c r="E464" s="38" t="s">
        <v>1235</v>
      </c>
      <c r="F464">
        <v>12900155</v>
      </c>
      <c r="G464" s="39" t="s">
        <v>1236</v>
      </c>
      <c r="H464" s="39" t="s">
        <v>103</v>
      </c>
      <c r="I464" s="38" t="s">
        <v>8</v>
      </c>
      <c r="J464" s="38" t="s">
        <v>46</v>
      </c>
      <c r="K464" s="38" t="s">
        <v>104</v>
      </c>
      <c r="L464" s="38">
        <v>1971</v>
      </c>
      <c r="M464" s="38">
        <v>5000</v>
      </c>
      <c r="N464" s="2">
        <v>662014.69999999995</v>
      </c>
      <c r="O464" s="2">
        <v>3</v>
      </c>
      <c r="P464" s="2">
        <v>274287.38666666998</v>
      </c>
      <c r="Q464" s="3">
        <v>0.40336155677509999</v>
      </c>
      <c r="R464" s="48" t="s">
        <v>2196</v>
      </c>
      <c r="S464" s="25">
        <v>0</v>
      </c>
      <c r="T464" s="23">
        <v>274287.39</v>
      </c>
      <c r="U464" s="36">
        <f>VLOOKUP(表2[[#This Row],[2014 Segment]],表3[],3)</f>
        <v>0</v>
      </c>
      <c r="V464" s="25">
        <v>0</v>
      </c>
      <c r="W464" s="25">
        <f>表2[[#This Row],[GR]]+表2[[#This Row],[根据BU需调整GR]]</f>
        <v>0</v>
      </c>
      <c r="X464" s="23">
        <f>表2[[#This Row],[MAT销量]]*(1+表2[[#This Row],[调整后GR2]])</f>
        <v>274287.38666666998</v>
      </c>
      <c r="Y464" s="23">
        <f>表2[[#This Row],[调整结果]]/12/114.03</f>
        <v>200.44972570571338</v>
      </c>
      <c r="Z464" s="27">
        <f>ROUND(表2[[#This Row],[调整结果]]-表2[[#This Row],[14 ECI金额]],0)</f>
        <v>0</v>
      </c>
      <c r="AA464" t="s">
        <v>2198</v>
      </c>
    </row>
    <row r="465" spans="1:27" x14ac:dyDescent="0.2">
      <c r="A465" t="s">
        <v>1154</v>
      </c>
      <c r="B465" s="38" t="s">
        <v>1155</v>
      </c>
      <c r="C465" t="s">
        <v>1221</v>
      </c>
      <c r="D465" s="38" t="s">
        <v>1222</v>
      </c>
      <c r="E465" s="38" t="s">
        <v>1234</v>
      </c>
      <c r="F465">
        <v>12900156</v>
      </c>
      <c r="G465" s="39" t="s">
        <v>803</v>
      </c>
      <c r="H465" s="39" t="s">
        <v>105</v>
      </c>
      <c r="I465" s="38" t="s">
        <v>8</v>
      </c>
      <c r="J465" s="38" t="s">
        <v>46</v>
      </c>
      <c r="K465" s="38" t="s">
        <v>104</v>
      </c>
      <c r="L465" s="38">
        <v>950</v>
      </c>
      <c r="M465" s="38">
        <v>1000</v>
      </c>
      <c r="N465" s="2">
        <v>64800</v>
      </c>
      <c r="O465" s="2">
        <v>1</v>
      </c>
      <c r="P465" s="2">
        <v>34057.919999999998</v>
      </c>
      <c r="Q465" s="3">
        <v>0.51362098765431996</v>
      </c>
      <c r="R465" s="48" t="s">
        <v>2197</v>
      </c>
      <c r="S465" s="25">
        <v>0</v>
      </c>
      <c r="T465" s="23">
        <v>34057.919999999998</v>
      </c>
      <c r="U465" s="36">
        <f>VLOOKUP(表2[[#This Row],[2014 Segment]],表3[],3)</f>
        <v>0</v>
      </c>
      <c r="V465" s="25">
        <v>0</v>
      </c>
      <c r="W465" s="25">
        <f>表2[[#This Row],[GR]]+表2[[#This Row],[根据BU需调整GR]]</f>
        <v>0</v>
      </c>
      <c r="X465" s="23">
        <f>表2[[#This Row],[MAT销量]]*(1+表2[[#This Row],[调整后GR2]])</f>
        <v>34057.919999999998</v>
      </c>
      <c r="Y465" s="23">
        <f>表2[[#This Row],[调整结果]]/12/114.03</f>
        <v>24.889590458651231</v>
      </c>
      <c r="Z465" s="27">
        <f>ROUND(表2[[#This Row],[调整结果]]-表2[[#This Row],[14 ECI金额]],0)</f>
        <v>0</v>
      </c>
      <c r="AA465" t="s">
        <v>2198</v>
      </c>
    </row>
    <row r="466" spans="1:27" x14ac:dyDescent="0.2">
      <c r="A466" t="s">
        <v>1154</v>
      </c>
      <c r="B466" s="38" t="s">
        <v>1155</v>
      </c>
      <c r="C466" t="s">
        <v>1221</v>
      </c>
      <c r="D466" s="38" t="s">
        <v>1222</v>
      </c>
      <c r="E466" s="38" t="s">
        <v>1234</v>
      </c>
      <c r="F466">
        <v>12900157</v>
      </c>
      <c r="G466" s="39" t="s">
        <v>31</v>
      </c>
      <c r="H466" s="39" t="s">
        <v>103</v>
      </c>
      <c r="I466" s="38" t="s">
        <v>8</v>
      </c>
      <c r="J466" s="38" t="s">
        <v>46</v>
      </c>
      <c r="K466" s="38" t="s">
        <v>104</v>
      </c>
      <c r="L466" s="38">
        <v>1600</v>
      </c>
      <c r="M466" s="38">
        <v>4900</v>
      </c>
      <c r="N466" s="2">
        <v>955542.5</v>
      </c>
      <c r="O466" s="2">
        <v>4</v>
      </c>
      <c r="P466" s="2">
        <v>657895.77333333006</v>
      </c>
      <c r="Q466" s="3">
        <v>0.58503963978578</v>
      </c>
      <c r="R466" s="48" t="s">
        <v>2197</v>
      </c>
      <c r="S466" s="25">
        <v>0</v>
      </c>
      <c r="T466" s="23">
        <v>657895.77</v>
      </c>
      <c r="U466" s="36">
        <f>VLOOKUP(表2[[#This Row],[2014 Segment]],表3[],3)</f>
        <v>0</v>
      </c>
      <c r="V466" s="25">
        <v>0</v>
      </c>
      <c r="W466" s="25">
        <f>表2[[#This Row],[GR]]+表2[[#This Row],[根据BU需调整GR]]</f>
        <v>0</v>
      </c>
      <c r="X466" s="23">
        <f>表2[[#This Row],[MAT销量]]*(1+表2[[#This Row],[调整后GR2]])</f>
        <v>657895.77333333006</v>
      </c>
      <c r="Y466" s="23">
        <f>表2[[#This Row],[调整结果]]/12/114.03</f>
        <v>480.79143890009215</v>
      </c>
      <c r="Z466" s="27">
        <f>ROUND(表2[[#This Row],[调整结果]]-表2[[#This Row],[14 ECI金额]],0)</f>
        <v>0</v>
      </c>
      <c r="AA466" t="s">
        <v>2198</v>
      </c>
    </row>
    <row r="467" spans="1:27" x14ac:dyDescent="0.2">
      <c r="A467" t="s">
        <v>1154</v>
      </c>
      <c r="B467" s="38" t="s">
        <v>1155</v>
      </c>
      <c r="C467" t="s">
        <v>1221</v>
      </c>
      <c r="D467" s="38" t="s">
        <v>1222</v>
      </c>
      <c r="E467" s="38" t="s">
        <v>1234</v>
      </c>
      <c r="F467">
        <v>12900168</v>
      </c>
      <c r="G467" s="39" t="s">
        <v>1237</v>
      </c>
      <c r="H467" s="39" t="s">
        <v>105</v>
      </c>
      <c r="I467" s="38" t="s">
        <v>8</v>
      </c>
      <c r="J467" s="38" t="s">
        <v>46</v>
      </c>
      <c r="K467" s="38" t="s">
        <v>106</v>
      </c>
      <c r="L467" s="38">
        <v>100</v>
      </c>
      <c r="M467" s="38">
        <v>1000</v>
      </c>
      <c r="N467" s="2">
        <v>311340</v>
      </c>
      <c r="O467" s="2">
        <v>2</v>
      </c>
      <c r="P467" s="2">
        <v>255428.26666667001</v>
      </c>
      <c r="Q467" s="3">
        <v>0.79999486092375005</v>
      </c>
      <c r="R467" s="48" t="s">
        <v>2197</v>
      </c>
      <c r="S467" s="25">
        <v>0</v>
      </c>
      <c r="T467" s="23">
        <v>255428.27</v>
      </c>
      <c r="U467" s="36">
        <f>VLOOKUP(表2[[#This Row],[2014 Segment]],表3[],3)</f>
        <v>0</v>
      </c>
      <c r="V467" s="25">
        <v>0</v>
      </c>
      <c r="W467" s="25">
        <f>表2[[#This Row],[GR]]+表2[[#This Row],[根据BU需调整GR]]</f>
        <v>0</v>
      </c>
      <c r="X467" s="23">
        <f>表2[[#This Row],[MAT销量]]*(1+表2[[#This Row],[调整后GR2]])</f>
        <v>255428.26666667001</v>
      </c>
      <c r="Y467" s="23">
        <f>表2[[#This Row],[调整结果]]/12/114.03</f>
        <v>186.66744618862725</v>
      </c>
      <c r="Z467" s="27">
        <f>ROUND(表2[[#This Row],[调整结果]]-表2[[#This Row],[14 ECI金额]],0)</f>
        <v>0</v>
      </c>
      <c r="AA467" t="s">
        <v>2198</v>
      </c>
    </row>
    <row r="468" spans="1:27" x14ac:dyDescent="0.2">
      <c r="A468" t="s">
        <v>1154</v>
      </c>
      <c r="B468" s="38" t="s">
        <v>1155</v>
      </c>
      <c r="C468" t="s">
        <v>1221</v>
      </c>
      <c r="D468" s="38" t="s">
        <v>1222</v>
      </c>
      <c r="E468" s="38" t="s">
        <v>1238</v>
      </c>
      <c r="F468">
        <v>12900169</v>
      </c>
      <c r="G468" s="39" t="s">
        <v>1239</v>
      </c>
      <c r="H468" s="39" t="s">
        <v>105</v>
      </c>
      <c r="I468" s="38" t="s">
        <v>8</v>
      </c>
      <c r="J468" s="38" t="s">
        <v>46</v>
      </c>
      <c r="K468" s="38" t="s">
        <v>106</v>
      </c>
      <c r="L468" s="38">
        <v>0</v>
      </c>
      <c r="M468" s="38">
        <v>50</v>
      </c>
      <c r="N468" s="2">
        <v>49536</v>
      </c>
      <c r="O468" s="2">
        <v>1</v>
      </c>
      <c r="P468" s="2">
        <v>28888.666666666999</v>
      </c>
      <c r="Q468" s="3">
        <v>0.80018410852712996</v>
      </c>
      <c r="R468" s="48" t="s">
        <v>2197</v>
      </c>
      <c r="S468" s="25">
        <v>0</v>
      </c>
      <c r="T468" s="23">
        <v>28888.67</v>
      </c>
      <c r="U468" s="36">
        <f>VLOOKUP(表2[[#This Row],[2014 Segment]],表3[],3)</f>
        <v>0</v>
      </c>
      <c r="V468" s="25">
        <v>0</v>
      </c>
      <c r="W468" s="25">
        <f>表2[[#This Row],[GR]]+表2[[#This Row],[根据BU需调整GR]]</f>
        <v>0</v>
      </c>
      <c r="X468" s="23">
        <f>表2[[#This Row],[MAT销量]]*(1+表2[[#This Row],[调整后GR2]])</f>
        <v>28888.666666666999</v>
      </c>
      <c r="Y468" s="23">
        <f>表2[[#This Row],[调整结果]]/12/114.03</f>
        <v>21.11189063306951</v>
      </c>
      <c r="Z468" s="27">
        <f>ROUND(表2[[#This Row],[调整结果]]-表2[[#This Row],[14 ECI金额]],0)</f>
        <v>0</v>
      </c>
      <c r="AA468" t="s">
        <v>2198</v>
      </c>
    </row>
    <row r="469" spans="1:27" x14ac:dyDescent="0.2">
      <c r="A469" t="s">
        <v>1154</v>
      </c>
      <c r="B469" s="38" t="s">
        <v>1155</v>
      </c>
      <c r="C469" t="s">
        <v>1221</v>
      </c>
      <c r="D469" s="38" t="s">
        <v>1222</v>
      </c>
      <c r="E469" s="38" t="s">
        <v>1235</v>
      </c>
      <c r="F469">
        <v>12900174</v>
      </c>
      <c r="G469" s="39" t="s">
        <v>804</v>
      </c>
      <c r="H469" s="39" t="s">
        <v>105</v>
      </c>
      <c r="I469" s="38" t="s">
        <v>8</v>
      </c>
      <c r="J469" s="38" t="s">
        <v>46</v>
      </c>
      <c r="K469" s="38" t="s">
        <v>106</v>
      </c>
      <c r="L469" s="38">
        <v>300</v>
      </c>
      <c r="M469" s="38">
        <v>300</v>
      </c>
      <c r="N469" s="2">
        <v>46500</v>
      </c>
      <c r="O469" s="2">
        <v>1</v>
      </c>
      <c r="P469" s="2">
        <v>30409.066666667</v>
      </c>
      <c r="Q469" s="3">
        <v>0.80252903225806005</v>
      </c>
      <c r="R469" s="48" t="s">
        <v>2197</v>
      </c>
      <c r="S469" s="25">
        <v>0</v>
      </c>
      <c r="T469" s="23">
        <v>30409.07</v>
      </c>
      <c r="U469" s="36">
        <f>VLOOKUP(表2[[#This Row],[2014 Segment]],表3[],3)</f>
        <v>0</v>
      </c>
      <c r="V469" s="25">
        <v>0</v>
      </c>
      <c r="W469" s="25">
        <f>表2[[#This Row],[GR]]+表2[[#This Row],[根据BU需调整GR]]</f>
        <v>0</v>
      </c>
      <c r="X469" s="23">
        <f>表2[[#This Row],[MAT销量]]*(1+表2[[#This Row],[调整后GR2]])</f>
        <v>30409.066666667</v>
      </c>
      <c r="Y469" s="23">
        <f>表2[[#This Row],[调整结果]]/12/114.03</f>
        <v>22.223001744180625</v>
      </c>
      <c r="Z469" s="27">
        <f>ROUND(表2[[#This Row],[调整结果]]-表2[[#This Row],[14 ECI金额]],0)</f>
        <v>0</v>
      </c>
      <c r="AA469" t="s">
        <v>2198</v>
      </c>
    </row>
    <row r="470" spans="1:27" x14ac:dyDescent="0.2">
      <c r="A470" t="s">
        <v>1154</v>
      </c>
      <c r="B470" s="38" t="s">
        <v>1155</v>
      </c>
      <c r="C470" t="s">
        <v>1221</v>
      </c>
      <c r="D470" s="38" t="s">
        <v>1222</v>
      </c>
      <c r="E470" s="38" t="s">
        <v>1231</v>
      </c>
      <c r="F470">
        <v>12900180</v>
      </c>
      <c r="G470" s="39" t="s">
        <v>1240</v>
      </c>
      <c r="H470" s="39" t="s">
        <v>105</v>
      </c>
      <c r="I470" s="38" t="s">
        <v>8</v>
      </c>
      <c r="J470" s="38" t="s">
        <v>46</v>
      </c>
      <c r="K470" s="38" t="s">
        <v>104</v>
      </c>
      <c r="L470" s="38">
        <v>560</v>
      </c>
      <c r="M470" s="38">
        <v>400</v>
      </c>
      <c r="N470" s="2">
        <v>490356</v>
      </c>
      <c r="O470" s="2">
        <v>3</v>
      </c>
      <c r="P470" s="2">
        <v>283713.46666666999</v>
      </c>
      <c r="Q470" s="3">
        <v>0.72355435642676003</v>
      </c>
      <c r="R470" s="48" t="s">
        <v>2197</v>
      </c>
      <c r="S470" s="25">
        <v>0</v>
      </c>
      <c r="T470" s="23">
        <v>283713.46999999997</v>
      </c>
      <c r="U470" s="36">
        <f>VLOOKUP(表2[[#This Row],[2014 Segment]],表3[],3)</f>
        <v>0</v>
      </c>
      <c r="V470" s="25">
        <v>0</v>
      </c>
      <c r="W470" s="25">
        <f>表2[[#This Row],[GR]]+表2[[#This Row],[根据BU需调整GR]]</f>
        <v>0</v>
      </c>
      <c r="X470" s="23">
        <f>表2[[#This Row],[MAT销量]]*(1+表2[[#This Row],[调整后GR2]])</f>
        <v>283713.46666666999</v>
      </c>
      <c r="Y470" s="23">
        <f>表2[[#This Row],[调整结果]]/12/114.03</f>
        <v>207.33832227386796</v>
      </c>
      <c r="Z470" s="27">
        <f>ROUND(表2[[#This Row],[调整结果]]-表2[[#This Row],[14 ECI金额]],0)</f>
        <v>0</v>
      </c>
      <c r="AA470" t="s">
        <v>2198</v>
      </c>
    </row>
    <row r="471" spans="1:27" x14ac:dyDescent="0.2">
      <c r="A471" t="s">
        <v>1154</v>
      </c>
      <c r="B471" s="38" t="s">
        <v>1155</v>
      </c>
      <c r="C471" t="s">
        <v>1221</v>
      </c>
      <c r="D471" s="38" t="s">
        <v>1222</v>
      </c>
      <c r="E471" s="38" t="s">
        <v>1238</v>
      </c>
      <c r="F471">
        <v>12900181</v>
      </c>
      <c r="G471" s="39" t="s">
        <v>391</v>
      </c>
      <c r="H471" s="39" t="s">
        <v>103</v>
      </c>
      <c r="I471" s="38" t="s">
        <v>8</v>
      </c>
      <c r="J471" s="38" t="s">
        <v>46</v>
      </c>
      <c r="K471" s="38" t="s">
        <v>104</v>
      </c>
      <c r="L471" s="38">
        <v>1350</v>
      </c>
      <c r="M471" s="38">
        <v>4000</v>
      </c>
      <c r="N471" s="2">
        <v>366817.9</v>
      </c>
      <c r="O471" s="2">
        <v>2</v>
      </c>
      <c r="P471" s="2">
        <v>196897.13333333001</v>
      </c>
      <c r="Q471" s="3">
        <v>0.48470494487864002</v>
      </c>
      <c r="R471" s="48" t="s">
        <v>2196</v>
      </c>
      <c r="S471" s="25">
        <v>0</v>
      </c>
      <c r="T471" s="23">
        <v>196897.13</v>
      </c>
      <c r="U471" s="36">
        <f>VLOOKUP(表2[[#This Row],[2014 Segment]],表3[],3)</f>
        <v>0</v>
      </c>
      <c r="V471" s="25">
        <v>0</v>
      </c>
      <c r="W471" s="25">
        <f>表2[[#This Row],[GR]]+表2[[#This Row],[根据BU需调整GR]]</f>
        <v>0</v>
      </c>
      <c r="X471" s="23">
        <f>表2[[#This Row],[MAT销量]]*(1+表2[[#This Row],[调整后GR2]])</f>
        <v>196897.13333333001</v>
      </c>
      <c r="Y471" s="23">
        <f>表2[[#This Row],[调整结果]]/12/114.03</f>
        <v>143.89278649867725</v>
      </c>
      <c r="Z471" s="27">
        <f>ROUND(表2[[#This Row],[调整结果]]-表2[[#This Row],[14 ECI金额]],0)</f>
        <v>0</v>
      </c>
      <c r="AA471" t="s">
        <v>2198</v>
      </c>
    </row>
    <row r="472" spans="1:27" x14ac:dyDescent="0.2">
      <c r="A472" t="s">
        <v>1154</v>
      </c>
      <c r="B472" s="38" t="s">
        <v>1155</v>
      </c>
      <c r="C472" t="s">
        <v>1221</v>
      </c>
      <c r="D472" s="38" t="s">
        <v>1222</v>
      </c>
      <c r="E472" s="38" t="s">
        <v>1231</v>
      </c>
      <c r="F472">
        <v>12900184</v>
      </c>
      <c r="G472" s="39" t="s">
        <v>560</v>
      </c>
      <c r="H472" s="39" t="s">
        <v>103</v>
      </c>
      <c r="I472" s="38" t="s">
        <v>8</v>
      </c>
      <c r="J472" s="38" t="s">
        <v>46</v>
      </c>
      <c r="K472" s="38" t="s">
        <v>104</v>
      </c>
      <c r="L472" s="38">
        <v>800</v>
      </c>
      <c r="M472" s="38">
        <v>2000</v>
      </c>
      <c r="N472" s="2">
        <v>97449.2</v>
      </c>
      <c r="O472" s="2">
        <v>1</v>
      </c>
      <c r="P472" s="2">
        <v>60817.279999999999</v>
      </c>
      <c r="Q472" s="3">
        <v>0.55088394773892002</v>
      </c>
      <c r="R472" s="48" t="s">
        <v>2197</v>
      </c>
      <c r="S472" s="25">
        <v>0</v>
      </c>
      <c r="T472" s="23">
        <v>60817.279999999999</v>
      </c>
      <c r="U472" s="36">
        <f>VLOOKUP(表2[[#This Row],[2014 Segment]],表3[],3)</f>
        <v>0</v>
      </c>
      <c r="V472" s="25">
        <v>0</v>
      </c>
      <c r="W472" s="25">
        <f>表2[[#This Row],[GR]]+表2[[#This Row],[根据BU需调整GR]]</f>
        <v>0</v>
      </c>
      <c r="X472" s="23">
        <f>表2[[#This Row],[MAT销量]]*(1+表2[[#This Row],[调整后GR2]])</f>
        <v>60817.279999999999</v>
      </c>
      <c r="Y472" s="23">
        <f>表2[[#This Row],[调整结果]]/12/114.03</f>
        <v>44.445379870794234</v>
      </c>
      <c r="Z472" s="27">
        <f>ROUND(表2[[#This Row],[调整结果]]-表2[[#This Row],[14 ECI金额]],0)</f>
        <v>0</v>
      </c>
      <c r="AA472" t="s">
        <v>2198</v>
      </c>
    </row>
    <row r="473" spans="1:27" x14ac:dyDescent="0.2">
      <c r="A473" t="s">
        <v>1154</v>
      </c>
      <c r="B473" s="38" t="s">
        <v>1155</v>
      </c>
      <c r="C473" t="s">
        <v>1221</v>
      </c>
      <c r="D473" s="38" t="s">
        <v>1222</v>
      </c>
      <c r="E473" s="38" t="s">
        <v>1235</v>
      </c>
      <c r="F473">
        <v>12900188</v>
      </c>
      <c r="G473" s="39" t="s">
        <v>805</v>
      </c>
      <c r="H473" s="39" t="s">
        <v>105</v>
      </c>
      <c r="I473" s="38" t="s">
        <v>8</v>
      </c>
      <c r="J473" s="38" t="s">
        <v>46</v>
      </c>
      <c r="K473" s="38" t="s">
        <v>106</v>
      </c>
      <c r="L473" s="38">
        <v>40</v>
      </c>
      <c r="M473" s="38">
        <v>200</v>
      </c>
      <c r="N473" s="2">
        <v>185700</v>
      </c>
      <c r="O473" s="2">
        <v>1</v>
      </c>
      <c r="P473" s="2">
        <v>121635.2</v>
      </c>
      <c r="Q473" s="3">
        <v>0.84998599892298998</v>
      </c>
      <c r="R473" s="48" t="s">
        <v>2197</v>
      </c>
      <c r="S473" s="25">
        <v>0</v>
      </c>
      <c r="T473" s="23">
        <v>121635.2</v>
      </c>
      <c r="U473" s="36">
        <f>VLOOKUP(表2[[#This Row],[2014 Segment]],表3[],3)</f>
        <v>0</v>
      </c>
      <c r="V473" s="25">
        <v>0</v>
      </c>
      <c r="W473" s="25">
        <f>表2[[#This Row],[GR]]+表2[[#This Row],[根据BU需调整GR]]</f>
        <v>0</v>
      </c>
      <c r="X473" s="23">
        <f>表2[[#This Row],[MAT销量]]*(1+表2[[#This Row],[调整后GR2]])</f>
        <v>121635.2</v>
      </c>
      <c r="Y473" s="23">
        <f>表2[[#This Row],[调整结果]]/12/114.03</f>
        <v>88.891227454763367</v>
      </c>
      <c r="Z473" s="27">
        <f>ROUND(表2[[#This Row],[调整结果]]-表2[[#This Row],[14 ECI金额]],0)</f>
        <v>0</v>
      </c>
      <c r="AA473" t="s">
        <v>2198</v>
      </c>
    </row>
    <row r="474" spans="1:27" x14ac:dyDescent="0.2">
      <c r="A474" t="s">
        <v>1154</v>
      </c>
      <c r="B474" s="38" t="s">
        <v>1155</v>
      </c>
      <c r="C474" t="s">
        <v>1221</v>
      </c>
      <c r="D474" s="38" t="s">
        <v>1222</v>
      </c>
      <c r="E474" s="38" t="s">
        <v>1235</v>
      </c>
      <c r="F474">
        <v>12900191</v>
      </c>
      <c r="G474" s="39" t="s">
        <v>561</v>
      </c>
      <c r="H474" s="39" t="s">
        <v>105</v>
      </c>
      <c r="I474" s="38" t="s">
        <v>8</v>
      </c>
      <c r="J474" s="38" t="s">
        <v>46</v>
      </c>
      <c r="K474" s="38" t="s">
        <v>106</v>
      </c>
      <c r="L474" s="38">
        <v>100</v>
      </c>
      <c r="M474" s="38">
        <v>800</v>
      </c>
      <c r="N474" s="2">
        <v>131376</v>
      </c>
      <c r="O474" s="2">
        <v>1</v>
      </c>
      <c r="P474" s="2">
        <v>97308.800000000003</v>
      </c>
      <c r="Q474" s="3">
        <v>0.85006089392279005</v>
      </c>
      <c r="R474" s="48" t="s">
        <v>2197</v>
      </c>
      <c r="S474" s="25">
        <v>0</v>
      </c>
      <c r="T474" s="23">
        <v>97308.800000000003</v>
      </c>
      <c r="U474" s="36">
        <f>VLOOKUP(表2[[#This Row],[2014 Segment]],表3[],3)</f>
        <v>0</v>
      </c>
      <c r="V474" s="25">
        <v>0</v>
      </c>
      <c r="W474" s="25">
        <f>表2[[#This Row],[GR]]+表2[[#This Row],[根据BU需调整GR]]</f>
        <v>0</v>
      </c>
      <c r="X474" s="23">
        <f>表2[[#This Row],[MAT销量]]*(1+表2[[#This Row],[调整后GR2]])</f>
        <v>97308.800000000003</v>
      </c>
      <c r="Y474" s="23">
        <f>表2[[#This Row],[调整结果]]/12/114.03</f>
        <v>71.113449676985582</v>
      </c>
      <c r="Z474" s="27">
        <f>ROUND(表2[[#This Row],[调整结果]]-表2[[#This Row],[14 ECI金额]],0)</f>
        <v>0</v>
      </c>
      <c r="AA474" t="s">
        <v>2198</v>
      </c>
    </row>
    <row r="475" spans="1:27" x14ac:dyDescent="0.2">
      <c r="A475" t="s">
        <v>1154</v>
      </c>
      <c r="B475" s="38" t="s">
        <v>1155</v>
      </c>
      <c r="C475" t="s">
        <v>1221</v>
      </c>
      <c r="D475" s="38" t="s">
        <v>1222</v>
      </c>
      <c r="E475" s="38" t="s">
        <v>1231</v>
      </c>
      <c r="F475">
        <v>12900192</v>
      </c>
      <c r="G475" s="39" t="s">
        <v>562</v>
      </c>
      <c r="H475" s="39" t="s">
        <v>105</v>
      </c>
      <c r="I475" s="38" t="s">
        <v>8</v>
      </c>
      <c r="J475" s="38" t="s">
        <v>46</v>
      </c>
      <c r="K475" s="38" t="s">
        <v>106</v>
      </c>
      <c r="L475" s="38">
        <v>420</v>
      </c>
      <c r="M475" s="38">
        <v>1300</v>
      </c>
      <c r="N475" s="2">
        <v>51984</v>
      </c>
      <c r="O475" s="2">
        <v>1</v>
      </c>
      <c r="P475" s="2">
        <v>58080.24</v>
      </c>
      <c r="Q475" s="3">
        <v>0.85826869806093997</v>
      </c>
      <c r="R475" s="48" t="s">
        <v>2197</v>
      </c>
      <c r="S475" s="25">
        <v>0</v>
      </c>
      <c r="T475" s="23">
        <v>58080.24</v>
      </c>
      <c r="U475" s="36">
        <f>VLOOKUP(表2[[#This Row],[2014 Segment]],表3[],3)</f>
        <v>0</v>
      </c>
      <c r="V475" s="25">
        <v>0</v>
      </c>
      <c r="W475" s="25">
        <f>表2[[#This Row],[GR]]+表2[[#This Row],[根据BU需调整GR]]</f>
        <v>0</v>
      </c>
      <c r="X475" s="23">
        <f>表2[[#This Row],[MAT销量]]*(1+表2[[#This Row],[调整后GR2]])</f>
        <v>58080.24</v>
      </c>
      <c r="Y475" s="23">
        <f>表2[[#This Row],[调整结果]]/12/114.03</f>
        <v>42.445146014206784</v>
      </c>
      <c r="Z475" s="27">
        <f>ROUND(表2[[#This Row],[调整结果]]-表2[[#This Row],[14 ECI金额]],0)</f>
        <v>0</v>
      </c>
      <c r="AA475" t="s">
        <v>2198</v>
      </c>
    </row>
    <row r="476" spans="1:27" x14ac:dyDescent="0.2">
      <c r="A476" t="s">
        <v>1154</v>
      </c>
      <c r="B476" s="38" t="s">
        <v>1155</v>
      </c>
      <c r="C476" t="s">
        <v>1221</v>
      </c>
      <c r="D476" s="38" t="s">
        <v>1222</v>
      </c>
      <c r="E476" s="38" t="s">
        <v>1238</v>
      </c>
      <c r="F476">
        <v>12900197</v>
      </c>
      <c r="G476" s="39" t="s">
        <v>1241</v>
      </c>
      <c r="H476" s="39" t="s">
        <v>105</v>
      </c>
      <c r="I476" s="38" t="s">
        <v>8</v>
      </c>
      <c r="J476" s="38" t="s">
        <v>46</v>
      </c>
      <c r="K476" s="38" t="s">
        <v>104</v>
      </c>
      <c r="L476" s="38">
        <v>800</v>
      </c>
      <c r="M476" s="38">
        <v>1000</v>
      </c>
      <c r="N476" s="2">
        <v>392928</v>
      </c>
      <c r="O476" s="2">
        <v>2</v>
      </c>
      <c r="P476" s="2">
        <v>85143.466666666995</v>
      </c>
      <c r="Q476" s="3">
        <v>0.74999389201074995</v>
      </c>
      <c r="R476" s="48" t="s">
        <v>2197</v>
      </c>
      <c r="S476" s="25">
        <v>0</v>
      </c>
      <c r="T476" s="23">
        <v>85143.47</v>
      </c>
      <c r="U476" s="36">
        <f>VLOOKUP(表2[[#This Row],[2014 Segment]],表3[],3)</f>
        <v>0</v>
      </c>
      <c r="V476" s="25">
        <v>0</v>
      </c>
      <c r="W476" s="25">
        <f>表2[[#This Row],[GR]]+表2[[#This Row],[根据BU需调整GR]]</f>
        <v>0</v>
      </c>
      <c r="X476" s="23">
        <f>表2[[#This Row],[MAT销量]]*(1+表2[[#This Row],[调整后GR2]])</f>
        <v>85143.466666666995</v>
      </c>
      <c r="Y476" s="23">
        <f>表2[[#This Row],[调整结果]]/12/114.03</f>
        <v>62.223001744180621</v>
      </c>
      <c r="Z476" s="27">
        <f>ROUND(表2[[#This Row],[调整结果]]-表2[[#This Row],[14 ECI金额]],0)</f>
        <v>0</v>
      </c>
      <c r="AA476" t="s">
        <v>2198</v>
      </c>
    </row>
    <row r="477" spans="1:27" x14ac:dyDescent="0.2">
      <c r="A477" t="s">
        <v>1154</v>
      </c>
      <c r="B477" s="38" t="s">
        <v>1155</v>
      </c>
      <c r="C477" t="s">
        <v>1221</v>
      </c>
      <c r="D477" s="38" t="s">
        <v>1222</v>
      </c>
      <c r="E477" s="38" t="s">
        <v>1234</v>
      </c>
      <c r="F477">
        <v>12900198</v>
      </c>
      <c r="G477" s="39" t="s">
        <v>806</v>
      </c>
      <c r="H477" s="39" t="s">
        <v>105</v>
      </c>
      <c r="I477" s="38" t="s">
        <v>8</v>
      </c>
      <c r="J477" s="38" t="s">
        <v>46</v>
      </c>
      <c r="K477" s="38" t="s">
        <v>104</v>
      </c>
      <c r="L477" s="38">
        <v>600</v>
      </c>
      <c r="M477" s="38">
        <v>1200</v>
      </c>
      <c r="N477" s="2">
        <v>81480</v>
      </c>
      <c r="O477" s="2">
        <v>1</v>
      </c>
      <c r="P477" s="2">
        <v>63857.973333333</v>
      </c>
      <c r="Q477" s="3">
        <v>0.70006823760432002</v>
      </c>
      <c r="R477" s="48" t="s">
        <v>2197</v>
      </c>
      <c r="S477" s="25">
        <v>0</v>
      </c>
      <c r="T477" s="23">
        <v>63857.97</v>
      </c>
      <c r="U477" s="36">
        <f>VLOOKUP(表2[[#This Row],[2014 Segment]],表3[],3)</f>
        <v>0</v>
      </c>
      <c r="V477" s="25">
        <v>0</v>
      </c>
      <c r="W477" s="25">
        <f>表2[[#This Row],[GR]]+表2[[#This Row],[根据BU需调整GR]]</f>
        <v>0</v>
      </c>
      <c r="X477" s="23">
        <f>表2[[#This Row],[MAT销量]]*(1+表2[[#This Row],[调整后GR2]])</f>
        <v>63857.973333333</v>
      </c>
      <c r="Y477" s="23">
        <f>表2[[#This Row],[调整结果]]/12/114.03</f>
        <v>46.667524140820397</v>
      </c>
      <c r="Z477" s="27">
        <f>ROUND(表2[[#This Row],[调整结果]]-表2[[#This Row],[14 ECI金额]],0)</f>
        <v>0</v>
      </c>
      <c r="AA477" t="s">
        <v>2198</v>
      </c>
    </row>
    <row r="478" spans="1:27" x14ac:dyDescent="0.2">
      <c r="A478" t="s">
        <v>1154</v>
      </c>
      <c r="B478" s="38" t="s">
        <v>1155</v>
      </c>
      <c r="C478" t="s">
        <v>1221</v>
      </c>
      <c r="D478" s="38" t="s">
        <v>1222</v>
      </c>
      <c r="E478" s="38" t="s">
        <v>1231</v>
      </c>
      <c r="F478">
        <v>12900199</v>
      </c>
      <c r="G478" s="39" t="s">
        <v>1242</v>
      </c>
      <c r="H478" s="39" t="s">
        <v>105</v>
      </c>
      <c r="I478" s="38" t="s">
        <v>8</v>
      </c>
      <c r="J478" s="38" t="s">
        <v>46</v>
      </c>
      <c r="K478" s="38" t="s">
        <v>106</v>
      </c>
      <c r="L478" s="38">
        <v>280</v>
      </c>
      <c r="M478" s="38">
        <v>1000</v>
      </c>
      <c r="N478" s="2">
        <v>36000</v>
      </c>
      <c r="O478" s="2">
        <v>1</v>
      </c>
      <c r="P478" s="2">
        <v>0</v>
      </c>
      <c r="Q478" s="3">
        <v>0</v>
      </c>
      <c r="R478" s="48" t="s">
        <v>2195</v>
      </c>
      <c r="S478" s="25">
        <v>0</v>
      </c>
      <c r="T478" s="23">
        <v>0</v>
      </c>
      <c r="U478" s="36">
        <f>VLOOKUP(表2[[#This Row],[2014 Segment]],表3[],3)</f>
        <v>0</v>
      </c>
      <c r="V478" s="25">
        <v>0</v>
      </c>
      <c r="W478" s="25">
        <f>表2[[#This Row],[GR]]+表2[[#This Row],[根据BU需调整GR]]</f>
        <v>0</v>
      </c>
      <c r="X478" s="23">
        <f>表2[[#This Row],[MAT销量]]*(1+表2[[#This Row],[调整后GR2]])</f>
        <v>0</v>
      </c>
      <c r="Y478" s="23">
        <f>表2[[#This Row],[调整结果]]/12/114.03</f>
        <v>0</v>
      </c>
      <c r="Z478" s="27">
        <f>ROUND(表2[[#This Row],[调整结果]]-表2[[#This Row],[14 ECI金额]],0)</f>
        <v>0</v>
      </c>
      <c r="AA478" t="s">
        <v>2198</v>
      </c>
    </row>
    <row r="479" spans="1:27" x14ac:dyDescent="0.2">
      <c r="A479" t="s">
        <v>1154</v>
      </c>
      <c r="B479" s="38" t="s">
        <v>1155</v>
      </c>
      <c r="C479" t="s">
        <v>1221</v>
      </c>
      <c r="D479" s="38" t="s">
        <v>1222</v>
      </c>
      <c r="E479" s="38" t="s">
        <v>1231</v>
      </c>
      <c r="F479">
        <v>12900200</v>
      </c>
      <c r="G479" s="39" t="s">
        <v>1243</v>
      </c>
      <c r="H479" s="39" t="s">
        <v>105</v>
      </c>
      <c r="I479" s="38" t="s">
        <v>8</v>
      </c>
      <c r="J479" s="38" t="s">
        <v>46</v>
      </c>
      <c r="K479" s="38" t="s">
        <v>104</v>
      </c>
      <c r="L479" s="38">
        <v>400</v>
      </c>
      <c r="M479" s="38">
        <v>800</v>
      </c>
      <c r="N479" s="2">
        <v>72384</v>
      </c>
      <c r="O479" s="2">
        <v>1</v>
      </c>
      <c r="P479" s="2">
        <v>51086.506666667003</v>
      </c>
      <c r="Q479" s="3">
        <v>0.53694849690539004</v>
      </c>
      <c r="R479" s="48" t="s">
        <v>2197</v>
      </c>
      <c r="S479" s="25">
        <v>0</v>
      </c>
      <c r="T479" s="23">
        <v>51086.51</v>
      </c>
      <c r="U479" s="36">
        <f>VLOOKUP(表2[[#This Row],[2014 Segment]],表3[],3)</f>
        <v>0</v>
      </c>
      <c r="V479" s="25">
        <v>0</v>
      </c>
      <c r="W479" s="25">
        <f>表2[[#This Row],[GR]]+表2[[#This Row],[根据BU需调整GR]]</f>
        <v>0</v>
      </c>
      <c r="X479" s="23">
        <f>表2[[#This Row],[MAT销量]]*(1+表2[[#This Row],[调整后GR2]])</f>
        <v>51086.506666667003</v>
      </c>
      <c r="Y479" s="23">
        <f>表2[[#This Row],[调整结果]]/12/114.03</f>
        <v>37.334112855291735</v>
      </c>
      <c r="Z479" s="27">
        <f>ROUND(表2[[#This Row],[调整结果]]-表2[[#This Row],[14 ECI金额]],0)</f>
        <v>0</v>
      </c>
      <c r="AA479" t="s">
        <v>2198</v>
      </c>
    </row>
    <row r="480" spans="1:27" x14ac:dyDescent="0.2">
      <c r="A480" t="s">
        <v>1154</v>
      </c>
      <c r="B480" s="38" t="s">
        <v>1155</v>
      </c>
      <c r="C480" t="s">
        <v>1221</v>
      </c>
      <c r="D480" s="38" t="s">
        <v>1222</v>
      </c>
      <c r="E480" s="38" t="s">
        <v>1234</v>
      </c>
      <c r="F480">
        <v>12900203</v>
      </c>
      <c r="G480" s="39" t="s">
        <v>807</v>
      </c>
      <c r="H480" s="39" t="s">
        <v>105</v>
      </c>
      <c r="I480" s="38" t="s">
        <v>8</v>
      </c>
      <c r="J480" s="38" t="s">
        <v>46</v>
      </c>
      <c r="K480" s="38" t="s">
        <v>104</v>
      </c>
      <c r="L480" s="38">
        <v>1200</v>
      </c>
      <c r="M480" s="38">
        <v>3500</v>
      </c>
      <c r="N480" s="2">
        <v>188640</v>
      </c>
      <c r="O480" s="2">
        <v>1</v>
      </c>
      <c r="P480" s="2">
        <v>167250.13333333001</v>
      </c>
      <c r="Q480" s="3">
        <v>0.77483248515690994</v>
      </c>
      <c r="R480" s="48" t="s">
        <v>2197</v>
      </c>
      <c r="S480" s="25">
        <v>0</v>
      </c>
      <c r="T480" s="23">
        <v>167250.13</v>
      </c>
      <c r="U480" s="36">
        <f>VLOOKUP(表2[[#This Row],[2014 Segment]],表3[],3)</f>
        <v>0</v>
      </c>
      <c r="V480" s="25">
        <v>0</v>
      </c>
      <c r="W480" s="25">
        <f>表2[[#This Row],[GR]]+表2[[#This Row],[根据BU需调整GR]]</f>
        <v>0</v>
      </c>
      <c r="X480" s="23">
        <f>表2[[#This Row],[MAT销量]]*(1+表2[[#This Row],[调整后GR2]])</f>
        <v>167250.13333333001</v>
      </c>
      <c r="Y480" s="23">
        <f>表2[[#This Row],[调整结果]]/12/114.03</f>
        <v>122.22670447347922</v>
      </c>
      <c r="Z480" s="27">
        <f>ROUND(表2[[#This Row],[调整结果]]-表2[[#This Row],[14 ECI金额]],0)</f>
        <v>0</v>
      </c>
      <c r="AA480" t="s">
        <v>2198</v>
      </c>
    </row>
    <row r="481" spans="1:27" x14ac:dyDescent="0.2">
      <c r="A481" t="s">
        <v>1154</v>
      </c>
      <c r="B481" s="38" t="s">
        <v>1155</v>
      </c>
      <c r="C481" t="s">
        <v>1221</v>
      </c>
      <c r="D481" s="38" t="s">
        <v>1222</v>
      </c>
      <c r="E481" s="38" t="s">
        <v>1223</v>
      </c>
      <c r="F481">
        <v>12900284</v>
      </c>
      <c r="G481" s="39" t="s">
        <v>576</v>
      </c>
      <c r="H481" s="39" t="s">
        <v>103</v>
      </c>
      <c r="I481" s="38" t="s">
        <v>8</v>
      </c>
      <c r="J481" s="38" t="s">
        <v>577</v>
      </c>
      <c r="K481" s="38" t="s">
        <v>104</v>
      </c>
      <c r="L481" s="38">
        <v>826</v>
      </c>
      <c r="M481" s="38">
        <v>2200</v>
      </c>
      <c r="N481" s="2">
        <v>175323.49919999999</v>
      </c>
      <c r="O481" s="2">
        <v>1</v>
      </c>
      <c r="P481" s="2">
        <v>158124</v>
      </c>
      <c r="Q481" s="3">
        <v>0.58023140345808999</v>
      </c>
      <c r="R481" s="48" t="s">
        <v>2197</v>
      </c>
      <c r="S481" s="25">
        <v>0</v>
      </c>
      <c r="T481" s="23">
        <v>158124</v>
      </c>
      <c r="U481" s="36">
        <f>VLOOKUP(表2[[#This Row],[2014 Segment]],表3[],3)</f>
        <v>0</v>
      </c>
      <c r="V481" s="25">
        <v>0</v>
      </c>
      <c r="W481" s="25">
        <f>表2[[#This Row],[GR]]+表2[[#This Row],[根据BU需调整GR]]</f>
        <v>0</v>
      </c>
      <c r="X481" s="23">
        <f>表2[[#This Row],[MAT销量]]*(1+表2[[#This Row],[调整后GR2]])</f>
        <v>158124</v>
      </c>
      <c r="Y481" s="23">
        <f>表2[[#This Row],[调整结果]]/12/114.03</f>
        <v>115.55730947996142</v>
      </c>
      <c r="Z481" s="27">
        <f>ROUND(表2[[#This Row],[调整结果]]-表2[[#This Row],[14 ECI金额]],0)</f>
        <v>0</v>
      </c>
      <c r="AA481" t="s">
        <v>2198</v>
      </c>
    </row>
    <row r="482" spans="1:27" x14ac:dyDescent="0.2">
      <c r="A482" t="s">
        <v>1154</v>
      </c>
      <c r="B482" s="38" t="s">
        <v>1155</v>
      </c>
      <c r="C482" t="s">
        <v>1221</v>
      </c>
      <c r="D482" s="38" t="s">
        <v>1222</v>
      </c>
      <c r="E482" s="38" t="s">
        <v>1238</v>
      </c>
      <c r="F482">
        <v>12900285</v>
      </c>
      <c r="G482" s="39" t="s">
        <v>808</v>
      </c>
      <c r="H482" s="39" t="s">
        <v>105</v>
      </c>
      <c r="I482" s="38" t="s">
        <v>8</v>
      </c>
      <c r="J482" s="38" t="s">
        <v>563</v>
      </c>
      <c r="K482" s="38" t="s">
        <v>106</v>
      </c>
      <c r="L482" s="38">
        <v>100</v>
      </c>
      <c r="M482" s="38">
        <v>300</v>
      </c>
      <c r="N482" s="2">
        <v>40800</v>
      </c>
      <c r="O482" s="2">
        <v>1</v>
      </c>
      <c r="P482" s="2">
        <v>24327.466666666998</v>
      </c>
      <c r="Q482" s="3">
        <v>0.62502941176471005</v>
      </c>
      <c r="R482" s="48" t="s">
        <v>2197</v>
      </c>
      <c r="S482" s="25">
        <v>0</v>
      </c>
      <c r="T482" s="23">
        <v>24327.47</v>
      </c>
      <c r="U482" s="36">
        <f>VLOOKUP(表2[[#This Row],[2014 Segment]],表3[],3)</f>
        <v>0</v>
      </c>
      <c r="V482" s="25">
        <v>0</v>
      </c>
      <c r="W482" s="25">
        <f>表2[[#This Row],[GR]]+表2[[#This Row],[根据BU需调整GR]]</f>
        <v>0</v>
      </c>
      <c r="X482" s="23">
        <f>表2[[#This Row],[MAT销量]]*(1+表2[[#This Row],[调整后GR2]])</f>
        <v>24327.466666666998</v>
      </c>
      <c r="Y482" s="23">
        <f>表2[[#This Row],[调整结果]]/12/114.03</f>
        <v>17.778557299736178</v>
      </c>
      <c r="Z482" s="27">
        <f>ROUND(表2[[#This Row],[调整结果]]-表2[[#This Row],[14 ECI金额]],0)</f>
        <v>0</v>
      </c>
      <c r="AA482" t="s">
        <v>2198</v>
      </c>
    </row>
    <row r="483" spans="1:27" x14ac:dyDescent="0.2">
      <c r="A483" t="s">
        <v>1154</v>
      </c>
      <c r="B483" s="38" t="s">
        <v>1155</v>
      </c>
      <c r="C483" t="s">
        <v>1221</v>
      </c>
      <c r="D483" s="38" t="s">
        <v>1222</v>
      </c>
      <c r="E483" s="38" t="s">
        <v>1234</v>
      </c>
      <c r="F483">
        <v>12900286</v>
      </c>
      <c r="G483" s="39" t="s">
        <v>809</v>
      </c>
      <c r="H483" s="39" t="s">
        <v>105</v>
      </c>
      <c r="I483" s="38" t="s">
        <v>8</v>
      </c>
      <c r="J483" s="38" t="s">
        <v>563</v>
      </c>
      <c r="K483" s="38" t="s">
        <v>106</v>
      </c>
      <c r="L483" s="38">
        <v>140</v>
      </c>
      <c r="M483" s="38">
        <v>80</v>
      </c>
      <c r="N483" s="2">
        <v>36000</v>
      </c>
      <c r="O483" s="2">
        <v>1</v>
      </c>
      <c r="P483" s="2">
        <v>16725.066666667</v>
      </c>
      <c r="Q483" s="3">
        <v>0.19197777777778</v>
      </c>
      <c r="R483" s="48" t="s">
        <v>2195</v>
      </c>
      <c r="S483" s="25">
        <v>0</v>
      </c>
      <c r="T483" s="23">
        <v>16725.07</v>
      </c>
      <c r="U483" s="36">
        <f>VLOOKUP(表2[[#This Row],[2014 Segment]],表3[],3)</f>
        <v>0</v>
      </c>
      <c r="V483" s="25">
        <v>0</v>
      </c>
      <c r="W483" s="25">
        <f>表2[[#This Row],[GR]]+表2[[#This Row],[根据BU需调整GR]]</f>
        <v>0</v>
      </c>
      <c r="X483" s="23">
        <f>表2[[#This Row],[MAT销量]]*(1+表2[[#This Row],[调整后GR2]])</f>
        <v>16725.066666667</v>
      </c>
      <c r="Y483" s="23">
        <f>表2[[#This Row],[调整结果]]/12/114.03</f>
        <v>12.222709423446316</v>
      </c>
      <c r="Z483" s="27">
        <f>ROUND(表2[[#This Row],[调整结果]]-表2[[#This Row],[14 ECI金额]],0)</f>
        <v>0</v>
      </c>
      <c r="AA483" t="s">
        <v>2198</v>
      </c>
    </row>
    <row r="484" spans="1:27" x14ac:dyDescent="0.2">
      <c r="A484" t="s">
        <v>1154</v>
      </c>
      <c r="B484" s="38" t="s">
        <v>1155</v>
      </c>
      <c r="C484" t="s">
        <v>1221</v>
      </c>
      <c r="D484" s="38" t="s">
        <v>1222</v>
      </c>
      <c r="E484" s="38" t="s">
        <v>1238</v>
      </c>
      <c r="F484">
        <v>12900287</v>
      </c>
      <c r="G484" s="39" t="s">
        <v>1244</v>
      </c>
      <c r="H484" s="39" t="s">
        <v>105</v>
      </c>
      <c r="I484" s="38" t="s">
        <v>8</v>
      </c>
      <c r="J484" s="38" t="s">
        <v>563</v>
      </c>
      <c r="K484" s="38" t="s">
        <v>106</v>
      </c>
      <c r="L484" s="38">
        <v>300</v>
      </c>
      <c r="M484" s="38">
        <v>300</v>
      </c>
      <c r="N484" s="2">
        <v>165744</v>
      </c>
      <c r="O484" s="2">
        <v>1</v>
      </c>
      <c r="P484" s="2">
        <v>68420</v>
      </c>
      <c r="Q484" s="3">
        <v>0.50002787431218998</v>
      </c>
      <c r="R484" s="48" t="s">
        <v>2197</v>
      </c>
      <c r="S484" s="25">
        <v>0</v>
      </c>
      <c r="T484" s="23">
        <v>68420</v>
      </c>
      <c r="U484" s="36">
        <f>VLOOKUP(表2[[#This Row],[2014 Segment]],表3[],3)</f>
        <v>0</v>
      </c>
      <c r="V484" s="25">
        <v>0</v>
      </c>
      <c r="W484" s="25">
        <f>表2[[#This Row],[GR]]+表2[[#This Row],[根据BU需调整GR]]</f>
        <v>0</v>
      </c>
      <c r="X484" s="23">
        <f>表2[[#This Row],[MAT销量]]*(1+表2[[#This Row],[调整后GR2]])</f>
        <v>68420</v>
      </c>
      <c r="Y484" s="23">
        <f>表2[[#This Row],[调整结果]]/12/114.03</f>
        <v>50.001461603671551</v>
      </c>
      <c r="Z484" s="27">
        <f>ROUND(表2[[#This Row],[调整结果]]-表2[[#This Row],[14 ECI金额]],0)</f>
        <v>0</v>
      </c>
      <c r="AA484" t="s">
        <v>2198</v>
      </c>
    </row>
    <row r="485" spans="1:27" x14ac:dyDescent="0.2">
      <c r="A485" t="s">
        <v>1154</v>
      </c>
      <c r="B485" s="38" t="s">
        <v>1155</v>
      </c>
      <c r="C485" t="s">
        <v>1221</v>
      </c>
      <c r="D485" s="38" t="s">
        <v>1222</v>
      </c>
      <c r="E485" s="38" t="s">
        <v>1238</v>
      </c>
      <c r="F485">
        <v>12900293</v>
      </c>
      <c r="G485" s="39" t="s">
        <v>564</v>
      </c>
      <c r="H485" s="39" t="s">
        <v>105</v>
      </c>
      <c r="I485" s="38" t="s">
        <v>8</v>
      </c>
      <c r="J485" s="38" t="s">
        <v>563</v>
      </c>
      <c r="K485" s="38" t="s">
        <v>104</v>
      </c>
      <c r="L485" s="38">
        <v>900</v>
      </c>
      <c r="M485" s="38">
        <v>3000</v>
      </c>
      <c r="N485" s="2">
        <v>175176</v>
      </c>
      <c r="O485" s="2">
        <v>1</v>
      </c>
      <c r="P485" s="2">
        <v>140489.22666667</v>
      </c>
      <c r="Q485" s="3">
        <v>0.80004110152076002</v>
      </c>
      <c r="R485" s="48" t="s">
        <v>2197</v>
      </c>
      <c r="S485" s="25">
        <v>0</v>
      </c>
      <c r="T485" s="23">
        <v>140489.23000000001</v>
      </c>
      <c r="U485" s="36">
        <f>VLOOKUP(表2[[#This Row],[2014 Segment]],表3[],3)</f>
        <v>0</v>
      </c>
      <c r="V485" s="25">
        <v>0</v>
      </c>
      <c r="W485" s="25">
        <f>表2[[#This Row],[GR]]+表2[[#This Row],[根据BU需调整GR]]</f>
        <v>0</v>
      </c>
      <c r="X485" s="23">
        <f>表2[[#This Row],[MAT销量]]*(1+表2[[#This Row],[调整后GR2]])</f>
        <v>140489.22666667</v>
      </c>
      <c r="Y485" s="23">
        <f>表2[[#This Row],[调整结果]]/12/114.03</f>
        <v>102.66978475450175</v>
      </c>
      <c r="Z485" s="27">
        <f>ROUND(表2[[#This Row],[调整结果]]-表2[[#This Row],[14 ECI金额]],0)</f>
        <v>0</v>
      </c>
      <c r="AA485" t="s">
        <v>2198</v>
      </c>
    </row>
    <row r="486" spans="1:27" x14ac:dyDescent="0.2">
      <c r="A486" t="s">
        <v>1154</v>
      </c>
      <c r="B486" s="38" t="s">
        <v>1155</v>
      </c>
      <c r="C486" t="s">
        <v>1221</v>
      </c>
      <c r="D486" s="38" t="s">
        <v>1222</v>
      </c>
      <c r="E486" s="38" t="s">
        <v>1238</v>
      </c>
      <c r="F486">
        <v>12900294</v>
      </c>
      <c r="G486" s="39" t="s">
        <v>1245</v>
      </c>
      <c r="H486" s="39" t="s">
        <v>103</v>
      </c>
      <c r="I486" s="38" t="s">
        <v>8</v>
      </c>
      <c r="J486" s="38" t="s">
        <v>563</v>
      </c>
      <c r="K486" s="38" t="s">
        <v>104</v>
      </c>
      <c r="L486" s="38">
        <v>1500</v>
      </c>
      <c r="M486" s="38">
        <v>4876</v>
      </c>
      <c r="N486" s="2">
        <v>188636.00080000001</v>
      </c>
      <c r="O486" s="2">
        <v>1</v>
      </c>
      <c r="P486" s="2">
        <v>64617</v>
      </c>
      <c r="Q486" s="3">
        <v>0.49876401959853001</v>
      </c>
      <c r="R486" s="48" t="s">
        <v>2196</v>
      </c>
      <c r="S486" s="25">
        <v>0</v>
      </c>
      <c r="T486" s="23">
        <v>64617</v>
      </c>
      <c r="U486" s="36">
        <f>VLOOKUP(表2[[#This Row],[2014 Segment]],表3[],3)</f>
        <v>0</v>
      </c>
      <c r="V486" s="25">
        <v>0</v>
      </c>
      <c r="W486" s="25">
        <f>表2[[#This Row],[GR]]+表2[[#This Row],[根据BU需调整GR]]</f>
        <v>0</v>
      </c>
      <c r="X486" s="23">
        <f>表2[[#This Row],[MAT销量]]*(1+表2[[#This Row],[调整后GR2]])</f>
        <v>64617</v>
      </c>
      <c r="Y486" s="23">
        <f>表2[[#This Row],[调整结果]]/12/114.03</f>
        <v>47.222222222222221</v>
      </c>
      <c r="Z486" s="27">
        <f>ROUND(表2[[#This Row],[调整结果]]-表2[[#This Row],[14 ECI金额]],0)</f>
        <v>0</v>
      </c>
      <c r="AA486" t="s">
        <v>2198</v>
      </c>
    </row>
    <row r="487" spans="1:27" x14ac:dyDescent="0.2">
      <c r="A487" t="s">
        <v>1154</v>
      </c>
      <c r="B487" s="38" t="s">
        <v>1155</v>
      </c>
      <c r="C487" t="s">
        <v>1221</v>
      </c>
      <c r="D487" s="38" t="s">
        <v>1222</v>
      </c>
      <c r="E487" s="38" t="s">
        <v>1234</v>
      </c>
      <c r="F487">
        <v>12900388</v>
      </c>
      <c r="G487" s="39" t="s">
        <v>810</v>
      </c>
      <c r="H487" s="39" t="s">
        <v>105</v>
      </c>
      <c r="I487" s="38" t="s">
        <v>8</v>
      </c>
      <c r="J487" s="38" t="s">
        <v>46</v>
      </c>
      <c r="K487" s="38" t="s">
        <v>106</v>
      </c>
      <c r="L487" s="38">
        <v>80</v>
      </c>
      <c r="M487" s="38">
        <v>300</v>
      </c>
      <c r="N487" s="2">
        <v>215460</v>
      </c>
      <c r="O487" s="2">
        <v>2</v>
      </c>
      <c r="P487" s="2">
        <v>85143.466666666995</v>
      </c>
      <c r="Q487" s="3">
        <v>0.55556669451406004</v>
      </c>
      <c r="R487" s="48" t="s">
        <v>2197</v>
      </c>
      <c r="S487" s="25">
        <v>0</v>
      </c>
      <c r="T487" s="23">
        <v>85143.47</v>
      </c>
      <c r="U487" s="36">
        <f>VLOOKUP(表2[[#This Row],[2014 Segment]],表3[],3)</f>
        <v>0</v>
      </c>
      <c r="V487" s="25">
        <v>0</v>
      </c>
      <c r="W487" s="25">
        <f>表2[[#This Row],[GR]]+表2[[#This Row],[根据BU需调整GR]]</f>
        <v>0</v>
      </c>
      <c r="X487" s="23">
        <f>表2[[#This Row],[MAT销量]]*(1+表2[[#This Row],[调整后GR2]])</f>
        <v>85143.466666666995</v>
      </c>
      <c r="Y487" s="23">
        <f>表2[[#This Row],[调整结果]]/12/114.03</f>
        <v>62.223001744180621</v>
      </c>
      <c r="Z487" s="27">
        <f>ROUND(表2[[#This Row],[调整结果]]-表2[[#This Row],[14 ECI金额]],0)</f>
        <v>0</v>
      </c>
      <c r="AA487" t="s">
        <v>2198</v>
      </c>
    </row>
    <row r="488" spans="1:27" x14ac:dyDescent="0.2">
      <c r="A488" t="s">
        <v>1154</v>
      </c>
      <c r="B488" s="38" t="s">
        <v>1155</v>
      </c>
      <c r="C488" t="s">
        <v>1221</v>
      </c>
      <c r="D488" s="38" t="s">
        <v>1222</v>
      </c>
      <c r="E488" s="38" t="s">
        <v>1231</v>
      </c>
      <c r="F488">
        <v>12900397</v>
      </c>
      <c r="G488" s="39" t="s">
        <v>1246</v>
      </c>
      <c r="H488" s="39" t="s">
        <v>105</v>
      </c>
      <c r="I488" s="38" t="s">
        <v>8</v>
      </c>
      <c r="J488" s="38" t="s">
        <v>46</v>
      </c>
      <c r="K488" s="38" t="s">
        <v>106</v>
      </c>
      <c r="L488" s="38">
        <v>500</v>
      </c>
      <c r="M488" s="38">
        <v>400</v>
      </c>
      <c r="N488" s="2">
        <v>218880</v>
      </c>
      <c r="O488" s="2">
        <v>2</v>
      </c>
      <c r="P488" s="2">
        <v>194615.46666666999</v>
      </c>
      <c r="Q488" s="3">
        <v>0.80448099415204999</v>
      </c>
      <c r="R488" s="48" t="s">
        <v>2197</v>
      </c>
      <c r="S488" s="25">
        <v>0</v>
      </c>
      <c r="T488" s="23">
        <v>194615.47</v>
      </c>
      <c r="U488" s="36">
        <f>VLOOKUP(表2[[#This Row],[2014 Segment]],表3[],3)</f>
        <v>0</v>
      </c>
      <c r="V488" s="25">
        <v>0</v>
      </c>
      <c r="W488" s="25">
        <f>表2[[#This Row],[GR]]+表2[[#This Row],[根据BU需调整GR]]</f>
        <v>0</v>
      </c>
      <c r="X488" s="23">
        <f>表2[[#This Row],[MAT销量]]*(1+表2[[#This Row],[调整后GR2]])</f>
        <v>194615.46666666999</v>
      </c>
      <c r="Y488" s="23">
        <f>表2[[#This Row],[调整结果]]/12/114.03</f>
        <v>142.22534031005728</v>
      </c>
      <c r="Z488" s="27">
        <f>ROUND(表2[[#This Row],[调整结果]]-表2[[#This Row],[14 ECI金额]],0)</f>
        <v>0</v>
      </c>
      <c r="AA488" t="s">
        <v>2198</v>
      </c>
    </row>
    <row r="489" spans="1:27" x14ac:dyDescent="0.2">
      <c r="A489" t="s">
        <v>1154</v>
      </c>
      <c r="B489" s="38" t="s">
        <v>1155</v>
      </c>
      <c r="C489" t="s">
        <v>1221</v>
      </c>
      <c r="D489" s="38" t="s">
        <v>1222</v>
      </c>
      <c r="E489" s="38" t="s">
        <v>1223</v>
      </c>
      <c r="F489">
        <v>12900401</v>
      </c>
      <c r="G489" s="39" t="s">
        <v>1247</v>
      </c>
      <c r="H489" s="39" t="s">
        <v>105</v>
      </c>
      <c r="I489" s="38" t="s">
        <v>8</v>
      </c>
      <c r="J489" s="38" t="s">
        <v>1248</v>
      </c>
      <c r="K489" s="38" t="s">
        <v>106</v>
      </c>
      <c r="L489" s="38">
        <v>120</v>
      </c>
      <c r="M489" s="38">
        <v>60</v>
      </c>
      <c r="N489" s="2">
        <v>93984</v>
      </c>
      <c r="O489" s="2">
        <v>1</v>
      </c>
      <c r="P489" s="2">
        <v>36491.733333333003</v>
      </c>
      <c r="Q489" s="3">
        <v>0.79999148791284003</v>
      </c>
      <c r="R489" s="48" t="s">
        <v>2197</v>
      </c>
      <c r="S489" s="25">
        <v>0</v>
      </c>
      <c r="T489" s="23">
        <v>36491.730000000003</v>
      </c>
      <c r="U489" s="36">
        <f>VLOOKUP(表2[[#This Row],[2014 Segment]],表3[],3)</f>
        <v>0</v>
      </c>
      <c r="V489" s="25">
        <v>0</v>
      </c>
      <c r="W489" s="25">
        <f>表2[[#This Row],[GR]]+表2[[#This Row],[根据BU需调整GR]]</f>
        <v>0</v>
      </c>
      <c r="X489" s="23">
        <f>表2[[#This Row],[MAT销量]]*(1+表2[[#This Row],[调整后GR2]])</f>
        <v>36491.733333333003</v>
      </c>
      <c r="Y489" s="23">
        <f>表2[[#This Row],[调整结果]]/12/114.03</f>
        <v>26.668225710582746</v>
      </c>
      <c r="Z489" s="27">
        <f>ROUND(表2[[#This Row],[调整结果]]-表2[[#This Row],[14 ECI金额]],0)</f>
        <v>0</v>
      </c>
      <c r="AA489" t="s">
        <v>2198</v>
      </c>
    </row>
    <row r="490" spans="1:27" x14ac:dyDescent="0.2">
      <c r="A490" t="s">
        <v>1154</v>
      </c>
      <c r="B490" s="38" t="s">
        <v>1155</v>
      </c>
      <c r="C490" t="s">
        <v>1221</v>
      </c>
      <c r="D490" s="38" t="s">
        <v>1222</v>
      </c>
      <c r="E490" s="38" t="s">
        <v>1223</v>
      </c>
      <c r="F490">
        <v>12900415</v>
      </c>
      <c r="G490" s="39" t="s">
        <v>1249</v>
      </c>
      <c r="H490" s="39" t="s">
        <v>105</v>
      </c>
      <c r="I490" s="38" t="s">
        <v>8</v>
      </c>
      <c r="J490" s="38" t="s">
        <v>1250</v>
      </c>
      <c r="K490" s="38" t="s">
        <v>106</v>
      </c>
      <c r="L490" s="38">
        <v>50</v>
      </c>
      <c r="M490" s="38">
        <v>120</v>
      </c>
      <c r="N490" s="2">
        <v>36000</v>
      </c>
      <c r="O490" s="2">
        <v>1</v>
      </c>
      <c r="P490" s="2">
        <v>0</v>
      </c>
      <c r="Q490" s="3">
        <v>0</v>
      </c>
      <c r="R490" s="48" t="s">
        <v>2195</v>
      </c>
      <c r="S490" s="25">
        <v>0</v>
      </c>
      <c r="T490" s="23">
        <v>0</v>
      </c>
      <c r="U490" s="36">
        <f>VLOOKUP(表2[[#This Row],[2014 Segment]],表3[],3)</f>
        <v>0</v>
      </c>
      <c r="V490" s="25">
        <v>0</v>
      </c>
      <c r="W490" s="25">
        <f>表2[[#This Row],[GR]]+表2[[#This Row],[根据BU需调整GR]]</f>
        <v>0</v>
      </c>
      <c r="X490" s="23">
        <f>表2[[#This Row],[MAT销量]]*(1+表2[[#This Row],[调整后GR2]])</f>
        <v>0</v>
      </c>
      <c r="Y490" s="23">
        <f>表2[[#This Row],[调整结果]]/12/114.03</f>
        <v>0</v>
      </c>
      <c r="Z490" s="27">
        <f>ROUND(表2[[#This Row],[调整结果]]-表2[[#This Row],[14 ECI金额]],0)</f>
        <v>0</v>
      </c>
      <c r="AA490" t="s">
        <v>2198</v>
      </c>
    </row>
    <row r="491" spans="1:27" x14ac:dyDescent="0.2">
      <c r="A491" t="s">
        <v>1154</v>
      </c>
      <c r="B491" s="38" t="s">
        <v>1155</v>
      </c>
      <c r="C491" t="s">
        <v>1221</v>
      </c>
      <c r="D491" s="38" t="s">
        <v>1222</v>
      </c>
      <c r="E491" s="38" t="s">
        <v>1223</v>
      </c>
      <c r="F491">
        <v>12900416</v>
      </c>
      <c r="G491" s="39" t="s">
        <v>1251</v>
      </c>
      <c r="H491" s="39" t="s">
        <v>105</v>
      </c>
      <c r="I491" s="38" t="s">
        <v>8</v>
      </c>
      <c r="J491" s="38" t="s">
        <v>187</v>
      </c>
      <c r="K491" s="38" t="s">
        <v>106</v>
      </c>
      <c r="L491" s="38">
        <v>300</v>
      </c>
      <c r="M491" s="38">
        <v>200</v>
      </c>
      <c r="N491" s="2">
        <v>36000</v>
      </c>
      <c r="O491" s="2">
        <v>1</v>
      </c>
      <c r="P491" s="2">
        <v>36612.266666666997</v>
      </c>
      <c r="Q491" s="3">
        <v>0.69085833333333002</v>
      </c>
      <c r="R491" s="48" t="s">
        <v>2197</v>
      </c>
      <c r="S491" s="25">
        <v>0</v>
      </c>
      <c r="T491" s="23">
        <v>36612.269999999997</v>
      </c>
      <c r="U491" s="36">
        <f>VLOOKUP(表2[[#This Row],[2014 Segment]],表3[],3)</f>
        <v>0</v>
      </c>
      <c r="V491" s="25">
        <v>0</v>
      </c>
      <c r="W491" s="25">
        <f>表2[[#This Row],[GR]]+表2[[#This Row],[根据BU需调整GR]]</f>
        <v>0</v>
      </c>
      <c r="X491" s="23">
        <f>表2[[#This Row],[MAT销量]]*(1+表2[[#This Row],[调整后GR2]])</f>
        <v>36612.266666666997</v>
      </c>
      <c r="Y491" s="23">
        <f>表2[[#This Row],[调整结果]]/12/114.03</f>
        <v>26.75631169185521</v>
      </c>
      <c r="Z491" s="27">
        <f>ROUND(表2[[#This Row],[调整结果]]-表2[[#This Row],[14 ECI金额]],0)</f>
        <v>0</v>
      </c>
      <c r="AA491" t="s">
        <v>2198</v>
      </c>
    </row>
    <row r="492" spans="1:27" x14ac:dyDescent="0.2">
      <c r="A492" t="s">
        <v>1154</v>
      </c>
      <c r="B492" s="38" t="s">
        <v>1155</v>
      </c>
      <c r="C492" t="s">
        <v>1221</v>
      </c>
      <c r="D492" s="38" t="s">
        <v>1222</v>
      </c>
      <c r="E492" s="38" t="s">
        <v>1224</v>
      </c>
      <c r="F492">
        <v>12900419</v>
      </c>
      <c r="G492" s="39" t="s">
        <v>1252</v>
      </c>
      <c r="H492" s="39" t="s">
        <v>105</v>
      </c>
      <c r="I492" s="38" t="s">
        <v>8</v>
      </c>
      <c r="J492" s="38" t="s">
        <v>187</v>
      </c>
      <c r="K492" s="38" t="s">
        <v>106</v>
      </c>
      <c r="L492" s="38">
        <v>180</v>
      </c>
      <c r="M492" s="38">
        <v>320</v>
      </c>
      <c r="N492" s="2">
        <v>36000</v>
      </c>
      <c r="O492" s="2">
        <v>1</v>
      </c>
      <c r="P492" s="2">
        <v>0</v>
      </c>
      <c r="Q492" s="3">
        <v>6.7177777777778003E-2</v>
      </c>
      <c r="R492" s="48" t="s">
        <v>2195</v>
      </c>
      <c r="S492" s="25">
        <v>0</v>
      </c>
      <c r="T492" s="23">
        <v>0</v>
      </c>
      <c r="U492" s="36">
        <f>VLOOKUP(表2[[#This Row],[2014 Segment]],表3[],3)</f>
        <v>0</v>
      </c>
      <c r="V492" s="25">
        <v>0</v>
      </c>
      <c r="W492" s="25">
        <f>表2[[#This Row],[GR]]+表2[[#This Row],[根据BU需调整GR]]</f>
        <v>0</v>
      </c>
      <c r="X492" s="23">
        <f>表2[[#This Row],[MAT销量]]*(1+表2[[#This Row],[调整后GR2]])</f>
        <v>0</v>
      </c>
      <c r="Y492" s="23">
        <f>表2[[#This Row],[调整结果]]/12/114.03</f>
        <v>0</v>
      </c>
      <c r="Z492" s="27">
        <f>ROUND(表2[[#This Row],[调整结果]]-表2[[#This Row],[14 ECI金额]],0)</f>
        <v>0</v>
      </c>
      <c r="AA492" t="s">
        <v>2198</v>
      </c>
    </row>
    <row r="493" spans="1:27" x14ac:dyDescent="0.2">
      <c r="A493" t="s">
        <v>1154</v>
      </c>
      <c r="B493" s="38" t="s">
        <v>1155</v>
      </c>
      <c r="C493" t="s">
        <v>1221</v>
      </c>
      <c r="D493" s="38" t="s">
        <v>1222</v>
      </c>
      <c r="E493" s="38" t="s">
        <v>1223</v>
      </c>
      <c r="F493">
        <v>12900487</v>
      </c>
      <c r="G493" s="39" t="s">
        <v>1253</v>
      </c>
      <c r="H493" s="39" t="s">
        <v>105</v>
      </c>
      <c r="I493" s="38" t="s">
        <v>8</v>
      </c>
      <c r="J493" s="38" t="s">
        <v>187</v>
      </c>
      <c r="K493" s="38" t="s">
        <v>106</v>
      </c>
      <c r="L493" s="38">
        <v>200</v>
      </c>
      <c r="M493" s="38">
        <v>280</v>
      </c>
      <c r="N493" s="2">
        <v>36000</v>
      </c>
      <c r="O493" s="2">
        <v>1</v>
      </c>
      <c r="P493" s="2">
        <v>33449.333333333001</v>
      </c>
      <c r="Q493" s="3">
        <v>0.67667777777778004</v>
      </c>
      <c r="R493" s="48" t="s">
        <v>2197</v>
      </c>
      <c r="S493" s="25">
        <v>0</v>
      </c>
      <c r="T493" s="23">
        <v>33449.33</v>
      </c>
      <c r="U493" s="36">
        <f>VLOOKUP(表2[[#This Row],[2014 Segment]],表3[],3)</f>
        <v>0</v>
      </c>
      <c r="V493" s="25">
        <v>0</v>
      </c>
      <c r="W493" s="25">
        <f>表2[[#This Row],[GR]]+表2[[#This Row],[根据BU需调整GR]]</f>
        <v>0</v>
      </c>
      <c r="X493" s="23">
        <f>表2[[#This Row],[MAT销量]]*(1+表2[[#This Row],[调整后GR2]])</f>
        <v>33449.333333333001</v>
      </c>
      <c r="Y493" s="23">
        <f>表2[[#This Row],[调整结果]]/12/114.03</f>
        <v>24.44483420542328</v>
      </c>
      <c r="Z493" s="27">
        <f>ROUND(表2[[#This Row],[调整结果]]-表2[[#This Row],[14 ECI金额]],0)</f>
        <v>0</v>
      </c>
      <c r="AA493" t="s">
        <v>2198</v>
      </c>
    </row>
    <row r="494" spans="1:27" x14ac:dyDescent="0.2">
      <c r="A494" t="s">
        <v>1154</v>
      </c>
      <c r="B494" s="38" t="s">
        <v>1155</v>
      </c>
      <c r="C494" t="s">
        <v>1221</v>
      </c>
      <c r="D494" s="38" t="s">
        <v>1222</v>
      </c>
      <c r="E494" s="38" t="s">
        <v>1223</v>
      </c>
      <c r="F494">
        <v>13000101</v>
      </c>
      <c r="G494" s="39" t="s">
        <v>1254</v>
      </c>
      <c r="H494" s="39" t="s">
        <v>105</v>
      </c>
      <c r="I494" s="38" t="s">
        <v>8</v>
      </c>
      <c r="J494" s="38" t="s">
        <v>577</v>
      </c>
      <c r="K494" s="38" t="s">
        <v>106</v>
      </c>
      <c r="L494" s="38">
        <v>120</v>
      </c>
      <c r="M494" s="38">
        <v>150</v>
      </c>
      <c r="N494" s="2">
        <v>227496</v>
      </c>
      <c r="O494" s="2">
        <v>2</v>
      </c>
      <c r="P494" s="2">
        <v>165269.61333332999</v>
      </c>
      <c r="Q494" s="3">
        <v>0.80000795618385001</v>
      </c>
      <c r="R494" s="48" t="s">
        <v>2197</v>
      </c>
      <c r="S494" s="25">
        <v>0</v>
      </c>
      <c r="T494" s="23">
        <v>165269.60999999999</v>
      </c>
      <c r="U494" s="36">
        <f>VLOOKUP(表2[[#This Row],[2014 Segment]],表3[],3)</f>
        <v>0</v>
      </c>
      <c r="V494" s="25">
        <v>0</v>
      </c>
      <c r="W494" s="25">
        <f>表2[[#This Row],[GR]]+表2[[#This Row],[根据BU需调整GR]]</f>
        <v>0</v>
      </c>
      <c r="X494" s="23">
        <f>表2[[#This Row],[MAT销量]]*(1+表2[[#This Row],[调整后GR2]])</f>
        <v>165269.61333332999</v>
      </c>
      <c r="Y494" s="23">
        <f>表2[[#This Row],[调整结果]]/12/114.03</f>
        <v>120.77933682169166</v>
      </c>
      <c r="Z494" s="27">
        <f>ROUND(表2[[#This Row],[调整结果]]-表2[[#This Row],[14 ECI金额]],0)</f>
        <v>0</v>
      </c>
      <c r="AA494" t="s">
        <v>2198</v>
      </c>
    </row>
    <row r="495" spans="1:27" x14ac:dyDescent="0.2">
      <c r="A495" t="s">
        <v>1154</v>
      </c>
      <c r="B495" s="38" t="s">
        <v>1155</v>
      </c>
      <c r="C495" t="s">
        <v>1221</v>
      </c>
      <c r="D495" s="38" t="s">
        <v>1222</v>
      </c>
      <c r="E495" s="38" t="s">
        <v>1234</v>
      </c>
      <c r="F495">
        <v>13000477</v>
      </c>
      <c r="G495" s="39" t="s">
        <v>1255</v>
      </c>
      <c r="H495" s="39" t="s">
        <v>105</v>
      </c>
      <c r="I495" s="38" t="s">
        <v>8</v>
      </c>
      <c r="J495" s="38" t="s">
        <v>46</v>
      </c>
      <c r="K495" s="38" t="s">
        <v>107</v>
      </c>
      <c r="L495" s="38">
        <v>100</v>
      </c>
      <c r="M495" s="38">
        <v>800</v>
      </c>
      <c r="N495" s="2">
        <v>36000</v>
      </c>
      <c r="O495" s="2">
        <v>1</v>
      </c>
      <c r="P495" s="2">
        <v>3648.96</v>
      </c>
      <c r="Q495" s="3">
        <v>7.6020000000000004E-2</v>
      </c>
      <c r="R495" s="48" t="s">
        <v>2195</v>
      </c>
      <c r="S495" s="25">
        <v>0</v>
      </c>
      <c r="T495" s="23">
        <v>3648.96</v>
      </c>
      <c r="U495" s="36">
        <f>VLOOKUP(表2[[#This Row],[2014 Segment]],表3[],3)</f>
        <v>0</v>
      </c>
      <c r="V495" s="25">
        <v>0</v>
      </c>
      <c r="W495" s="25">
        <f>表2[[#This Row],[GR]]+表2[[#This Row],[根据BU需调整GR]]</f>
        <v>0</v>
      </c>
      <c r="X495" s="23">
        <f>表2[[#This Row],[MAT销量]]*(1+表2[[#This Row],[调整后GR2]])</f>
        <v>3648.96</v>
      </c>
      <c r="Y495" s="23">
        <f>表2[[#This Row],[调整结果]]/12/114.03</f>
        <v>2.6666666666666665</v>
      </c>
      <c r="Z495" s="27">
        <f>ROUND(表2[[#This Row],[调整结果]]-表2[[#This Row],[14 ECI金额]],0)</f>
        <v>0</v>
      </c>
      <c r="AA495" t="s">
        <v>2198</v>
      </c>
    </row>
    <row r="496" spans="1:27" x14ac:dyDescent="0.2">
      <c r="A496" t="s">
        <v>1154</v>
      </c>
      <c r="B496" s="38" t="s">
        <v>1155</v>
      </c>
      <c r="C496" t="s">
        <v>1221</v>
      </c>
      <c r="D496" s="38" t="s">
        <v>1222</v>
      </c>
      <c r="E496" s="38" t="s">
        <v>1231</v>
      </c>
      <c r="F496">
        <v>13001012</v>
      </c>
      <c r="G496" s="39" t="s">
        <v>1256</v>
      </c>
      <c r="H496" s="39" t="s">
        <v>105</v>
      </c>
      <c r="I496" s="38" t="s">
        <v>8</v>
      </c>
      <c r="J496" s="38" t="s">
        <v>46</v>
      </c>
      <c r="K496" s="38" t="s">
        <v>106</v>
      </c>
      <c r="L496" s="38">
        <v>470</v>
      </c>
      <c r="M496" s="38">
        <v>30</v>
      </c>
      <c r="N496" s="2">
        <v>36000</v>
      </c>
      <c r="O496" s="2">
        <v>1</v>
      </c>
      <c r="P496" s="2">
        <v>0</v>
      </c>
      <c r="Q496" s="3">
        <v>0</v>
      </c>
      <c r="R496" s="48" t="s">
        <v>2195</v>
      </c>
      <c r="S496" s="25">
        <v>0</v>
      </c>
      <c r="T496" s="23">
        <v>0</v>
      </c>
      <c r="U496" s="36">
        <f>VLOOKUP(表2[[#This Row],[2014 Segment]],表3[],3)</f>
        <v>0</v>
      </c>
      <c r="V496" s="25">
        <v>0</v>
      </c>
      <c r="W496" s="25">
        <f>表2[[#This Row],[GR]]+表2[[#This Row],[根据BU需调整GR]]</f>
        <v>0</v>
      </c>
      <c r="X496" s="23">
        <f>表2[[#This Row],[MAT销量]]*(1+表2[[#This Row],[调整后GR2]])</f>
        <v>0</v>
      </c>
      <c r="Y496" s="23">
        <f>表2[[#This Row],[调整结果]]/12/114.03</f>
        <v>0</v>
      </c>
      <c r="Z496" s="27">
        <f>ROUND(表2[[#This Row],[调整结果]]-表2[[#This Row],[14 ECI金额]],0)</f>
        <v>0</v>
      </c>
      <c r="AA496" t="s">
        <v>2198</v>
      </c>
    </row>
    <row r="497" spans="1:27" x14ac:dyDescent="0.2">
      <c r="A497" t="s">
        <v>1154</v>
      </c>
      <c r="B497" s="38" t="s">
        <v>1155</v>
      </c>
      <c r="C497" t="s">
        <v>1221</v>
      </c>
      <c r="D497" s="38" t="s">
        <v>1222</v>
      </c>
      <c r="E497" s="38" t="s">
        <v>1238</v>
      </c>
      <c r="F497">
        <v>91002306</v>
      </c>
      <c r="G497" s="39" t="s">
        <v>1257</v>
      </c>
      <c r="H497" s="39" t="s">
        <v>105</v>
      </c>
      <c r="I497" s="38" t="s">
        <v>8</v>
      </c>
      <c r="J497" s="38" t="s">
        <v>46</v>
      </c>
      <c r="K497" s="38" t="s">
        <v>107</v>
      </c>
      <c r="L497" s="38">
        <v>800</v>
      </c>
      <c r="M497" s="38">
        <v>500</v>
      </c>
      <c r="N497" s="2">
        <v>41880</v>
      </c>
      <c r="O497" s="2">
        <v>1</v>
      </c>
      <c r="P497" s="2">
        <v>22806.400000000001</v>
      </c>
      <c r="Q497" s="3">
        <v>0.49997851002865001</v>
      </c>
      <c r="R497" s="48" t="s">
        <v>2196</v>
      </c>
      <c r="S497" s="25">
        <v>0</v>
      </c>
      <c r="T497" s="23">
        <v>22806.400000000001</v>
      </c>
      <c r="U497" s="36">
        <f>VLOOKUP(表2[[#This Row],[2014 Segment]],表3[],3)</f>
        <v>0</v>
      </c>
      <c r="V497" s="25">
        <v>0</v>
      </c>
      <c r="W497" s="25">
        <f>表2[[#This Row],[GR]]+表2[[#This Row],[根据BU需调整GR]]</f>
        <v>0</v>
      </c>
      <c r="X497" s="23">
        <f>表2[[#This Row],[MAT销量]]*(1+表2[[#This Row],[调整后GR2]])</f>
        <v>22806.400000000001</v>
      </c>
      <c r="Y497" s="23">
        <f>表2[[#This Row],[调整结果]]/12/114.03</f>
        <v>16.666958987400978</v>
      </c>
      <c r="Z497" s="27">
        <f>ROUND(表2[[#This Row],[调整结果]]-表2[[#This Row],[14 ECI金额]],0)</f>
        <v>0</v>
      </c>
      <c r="AA497" t="s">
        <v>2198</v>
      </c>
    </row>
    <row r="498" spans="1:27" x14ac:dyDescent="0.2">
      <c r="A498" t="s">
        <v>1154</v>
      </c>
      <c r="B498" s="38" t="s">
        <v>1155</v>
      </c>
      <c r="C498" t="s">
        <v>1221</v>
      </c>
      <c r="D498" s="38" t="s">
        <v>1222</v>
      </c>
      <c r="E498" s="38" t="s">
        <v>1224</v>
      </c>
      <c r="F498">
        <v>91003227</v>
      </c>
      <c r="G498" s="39" t="s">
        <v>578</v>
      </c>
      <c r="H498" s="39" t="s">
        <v>105</v>
      </c>
      <c r="I498" s="38" t="s">
        <v>8</v>
      </c>
      <c r="J498" s="38" t="s">
        <v>187</v>
      </c>
      <c r="K498" s="38" t="s">
        <v>106</v>
      </c>
      <c r="L498" s="38">
        <v>400</v>
      </c>
      <c r="M498" s="38">
        <v>200</v>
      </c>
      <c r="N498" s="2">
        <v>85680</v>
      </c>
      <c r="O498" s="2">
        <v>1</v>
      </c>
      <c r="P498" s="2">
        <v>47437.440000000002</v>
      </c>
      <c r="Q498" s="3">
        <v>0.50006629318394002</v>
      </c>
      <c r="R498" s="48" t="s">
        <v>2197</v>
      </c>
      <c r="S498" s="25">
        <v>0</v>
      </c>
      <c r="T498" s="23">
        <v>47437.440000000002</v>
      </c>
      <c r="U498" s="36">
        <f>VLOOKUP(表2[[#This Row],[2014 Segment]],表3[],3)</f>
        <v>0</v>
      </c>
      <c r="V498" s="25">
        <v>0</v>
      </c>
      <c r="W498" s="25">
        <f>表2[[#This Row],[GR]]+表2[[#This Row],[根据BU需调整GR]]</f>
        <v>0</v>
      </c>
      <c r="X498" s="23">
        <f>表2[[#This Row],[MAT销量]]*(1+表2[[#This Row],[调整后GR2]])</f>
        <v>47437.440000000002</v>
      </c>
      <c r="Y498" s="23">
        <f>表2[[#This Row],[调整结果]]/12/114.03</f>
        <v>34.667368236429013</v>
      </c>
      <c r="Z498" s="27">
        <f>ROUND(表2[[#This Row],[调整结果]]-表2[[#This Row],[14 ECI金额]],0)</f>
        <v>0</v>
      </c>
      <c r="AA498" t="s">
        <v>2198</v>
      </c>
    </row>
    <row r="499" spans="1:27" x14ac:dyDescent="0.2">
      <c r="A499" t="s">
        <v>1154</v>
      </c>
      <c r="B499" s="38" t="s">
        <v>1155</v>
      </c>
      <c r="C499" t="s">
        <v>1221</v>
      </c>
      <c r="D499" s="38" t="s">
        <v>1222</v>
      </c>
      <c r="E499" s="38" t="s">
        <v>1223</v>
      </c>
      <c r="F499">
        <v>91016732</v>
      </c>
      <c r="G499" s="39" t="s">
        <v>1258</v>
      </c>
      <c r="H499" s="39" t="s">
        <v>105</v>
      </c>
      <c r="I499" s="38" t="s">
        <v>8</v>
      </c>
      <c r="J499" s="38" t="s">
        <v>187</v>
      </c>
      <c r="K499" s="38" t="s">
        <v>106</v>
      </c>
      <c r="L499" s="38">
        <v>1000</v>
      </c>
      <c r="M499" s="38">
        <v>200</v>
      </c>
      <c r="N499" s="2">
        <v>36000</v>
      </c>
      <c r="O499" s="2">
        <v>1</v>
      </c>
      <c r="P499" s="2">
        <v>9274.44</v>
      </c>
      <c r="Q499" s="3">
        <v>0.1108625</v>
      </c>
      <c r="R499" s="48" t="s">
        <v>2195</v>
      </c>
      <c r="S499" s="25">
        <v>0</v>
      </c>
      <c r="T499" s="23">
        <v>9274.44</v>
      </c>
      <c r="U499" s="36">
        <f>VLOOKUP(表2[[#This Row],[2014 Segment]],表3[],3)</f>
        <v>0</v>
      </c>
      <c r="V499" s="25">
        <v>0</v>
      </c>
      <c r="W499" s="25">
        <f>表2[[#This Row],[GR]]+表2[[#This Row],[根据BU需调整GR]]</f>
        <v>0</v>
      </c>
      <c r="X499" s="23">
        <f>表2[[#This Row],[MAT销量]]*(1+表2[[#This Row],[调整后GR2]])</f>
        <v>9274.44</v>
      </c>
      <c r="Y499" s="23">
        <f>表2[[#This Row],[调整结果]]/12/114.03</f>
        <v>6.7777777777777777</v>
      </c>
      <c r="Z499" s="27">
        <f>ROUND(表2[[#This Row],[调整结果]]-表2[[#This Row],[14 ECI金额]],0)</f>
        <v>0</v>
      </c>
      <c r="AA499" t="s">
        <v>2198</v>
      </c>
    </row>
    <row r="500" spans="1:27" x14ac:dyDescent="0.2">
      <c r="A500" t="s">
        <v>1154</v>
      </c>
      <c r="B500" s="38" t="s">
        <v>1155</v>
      </c>
      <c r="C500" t="s">
        <v>1221</v>
      </c>
      <c r="D500" s="38" t="s">
        <v>1222</v>
      </c>
      <c r="E500" s="38" t="s">
        <v>1235</v>
      </c>
      <c r="F500">
        <v>91039491</v>
      </c>
      <c r="G500" s="39" t="s">
        <v>1259</v>
      </c>
      <c r="H500" s="39" t="s">
        <v>105</v>
      </c>
      <c r="I500" s="38" t="s">
        <v>8</v>
      </c>
      <c r="J500" s="38" t="s">
        <v>46</v>
      </c>
      <c r="K500" s="38" t="s">
        <v>106</v>
      </c>
      <c r="L500" s="38">
        <v>400</v>
      </c>
      <c r="M500" s="38">
        <v>1500</v>
      </c>
      <c r="N500" s="2">
        <v>228624</v>
      </c>
      <c r="O500" s="2">
        <v>2</v>
      </c>
      <c r="P500" s="2">
        <v>170293.33333333</v>
      </c>
      <c r="Q500" s="3">
        <v>0.85001749597593002</v>
      </c>
      <c r="R500" s="48" t="s">
        <v>2197</v>
      </c>
      <c r="S500" s="25">
        <v>0</v>
      </c>
      <c r="T500" s="23">
        <v>170293.33</v>
      </c>
      <c r="U500" s="36">
        <f>VLOOKUP(表2[[#This Row],[2014 Segment]],表3[],3)</f>
        <v>0</v>
      </c>
      <c r="V500" s="25">
        <v>0</v>
      </c>
      <c r="W500" s="25">
        <f>表2[[#This Row],[GR]]+表2[[#This Row],[根据BU需调整GR]]</f>
        <v>0</v>
      </c>
      <c r="X500" s="23">
        <f>表2[[#This Row],[MAT销量]]*(1+表2[[#This Row],[调整后GR2]])</f>
        <v>170293.33333333</v>
      </c>
      <c r="Y500" s="23">
        <f>表2[[#This Row],[调整结果]]/12/114.03</f>
        <v>124.45068062010728</v>
      </c>
      <c r="Z500" s="27">
        <f>ROUND(表2[[#This Row],[调整结果]]-表2[[#This Row],[14 ECI金额]],0)</f>
        <v>0</v>
      </c>
      <c r="AA500" t="s">
        <v>2198</v>
      </c>
    </row>
    <row r="501" spans="1:27" x14ac:dyDescent="0.2">
      <c r="A501" t="s">
        <v>1154</v>
      </c>
      <c r="B501" s="38" t="s">
        <v>1155</v>
      </c>
      <c r="C501" t="s">
        <v>1221</v>
      </c>
      <c r="D501" s="38" t="s">
        <v>1222</v>
      </c>
      <c r="E501" s="38" t="s">
        <v>1224</v>
      </c>
      <c r="F501">
        <v>91044324</v>
      </c>
      <c r="G501" s="39" t="s">
        <v>1260</v>
      </c>
      <c r="H501" s="39" t="s">
        <v>105</v>
      </c>
      <c r="I501" s="38" t="s">
        <v>8</v>
      </c>
      <c r="J501" s="38" t="s">
        <v>1250</v>
      </c>
      <c r="K501" s="38" t="s">
        <v>106</v>
      </c>
      <c r="L501" s="38">
        <v>360</v>
      </c>
      <c r="M501" s="38">
        <v>80</v>
      </c>
      <c r="N501" s="2">
        <v>36000</v>
      </c>
      <c r="O501" s="2">
        <v>1</v>
      </c>
      <c r="P501" s="2">
        <v>22806.400000000001</v>
      </c>
      <c r="Q501" s="3">
        <v>0.42445888888889</v>
      </c>
      <c r="R501" s="48" t="s">
        <v>2196</v>
      </c>
      <c r="S501" s="25">
        <v>0</v>
      </c>
      <c r="T501" s="23">
        <v>22806.400000000001</v>
      </c>
      <c r="U501" s="36">
        <f>VLOOKUP(表2[[#This Row],[2014 Segment]],表3[],3)</f>
        <v>0</v>
      </c>
      <c r="V501" s="25">
        <v>0</v>
      </c>
      <c r="W501" s="25">
        <f>表2[[#This Row],[GR]]+表2[[#This Row],[根据BU需调整GR]]</f>
        <v>0</v>
      </c>
      <c r="X501" s="23">
        <f>表2[[#This Row],[MAT销量]]*(1+表2[[#This Row],[调整后GR2]])</f>
        <v>22806.400000000001</v>
      </c>
      <c r="Y501" s="23">
        <f>表2[[#This Row],[调整结果]]/12/114.03</f>
        <v>16.666958987400978</v>
      </c>
      <c r="Z501" s="27">
        <f>ROUND(表2[[#This Row],[调整结果]]-表2[[#This Row],[14 ECI金额]],0)</f>
        <v>0</v>
      </c>
      <c r="AA501" t="s">
        <v>2198</v>
      </c>
    </row>
    <row r="502" spans="1:27" x14ac:dyDescent="0.2">
      <c r="A502" t="s">
        <v>1154</v>
      </c>
      <c r="B502" s="38" t="s">
        <v>1155</v>
      </c>
      <c r="C502" t="s">
        <v>1261</v>
      </c>
      <c r="D502" s="38" t="s">
        <v>1262</v>
      </c>
      <c r="E502" s="38" t="s">
        <v>1263</v>
      </c>
      <c r="F502">
        <v>12900124</v>
      </c>
      <c r="G502" s="39" t="s">
        <v>1264</v>
      </c>
      <c r="H502" s="39" t="s">
        <v>105</v>
      </c>
      <c r="I502" s="38" t="s">
        <v>8</v>
      </c>
      <c r="J502" s="38" t="s">
        <v>397</v>
      </c>
      <c r="K502" s="38" t="s">
        <v>106</v>
      </c>
      <c r="L502" s="38">
        <v>400</v>
      </c>
      <c r="M502" s="38">
        <v>1500</v>
      </c>
      <c r="N502" s="2">
        <v>37932</v>
      </c>
      <c r="O502" s="2">
        <v>1</v>
      </c>
      <c r="P502" s="2">
        <v>24327.466666666998</v>
      </c>
      <c r="Q502" s="3">
        <v>0.60853105557313003</v>
      </c>
      <c r="R502" s="48" t="s">
        <v>2197</v>
      </c>
      <c r="S502" s="25">
        <v>0</v>
      </c>
      <c r="T502" s="23">
        <v>24327.47</v>
      </c>
      <c r="U502" s="36">
        <f>VLOOKUP(表2[[#This Row],[2014 Segment]],表3[],3)</f>
        <v>0</v>
      </c>
      <c r="V502" s="25">
        <v>0</v>
      </c>
      <c r="W502" s="25">
        <f>表2[[#This Row],[GR]]+表2[[#This Row],[根据BU需调整GR]]</f>
        <v>0</v>
      </c>
      <c r="X502" s="23">
        <f>表2[[#This Row],[MAT销量]]*(1+表2[[#This Row],[调整后GR2]])</f>
        <v>24327.466666666998</v>
      </c>
      <c r="Y502" s="23">
        <f>表2[[#This Row],[调整结果]]/12/114.03</f>
        <v>17.778557299736178</v>
      </c>
      <c r="Z502" s="27">
        <f>ROUND(表2[[#This Row],[调整结果]]-表2[[#This Row],[14 ECI金额]],0)</f>
        <v>0</v>
      </c>
      <c r="AA502" t="s">
        <v>2198</v>
      </c>
    </row>
    <row r="503" spans="1:27" x14ac:dyDescent="0.2">
      <c r="A503" t="s">
        <v>1154</v>
      </c>
      <c r="B503" s="38" t="s">
        <v>1155</v>
      </c>
      <c r="C503" t="s">
        <v>1261</v>
      </c>
      <c r="D503" s="38" t="s">
        <v>1262</v>
      </c>
      <c r="E503" s="38" t="s">
        <v>1263</v>
      </c>
      <c r="F503">
        <v>12900125</v>
      </c>
      <c r="G503" s="39" t="s">
        <v>579</v>
      </c>
      <c r="H503" s="39" t="s">
        <v>105</v>
      </c>
      <c r="I503" s="38" t="s">
        <v>8</v>
      </c>
      <c r="J503" s="38" t="s">
        <v>397</v>
      </c>
      <c r="K503" s="38" t="s">
        <v>106</v>
      </c>
      <c r="L503" s="38">
        <v>500</v>
      </c>
      <c r="M503" s="38">
        <v>1450</v>
      </c>
      <c r="N503" s="2">
        <v>120540</v>
      </c>
      <c r="O503" s="2">
        <v>1</v>
      </c>
      <c r="P503" s="2">
        <v>85145.600000000006</v>
      </c>
      <c r="Q503" s="3">
        <v>0.77511199601792002</v>
      </c>
      <c r="R503" s="48" t="s">
        <v>2197</v>
      </c>
      <c r="S503" s="25">
        <v>0</v>
      </c>
      <c r="T503" s="23">
        <v>85145.600000000006</v>
      </c>
      <c r="U503" s="36">
        <f>VLOOKUP(表2[[#This Row],[2014 Segment]],表3[],3)</f>
        <v>0</v>
      </c>
      <c r="V503" s="25">
        <v>0</v>
      </c>
      <c r="W503" s="25">
        <f>表2[[#This Row],[GR]]+表2[[#This Row],[根据BU需调整GR]]</f>
        <v>0</v>
      </c>
      <c r="X503" s="23">
        <f>表2[[#This Row],[MAT销量]]*(1+表2[[#This Row],[调整后GR2]])</f>
        <v>85145.600000000006</v>
      </c>
      <c r="Y503" s="23">
        <f>表2[[#This Row],[调整结果]]/12/114.03</f>
        <v>62.224560788096703</v>
      </c>
      <c r="Z503" s="27">
        <f>ROUND(表2[[#This Row],[调整结果]]-表2[[#This Row],[14 ECI金额]],0)</f>
        <v>0</v>
      </c>
      <c r="AA503" t="s">
        <v>2198</v>
      </c>
    </row>
    <row r="504" spans="1:27" x14ac:dyDescent="0.2">
      <c r="A504" t="s">
        <v>1154</v>
      </c>
      <c r="B504" s="38" t="s">
        <v>1155</v>
      </c>
      <c r="C504" t="s">
        <v>1261</v>
      </c>
      <c r="D504" s="38" t="s">
        <v>1262</v>
      </c>
      <c r="E504" s="38" t="s">
        <v>1263</v>
      </c>
      <c r="F504">
        <v>12900128</v>
      </c>
      <c r="G504" s="39" t="s">
        <v>1265</v>
      </c>
      <c r="H504" s="39" t="s">
        <v>105</v>
      </c>
      <c r="I504" s="38" t="s">
        <v>8</v>
      </c>
      <c r="J504" s="38" t="s">
        <v>397</v>
      </c>
      <c r="K504" s="38" t="s">
        <v>104</v>
      </c>
      <c r="L504" s="38">
        <v>500</v>
      </c>
      <c r="M504" s="38">
        <v>600</v>
      </c>
      <c r="N504" s="2">
        <v>339768</v>
      </c>
      <c r="O504" s="2">
        <v>2</v>
      </c>
      <c r="P504" s="2">
        <v>352741.33333333</v>
      </c>
      <c r="Q504" s="3">
        <v>0.73792234701325998</v>
      </c>
      <c r="R504" s="48" t="s">
        <v>2197</v>
      </c>
      <c r="S504" s="25">
        <v>0</v>
      </c>
      <c r="T504" s="23">
        <v>352741.33</v>
      </c>
      <c r="U504" s="36">
        <f>VLOOKUP(表2[[#This Row],[2014 Segment]],表3[],3)</f>
        <v>0</v>
      </c>
      <c r="V504" s="25">
        <v>0</v>
      </c>
      <c r="W504" s="25">
        <f>表2[[#This Row],[GR]]+表2[[#This Row],[根据BU需调整GR]]</f>
        <v>0</v>
      </c>
      <c r="X504" s="23">
        <f>表2[[#This Row],[MAT销量]]*(1+表2[[#This Row],[调整后GR2]])</f>
        <v>352741.33333333</v>
      </c>
      <c r="Y504" s="23">
        <f>表2[[#This Row],[调整结果]]/12/114.03</f>
        <v>257.78401395344059</v>
      </c>
      <c r="Z504" s="27">
        <f>ROUND(表2[[#This Row],[调整结果]]-表2[[#This Row],[14 ECI金额]],0)</f>
        <v>0</v>
      </c>
      <c r="AA504" t="s">
        <v>2198</v>
      </c>
    </row>
    <row r="505" spans="1:27" x14ac:dyDescent="0.2">
      <c r="A505" t="s">
        <v>1154</v>
      </c>
      <c r="B505" s="38" t="s">
        <v>1155</v>
      </c>
      <c r="C505" t="s">
        <v>1261</v>
      </c>
      <c r="D505" s="38" t="s">
        <v>1262</v>
      </c>
      <c r="E505" s="38" t="s">
        <v>1263</v>
      </c>
      <c r="F505">
        <v>12900129</v>
      </c>
      <c r="G505" s="39" t="s">
        <v>398</v>
      </c>
      <c r="H505" s="39" t="s">
        <v>103</v>
      </c>
      <c r="I505" s="38" t="s">
        <v>8</v>
      </c>
      <c r="J505" s="38" t="s">
        <v>397</v>
      </c>
      <c r="K505" s="38" t="s">
        <v>104</v>
      </c>
      <c r="L505" s="38">
        <v>1300</v>
      </c>
      <c r="M505" s="38">
        <v>4360</v>
      </c>
      <c r="N505" s="2">
        <v>209574.19080000001</v>
      </c>
      <c r="O505" s="2">
        <v>2</v>
      </c>
      <c r="P505" s="2">
        <v>155237.13333333001</v>
      </c>
      <c r="Q505" s="3">
        <v>0.79913876494376002</v>
      </c>
      <c r="R505" s="48" t="s">
        <v>2197</v>
      </c>
      <c r="S505" s="25">
        <v>0</v>
      </c>
      <c r="T505" s="23">
        <v>155237.13</v>
      </c>
      <c r="U505" s="36">
        <f>VLOOKUP(表2[[#This Row],[2014 Segment]],表3[],3)</f>
        <v>0</v>
      </c>
      <c r="V505" s="25">
        <v>0</v>
      </c>
      <c r="W505" s="25">
        <f>表2[[#This Row],[GR]]+表2[[#This Row],[根据BU需调整GR]]</f>
        <v>0</v>
      </c>
      <c r="X505" s="23">
        <f>表2[[#This Row],[MAT销量]]*(1+表2[[#This Row],[调整后GR2]])</f>
        <v>155237.13333333001</v>
      </c>
      <c r="Y505" s="23">
        <f>表2[[#This Row],[调整结果]]/12/114.03</f>
        <v>113.44758202032361</v>
      </c>
      <c r="Z505" s="27">
        <f>ROUND(表2[[#This Row],[调整结果]]-表2[[#This Row],[14 ECI金额]],0)</f>
        <v>0</v>
      </c>
      <c r="AA505" t="s">
        <v>2198</v>
      </c>
    </row>
    <row r="506" spans="1:27" x14ac:dyDescent="0.2">
      <c r="A506" t="s">
        <v>1154</v>
      </c>
      <c r="B506" s="38" t="s">
        <v>1155</v>
      </c>
      <c r="C506" t="s">
        <v>1261</v>
      </c>
      <c r="D506" s="38" t="s">
        <v>1262</v>
      </c>
      <c r="E506" s="38" t="s">
        <v>1263</v>
      </c>
      <c r="F506">
        <v>12900130</v>
      </c>
      <c r="G506" s="39" t="s">
        <v>399</v>
      </c>
      <c r="H506" s="39" t="s">
        <v>103</v>
      </c>
      <c r="I506" s="38" t="s">
        <v>8</v>
      </c>
      <c r="J506" s="38" t="s">
        <v>397</v>
      </c>
      <c r="K506" s="38" t="s">
        <v>104</v>
      </c>
      <c r="L506" s="38">
        <v>1300</v>
      </c>
      <c r="M506" s="38">
        <v>4730</v>
      </c>
      <c r="N506" s="2">
        <v>200566.64727273001</v>
      </c>
      <c r="O506" s="2">
        <v>1</v>
      </c>
      <c r="P506" s="2">
        <v>182451.20000000001</v>
      </c>
      <c r="Q506" s="49">
        <v>0.72366488632896997</v>
      </c>
      <c r="R506" s="48" t="s">
        <v>2197</v>
      </c>
      <c r="S506" s="25">
        <v>0</v>
      </c>
      <c r="T506" s="23">
        <v>182451.20000000001</v>
      </c>
      <c r="U506" s="36">
        <f>VLOOKUP(表2[[#This Row],[2014 Segment]],表3[],3)</f>
        <v>0</v>
      </c>
      <c r="V506" s="25">
        <v>0</v>
      </c>
      <c r="W506" s="25">
        <f>表2[[#This Row],[GR]]+表2[[#This Row],[根据BU需调整GR]]</f>
        <v>0</v>
      </c>
      <c r="X506" s="23">
        <f>表2[[#This Row],[MAT销量]]*(1+表2[[#This Row],[调整后GR2]])</f>
        <v>182451.20000000001</v>
      </c>
      <c r="Y506" s="23">
        <f>表2[[#This Row],[调整结果]]/12/114.03</f>
        <v>133.33567189920782</v>
      </c>
      <c r="Z506" s="27">
        <f>ROUND(表2[[#This Row],[调整结果]]-表2[[#This Row],[14 ECI金额]],0)</f>
        <v>0</v>
      </c>
      <c r="AA506" t="s">
        <v>2198</v>
      </c>
    </row>
    <row r="507" spans="1:27" x14ac:dyDescent="0.2">
      <c r="A507" t="s">
        <v>1154</v>
      </c>
      <c r="B507" s="38" t="s">
        <v>1155</v>
      </c>
      <c r="C507" t="s">
        <v>1261</v>
      </c>
      <c r="D507" s="38" t="s">
        <v>1262</v>
      </c>
      <c r="E507" s="38" t="s">
        <v>1263</v>
      </c>
      <c r="F507">
        <v>12900131</v>
      </c>
      <c r="G507" s="39" t="s">
        <v>844</v>
      </c>
      <c r="H507" s="39" t="s">
        <v>105</v>
      </c>
      <c r="I507" s="38" t="s">
        <v>8</v>
      </c>
      <c r="J507" s="38" t="s">
        <v>397</v>
      </c>
      <c r="K507" s="38" t="s">
        <v>104</v>
      </c>
      <c r="L507" s="38">
        <v>600</v>
      </c>
      <c r="M507" s="38">
        <v>1000</v>
      </c>
      <c r="N507" s="2">
        <v>132528</v>
      </c>
      <c r="O507" s="2">
        <v>1</v>
      </c>
      <c r="P507" s="2">
        <v>121635.2</v>
      </c>
      <c r="Q507" s="3">
        <v>0.84266570083303005</v>
      </c>
      <c r="R507" s="48" t="s">
        <v>2197</v>
      </c>
      <c r="S507" s="25">
        <v>0</v>
      </c>
      <c r="T507" s="23">
        <v>121635.2</v>
      </c>
      <c r="U507" s="36">
        <f>VLOOKUP(表2[[#This Row],[2014 Segment]],表3[],3)</f>
        <v>0</v>
      </c>
      <c r="V507" s="25">
        <v>0</v>
      </c>
      <c r="W507" s="25">
        <f>表2[[#This Row],[GR]]+表2[[#This Row],[根据BU需调整GR]]</f>
        <v>0</v>
      </c>
      <c r="X507" s="23">
        <f>表2[[#This Row],[MAT销量]]*(1+表2[[#This Row],[调整后GR2]])</f>
        <v>121635.2</v>
      </c>
      <c r="Y507" s="23">
        <f>表2[[#This Row],[调整结果]]/12/114.03</f>
        <v>88.891227454763367</v>
      </c>
      <c r="Z507" s="27">
        <f>ROUND(表2[[#This Row],[调整结果]]-表2[[#This Row],[14 ECI金额]],0)</f>
        <v>0</v>
      </c>
      <c r="AA507" t="s">
        <v>2198</v>
      </c>
    </row>
    <row r="508" spans="1:27" x14ac:dyDescent="0.2">
      <c r="A508" t="s">
        <v>1154</v>
      </c>
      <c r="B508" s="38" t="s">
        <v>1155</v>
      </c>
      <c r="C508" t="s">
        <v>1261</v>
      </c>
      <c r="D508" s="38" t="s">
        <v>1262</v>
      </c>
      <c r="E508" s="38" t="s">
        <v>1263</v>
      </c>
      <c r="F508">
        <v>12900134</v>
      </c>
      <c r="G508" s="39" t="s">
        <v>1266</v>
      </c>
      <c r="H508" s="39" t="s">
        <v>105</v>
      </c>
      <c r="I508" s="38" t="s">
        <v>8</v>
      </c>
      <c r="J508" s="38" t="s">
        <v>1267</v>
      </c>
      <c r="K508" s="38" t="s">
        <v>106</v>
      </c>
      <c r="L508" s="38">
        <v>380</v>
      </c>
      <c r="M508" s="38">
        <v>1200</v>
      </c>
      <c r="N508" s="2">
        <v>44760</v>
      </c>
      <c r="O508" s="2">
        <v>1</v>
      </c>
      <c r="P508" s="2">
        <v>15204.133333333</v>
      </c>
      <c r="Q508" s="3">
        <v>0.45738605898123003</v>
      </c>
      <c r="R508" s="48" t="s">
        <v>2196</v>
      </c>
      <c r="S508" s="25">
        <v>0</v>
      </c>
      <c r="T508" s="23">
        <v>15204.13</v>
      </c>
      <c r="U508" s="36">
        <f>VLOOKUP(表2[[#This Row],[2014 Segment]],表3[],3)</f>
        <v>0</v>
      </c>
      <c r="V508" s="25">
        <v>0</v>
      </c>
      <c r="W508" s="25">
        <f>表2[[#This Row],[GR]]+表2[[#This Row],[根据BU需调整GR]]</f>
        <v>0</v>
      </c>
      <c r="X508" s="23">
        <f>表2[[#This Row],[MAT销量]]*(1+表2[[#This Row],[调整后GR2]])</f>
        <v>15204.133333333</v>
      </c>
      <c r="Y508" s="23">
        <f>表2[[#This Row],[调整结果]]/12/114.03</f>
        <v>11.111208551355638</v>
      </c>
      <c r="Z508" s="27">
        <f>ROUND(表2[[#This Row],[调整结果]]-表2[[#This Row],[14 ECI金额]],0)</f>
        <v>0</v>
      </c>
      <c r="AA508" t="s">
        <v>2198</v>
      </c>
    </row>
    <row r="509" spans="1:27" x14ac:dyDescent="0.2">
      <c r="A509" t="s">
        <v>1154</v>
      </c>
      <c r="B509" s="38" t="s">
        <v>1155</v>
      </c>
      <c r="C509" t="s">
        <v>1261</v>
      </c>
      <c r="D509" s="38" t="s">
        <v>1262</v>
      </c>
      <c r="E509" s="38" t="s">
        <v>1268</v>
      </c>
      <c r="F509">
        <v>12900206</v>
      </c>
      <c r="G509" s="39" t="s">
        <v>839</v>
      </c>
      <c r="H509" s="39" t="s">
        <v>105</v>
      </c>
      <c r="I509" s="38" t="s">
        <v>8</v>
      </c>
      <c r="J509" s="38" t="s">
        <v>396</v>
      </c>
      <c r="K509" s="38" t="s">
        <v>106</v>
      </c>
      <c r="L509" s="38">
        <v>500</v>
      </c>
      <c r="M509" s="38">
        <v>879</v>
      </c>
      <c r="N509" s="2">
        <v>57132</v>
      </c>
      <c r="O509" s="2">
        <v>1</v>
      </c>
      <c r="P509" s="2">
        <v>48653.866666667003</v>
      </c>
      <c r="Q509" s="3">
        <v>0.73302527480221003</v>
      </c>
      <c r="R509" s="48" t="s">
        <v>2197</v>
      </c>
      <c r="S509" s="25">
        <v>0</v>
      </c>
      <c r="T509" s="23">
        <v>48653.87</v>
      </c>
      <c r="U509" s="36">
        <f>VLOOKUP(表2[[#This Row],[2014 Segment]],表3[],3)</f>
        <v>0</v>
      </c>
      <c r="V509" s="25">
        <v>0</v>
      </c>
      <c r="W509" s="25">
        <f>表2[[#This Row],[GR]]+表2[[#This Row],[根据BU需调整GR]]</f>
        <v>0</v>
      </c>
      <c r="X509" s="23">
        <f>表2[[#This Row],[MAT销量]]*(1+表2[[#This Row],[调整后GR2]])</f>
        <v>48653.866666667003</v>
      </c>
      <c r="Y509" s="23">
        <f>表2[[#This Row],[调整结果]]/12/114.03</f>
        <v>35.556335077513957</v>
      </c>
      <c r="Z509" s="27">
        <f>ROUND(表2[[#This Row],[调整结果]]-表2[[#This Row],[14 ECI金额]],0)</f>
        <v>0</v>
      </c>
      <c r="AA509" t="s">
        <v>2198</v>
      </c>
    </row>
    <row r="510" spans="1:27" x14ac:dyDescent="0.2">
      <c r="A510" t="s">
        <v>1154</v>
      </c>
      <c r="B510" s="38" t="s">
        <v>1155</v>
      </c>
      <c r="C510" t="s">
        <v>1261</v>
      </c>
      <c r="D510" s="38" t="s">
        <v>1262</v>
      </c>
      <c r="E510" s="38" t="s">
        <v>1268</v>
      </c>
      <c r="F510">
        <v>12900208</v>
      </c>
      <c r="G510" s="39" t="s">
        <v>840</v>
      </c>
      <c r="H510" s="39" t="s">
        <v>105</v>
      </c>
      <c r="I510" s="38" t="s">
        <v>8</v>
      </c>
      <c r="J510" s="38" t="s">
        <v>396</v>
      </c>
      <c r="K510" s="38" t="s">
        <v>106</v>
      </c>
      <c r="L510" s="38">
        <v>680</v>
      </c>
      <c r="M510" s="38">
        <v>1112</v>
      </c>
      <c r="N510" s="2">
        <v>56424</v>
      </c>
      <c r="O510" s="2">
        <v>1</v>
      </c>
      <c r="P510" s="2">
        <v>43789.52</v>
      </c>
      <c r="Q510" s="3">
        <v>0.71348185169431</v>
      </c>
      <c r="R510" s="48" t="s">
        <v>2197</v>
      </c>
      <c r="S510" s="25">
        <v>0</v>
      </c>
      <c r="T510" s="23">
        <v>43789.52</v>
      </c>
      <c r="U510" s="36">
        <f>VLOOKUP(表2[[#This Row],[2014 Segment]],表3[],3)</f>
        <v>0</v>
      </c>
      <c r="V510" s="25">
        <v>0</v>
      </c>
      <c r="W510" s="25">
        <f>表2[[#This Row],[GR]]+表2[[#This Row],[根据BU需调整GR]]</f>
        <v>0</v>
      </c>
      <c r="X510" s="23">
        <f>表2[[#This Row],[MAT销量]]*(1+表2[[#This Row],[调整后GR2]])</f>
        <v>43789.52</v>
      </c>
      <c r="Y510" s="23">
        <f>表2[[#This Row],[调整结果]]/12/114.03</f>
        <v>32.001461603671544</v>
      </c>
      <c r="Z510" s="27">
        <f>ROUND(表2[[#This Row],[调整结果]]-表2[[#This Row],[14 ECI金额]],0)</f>
        <v>0</v>
      </c>
      <c r="AA510" t="s">
        <v>2198</v>
      </c>
    </row>
    <row r="511" spans="1:27" x14ac:dyDescent="0.2">
      <c r="A511" t="s">
        <v>1154</v>
      </c>
      <c r="B511" s="38" t="s">
        <v>1155</v>
      </c>
      <c r="C511" t="s">
        <v>1261</v>
      </c>
      <c r="D511" s="38" t="s">
        <v>1262</v>
      </c>
      <c r="E511" s="38" t="s">
        <v>1268</v>
      </c>
      <c r="F511">
        <v>12900209</v>
      </c>
      <c r="G511" s="39" t="s">
        <v>1269</v>
      </c>
      <c r="H511" s="39" t="s">
        <v>105</v>
      </c>
      <c r="I511" s="38" t="s">
        <v>8</v>
      </c>
      <c r="J511" s="38" t="s">
        <v>396</v>
      </c>
      <c r="K511" s="38" t="s">
        <v>106</v>
      </c>
      <c r="L511" s="38">
        <v>600</v>
      </c>
      <c r="M511" s="38">
        <v>921</v>
      </c>
      <c r="N511" s="2">
        <v>83064</v>
      </c>
      <c r="O511" s="2">
        <v>1</v>
      </c>
      <c r="P511" s="2">
        <v>98827.066666667</v>
      </c>
      <c r="Q511" s="3">
        <v>0.79578517769431001</v>
      </c>
      <c r="R511" s="48" t="s">
        <v>2197</v>
      </c>
      <c r="S511" s="25">
        <v>0</v>
      </c>
      <c r="T511" s="23">
        <v>98827.07</v>
      </c>
      <c r="U511" s="36">
        <f>VLOOKUP(表2[[#This Row],[2014 Segment]],表3[],3)</f>
        <v>0</v>
      </c>
      <c r="V511" s="25">
        <v>0</v>
      </c>
      <c r="W511" s="25">
        <f>表2[[#This Row],[GR]]+表2[[#This Row],[根据BU需调整GR]]</f>
        <v>0</v>
      </c>
      <c r="X511" s="23">
        <f>表2[[#This Row],[MAT销量]]*(1+表2[[#This Row],[调整后GR2]])</f>
        <v>98827.066666667</v>
      </c>
      <c r="Y511" s="23">
        <f>表2[[#This Row],[调整结果]]/12/114.03</f>
        <v>72.223001744180621</v>
      </c>
      <c r="Z511" s="27">
        <f>ROUND(表2[[#This Row],[调整结果]]-表2[[#This Row],[14 ECI金额]],0)</f>
        <v>0</v>
      </c>
      <c r="AA511" t="s">
        <v>2198</v>
      </c>
    </row>
    <row r="512" spans="1:27" x14ac:dyDescent="0.2">
      <c r="A512" t="s">
        <v>1154</v>
      </c>
      <c r="B512" s="38" t="s">
        <v>1155</v>
      </c>
      <c r="C512" t="s">
        <v>1261</v>
      </c>
      <c r="D512" s="38" t="s">
        <v>1262</v>
      </c>
      <c r="E512" s="38" t="s">
        <v>1268</v>
      </c>
      <c r="F512">
        <v>12900210</v>
      </c>
      <c r="G512" s="39" t="s">
        <v>1270</v>
      </c>
      <c r="H512" s="39" t="s">
        <v>105</v>
      </c>
      <c r="I512" s="38" t="s">
        <v>8</v>
      </c>
      <c r="J512" s="38" t="s">
        <v>396</v>
      </c>
      <c r="K512" s="38" t="s">
        <v>104</v>
      </c>
      <c r="L512" s="38">
        <v>300</v>
      </c>
      <c r="M512" s="38">
        <v>220</v>
      </c>
      <c r="N512" s="2">
        <v>302508</v>
      </c>
      <c r="O512" s="2">
        <v>2</v>
      </c>
      <c r="P512" s="2">
        <v>255431.46666666999</v>
      </c>
      <c r="Q512" s="3">
        <v>0.70818358522750002</v>
      </c>
      <c r="R512" s="48" t="s">
        <v>2197</v>
      </c>
      <c r="S512" s="25">
        <v>0</v>
      </c>
      <c r="T512" s="23">
        <v>255431.47</v>
      </c>
      <c r="U512" s="36">
        <f>VLOOKUP(表2[[#This Row],[2014 Segment]],表3[],3)</f>
        <v>0</v>
      </c>
      <c r="V512" s="25">
        <v>0</v>
      </c>
      <c r="W512" s="25">
        <f>表2[[#This Row],[GR]]+表2[[#This Row],[根据BU需调整GR]]</f>
        <v>0</v>
      </c>
      <c r="X512" s="23">
        <f>表2[[#This Row],[MAT销量]]*(1+表2[[#This Row],[调整后GR2]])</f>
        <v>255431.46666666999</v>
      </c>
      <c r="Y512" s="23">
        <f>表2[[#This Row],[调整结果]]/12/114.03</f>
        <v>186.66978475450173</v>
      </c>
      <c r="Z512" s="27">
        <f>ROUND(表2[[#This Row],[调整结果]]-表2[[#This Row],[14 ECI金额]],0)</f>
        <v>0</v>
      </c>
      <c r="AA512" t="s">
        <v>2198</v>
      </c>
    </row>
    <row r="513" spans="1:27" x14ac:dyDescent="0.2">
      <c r="A513" t="s">
        <v>1154</v>
      </c>
      <c r="B513" s="38" t="s">
        <v>1155</v>
      </c>
      <c r="C513" t="s">
        <v>1261</v>
      </c>
      <c r="D513" s="38" t="s">
        <v>1262</v>
      </c>
      <c r="E513" s="38" t="s">
        <v>1268</v>
      </c>
      <c r="F513">
        <v>12900212</v>
      </c>
      <c r="G513" s="39" t="s">
        <v>1271</v>
      </c>
      <c r="H513" s="39" t="s">
        <v>105</v>
      </c>
      <c r="I513" s="38" t="s">
        <v>8</v>
      </c>
      <c r="J513" s="38" t="s">
        <v>396</v>
      </c>
      <c r="K513" s="38" t="s">
        <v>104</v>
      </c>
      <c r="L513" s="38">
        <v>650</v>
      </c>
      <c r="M513" s="38">
        <v>1818</v>
      </c>
      <c r="N513" s="2">
        <v>217008</v>
      </c>
      <c r="O513" s="2">
        <v>2</v>
      </c>
      <c r="P513" s="2">
        <v>158123.73333332999</v>
      </c>
      <c r="Q513" s="3">
        <v>0.70921182629211998</v>
      </c>
      <c r="R513" s="48" t="s">
        <v>2197</v>
      </c>
      <c r="S513" s="25">
        <v>0</v>
      </c>
      <c r="T513" s="23">
        <v>158123.73000000001</v>
      </c>
      <c r="U513" s="36">
        <f>VLOOKUP(表2[[#This Row],[2014 Segment]],表3[],3)</f>
        <v>0</v>
      </c>
      <c r="V513" s="25">
        <v>0</v>
      </c>
      <c r="W513" s="25">
        <f>表2[[#This Row],[GR]]+表2[[#This Row],[根据BU需调整GR]]</f>
        <v>0</v>
      </c>
      <c r="X513" s="23">
        <f>表2[[#This Row],[MAT销量]]*(1+表2[[#This Row],[调整后GR2]])</f>
        <v>158123.73333332999</v>
      </c>
      <c r="Y513" s="23">
        <f>表2[[#This Row],[调整结果]]/12/114.03</f>
        <v>115.55711459946943</v>
      </c>
      <c r="Z513" s="27">
        <f>ROUND(表2[[#This Row],[调整结果]]-表2[[#This Row],[14 ECI金额]],0)</f>
        <v>0</v>
      </c>
      <c r="AA513" t="s">
        <v>2198</v>
      </c>
    </row>
    <row r="514" spans="1:27" x14ac:dyDescent="0.2">
      <c r="A514" t="s">
        <v>1154</v>
      </c>
      <c r="B514" s="38" t="s">
        <v>1155</v>
      </c>
      <c r="C514" t="s">
        <v>1261</v>
      </c>
      <c r="D514" s="38" t="s">
        <v>1262</v>
      </c>
      <c r="E514" s="38" t="s">
        <v>1268</v>
      </c>
      <c r="F514">
        <v>12900213</v>
      </c>
      <c r="G514" s="39" t="s">
        <v>841</v>
      </c>
      <c r="H514" s="39" t="s">
        <v>105</v>
      </c>
      <c r="I514" s="38" t="s">
        <v>8</v>
      </c>
      <c r="J514" s="38" t="s">
        <v>396</v>
      </c>
      <c r="K514" s="38" t="s">
        <v>106</v>
      </c>
      <c r="L514" s="38">
        <v>288</v>
      </c>
      <c r="M514" s="38">
        <v>724</v>
      </c>
      <c r="N514" s="2">
        <v>36732</v>
      </c>
      <c r="O514" s="2">
        <v>1</v>
      </c>
      <c r="P514" s="2">
        <v>34969.733333333003</v>
      </c>
      <c r="Q514" s="3">
        <v>0.57289937928780998</v>
      </c>
      <c r="R514" s="48" t="s">
        <v>2197</v>
      </c>
      <c r="S514" s="25">
        <v>0</v>
      </c>
      <c r="T514" s="23">
        <v>34969.730000000003</v>
      </c>
      <c r="U514" s="36">
        <f>VLOOKUP(表2[[#This Row],[2014 Segment]],表3[],3)</f>
        <v>0</v>
      </c>
      <c r="V514" s="25">
        <v>0</v>
      </c>
      <c r="W514" s="25">
        <f>表2[[#This Row],[GR]]+表2[[#This Row],[根据BU需调整GR]]</f>
        <v>0</v>
      </c>
      <c r="X514" s="23">
        <f>表2[[#This Row],[MAT销量]]*(1+表2[[#This Row],[调整后GR2]])</f>
        <v>34969.733333333003</v>
      </c>
      <c r="Y514" s="23">
        <f>表2[[#This Row],[调整结果]]/12/114.03</f>
        <v>25.555945316534395</v>
      </c>
      <c r="Z514" s="27">
        <f>ROUND(表2[[#This Row],[调整结果]]-表2[[#This Row],[14 ECI金额]],0)</f>
        <v>0</v>
      </c>
      <c r="AA514" t="s">
        <v>2198</v>
      </c>
    </row>
    <row r="515" spans="1:27" x14ac:dyDescent="0.2">
      <c r="A515" t="s">
        <v>1154</v>
      </c>
      <c r="B515" s="38" t="s">
        <v>1155</v>
      </c>
      <c r="C515" t="s">
        <v>1261</v>
      </c>
      <c r="D515" s="38" t="s">
        <v>1262</v>
      </c>
      <c r="E515" s="38" t="s">
        <v>1268</v>
      </c>
      <c r="F515">
        <v>12900214</v>
      </c>
      <c r="G515" s="39" t="s">
        <v>842</v>
      </c>
      <c r="H515" s="39" t="s">
        <v>103</v>
      </c>
      <c r="I515" s="38" t="s">
        <v>8</v>
      </c>
      <c r="J515" s="38" t="s">
        <v>396</v>
      </c>
      <c r="K515" s="38" t="s">
        <v>104</v>
      </c>
      <c r="L515" s="38">
        <v>900</v>
      </c>
      <c r="M515" s="38">
        <v>3563</v>
      </c>
      <c r="N515" s="2">
        <v>187239.24625</v>
      </c>
      <c r="O515" s="2">
        <v>1</v>
      </c>
      <c r="P515" s="2">
        <v>72981.333333332994</v>
      </c>
      <c r="Q515" s="3">
        <v>0.55065805948789004</v>
      </c>
      <c r="R515" s="48" t="s">
        <v>2197</v>
      </c>
      <c r="S515" s="25">
        <v>0</v>
      </c>
      <c r="T515" s="23">
        <v>72981.33</v>
      </c>
      <c r="U515" s="36">
        <f>VLOOKUP(表2[[#This Row],[2014 Segment]],表3[],3)</f>
        <v>0</v>
      </c>
      <c r="V515" s="25">
        <v>0</v>
      </c>
      <c r="W515" s="25">
        <f>表2[[#This Row],[GR]]+表2[[#This Row],[根据BU需调整GR]]</f>
        <v>0</v>
      </c>
      <c r="X515" s="23">
        <f>表2[[#This Row],[MAT销量]]*(1+表2[[#This Row],[调整后GR2]])</f>
        <v>72981.333333332994</v>
      </c>
      <c r="Y515" s="23">
        <f>表2[[#This Row],[调整结果]]/12/114.03</f>
        <v>53.334892377249403</v>
      </c>
      <c r="Z515" s="27">
        <f>ROUND(表2[[#This Row],[调整结果]]-表2[[#This Row],[14 ECI金额]],0)</f>
        <v>0</v>
      </c>
      <c r="AA515" t="s">
        <v>2198</v>
      </c>
    </row>
    <row r="516" spans="1:27" x14ac:dyDescent="0.2">
      <c r="A516" t="s">
        <v>1154</v>
      </c>
      <c r="B516" s="38" t="s">
        <v>1155</v>
      </c>
      <c r="C516" t="s">
        <v>1261</v>
      </c>
      <c r="D516" s="38" t="s">
        <v>1262</v>
      </c>
      <c r="E516" s="38" t="s">
        <v>1268</v>
      </c>
      <c r="F516">
        <v>12900215</v>
      </c>
      <c r="G516" s="39" t="s">
        <v>575</v>
      </c>
      <c r="H516" s="39" t="s">
        <v>103</v>
      </c>
      <c r="I516" s="38" t="s">
        <v>8</v>
      </c>
      <c r="J516" s="38" t="s">
        <v>396</v>
      </c>
      <c r="K516" s="38" t="s">
        <v>104</v>
      </c>
      <c r="L516" s="38">
        <v>800</v>
      </c>
      <c r="M516" s="38">
        <v>1350</v>
      </c>
      <c r="N516" s="2">
        <v>36000</v>
      </c>
      <c r="O516" s="2">
        <v>1</v>
      </c>
      <c r="P516" s="2">
        <v>29192.106666667001</v>
      </c>
      <c r="Q516" s="3">
        <v>0.64111555555555999</v>
      </c>
      <c r="R516" s="48" t="s">
        <v>2197</v>
      </c>
      <c r="S516" s="25">
        <v>0</v>
      </c>
      <c r="T516" s="23">
        <v>29192.11</v>
      </c>
      <c r="U516" s="36">
        <f>VLOOKUP(表2[[#This Row],[2014 Segment]],表3[],3)</f>
        <v>0</v>
      </c>
      <c r="V516" s="25">
        <v>0</v>
      </c>
      <c r="W516" s="25">
        <f>表2[[#This Row],[GR]]+表2[[#This Row],[根据BU需调整GR]]</f>
        <v>0</v>
      </c>
      <c r="X516" s="23">
        <f>表2[[#This Row],[MAT销量]]*(1+表2[[#This Row],[调整后GR2]])</f>
        <v>29192.106666667001</v>
      </c>
      <c r="Y516" s="23">
        <f>表2[[#This Row],[调整结果]]/12/114.03</f>
        <v>21.33364514211684</v>
      </c>
      <c r="Z516" s="27">
        <f>ROUND(表2[[#This Row],[调整结果]]-表2[[#This Row],[14 ECI金额]],0)</f>
        <v>0</v>
      </c>
      <c r="AA516" t="s">
        <v>2198</v>
      </c>
    </row>
    <row r="517" spans="1:27" x14ac:dyDescent="0.2">
      <c r="A517" t="s">
        <v>1154</v>
      </c>
      <c r="B517" s="38" t="s">
        <v>1155</v>
      </c>
      <c r="C517" t="s">
        <v>1261</v>
      </c>
      <c r="D517" s="38" t="s">
        <v>1262</v>
      </c>
      <c r="E517" s="38" t="s">
        <v>1272</v>
      </c>
      <c r="F517">
        <v>12900238</v>
      </c>
      <c r="G517" s="39" t="s">
        <v>827</v>
      </c>
      <c r="H517" s="39" t="s">
        <v>105</v>
      </c>
      <c r="I517" s="38" t="s">
        <v>8</v>
      </c>
      <c r="J517" s="38" t="s">
        <v>189</v>
      </c>
      <c r="K517" s="38" t="s">
        <v>104</v>
      </c>
      <c r="L517" s="38">
        <v>300</v>
      </c>
      <c r="M517" s="38">
        <v>1200</v>
      </c>
      <c r="N517" s="2">
        <v>68664</v>
      </c>
      <c r="O517" s="2">
        <v>1</v>
      </c>
      <c r="P517" s="2">
        <v>19157.68</v>
      </c>
      <c r="Q517" s="3">
        <v>0.63566119072585003</v>
      </c>
      <c r="R517" s="48" t="s">
        <v>2197</v>
      </c>
      <c r="S517" s="25">
        <v>0</v>
      </c>
      <c r="T517" s="23">
        <v>19157.68</v>
      </c>
      <c r="U517" s="36">
        <f>VLOOKUP(表2[[#This Row],[2014 Segment]],表3[],3)</f>
        <v>0</v>
      </c>
      <c r="V517" s="25">
        <v>0</v>
      </c>
      <c r="W517" s="25">
        <f>表2[[#This Row],[GR]]+表2[[#This Row],[根据BU需调整GR]]</f>
        <v>0</v>
      </c>
      <c r="X517" s="23">
        <f>表2[[#This Row],[MAT销量]]*(1+表2[[#This Row],[调整后GR2]])</f>
        <v>19157.68</v>
      </c>
      <c r="Y517" s="23">
        <f>表2[[#This Row],[调整结果]]/12/114.03</f>
        <v>14.000467713174896</v>
      </c>
      <c r="Z517" s="27">
        <f>ROUND(表2[[#This Row],[调整结果]]-表2[[#This Row],[14 ECI金额]],0)</f>
        <v>0</v>
      </c>
      <c r="AA517" t="s">
        <v>2198</v>
      </c>
    </row>
    <row r="518" spans="1:27" x14ac:dyDescent="0.2">
      <c r="A518" t="s">
        <v>1154</v>
      </c>
      <c r="B518" s="38" t="s">
        <v>1155</v>
      </c>
      <c r="C518" t="s">
        <v>1261</v>
      </c>
      <c r="D518" s="38" t="s">
        <v>1262</v>
      </c>
      <c r="E518" s="38" t="s">
        <v>1273</v>
      </c>
      <c r="F518">
        <v>12900240</v>
      </c>
      <c r="G518" s="39" t="s">
        <v>1274</v>
      </c>
      <c r="H518" s="39" t="s">
        <v>105</v>
      </c>
      <c r="I518" s="38" t="s">
        <v>8</v>
      </c>
      <c r="J518" s="38" t="s">
        <v>189</v>
      </c>
      <c r="K518" s="38" t="s">
        <v>106</v>
      </c>
      <c r="L518" s="38">
        <v>380</v>
      </c>
      <c r="M518" s="38">
        <v>1603</v>
      </c>
      <c r="N518" s="2">
        <v>36012</v>
      </c>
      <c r="O518" s="2">
        <v>1</v>
      </c>
      <c r="P518" s="2">
        <v>14596.16</v>
      </c>
      <c r="Q518" s="3">
        <v>0.37573475508164</v>
      </c>
      <c r="R518" s="48" t="s">
        <v>2196</v>
      </c>
      <c r="S518" s="25">
        <v>0</v>
      </c>
      <c r="T518" s="23">
        <v>14596.16</v>
      </c>
      <c r="U518" s="36">
        <f>VLOOKUP(表2[[#This Row],[2014 Segment]],表3[],3)</f>
        <v>0</v>
      </c>
      <c r="V518" s="25">
        <v>0</v>
      </c>
      <c r="W518" s="25">
        <f>表2[[#This Row],[GR]]+表2[[#This Row],[根据BU需调整GR]]</f>
        <v>0</v>
      </c>
      <c r="X518" s="23">
        <f>表2[[#This Row],[MAT销量]]*(1+表2[[#This Row],[调整后GR2]])</f>
        <v>14596.16</v>
      </c>
      <c r="Y518" s="23">
        <f>表2[[#This Row],[调整结果]]/12/114.03</f>
        <v>10.666900523254114</v>
      </c>
      <c r="Z518" s="27">
        <f>ROUND(表2[[#This Row],[调整结果]]-表2[[#This Row],[14 ECI金额]],0)</f>
        <v>0</v>
      </c>
      <c r="AA518" t="s">
        <v>2198</v>
      </c>
    </row>
    <row r="519" spans="1:27" x14ac:dyDescent="0.2">
      <c r="A519" t="s">
        <v>1154</v>
      </c>
      <c r="B519" s="38" t="s">
        <v>1155</v>
      </c>
      <c r="C519" t="s">
        <v>1261</v>
      </c>
      <c r="D519" s="38" t="s">
        <v>1262</v>
      </c>
      <c r="E519" s="38" t="s">
        <v>1272</v>
      </c>
      <c r="F519">
        <v>12900241</v>
      </c>
      <c r="G519" s="39" t="s">
        <v>828</v>
      </c>
      <c r="H519" s="39" t="s">
        <v>103</v>
      </c>
      <c r="I519" s="38" t="s">
        <v>8</v>
      </c>
      <c r="J519" s="38" t="s">
        <v>189</v>
      </c>
      <c r="K519" s="38" t="s">
        <v>104</v>
      </c>
      <c r="L519" s="38">
        <v>1600</v>
      </c>
      <c r="M519" s="38">
        <v>6696</v>
      </c>
      <c r="N519" s="2">
        <v>90402.92</v>
      </c>
      <c r="O519" s="2">
        <v>1</v>
      </c>
      <c r="P519" s="2">
        <v>8421.32</v>
      </c>
      <c r="Q519" s="3">
        <v>0.10453047313074</v>
      </c>
      <c r="R519" s="48" t="s">
        <v>2195</v>
      </c>
      <c r="S519" s="25">
        <v>0</v>
      </c>
      <c r="T519" s="23">
        <v>8421.32</v>
      </c>
      <c r="U519" s="36">
        <f>VLOOKUP(表2[[#This Row],[2014 Segment]],表3[],3)</f>
        <v>0</v>
      </c>
      <c r="V519" s="25">
        <v>0</v>
      </c>
      <c r="W519" s="25">
        <f>表2[[#This Row],[GR]]+表2[[#This Row],[根据BU需调整GR]]</f>
        <v>0</v>
      </c>
      <c r="X519" s="23">
        <f>表2[[#This Row],[MAT销量]]*(1+表2[[#This Row],[调整后GR2]])</f>
        <v>8421.32</v>
      </c>
      <c r="Y519" s="23">
        <f>表2[[#This Row],[调整结果]]/12/114.03</f>
        <v>6.1543161156420823</v>
      </c>
      <c r="Z519" s="27">
        <f>ROUND(表2[[#This Row],[调整结果]]-表2[[#This Row],[14 ECI金额]],0)</f>
        <v>0</v>
      </c>
      <c r="AA519" t="s">
        <v>2198</v>
      </c>
    </row>
    <row r="520" spans="1:27" x14ac:dyDescent="0.2">
      <c r="A520" t="s">
        <v>1154</v>
      </c>
      <c r="B520" s="38" t="s">
        <v>1155</v>
      </c>
      <c r="C520" t="s">
        <v>1261</v>
      </c>
      <c r="D520" s="38" t="s">
        <v>1262</v>
      </c>
      <c r="E520" s="38" t="s">
        <v>1272</v>
      </c>
      <c r="F520">
        <v>12900242</v>
      </c>
      <c r="G520" s="39" t="s">
        <v>1275</v>
      </c>
      <c r="H520" s="39" t="s">
        <v>105</v>
      </c>
      <c r="I520" s="38" t="s">
        <v>8</v>
      </c>
      <c r="J520" s="38" t="s">
        <v>189</v>
      </c>
      <c r="K520" s="38" t="s">
        <v>106</v>
      </c>
      <c r="L520" s="38">
        <v>700</v>
      </c>
      <c r="M520" s="38">
        <v>2400</v>
      </c>
      <c r="N520" s="2">
        <v>93840</v>
      </c>
      <c r="O520" s="2">
        <v>1</v>
      </c>
      <c r="P520" s="2">
        <v>72374.346666666999</v>
      </c>
      <c r="Q520" s="3">
        <v>0.74690153452685004</v>
      </c>
      <c r="R520" s="48" t="s">
        <v>2197</v>
      </c>
      <c r="S520" s="25">
        <v>0</v>
      </c>
      <c r="T520" s="23">
        <v>72374.350000000006</v>
      </c>
      <c r="U520" s="36">
        <f>VLOOKUP(表2[[#This Row],[2014 Segment]],表3[],3)</f>
        <v>0</v>
      </c>
      <c r="V520" s="25">
        <v>0</v>
      </c>
      <c r="W520" s="25">
        <f>表2[[#This Row],[GR]]+表2[[#This Row],[根据BU需调整GR]]</f>
        <v>0</v>
      </c>
      <c r="X520" s="23">
        <f>表2[[#This Row],[MAT销量]]*(1+表2[[#This Row],[调整后GR2]])</f>
        <v>72374.346666666999</v>
      </c>
      <c r="Y520" s="23">
        <f>表2[[#This Row],[调整结果]]/12/114.03</f>
        <v>52.891305406959425</v>
      </c>
      <c r="Z520" s="27">
        <f>ROUND(表2[[#This Row],[调整结果]]-表2[[#This Row],[14 ECI金额]],0)</f>
        <v>0</v>
      </c>
      <c r="AA520" t="s">
        <v>2198</v>
      </c>
    </row>
    <row r="521" spans="1:27" x14ac:dyDescent="0.2">
      <c r="A521" t="s">
        <v>1154</v>
      </c>
      <c r="B521" s="38" t="s">
        <v>1155</v>
      </c>
      <c r="C521" t="s">
        <v>1261</v>
      </c>
      <c r="D521" s="38" t="s">
        <v>1262</v>
      </c>
      <c r="E521" s="38" t="s">
        <v>1273</v>
      </c>
      <c r="F521">
        <v>12900243</v>
      </c>
      <c r="G521" s="39" t="s">
        <v>570</v>
      </c>
      <c r="H521" s="39" t="s">
        <v>105</v>
      </c>
      <c r="I521" s="38" t="s">
        <v>8</v>
      </c>
      <c r="J521" s="38" t="s">
        <v>189</v>
      </c>
      <c r="K521" s="38" t="s">
        <v>104</v>
      </c>
      <c r="L521" s="38">
        <v>1200</v>
      </c>
      <c r="M521" s="38">
        <v>4436</v>
      </c>
      <c r="N521" s="2">
        <v>422508</v>
      </c>
      <c r="O521" s="2">
        <v>2</v>
      </c>
      <c r="P521" s="2">
        <v>267600</v>
      </c>
      <c r="Q521" s="3">
        <v>0.70398477661961001</v>
      </c>
      <c r="R521" s="48" t="s">
        <v>2197</v>
      </c>
      <c r="S521" s="25">
        <v>0</v>
      </c>
      <c r="T521" s="23">
        <v>267600</v>
      </c>
      <c r="U521" s="36">
        <f>VLOOKUP(表2[[#This Row],[2014 Segment]],表3[],3)</f>
        <v>0</v>
      </c>
      <c r="V521" s="25">
        <v>0</v>
      </c>
      <c r="W521" s="25">
        <f>表2[[#This Row],[GR]]+表2[[#This Row],[根据BU需调整GR]]</f>
        <v>0</v>
      </c>
      <c r="X521" s="23">
        <f>表2[[#This Row],[MAT销量]]*(1+表2[[#This Row],[调整后GR2]])</f>
        <v>267600</v>
      </c>
      <c r="Y521" s="23">
        <f>表2[[#This Row],[调整结果]]/12/114.03</f>
        <v>195.56257125317899</v>
      </c>
      <c r="Z521" s="27">
        <f>ROUND(表2[[#This Row],[调整结果]]-表2[[#This Row],[14 ECI金额]],0)</f>
        <v>0</v>
      </c>
      <c r="AA521" t="s">
        <v>2198</v>
      </c>
    </row>
    <row r="522" spans="1:27" x14ac:dyDescent="0.2">
      <c r="A522" t="s">
        <v>1154</v>
      </c>
      <c r="B522" s="38" t="s">
        <v>1155</v>
      </c>
      <c r="C522" t="s">
        <v>1261</v>
      </c>
      <c r="D522" s="38" t="s">
        <v>1262</v>
      </c>
      <c r="E522" s="38" t="s">
        <v>1273</v>
      </c>
      <c r="F522">
        <v>12900244</v>
      </c>
      <c r="G522" s="39" t="s">
        <v>829</v>
      </c>
      <c r="H522" s="39" t="s">
        <v>105</v>
      </c>
      <c r="I522" s="38" t="s">
        <v>8</v>
      </c>
      <c r="J522" s="38" t="s">
        <v>189</v>
      </c>
      <c r="K522" s="38" t="s">
        <v>104</v>
      </c>
      <c r="L522" s="38">
        <v>800</v>
      </c>
      <c r="M522" s="38">
        <v>3474</v>
      </c>
      <c r="N522" s="2">
        <v>170940</v>
      </c>
      <c r="O522" s="2">
        <v>1</v>
      </c>
      <c r="P522" s="2">
        <v>132582.18666666999</v>
      </c>
      <c r="Q522" s="3">
        <v>0.69199140049139996</v>
      </c>
      <c r="R522" s="48" t="s">
        <v>2197</v>
      </c>
      <c r="S522" s="25">
        <v>0</v>
      </c>
      <c r="T522" s="23">
        <v>132582.19</v>
      </c>
      <c r="U522" s="36">
        <f>VLOOKUP(表2[[#This Row],[2014 Segment]],表3[],3)</f>
        <v>0</v>
      </c>
      <c r="V522" s="25">
        <v>0</v>
      </c>
      <c r="W522" s="25">
        <f>表2[[#This Row],[GR]]+表2[[#This Row],[根据BU需调整GR]]</f>
        <v>0</v>
      </c>
      <c r="X522" s="23">
        <f>表2[[#This Row],[MAT销量]]*(1+表2[[#This Row],[调整后GR2]])</f>
        <v>132582.18666666999</v>
      </c>
      <c r="Y522" s="23">
        <f>表2[[#This Row],[调整结果]]/12/114.03</f>
        <v>96.891305406961607</v>
      </c>
      <c r="Z522" s="27">
        <f>ROUND(表2[[#This Row],[调整结果]]-表2[[#This Row],[14 ECI金额]],0)</f>
        <v>0</v>
      </c>
      <c r="AA522" t="s">
        <v>2198</v>
      </c>
    </row>
    <row r="523" spans="1:27" x14ac:dyDescent="0.2">
      <c r="A523" t="s">
        <v>1154</v>
      </c>
      <c r="B523" s="38" t="s">
        <v>1155</v>
      </c>
      <c r="C523" t="s">
        <v>1261</v>
      </c>
      <c r="D523" s="38" t="s">
        <v>1262</v>
      </c>
      <c r="E523" s="38" t="s">
        <v>1273</v>
      </c>
      <c r="F523">
        <v>12900245</v>
      </c>
      <c r="G523" s="39" t="s">
        <v>830</v>
      </c>
      <c r="H523" s="39" t="s">
        <v>103</v>
      </c>
      <c r="I523" s="38" t="s">
        <v>8</v>
      </c>
      <c r="J523" s="38" t="s">
        <v>189</v>
      </c>
      <c r="K523" s="38" t="s">
        <v>104</v>
      </c>
      <c r="L523" s="38">
        <v>800</v>
      </c>
      <c r="M523" s="38">
        <v>3436</v>
      </c>
      <c r="N523" s="2">
        <v>54597.24</v>
      </c>
      <c r="O523" s="2">
        <v>1</v>
      </c>
      <c r="P523" s="2">
        <v>1520.4</v>
      </c>
      <c r="Q523" s="3">
        <v>0</v>
      </c>
      <c r="R523" s="48" t="s">
        <v>2195</v>
      </c>
      <c r="S523" s="25">
        <v>0</v>
      </c>
      <c r="T523" s="23">
        <v>1520.4</v>
      </c>
      <c r="U523" s="36">
        <f>VLOOKUP(表2[[#This Row],[2014 Segment]],表3[],3)</f>
        <v>0</v>
      </c>
      <c r="V523" s="25">
        <v>0</v>
      </c>
      <c r="W523" s="25">
        <f>表2[[#This Row],[GR]]+表2[[#This Row],[根据BU需调整GR]]</f>
        <v>0</v>
      </c>
      <c r="X523" s="23">
        <f>表2[[#This Row],[MAT销量]]*(1+表2[[#This Row],[调整后GR2]])</f>
        <v>1520.4</v>
      </c>
      <c r="Y523" s="23">
        <f>表2[[#This Row],[调整结果]]/12/114.03</f>
        <v>1.1111111111111112</v>
      </c>
      <c r="Z523" s="27">
        <f>ROUND(表2[[#This Row],[调整结果]]-表2[[#This Row],[14 ECI金额]],0)</f>
        <v>0</v>
      </c>
      <c r="AA523" t="s">
        <v>2198</v>
      </c>
    </row>
    <row r="524" spans="1:27" x14ac:dyDescent="0.2">
      <c r="A524" t="s">
        <v>1154</v>
      </c>
      <c r="B524" s="38" t="s">
        <v>1155</v>
      </c>
      <c r="C524" t="s">
        <v>1261</v>
      </c>
      <c r="D524" s="38" t="s">
        <v>1262</v>
      </c>
      <c r="E524" s="38" t="s">
        <v>1272</v>
      </c>
      <c r="F524">
        <v>12900247</v>
      </c>
      <c r="G524" s="39" t="s">
        <v>831</v>
      </c>
      <c r="H524" s="39" t="s">
        <v>105</v>
      </c>
      <c r="I524" s="38" t="s">
        <v>8</v>
      </c>
      <c r="J524" s="38" t="s">
        <v>189</v>
      </c>
      <c r="K524" s="38" t="s">
        <v>104</v>
      </c>
      <c r="L524" s="38">
        <v>630</v>
      </c>
      <c r="M524" s="38">
        <v>2800</v>
      </c>
      <c r="N524" s="2">
        <v>230940</v>
      </c>
      <c r="O524" s="2">
        <v>2</v>
      </c>
      <c r="P524" s="2">
        <v>158125.86666666999</v>
      </c>
      <c r="Q524" s="3">
        <v>0.70442192777345003</v>
      </c>
      <c r="R524" s="48" t="s">
        <v>2197</v>
      </c>
      <c r="S524" s="25">
        <v>0</v>
      </c>
      <c r="T524" s="23">
        <v>158125.87</v>
      </c>
      <c r="U524" s="36">
        <f>VLOOKUP(表2[[#This Row],[2014 Segment]],表3[],3)</f>
        <v>0</v>
      </c>
      <c r="V524" s="25">
        <v>0</v>
      </c>
      <c r="W524" s="25">
        <f>表2[[#This Row],[GR]]+表2[[#This Row],[根据BU需调整GR]]</f>
        <v>0</v>
      </c>
      <c r="X524" s="23">
        <f>表2[[#This Row],[MAT销量]]*(1+表2[[#This Row],[调整后GR2]])</f>
        <v>158125.86666666999</v>
      </c>
      <c r="Y524" s="23">
        <f>表2[[#This Row],[调整结果]]/12/114.03</f>
        <v>115.55867364339061</v>
      </c>
      <c r="Z524" s="27">
        <f>ROUND(表2[[#This Row],[调整结果]]-表2[[#This Row],[14 ECI金额]],0)</f>
        <v>0</v>
      </c>
      <c r="AA524" t="s">
        <v>2198</v>
      </c>
    </row>
    <row r="525" spans="1:27" x14ac:dyDescent="0.2">
      <c r="A525" t="s">
        <v>1154</v>
      </c>
      <c r="B525" s="38" t="s">
        <v>1155</v>
      </c>
      <c r="C525" t="s">
        <v>1261</v>
      </c>
      <c r="D525" s="38" t="s">
        <v>1262</v>
      </c>
      <c r="E525" s="38" t="s">
        <v>1272</v>
      </c>
      <c r="F525">
        <v>12900248</v>
      </c>
      <c r="G525" s="39" t="s">
        <v>1276</v>
      </c>
      <c r="H525" s="39" t="s">
        <v>105</v>
      </c>
      <c r="I525" s="38" t="s">
        <v>8</v>
      </c>
      <c r="J525" s="38" t="s">
        <v>189</v>
      </c>
      <c r="K525" s="38" t="s">
        <v>104</v>
      </c>
      <c r="L525" s="38">
        <v>1050</v>
      </c>
      <c r="M525" s="38">
        <v>4247</v>
      </c>
      <c r="N525" s="2">
        <v>225672</v>
      </c>
      <c r="O525" s="2">
        <v>2</v>
      </c>
      <c r="P525" s="2">
        <v>144442.88</v>
      </c>
      <c r="Q525" s="3">
        <v>0.60962263816511997</v>
      </c>
      <c r="R525" s="48" t="s">
        <v>2197</v>
      </c>
      <c r="S525" s="25">
        <v>0</v>
      </c>
      <c r="T525" s="23">
        <v>144442.88</v>
      </c>
      <c r="U525" s="36">
        <f>VLOOKUP(表2[[#This Row],[2014 Segment]],表3[],3)</f>
        <v>0</v>
      </c>
      <c r="V525" s="25">
        <v>0</v>
      </c>
      <c r="W525" s="25">
        <f>表2[[#This Row],[GR]]+表2[[#This Row],[根据BU需调整GR]]</f>
        <v>0</v>
      </c>
      <c r="X525" s="23">
        <f>表2[[#This Row],[MAT销量]]*(1+表2[[#This Row],[调整后GR2]])</f>
        <v>144442.88</v>
      </c>
      <c r="Y525" s="23">
        <f>表2[[#This Row],[调整结果]]/12/114.03</f>
        <v>105.55912186851414</v>
      </c>
      <c r="Z525" s="27">
        <f>ROUND(表2[[#This Row],[调整结果]]-表2[[#This Row],[14 ECI金额]],0)</f>
        <v>0</v>
      </c>
      <c r="AA525" t="s">
        <v>2198</v>
      </c>
    </row>
    <row r="526" spans="1:27" x14ac:dyDescent="0.2">
      <c r="A526" t="s">
        <v>1154</v>
      </c>
      <c r="B526" s="38" t="s">
        <v>1155</v>
      </c>
      <c r="C526" t="s">
        <v>1261</v>
      </c>
      <c r="D526" s="38" t="s">
        <v>1262</v>
      </c>
      <c r="E526" s="38" t="s">
        <v>1272</v>
      </c>
      <c r="F526">
        <v>12900250</v>
      </c>
      <c r="G526" s="39" t="s">
        <v>1277</v>
      </c>
      <c r="H526" s="39" t="s">
        <v>105</v>
      </c>
      <c r="I526" s="38" t="s">
        <v>8</v>
      </c>
      <c r="J526" s="38" t="s">
        <v>189</v>
      </c>
      <c r="K526" s="38" t="s">
        <v>104</v>
      </c>
      <c r="L526" s="38">
        <v>350</v>
      </c>
      <c r="M526" s="38">
        <v>627</v>
      </c>
      <c r="N526" s="2">
        <v>36024</v>
      </c>
      <c r="O526" s="2">
        <v>1</v>
      </c>
      <c r="P526" s="2">
        <v>3041.0666666666998</v>
      </c>
      <c r="Q526" s="3">
        <v>0.19757939151677001</v>
      </c>
      <c r="R526" s="48" t="s">
        <v>2195</v>
      </c>
      <c r="S526" s="25">
        <v>0</v>
      </c>
      <c r="T526" s="23">
        <v>3041.07</v>
      </c>
      <c r="U526" s="36">
        <f>VLOOKUP(表2[[#This Row],[2014 Segment]],表3[],3)</f>
        <v>0</v>
      </c>
      <c r="V526" s="25">
        <v>0</v>
      </c>
      <c r="W526" s="25">
        <f>表2[[#This Row],[GR]]+表2[[#This Row],[根据BU需调整GR]]</f>
        <v>0</v>
      </c>
      <c r="X526" s="23">
        <f>表2[[#This Row],[MAT销量]]*(1+表2[[#This Row],[调整后GR2]])</f>
        <v>3041.0666666666998</v>
      </c>
      <c r="Y526" s="23">
        <f>表2[[#This Row],[调整结果]]/12/114.03</f>
        <v>2.2224171027117863</v>
      </c>
      <c r="Z526" s="27">
        <f>ROUND(表2[[#This Row],[调整结果]]-表2[[#This Row],[14 ECI金额]],0)</f>
        <v>0</v>
      </c>
      <c r="AA526" t="s">
        <v>2198</v>
      </c>
    </row>
    <row r="527" spans="1:27" x14ac:dyDescent="0.2">
      <c r="A527" t="s">
        <v>1154</v>
      </c>
      <c r="B527" s="38" t="s">
        <v>1155</v>
      </c>
      <c r="C527" t="s">
        <v>1261</v>
      </c>
      <c r="D527" s="38" t="s">
        <v>1262</v>
      </c>
      <c r="E527" s="38" t="s">
        <v>1272</v>
      </c>
      <c r="F527">
        <v>12900252</v>
      </c>
      <c r="G527" s="39" t="s">
        <v>832</v>
      </c>
      <c r="H527" s="39" t="s">
        <v>105</v>
      </c>
      <c r="I527" s="38" t="s">
        <v>8</v>
      </c>
      <c r="J527" s="38" t="s">
        <v>189</v>
      </c>
      <c r="K527" s="38" t="s">
        <v>104</v>
      </c>
      <c r="L527" s="38">
        <v>543</v>
      </c>
      <c r="M527" s="38">
        <v>2320</v>
      </c>
      <c r="N527" s="2">
        <v>72024</v>
      </c>
      <c r="O527" s="2">
        <v>1</v>
      </c>
      <c r="P527" s="2">
        <v>53519.786666667002</v>
      </c>
      <c r="Q527" s="3">
        <v>0.79177163167832998</v>
      </c>
      <c r="R527" s="48" t="s">
        <v>2197</v>
      </c>
      <c r="S527" s="25">
        <v>0</v>
      </c>
      <c r="T527" s="23">
        <v>53519.79</v>
      </c>
      <c r="U527" s="36">
        <f>VLOOKUP(表2[[#This Row],[2014 Segment]],表3[],3)</f>
        <v>0</v>
      </c>
      <c r="V527" s="25">
        <v>0</v>
      </c>
      <c r="W527" s="25">
        <f>表2[[#This Row],[GR]]+表2[[#This Row],[根据BU需调整GR]]</f>
        <v>0</v>
      </c>
      <c r="X527" s="23">
        <f>表2[[#This Row],[MAT销量]]*(1+表2[[#This Row],[调整后GR2]])</f>
        <v>53519.786666667002</v>
      </c>
      <c r="Y527" s="23">
        <f>表2[[#This Row],[调整结果]]/12/114.03</f>
        <v>39.112358346244413</v>
      </c>
      <c r="Z527" s="27">
        <f>ROUND(表2[[#This Row],[调整结果]]-表2[[#This Row],[14 ECI金额]],0)</f>
        <v>0</v>
      </c>
      <c r="AA527" t="s">
        <v>2198</v>
      </c>
    </row>
    <row r="528" spans="1:27" x14ac:dyDescent="0.2">
      <c r="A528" t="s">
        <v>1154</v>
      </c>
      <c r="B528" s="38" t="s">
        <v>1155</v>
      </c>
      <c r="C528" t="s">
        <v>1261</v>
      </c>
      <c r="D528" s="38" t="s">
        <v>1262</v>
      </c>
      <c r="E528" s="38" t="s">
        <v>1273</v>
      </c>
      <c r="F528">
        <v>12900253</v>
      </c>
      <c r="G528" s="39" t="s">
        <v>1278</v>
      </c>
      <c r="H528" s="39" t="s">
        <v>105</v>
      </c>
      <c r="I528" s="38" t="s">
        <v>8</v>
      </c>
      <c r="J528" s="38" t="s">
        <v>189</v>
      </c>
      <c r="K528" s="38" t="s">
        <v>106</v>
      </c>
      <c r="L528" s="38">
        <v>100</v>
      </c>
      <c r="M528" s="38">
        <v>150</v>
      </c>
      <c r="N528" s="2">
        <v>36012</v>
      </c>
      <c r="O528" s="2">
        <v>1</v>
      </c>
      <c r="P528" s="2">
        <v>12011.48</v>
      </c>
      <c r="Q528" s="3">
        <v>0.44741947128734999</v>
      </c>
      <c r="R528" s="48" t="s">
        <v>2196</v>
      </c>
      <c r="S528" s="25">
        <v>0</v>
      </c>
      <c r="T528" s="23">
        <v>12011.48</v>
      </c>
      <c r="U528" s="36">
        <f>VLOOKUP(表2[[#This Row],[2014 Segment]],表3[],3)</f>
        <v>0</v>
      </c>
      <c r="V528" s="25">
        <v>0</v>
      </c>
      <c r="W528" s="25">
        <f>表2[[#This Row],[GR]]+表2[[#This Row],[根据BU需调整GR]]</f>
        <v>0</v>
      </c>
      <c r="X528" s="23">
        <f>表2[[#This Row],[MAT销量]]*(1+表2[[#This Row],[调整后GR2]])</f>
        <v>12011.48</v>
      </c>
      <c r="Y528" s="23">
        <f>表2[[#This Row],[调整结果]]/12/114.03</f>
        <v>8.7780116343652246</v>
      </c>
      <c r="Z528" s="27">
        <f>ROUND(表2[[#This Row],[调整结果]]-表2[[#This Row],[14 ECI金额]],0)</f>
        <v>0</v>
      </c>
      <c r="AA528" t="s">
        <v>2198</v>
      </c>
    </row>
    <row r="529" spans="1:27" x14ac:dyDescent="0.2">
      <c r="A529" t="s">
        <v>1154</v>
      </c>
      <c r="B529" s="38" t="s">
        <v>1155</v>
      </c>
      <c r="C529" t="s">
        <v>1261</v>
      </c>
      <c r="D529" s="38" t="s">
        <v>1262</v>
      </c>
      <c r="E529" s="38" t="s">
        <v>1272</v>
      </c>
      <c r="F529">
        <v>12900254</v>
      </c>
      <c r="G529" s="39" t="s">
        <v>833</v>
      </c>
      <c r="H529" s="39" t="s">
        <v>105</v>
      </c>
      <c r="I529" s="38" t="s">
        <v>8</v>
      </c>
      <c r="J529" s="38" t="s">
        <v>189</v>
      </c>
      <c r="K529" s="38" t="s">
        <v>106</v>
      </c>
      <c r="L529" s="38">
        <v>349</v>
      </c>
      <c r="M529" s="38">
        <v>1325</v>
      </c>
      <c r="N529" s="2">
        <v>41772</v>
      </c>
      <c r="O529" s="2">
        <v>1</v>
      </c>
      <c r="P529" s="2">
        <v>40138.986666666999</v>
      </c>
      <c r="Q529" s="3">
        <v>0.60680264291870001</v>
      </c>
      <c r="R529" s="48" t="s">
        <v>2197</v>
      </c>
      <c r="S529" s="25">
        <v>0</v>
      </c>
      <c r="T529" s="23">
        <v>40138.99</v>
      </c>
      <c r="U529" s="36">
        <f>VLOOKUP(表2[[#This Row],[2014 Segment]],表3[],3)</f>
        <v>0</v>
      </c>
      <c r="V529" s="25">
        <v>0</v>
      </c>
      <c r="W529" s="25">
        <f>表2[[#This Row],[GR]]+表2[[#This Row],[根据BU需调整GR]]</f>
        <v>0</v>
      </c>
      <c r="X529" s="23">
        <f>表2[[#This Row],[MAT销量]]*(1+表2[[#This Row],[调整后GR2]])</f>
        <v>40138.986666666999</v>
      </c>
      <c r="Y529" s="23">
        <f>表2[[#This Row],[调整结果]]/12/114.03</f>
        <v>29.333645142116836</v>
      </c>
      <c r="Z529" s="27">
        <f>ROUND(表2[[#This Row],[调整结果]]-表2[[#This Row],[14 ECI金额]],0)</f>
        <v>0</v>
      </c>
      <c r="AA529" t="s">
        <v>2198</v>
      </c>
    </row>
    <row r="530" spans="1:27" x14ac:dyDescent="0.2">
      <c r="A530" t="s">
        <v>1154</v>
      </c>
      <c r="B530" s="38" t="s">
        <v>1155</v>
      </c>
      <c r="C530" t="s">
        <v>1261</v>
      </c>
      <c r="D530" s="38" t="s">
        <v>1262</v>
      </c>
      <c r="E530" s="38" t="s">
        <v>1272</v>
      </c>
      <c r="F530">
        <v>12900255</v>
      </c>
      <c r="G530" s="39" t="s">
        <v>571</v>
      </c>
      <c r="H530" s="39" t="s">
        <v>105</v>
      </c>
      <c r="I530" s="38" t="s">
        <v>8</v>
      </c>
      <c r="J530" s="38" t="s">
        <v>189</v>
      </c>
      <c r="K530" s="38" t="s">
        <v>106</v>
      </c>
      <c r="L530" s="38">
        <v>500</v>
      </c>
      <c r="M530" s="38">
        <v>2909</v>
      </c>
      <c r="N530" s="2">
        <v>83064</v>
      </c>
      <c r="O530" s="2">
        <v>1</v>
      </c>
      <c r="P530" s="2">
        <v>66899.199999999997</v>
      </c>
      <c r="Q530" s="3">
        <v>0.78869305595685002</v>
      </c>
      <c r="R530" s="48" t="s">
        <v>2197</v>
      </c>
      <c r="S530" s="25">
        <v>0</v>
      </c>
      <c r="T530" s="23">
        <v>66899.199999999997</v>
      </c>
      <c r="U530" s="36">
        <f>VLOOKUP(表2[[#This Row],[2014 Segment]],表3[],3)</f>
        <v>0</v>
      </c>
      <c r="V530" s="25">
        <v>0</v>
      </c>
      <c r="W530" s="25">
        <f>表2[[#This Row],[GR]]+表2[[#This Row],[根据BU需调整GR]]</f>
        <v>0</v>
      </c>
      <c r="X530" s="23">
        <f>表2[[#This Row],[MAT销量]]*(1+表2[[#This Row],[调整后GR2]])</f>
        <v>66899.199999999997</v>
      </c>
      <c r="Y530" s="23">
        <f>表2[[#This Row],[调整结果]]/12/114.03</f>
        <v>48.890058171826126</v>
      </c>
      <c r="Z530" s="27">
        <f>ROUND(表2[[#This Row],[调整结果]]-表2[[#This Row],[14 ECI金额]],0)</f>
        <v>0</v>
      </c>
      <c r="AA530" t="s">
        <v>2198</v>
      </c>
    </row>
    <row r="531" spans="1:27" x14ac:dyDescent="0.2">
      <c r="A531" t="s">
        <v>1154</v>
      </c>
      <c r="B531" s="38" t="s">
        <v>1155</v>
      </c>
      <c r="C531" t="s">
        <v>1261</v>
      </c>
      <c r="D531" s="38" t="s">
        <v>1262</v>
      </c>
      <c r="E531" s="38" t="s">
        <v>1272</v>
      </c>
      <c r="F531">
        <v>12900256</v>
      </c>
      <c r="G531" s="39" t="s">
        <v>1279</v>
      </c>
      <c r="H531" s="39" t="s">
        <v>105</v>
      </c>
      <c r="I531" s="38" t="s">
        <v>8</v>
      </c>
      <c r="J531" s="38" t="s">
        <v>189</v>
      </c>
      <c r="K531" s="38" t="s">
        <v>106</v>
      </c>
      <c r="L531" s="38">
        <v>250</v>
      </c>
      <c r="M531" s="38">
        <v>727</v>
      </c>
      <c r="N531" s="2">
        <v>36972</v>
      </c>
      <c r="O531" s="2">
        <v>1</v>
      </c>
      <c r="P531" s="2">
        <v>13683.733333333001</v>
      </c>
      <c r="Q531" s="3">
        <v>0.55886130044357996</v>
      </c>
      <c r="R531" s="48" t="s">
        <v>2197</v>
      </c>
      <c r="S531" s="25">
        <v>0</v>
      </c>
      <c r="T531" s="23">
        <v>13683.73</v>
      </c>
      <c r="U531" s="36">
        <f>VLOOKUP(表2[[#This Row],[2014 Segment]],表3[],3)</f>
        <v>0</v>
      </c>
      <c r="V531" s="25">
        <v>0</v>
      </c>
      <c r="W531" s="25">
        <f>表2[[#This Row],[GR]]+表2[[#This Row],[根据BU需调整GR]]</f>
        <v>0</v>
      </c>
      <c r="X531" s="23">
        <f>表2[[#This Row],[MAT销量]]*(1+表2[[#This Row],[调整后GR2]])</f>
        <v>13683.733333333001</v>
      </c>
      <c r="Y531" s="23">
        <f>表2[[#This Row],[调整结果]]/12/114.03</f>
        <v>10.000097440244527</v>
      </c>
      <c r="Z531" s="27">
        <f>ROUND(表2[[#This Row],[调整结果]]-表2[[#This Row],[14 ECI金额]],0)</f>
        <v>0</v>
      </c>
      <c r="AA531" t="s">
        <v>2198</v>
      </c>
    </row>
    <row r="532" spans="1:27" x14ac:dyDescent="0.2">
      <c r="A532" t="s">
        <v>1154</v>
      </c>
      <c r="B532" s="38" t="s">
        <v>1155</v>
      </c>
      <c r="C532" t="s">
        <v>1261</v>
      </c>
      <c r="D532" s="38" t="s">
        <v>1262</v>
      </c>
      <c r="E532" s="38" t="s">
        <v>1280</v>
      </c>
      <c r="F532">
        <v>12900258</v>
      </c>
      <c r="G532" s="39" t="s">
        <v>845</v>
      </c>
      <c r="H532" s="39" t="s">
        <v>105</v>
      </c>
      <c r="I532" s="38" t="s">
        <v>8</v>
      </c>
      <c r="J532" s="38" t="s">
        <v>846</v>
      </c>
      <c r="K532" s="38" t="s">
        <v>104</v>
      </c>
      <c r="L532" s="38">
        <v>600</v>
      </c>
      <c r="M532" s="38">
        <v>2200</v>
      </c>
      <c r="N532" s="2">
        <v>100836</v>
      </c>
      <c r="O532" s="2">
        <v>1</v>
      </c>
      <c r="P532" s="2">
        <v>97307.733333333003</v>
      </c>
      <c r="Q532" s="3">
        <v>0.74015629338727995</v>
      </c>
      <c r="R532" s="48" t="s">
        <v>2197</v>
      </c>
      <c r="S532" s="25">
        <v>0</v>
      </c>
      <c r="T532" s="23">
        <v>97307.73</v>
      </c>
      <c r="U532" s="36">
        <f>VLOOKUP(表2[[#This Row],[2014 Segment]],表3[],3)</f>
        <v>0</v>
      </c>
      <c r="V532" s="25">
        <v>0</v>
      </c>
      <c r="W532" s="25">
        <f>表2[[#This Row],[GR]]+表2[[#This Row],[根据BU需调整GR]]</f>
        <v>0</v>
      </c>
      <c r="X532" s="23">
        <f>表2[[#This Row],[MAT销量]]*(1+表2[[#This Row],[调整后GR2]])</f>
        <v>97307.733333333003</v>
      </c>
      <c r="Y532" s="23">
        <f>表2[[#This Row],[调整结果]]/12/114.03</f>
        <v>71.112670155027189</v>
      </c>
      <c r="Z532" s="27">
        <f>ROUND(表2[[#This Row],[调整结果]]-表2[[#This Row],[14 ECI金额]],0)</f>
        <v>0</v>
      </c>
      <c r="AA532" t="s">
        <v>2198</v>
      </c>
    </row>
    <row r="533" spans="1:27" x14ac:dyDescent="0.2">
      <c r="A533" t="s">
        <v>1154</v>
      </c>
      <c r="B533" s="38" t="s">
        <v>1155</v>
      </c>
      <c r="C533" t="s">
        <v>1261</v>
      </c>
      <c r="D533" s="38" t="s">
        <v>1262</v>
      </c>
      <c r="E533" s="38" t="s">
        <v>1280</v>
      </c>
      <c r="F533">
        <v>12900259</v>
      </c>
      <c r="G533" s="39" t="s">
        <v>580</v>
      </c>
      <c r="H533" s="39" t="s">
        <v>105</v>
      </c>
      <c r="I533" s="38" t="s">
        <v>8</v>
      </c>
      <c r="J533" s="38" t="s">
        <v>39</v>
      </c>
      <c r="K533" s="38" t="s">
        <v>104</v>
      </c>
      <c r="L533" s="38">
        <v>500</v>
      </c>
      <c r="M533" s="38">
        <v>982</v>
      </c>
      <c r="N533" s="2">
        <v>133008</v>
      </c>
      <c r="O533" s="2">
        <v>1</v>
      </c>
      <c r="P533" s="2">
        <v>97307.733333333003</v>
      </c>
      <c r="Q533" s="3">
        <v>0.74088175147360003</v>
      </c>
      <c r="R533" s="48" t="s">
        <v>2197</v>
      </c>
      <c r="S533" s="25">
        <v>0</v>
      </c>
      <c r="T533" s="23">
        <v>97307.73</v>
      </c>
      <c r="U533" s="36">
        <f>VLOOKUP(表2[[#This Row],[2014 Segment]],表3[],3)</f>
        <v>0</v>
      </c>
      <c r="V533" s="25">
        <v>0</v>
      </c>
      <c r="W533" s="25">
        <f>表2[[#This Row],[GR]]+表2[[#This Row],[根据BU需调整GR]]</f>
        <v>0</v>
      </c>
      <c r="X533" s="23">
        <f>表2[[#This Row],[MAT销量]]*(1+表2[[#This Row],[调整后GR2]])</f>
        <v>97307.733333333003</v>
      </c>
      <c r="Y533" s="23">
        <f>表2[[#This Row],[调整结果]]/12/114.03</f>
        <v>71.112670155027189</v>
      </c>
      <c r="Z533" s="27">
        <f>ROUND(表2[[#This Row],[调整结果]]-表2[[#This Row],[14 ECI金额]],0)</f>
        <v>0</v>
      </c>
      <c r="AA533" t="s">
        <v>2198</v>
      </c>
    </row>
    <row r="534" spans="1:27" x14ac:dyDescent="0.2">
      <c r="A534" t="s">
        <v>1154</v>
      </c>
      <c r="B534" s="38" t="s">
        <v>1155</v>
      </c>
      <c r="C534" t="s">
        <v>1261</v>
      </c>
      <c r="D534" s="38" t="s">
        <v>1262</v>
      </c>
      <c r="E534" s="38" t="s">
        <v>1281</v>
      </c>
      <c r="F534">
        <v>12900261</v>
      </c>
      <c r="G534" s="39" t="s">
        <v>569</v>
      </c>
      <c r="H534" s="39" t="s">
        <v>105</v>
      </c>
      <c r="I534" s="38" t="s">
        <v>8</v>
      </c>
      <c r="J534" s="38" t="s">
        <v>39</v>
      </c>
      <c r="K534" s="38" t="s">
        <v>104</v>
      </c>
      <c r="L534" s="38">
        <v>640</v>
      </c>
      <c r="M534" s="38">
        <v>500</v>
      </c>
      <c r="N534" s="2">
        <v>110928</v>
      </c>
      <c r="O534" s="2">
        <v>1</v>
      </c>
      <c r="P534" s="2">
        <v>92442.453333333004</v>
      </c>
      <c r="Q534" s="3">
        <v>0.75334487234962999</v>
      </c>
      <c r="R534" s="48" t="s">
        <v>2197</v>
      </c>
      <c r="S534" s="25">
        <v>0</v>
      </c>
      <c r="T534" s="23">
        <v>92442.45</v>
      </c>
      <c r="U534" s="36">
        <f>VLOOKUP(表2[[#This Row],[2014 Segment]],表3[],3)</f>
        <v>0</v>
      </c>
      <c r="V534" s="25">
        <v>0</v>
      </c>
      <c r="W534" s="25">
        <f>表2[[#This Row],[GR]]+表2[[#This Row],[根据BU需调整GR]]</f>
        <v>0</v>
      </c>
      <c r="X534" s="23">
        <f>表2[[#This Row],[MAT销量]]*(1+表2[[#This Row],[调整后GR2]])</f>
        <v>92442.453333333004</v>
      </c>
      <c r="Y534" s="23">
        <f>表2[[#This Row],[调整结果]]/12/114.03</f>
        <v>67.557114599471632</v>
      </c>
      <c r="Z534" s="27">
        <f>ROUND(表2[[#This Row],[调整结果]]-表2[[#This Row],[14 ECI金额]],0)</f>
        <v>0</v>
      </c>
      <c r="AA534" t="s">
        <v>2198</v>
      </c>
    </row>
    <row r="535" spans="1:27" x14ac:dyDescent="0.2">
      <c r="A535" t="s">
        <v>1154</v>
      </c>
      <c r="B535" s="38" t="s">
        <v>1155</v>
      </c>
      <c r="C535" t="s">
        <v>1261</v>
      </c>
      <c r="D535" s="38" t="s">
        <v>1262</v>
      </c>
      <c r="E535" s="38" t="s">
        <v>1282</v>
      </c>
      <c r="F535">
        <v>12900262</v>
      </c>
      <c r="G535" s="39" t="s">
        <v>1283</v>
      </c>
      <c r="H535" s="39" t="s">
        <v>105</v>
      </c>
      <c r="I535" s="38" t="s">
        <v>8</v>
      </c>
      <c r="J535" s="38" t="s">
        <v>39</v>
      </c>
      <c r="K535" s="38" t="s">
        <v>106</v>
      </c>
      <c r="L535" s="38">
        <v>310</v>
      </c>
      <c r="M535" s="38">
        <v>800</v>
      </c>
      <c r="N535" s="2">
        <v>36024</v>
      </c>
      <c r="O535" s="2">
        <v>1</v>
      </c>
      <c r="P535" s="2">
        <v>12164.266666666999</v>
      </c>
      <c r="Q535" s="3">
        <v>0.5217854763491</v>
      </c>
      <c r="R535" s="48" t="s">
        <v>2197</v>
      </c>
      <c r="S535" s="25">
        <v>0</v>
      </c>
      <c r="T535" s="23">
        <v>12164.27</v>
      </c>
      <c r="U535" s="36">
        <f>VLOOKUP(表2[[#This Row],[2014 Segment]],表3[],3)</f>
        <v>0</v>
      </c>
      <c r="V535" s="25">
        <v>0</v>
      </c>
      <c r="W535" s="25">
        <f>表2[[#This Row],[GR]]+表2[[#This Row],[根据BU需调整GR]]</f>
        <v>0</v>
      </c>
      <c r="X535" s="23">
        <f>表2[[#This Row],[MAT销量]]*(1+表2[[#This Row],[调整后GR2]])</f>
        <v>12164.266666666999</v>
      </c>
      <c r="Y535" s="23">
        <f>表2[[#This Row],[调整结果]]/12/114.03</f>
        <v>8.8896684108472908</v>
      </c>
      <c r="Z535" s="27">
        <f>ROUND(表2[[#This Row],[调整结果]]-表2[[#This Row],[14 ECI金额]],0)</f>
        <v>0</v>
      </c>
      <c r="AA535" t="s">
        <v>2198</v>
      </c>
    </row>
    <row r="536" spans="1:27" x14ac:dyDescent="0.2">
      <c r="A536" t="s">
        <v>1154</v>
      </c>
      <c r="B536" s="38" t="s">
        <v>1155</v>
      </c>
      <c r="C536" t="s">
        <v>1261</v>
      </c>
      <c r="D536" s="38" t="s">
        <v>1262</v>
      </c>
      <c r="E536" s="38" t="s">
        <v>1282</v>
      </c>
      <c r="F536">
        <v>12900263</v>
      </c>
      <c r="G536" s="39" t="s">
        <v>1284</v>
      </c>
      <c r="H536" s="39" t="s">
        <v>105</v>
      </c>
      <c r="I536" s="38" t="s">
        <v>8</v>
      </c>
      <c r="J536" s="38" t="s">
        <v>39</v>
      </c>
      <c r="K536" s="38" t="s">
        <v>106</v>
      </c>
      <c r="L536" s="38">
        <v>350</v>
      </c>
      <c r="M536" s="38">
        <v>1356</v>
      </c>
      <c r="N536" s="2">
        <v>36000</v>
      </c>
      <c r="O536" s="2">
        <v>1</v>
      </c>
      <c r="P536" s="2">
        <v>0</v>
      </c>
      <c r="Q536" s="3">
        <v>0</v>
      </c>
      <c r="R536" s="48" t="s">
        <v>2195</v>
      </c>
      <c r="S536" s="25">
        <v>0</v>
      </c>
      <c r="T536" s="23">
        <v>0</v>
      </c>
      <c r="U536" s="36">
        <f>VLOOKUP(表2[[#This Row],[2014 Segment]],表3[],3)</f>
        <v>0</v>
      </c>
      <c r="V536" s="25">
        <v>0</v>
      </c>
      <c r="W536" s="25">
        <f>表2[[#This Row],[GR]]+表2[[#This Row],[根据BU需调整GR]]</f>
        <v>0</v>
      </c>
      <c r="X536" s="23">
        <f>表2[[#This Row],[MAT销量]]*(1+表2[[#This Row],[调整后GR2]])</f>
        <v>0</v>
      </c>
      <c r="Y536" s="23">
        <f>表2[[#This Row],[调整结果]]/12/114.03</f>
        <v>0</v>
      </c>
      <c r="Z536" s="27">
        <f>ROUND(表2[[#This Row],[调整结果]]-表2[[#This Row],[14 ECI金额]],0)</f>
        <v>0</v>
      </c>
      <c r="AA536" t="s">
        <v>2198</v>
      </c>
    </row>
    <row r="537" spans="1:27" x14ac:dyDescent="0.2">
      <c r="A537" t="s">
        <v>1154</v>
      </c>
      <c r="B537" s="38" t="s">
        <v>1155</v>
      </c>
      <c r="C537" t="s">
        <v>1261</v>
      </c>
      <c r="D537" s="38" t="s">
        <v>1262</v>
      </c>
      <c r="E537" s="38" t="s">
        <v>1282</v>
      </c>
      <c r="F537">
        <v>12900264</v>
      </c>
      <c r="G537" s="39" t="s">
        <v>822</v>
      </c>
      <c r="H537" s="39" t="s">
        <v>105</v>
      </c>
      <c r="I537" s="38" t="s">
        <v>8</v>
      </c>
      <c r="J537" s="38" t="s">
        <v>39</v>
      </c>
      <c r="K537" s="38" t="s">
        <v>104</v>
      </c>
      <c r="L537" s="38">
        <v>800</v>
      </c>
      <c r="M537" s="38">
        <v>3201</v>
      </c>
      <c r="N537" s="2">
        <v>278508</v>
      </c>
      <c r="O537" s="2">
        <v>2</v>
      </c>
      <c r="P537" s="2">
        <v>97307.733333333003</v>
      </c>
      <c r="Q537" s="3">
        <v>0.77119508236747003</v>
      </c>
      <c r="R537" s="48" t="s">
        <v>2197</v>
      </c>
      <c r="S537" s="25">
        <v>0</v>
      </c>
      <c r="T537" s="23">
        <v>97307.73</v>
      </c>
      <c r="U537" s="36">
        <f>VLOOKUP(表2[[#This Row],[2014 Segment]],表3[],3)</f>
        <v>0</v>
      </c>
      <c r="V537" s="25">
        <v>0</v>
      </c>
      <c r="W537" s="25">
        <f>表2[[#This Row],[GR]]+表2[[#This Row],[根据BU需调整GR]]</f>
        <v>0</v>
      </c>
      <c r="X537" s="23">
        <f>表2[[#This Row],[MAT销量]]*(1+表2[[#This Row],[调整后GR2]])</f>
        <v>97307.733333333003</v>
      </c>
      <c r="Y537" s="23">
        <f>表2[[#This Row],[调整结果]]/12/114.03</f>
        <v>71.112670155027189</v>
      </c>
      <c r="Z537" s="27">
        <f>ROUND(表2[[#This Row],[调整结果]]-表2[[#This Row],[14 ECI金额]],0)</f>
        <v>0</v>
      </c>
      <c r="AA537" t="s">
        <v>2198</v>
      </c>
    </row>
    <row r="538" spans="1:27" x14ac:dyDescent="0.2">
      <c r="A538" t="s">
        <v>1154</v>
      </c>
      <c r="B538" s="38" t="s">
        <v>1155</v>
      </c>
      <c r="C538" t="s">
        <v>1261</v>
      </c>
      <c r="D538" s="38" t="s">
        <v>1262</v>
      </c>
      <c r="E538" s="38" t="s">
        <v>1282</v>
      </c>
      <c r="F538">
        <v>12900265</v>
      </c>
      <c r="G538" s="39" t="s">
        <v>1285</v>
      </c>
      <c r="H538" s="39" t="s">
        <v>105</v>
      </c>
      <c r="I538" s="38" t="s">
        <v>8</v>
      </c>
      <c r="J538" s="38" t="s">
        <v>39</v>
      </c>
      <c r="K538" s="38" t="s">
        <v>104</v>
      </c>
      <c r="L538" s="38">
        <v>300</v>
      </c>
      <c r="M538" s="38">
        <v>930</v>
      </c>
      <c r="N538" s="2">
        <v>50640</v>
      </c>
      <c r="O538" s="2">
        <v>1</v>
      </c>
      <c r="P538" s="2">
        <v>35882.239999999998</v>
      </c>
      <c r="Q538" s="3">
        <v>0.71595260663506999</v>
      </c>
      <c r="R538" s="48" t="s">
        <v>2197</v>
      </c>
      <c r="S538" s="25">
        <v>0</v>
      </c>
      <c r="T538" s="23">
        <v>35882.239999999998</v>
      </c>
      <c r="U538" s="36">
        <f>VLOOKUP(表2[[#This Row],[2014 Segment]],表3[],3)</f>
        <v>0</v>
      </c>
      <c r="V538" s="25">
        <v>0</v>
      </c>
      <c r="W538" s="25">
        <f>表2[[#This Row],[GR]]+表2[[#This Row],[根据BU需调整GR]]</f>
        <v>0</v>
      </c>
      <c r="X538" s="23">
        <f>表2[[#This Row],[MAT销量]]*(1+表2[[#This Row],[调整后GR2]])</f>
        <v>35882.239999999998</v>
      </c>
      <c r="Y538" s="23">
        <f>表2[[#This Row],[调整结果]]/12/114.03</f>
        <v>26.222806863690838</v>
      </c>
      <c r="Z538" s="27">
        <f>ROUND(表2[[#This Row],[调整结果]]-表2[[#This Row],[14 ECI金额]],0)</f>
        <v>0</v>
      </c>
      <c r="AA538" t="s">
        <v>2198</v>
      </c>
    </row>
    <row r="539" spans="1:27" x14ac:dyDescent="0.2">
      <c r="A539" t="s">
        <v>1154</v>
      </c>
      <c r="B539" s="38" t="s">
        <v>1155</v>
      </c>
      <c r="C539" t="s">
        <v>1261</v>
      </c>
      <c r="D539" s="38" t="s">
        <v>1262</v>
      </c>
      <c r="E539" s="38" t="s">
        <v>1280</v>
      </c>
      <c r="F539">
        <v>12900267</v>
      </c>
      <c r="G539" s="39" t="s">
        <v>1286</v>
      </c>
      <c r="H539" s="39" t="s">
        <v>105</v>
      </c>
      <c r="I539" s="38" t="s">
        <v>8</v>
      </c>
      <c r="J539" s="38" t="s">
        <v>39</v>
      </c>
      <c r="K539" s="38" t="s">
        <v>106</v>
      </c>
      <c r="L539" s="38">
        <v>288</v>
      </c>
      <c r="M539" s="38">
        <v>545</v>
      </c>
      <c r="N539" s="2">
        <v>55452</v>
      </c>
      <c r="O539" s="2">
        <v>1</v>
      </c>
      <c r="P539" s="2">
        <v>46525.573333332999</v>
      </c>
      <c r="Q539" s="3">
        <v>0.52033290052657999</v>
      </c>
      <c r="R539" s="48" t="s">
        <v>2197</v>
      </c>
      <c r="S539" s="25">
        <v>0</v>
      </c>
      <c r="T539" s="23">
        <v>46525.57</v>
      </c>
      <c r="U539" s="36">
        <f>VLOOKUP(表2[[#This Row],[2014 Segment]],表3[],3)</f>
        <v>0</v>
      </c>
      <c r="V539" s="25">
        <v>0</v>
      </c>
      <c r="W539" s="25">
        <f>表2[[#This Row],[GR]]+表2[[#This Row],[根据BU需调整GR]]</f>
        <v>0</v>
      </c>
      <c r="X539" s="23">
        <f>表2[[#This Row],[MAT销量]]*(1+表2[[#This Row],[调整后GR2]])</f>
        <v>46525.573333332999</v>
      </c>
      <c r="Y539" s="23">
        <f>表2[[#This Row],[调整结果]]/12/114.03</f>
        <v>34.000974402447454</v>
      </c>
      <c r="Z539" s="27">
        <f>ROUND(表2[[#This Row],[调整结果]]-表2[[#This Row],[14 ECI金额]],0)</f>
        <v>0</v>
      </c>
      <c r="AA539" t="s">
        <v>2198</v>
      </c>
    </row>
    <row r="540" spans="1:27" x14ac:dyDescent="0.2">
      <c r="A540" t="s">
        <v>1154</v>
      </c>
      <c r="B540" s="38" t="s">
        <v>1155</v>
      </c>
      <c r="C540" t="s">
        <v>1261</v>
      </c>
      <c r="D540" s="38" t="s">
        <v>1262</v>
      </c>
      <c r="E540" s="38" t="s">
        <v>1280</v>
      </c>
      <c r="F540">
        <v>12900269</v>
      </c>
      <c r="G540" s="39" t="s">
        <v>190</v>
      </c>
      <c r="H540" s="39" t="s">
        <v>105</v>
      </c>
      <c r="I540" s="38" t="s">
        <v>8</v>
      </c>
      <c r="J540" s="38" t="s">
        <v>39</v>
      </c>
      <c r="K540" s="38" t="s">
        <v>104</v>
      </c>
      <c r="L540" s="38">
        <v>1800</v>
      </c>
      <c r="M540" s="38">
        <v>7900</v>
      </c>
      <c r="N540" s="2">
        <v>605040</v>
      </c>
      <c r="O540" s="2">
        <v>3</v>
      </c>
      <c r="P540" s="2">
        <v>442601.16</v>
      </c>
      <c r="Q540" s="3">
        <v>0.78170816805499999</v>
      </c>
      <c r="R540" s="48" t="s">
        <v>2197</v>
      </c>
      <c r="S540" s="25">
        <v>0</v>
      </c>
      <c r="T540" s="23">
        <v>442601.16</v>
      </c>
      <c r="U540" s="36">
        <f>VLOOKUP(表2[[#This Row],[2014 Segment]],表3[],3)</f>
        <v>0</v>
      </c>
      <c r="V540" s="25">
        <v>0</v>
      </c>
      <c r="W540" s="25">
        <f>表2[[#This Row],[GR]]+表2[[#This Row],[根据BU需调整GR]]</f>
        <v>0</v>
      </c>
      <c r="X540" s="23">
        <f>表2[[#This Row],[MAT销量]]*(1+表2[[#This Row],[调整后GR2]])</f>
        <v>442601.16</v>
      </c>
      <c r="Y540" s="23">
        <f>表2[[#This Row],[调整结果]]/12/114.03</f>
        <v>323.45374024379549</v>
      </c>
      <c r="Z540" s="27">
        <f>ROUND(表2[[#This Row],[调整结果]]-表2[[#This Row],[14 ECI金额]],0)</f>
        <v>0</v>
      </c>
      <c r="AA540" t="s">
        <v>2198</v>
      </c>
    </row>
    <row r="541" spans="1:27" x14ac:dyDescent="0.2">
      <c r="A541" t="s">
        <v>1154</v>
      </c>
      <c r="B541" s="38" t="s">
        <v>1155</v>
      </c>
      <c r="C541" t="s">
        <v>1261</v>
      </c>
      <c r="D541" s="38" t="s">
        <v>1262</v>
      </c>
      <c r="E541" s="38" t="s">
        <v>1280</v>
      </c>
      <c r="F541">
        <v>12900270</v>
      </c>
      <c r="G541" s="39" t="s">
        <v>1287</v>
      </c>
      <c r="H541" s="39" t="s">
        <v>105</v>
      </c>
      <c r="I541" s="38" t="s">
        <v>8</v>
      </c>
      <c r="J541" s="38" t="s">
        <v>39</v>
      </c>
      <c r="K541" s="38" t="s">
        <v>104</v>
      </c>
      <c r="L541" s="38">
        <v>500</v>
      </c>
      <c r="M541" s="38">
        <v>2500</v>
      </c>
      <c r="N541" s="2">
        <v>61224</v>
      </c>
      <c r="O541" s="2">
        <v>1</v>
      </c>
      <c r="P541" s="2">
        <v>60209.546666667004</v>
      </c>
      <c r="Q541" s="3">
        <v>0.77355546844375001</v>
      </c>
      <c r="R541" s="48" t="s">
        <v>2197</v>
      </c>
      <c r="S541" s="25">
        <v>0</v>
      </c>
      <c r="T541" s="23">
        <v>60209.55</v>
      </c>
      <c r="U541" s="36">
        <f>VLOOKUP(表2[[#This Row],[2014 Segment]],表3[],3)</f>
        <v>0</v>
      </c>
      <c r="V541" s="25">
        <v>0</v>
      </c>
      <c r="W541" s="25">
        <f>表2[[#This Row],[GR]]+表2[[#This Row],[根据BU需调整GR]]</f>
        <v>0</v>
      </c>
      <c r="X541" s="23">
        <f>表2[[#This Row],[MAT销量]]*(1+表2[[#This Row],[调整后GR2]])</f>
        <v>60209.546666667004</v>
      </c>
      <c r="Y541" s="23">
        <f>表2[[#This Row],[调整结果]]/12/114.03</f>
        <v>44.001247235133306</v>
      </c>
      <c r="Z541" s="27">
        <f>ROUND(表2[[#This Row],[调整结果]]-表2[[#This Row],[14 ECI金额]],0)</f>
        <v>0</v>
      </c>
      <c r="AA541" t="s">
        <v>2198</v>
      </c>
    </row>
    <row r="542" spans="1:27" x14ac:dyDescent="0.2">
      <c r="A542" t="s">
        <v>1154</v>
      </c>
      <c r="B542" s="38" t="s">
        <v>1155</v>
      </c>
      <c r="C542" t="s">
        <v>1261</v>
      </c>
      <c r="D542" s="38" t="s">
        <v>1262</v>
      </c>
      <c r="E542" s="38" t="s">
        <v>1288</v>
      </c>
      <c r="F542">
        <v>12900271</v>
      </c>
      <c r="G542" s="39" t="s">
        <v>823</v>
      </c>
      <c r="H542" s="39" t="s">
        <v>103</v>
      </c>
      <c r="I542" s="38" t="s">
        <v>8</v>
      </c>
      <c r="J542" s="38" t="s">
        <v>39</v>
      </c>
      <c r="K542" s="38" t="s">
        <v>104</v>
      </c>
      <c r="L542" s="38">
        <v>1310</v>
      </c>
      <c r="M542" s="38">
        <v>4500</v>
      </c>
      <c r="N542" s="2">
        <v>490470.2</v>
      </c>
      <c r="O542" s="2">
        <v>3</v>
      </c>
      <c r="P542" s="2">
        <v>425724.8</v>
      </c>
      <c r="Q542" s="3">
        <v>0.81777690061496</v>
      </c>
      <c r="R542" s="48" t="s">
        <v>2197</v>
      </c>
      <c r="S542" s="25">
        <v>0</v>
      </c>
      <c r="T542" s="23">
        <v>425724.8</v>
      </c>
      <c r="U542" s="36">
        <f>VLOOKUP(表2[[#This Row],[2014 Segment]],表3[],3)</f>
        <v>0</v>
      </c>
      <c r="V542" s="25">
        <v>0</v>
      </c>
      <c r="W542" s="25">
        <f>表2[[#This Row],[GR]]+表2[[#This Row],[根据BU需调整GR]]</f>
        <v>0</v>
      </c>
      <c r="X542" s="23">
        <f>表2[[#This Row],[MAT销量]]*(1+表2[[#This Row],[调整后GR2]])</f>
        <v>425724.8</v>
      </c>
      <c r="Y542" s="23">
        <f>表2[[#This Row],[调整结果]]/12/114.03</f>
        <v>311.12046537460901</v>
      </c>
      <c r="Z542" s="27">
        <f>ROUND(表2[[#This Row],[调整结果]]-表2[[#This Row],[14 ECI金额]],0)</f>
        <v>0</v>
      </c>
      <c r="AA542" t="s">
        <v>2198</v>
      </c>
    </row>
    <row r="543" spans="1:27" x14ac:dyDescent="0.2">
      <c r="A543" t="s">
        <v>1154</v>
      </c>
      <c r="B543" s="38" t="s">
        <v>1155</v>
      </c>
      <c r="C543" t="s">
        <v>1261</v>
      </c>
      <c r="D543" s="38" t="s">
        <v>1262</v>
      </c>
      <c r="E543" s="38" t="s">
        <v>1288</v>
      </c>
      <c r="F543">
        <v>12900272</v>
      </c>
      <c r="G543" s="39" t="s">
        <v>1289</v>
      </c>
      <c r="H543" s="39" t="s">
        <v>103</v>
      </c>
      <c r="I543" s="38" t="s">
        <v>8</v>
      </c>
      <c r="J543" s="38" t="s">
        <v>39</v>
      </c>
      <c r="K543" s="38" t="s">
        <v>104</v>
      </c>
      <c r="L543" s="38">
        <v>820</v>
      </c>
      <c r="M543" s="38">
        <v>3500</v>
      </c>
      <c r="N543" s="2">
        <v>261652.2</v>
      </c>
      <c r="O543" s="2">
        <v>2</v>
      </c>
      <c r="P543" s="2">
        <v>194617.60000000001</v>
      </c>
      <c r="Q543" s="3">
        <v>0.77969151415505</v>
      </c>
      <c r="R543" s="48" t="s">
        <v>2197</v>
      </c>
      <c r="S543" s="25">
        <v>0</v>
      </c>
      <c r="T543" s="23">
        <v>194617.60000000001</v>
      </c>
      <c r="U543" s="36">
        <f>VLOOKUP(表2[[#This Row],[2014 Segment]],表3[],3)</f>
        <v>0</v>
      </c>
      <c r="V543" s="25">
        <v>0</v>
      </c>
      <c r="W543" s="25">
        <f>表2[[#This Row],[GR]]+表2[[#This Row],[根据BU需调整GR]]</f>
        <v>0</v>
      </c>
      <c r="X543" s="23">
        <f>表2[[#This Row],[MAT销量]]*(1+表2[[#This Row],[调整后GR2]])</f>
        <v>194617.60000000001</v>
      </c>
      <c r="Y543" s="23">
        <f>表2[[#This Row],[调整结果]]/12/114.03</f>
        <v>142.22689935397116</v>
      </c>
      <c r="Z543" s="27">
        <f>ROUND(表2[[#This Row],[调整结果]]-表2[[#This Row],[14 ECI金额]],0)</f>
        <v>0</v>
      </c>
      <c r="AA543" t="s">
        <v>2198</v>
      </c>
    </row>
    <row r="544" spans="1:27" x14ac:dyDescent="0.2">
      <c r="A544" t="s">
        <v>1154</v>
      </c>
      <c r="B544" s="38" t="s">
        <v>1155</v>
      </c>
      <c r="C544" t="s">
        <v>1261</v>
      </c>
      <c r="D544" s="38" t="s">
        <v>1262</v>
      </c>
      <c r="E544" s="38" t="s">
        <v>1288</v>
      </c>
      <c r="F544">
        <v>12900273</v>
      </c>
      <c r="G544" s="39" t="s">
        <v>1290</v>
      </c>
      <c r="H544" s="39" t="s">
        <v>105</v>
      </c>
      <c r="I544" s="38" t="s">
        <v>8</v>
      </c>
      <c r="J544" s="38" t="s">
        <v>39</v>
      </c>
      <c r="K544" s="38" t="s">
        <v>104</v>
      </c>
      <c r="L544" s="38">
        <v>1060</v>
      </c>
      <c r="M544" s="38">
        <v>2000</v>
      </c>
      <c r="N544" s="2">
        <v>1021440</v>
      </c>
      <c r="O544" s="2">
        <v>4</v>
      </c>
      <c r="P544" s="2">
        <v>650753.06666667003</v>
      </c>
      <c r="Q544" s="3">
        <v>0.77586239035088</v>
      </c>
      <c r="R544" s="48" t="s">
        <v>60</v>
      </c>
      <c r="S544" s="25">
        <v>0.3</v>
      </c>
      <c r="T544" s="23">
        <v>845978.99</v>
      </c>
      <c r="U544" s="36">
        <f>VLOOKUP(表2[[#This Row],[2014 Segment]],表3[],3)</f>
        <v>0</v>
      </c>
      <c r="V544" s="25">
        <v>0</v>
      </c>
      <c r="W544" s="25">
        <f>表2[[#This Row],[GR]]+表2[[#This Row],[根据BU需调整GR]]</f>
        <v>0.3</v>
      </c>
      <c r="X544" s="23">
        <f>表2[[#This Row],[MAT销量]]*(1+表2[[#This Row],[调整后GR2]])</f>
        <v>845978.98666667112</v>
      </c>
      <c r="Y544" s="23">
        <f>表2[[#This Row],[调整结果]]/12/114.03</f>
        <v>618.24299648241038</v>
      </c>
      <c r="Z544" s="27">
        <f>ROUND(表2[[#This Row],[调整结果]]-表2[[#This Row],[14 ECI金额]],0)</f>
        <v>0</v>
      </c>
      <c r="AA544" t="s">
        <v>2198</v>
      </c>
    </row>
    <row r="545" spans="1:27" x14ac:dyDescent="0.2">
      <c r="A545" t="s">
        <v>1154</v>
      </c>
      <c r="B545" s="38" t="s">
        <v>1155</v>
      </c>
      <c r="C545" t="s">
        <v>1261</v>
      </c>
      <c r="D545" s="38" t="s">
        <v>1262</v>
      </c>
      <c r="E545" s="38" t="s">
        <v>1282</v>
      </c>
      <c r="F545">
        <v>12900274</v>
      </c>
      <c r="G545" s="39" t="s">
        <v>400</v>
      </c>
      <c r="H545" s="39" t="s">
        <v>103</v>
      </c>
      <c r="I545" s="38" t="s">
        <v>8</v>
      </c>
      <c r="J545" s="38" t="s">
        <v>39</v>
      </c>
      <c r="K545" s="38" t="s">
        <v>104</v>
      </c>
      <c r="L545" s="38">
        <v>800</v>
      </c>
      <c r="M545" s="38">
        <v>2150</v>
      </c>
      <c r="N545" s="2">
        <v>146741</v>
      </c>
      <c r="O545" s="2">
        <v>1</v>
      </c>
      <c r="P545" s="2">
        <v>121636.26666667</v>
      </c>
      <c r="Q545" s="3">
        <v>0.81030686720139999</v>
      </c>
      <c r="R545" s="48" t="s">
        <v>2197</v>
      </c>
      <c r="S545" s="25">
        <v>0</v>
      </c>
      <c r="T545" s="23">
        <v>121636.27</v>
      </c>
      <c r="U545" s="36">
        <f>VLOOKUP(表2[[#This Row],[2014 Segment]],表3[],3)</f>
        <v>0</v>
      </c>
      <c r="V545" s="25">
        <v>0</v>
      </c>
      <c r="W545" s="25">
        <f>表2[[#This Row],[GR]]+表2[[#This Row],[根据BU需调整GR]]</f>
        <v>0</v>
      </c>
      <c r="X545" s="23">
        <f>表2[[#This Row],[MAT销量]]*(1+表2[[#This Row],[调整后GR2]])</f>
        <v>121636.26666667</v>
      </c>
      <c r="Y545" s="23">
        <f>表2[[#This Row],[调整结果]]/12/114.03</f>
        <v>88.892006976723948</v>
      </c>
      <c r="Z545" s="27">
        <f>ROUND(表2[[#This Row],[调整结果]]-表2[[#This Row],[14 ECI金额]],0)</f>
        <v>0</v>
      </c>
      <c r="AA545" t="s">
        <v>2198</v>
      </c>
    </row>
    <row r="546" spans="1:27" x14ac:dyDescent="0.2">
      <c r="A546" t="s">
        <v>1154</v>
      </c>
      <c r="B546" s="38" t="s">
        <v>1155</v>
      </c>
      <c r="C546" t="s">
        <v>1261</v>
      </c>
      <c r="D546" s="38" t="s">
        <v>1262</v>
      </c>
      <c r="E546" s="38" t="s">
        <v>1281</v>
      </c>
      <c r="F546">
        <v>12900275</v>
      </c>
      <c r="G546" s="39" t="s">
        <v>824</v>
      </c>
      <c r="H546" s="39" t="s">
        <v>103</v>
      </c>
      <c r="I546" s="38" t="s">
        <v>8</v>
      </c>
      <c r="J546" s="38" t="s">
        <v>39</v>
      </c>
      <c r="K546" s="38" t="s">
        <v>104</v>
      </c>
      <c r="L546" s="38">
        <v>901</v>
      </c>
      <c r="M546" s="38">
        <v>2000</v>
      </c>
      <c r="N546" s="2">
        <v>1040290.825</v>
      </c>
      <c r="O546" s="2">
        <v>4</v>
      </c>
      <c r="P546" s="2">
        <v>684505.41333332995</v>
      </c>
      <c r="Q546" s="3">
        <v>0.61567766879036001</v>
      </c>
      <c r="R546" s="48" t="s">
        <v>60</v>
      </c>
      <c r="S546" s="25">
        <v>0.3</v>
      </c>
      <c r="T546" s="23">
        <v>889857.04</v>
      </c>
      <c r="U546" s="36">
        <f>VLOOKUP(表2[[#This Row],[2014 Segment]],表3[],3)</f>
        <v>0</v>
      </c>
      <c r="V546" s="25">
        <v>0</v>
      </c>
      <c r="W546" s="25">
        <f>表2[[#This Row],[GR]]+表2[[#This Row],[根据BU需调整GR]]</f>
        <v>0.3</v>
      </c>
      <c r="X546" s="23">
        <f>表2[[#This Row],[MAT销量]]*(1+表2[[#This Row],[调整后GR2]])</f>
        <v>889857.03733332898</v>
      </c>
      <c r="Y546" s="23">
        <f>表2[[#This Row],[调整结果]]/12/114.03</f>
        <v>650.30915645979792</v>
      </c>
      <c r="Z546" s="27">
        <f>ROUND(表2[[#This Row],[调整结果]]-表2[[#This Row],[14 ECI金额]],0)</f>
        <v>0</v>
      </c>
      <c r="AA546" t="s">
        <v>2198</v>
      </c>
    </row>
    <row r="547" spans="1:27" x14ac:dyDescent="0.2">
      <c r="A547" t="s">
        <v>1154</v>
      </c>
      <c r="B547" s="38" t="s">
        <v>1155</v>
      </c>
      <c r="C547" t="s">
        <v>1261</v>
      </c>
      <c r="D547" s="38" t="s">
        <v>1262</v>
      </c>
      <c r="E547" s="38" t="s">
        <v>1288</v>
      </c>
      <c r="F547">
        <v>12900276</v>
      </c>
      <c r="G547" s="39" t="s">
        <v>1291</v>
      </c>
      <c r="H547" s="39" t="s">
        <v>105</v>
      </c>
      <c r="I547" s="38" t="s">
        <v>8</v>
      </c>
      <c r="J547" s="38" t="s">
        <v>39</v>
      </c>
      <c r="K547" s="38" t="s">
        <v>106</v>
      </c>
      <c r="L547" s="38">
        <v>500</v>
      </c>
      <c r="M547" s="38">
        <v>1100</v>
      </c>
      <c r="N547" s="2">
        <v>36000</v>
      </c>
      <c r="O547" s="2">
        <v>1</v>
      </c>
      <c r="P547" s="2">
        <v>0</v>
      </c>
      <c r="Q547" s="3">
        <v>0</v>
      </c>
      <c r="R547" s="48" t="s">
        <v>2195</v>
      </c>
      <c r="S547" s="25">
        <v>0</v>
      </c>
      <c r="T547" s="23">
        <v>0</v>
      </c>
      <c r="U547" s="36">
        <f>VLOOKUP(表2[[#This Row],[2014 Segment]],表3[],3)</f>
        <v>0</v>
      </c>
      <c r="V547" s="25">
        <v>0</v>
      </c>
      <c r="W547" s="25">
        <f>表2[[#This Row],[GR]]+表2[[#This Row],[根据BU需调整GR]]</f>
        <v>0</v>
      </c>
      <c r="X547" s="23">
        <f>表2[[#This Row],[MAT销量]]*(1+表2[[#This Row],[调整后GR2]])</f>
        <v>0</v>
      </c>
      <c r="Y547" s="23">
        <f>表2[[#This Row],[调整结果]]/12/114.03</f>
        <v>0</v>
      </c>
      <c r="Z547" s="27">
        <f>ROUND(表2[[#This Row],[调整结果]]-表2[[#This Row],[14 ECI金额]],0)</f>
        <v>0</v>
      </c>
      <c r="AA547" t="s">
        <v>2198</v>
      </c>
    </row>
    <row r="548" spans="1:27" x14ac:dyDescent="0.2">
      <c r="A548" t="s">
        <v>1154</v>
      </c>
      <c r="B548" s="38" t="s">
        <v>1155</v>
      </c>
      <c r="C548" t="s">
        <v>1261</v>
      </c>
      <c r="D548" s="38" t="s">
        <v>1262</v>
      </c>
      <c r="E548" s="38" t="s">
        <v>1281</v>
      </c>
      <c r="F548">
        <v>12900278</v>
      </c>
      <c r="G548" s="39" t="s">
        <v>825</v>
      </c>
      <c r="H548" s="39" t="s">
        <v>105</v>
      </c>
      <c r="I548" s="38" t="s">
        <v>8</v>
      </c>
      <c r="J548" s="38" t="s">
        <v>39</v>
      </c>
      <c r="K548" s="38" t="s">
        <v>106</v>
      </c>
      <c r="L548" s="38">
        <v>353</v>
      </c>
      <c r="M548" s="38">
        <v>1000</v>
      </c>
      <c r="N548" s="2">
        <v>36048</v>
      </c>
      <c r="O548" s="2">
        <v>1</v>
      </c>
      <c r="P548" s="2">
        <v>760.2</v>
      </c>
      <c r="Q548" s="3">
        <v>3.3544163337772E-2</v>
      </c>
      <c r="R548" s="48" t="s">
        <v>2195</v>
      </c>
      <c r="S548" s="25">
        <v>0</v>
      </c>
      <c r="T548" s="23">
        <v>760.2</v>
      </c>
      <c r="U548" s="36">
        <f>VLOOKUP(表2[[#This Row],[2014 Segment]],表3[],3)</f>
        <v>0</v>
      </c>
      <c r="V548" s="25">
        <v>0</v>
      </c>
      <c r="W548" s="25">
        <f>表2[[#This Row],[GR]]+表2[[#This Row],[根据BU需调整GR]]</f>
        <v>0</v>
      </c>
      <c r="X548" s="23">
        <f>表2[[#This Row],[MAT销量]]*(1+表2[[#This Row],[调整后GR2]])</f>
        <v>760.2</v>
      </c>
      <c r="Y548" s="23">
        <f>表2[[#This Row],[调整结果]]/12/114.03</f>
        <v>0.55555555555555558</v>
      </c>
      <c r="Z548" s="27">
        <f>ROUND(表2[[#This Row],[调整结果]]-表2[[#This Row],[14 ECI金额]],0)</f>
        <v>0</v>
      </c>
      <c r="AA548" t="s">
        <v>2198</v>
      </c>
    </row>
    <row r="549" spans="1:27" x14ac:dyDescent="0.2">
      <c r="A549" t="s">
        <v>1154</v>
      </c>
      <c r="B549" s="38" t="s">
        <v>1155</v>
      </c>
      <c r="C549" t="s">
        <v>1261</v>
      </c>
      <c r="D549" s="38" t="s">
        <v>1262</v>
      </c>
      <c r="E549" s="38" t="s">
        <v>1282</v>
      </c>
      <c r="F549">
        <v>12900279</v>
      </c>
      <c r="G549" s="39" t="s">
        <v>581</v>
      </c>
      <c r="H549" s="39" t="s">
        <v>103</v>
      </c>
      <c r="I549" s="38" t="s">
        <v>8</v>
      </c>
      <c r="J549" s="38" t="s">
        <v>39</v>
      </c>
      <c r="K549" s="38" t="s">
        <v>104</v>
      </c>
      <c r="L549" s="38">
        <v>1693</v>
      </c>
      <c r="M549" s="38">
        <v>6290</v>
      </c>
      <c r="N549" s="2">
        <v>709040.66666667</v>
      </c>
      <c r="O549" s="2">
        <v>3</v>
      </c>
      <c r="P549" s="2">
        <v>158128</v>
      </c>
      <c r="Q549" s="3">
        <v>0.27485814165806999</v>
      </c>
      <c r="R549" s="48" t="s">
        <v>2196</v>
      </c>
      <c r="S549" s="25">
        <v>0</v>
      </c>
      <c r="T549" s="23">
        <v>158128</v>
      </c>
      <c r="U549" s="36">
        <f>VLOOKUP(表2[[#This Row],[2014 Segment]],表3[],3)</f>
        <v>0</v>
      </c>
      <c r="V549" s="25">
        <v>0</v>
      </c>
      <c r="W549" s="25">
        <f>表2[[#This Row],[GR]]+表2[[#This Row],[根据BU需调整GR]]</f>
        <v>0</v>
      </c>
      <c r="X549" s="23">
        <f>表2[[#This Row],[MAT销量]]*(1+表2[[#This Row],[调整后GR2]])</f>
        <v>158128</v>
      </c>
      <c r="Y549" s="23">
        <f>表2[[#This Row],[调整结果]]/12/114.03</f>
        <v>115.56023268730452</v>
      </c>
      <c r="Z549" s="27">
        <f>ROUND(表2[[#This Row],[调整结果]]-表2[[#This Row],[14 ECI金额]],0)</f>
        <v>0</v>
      </c>
      <c r="AA549" t="s">
        <v>2198</v>
      </c>
    </row>
    <row r="550" spans="1:27" x14ac:dyDescent="0.2">
      <c r="A550" t="s">
        <v>1154</v>
      </c>
      <c r="B550" s="38" t="s">
        <v>1155</v>
      </c>
      <c r="C550" t="s">
        <v>1261</v>
      </c>
      <c r="D550" s="38" t="s">
        <v>1262</v>
      </c>
      <c r="E550" s="38" t="s">
        <v>1281</v>
      </c>
      <c r="F550">
        <v>12900280</v>
      </c>
      <c r="G550" s="39" t="s">
        <v>191</v>
      </c>
      <c r="H550" s="39" t="s">
        <v>103</v>
      </c>
      <c r="I550" s="38" t="s">
        <v>8</v>
      </c>
      <c r="J550" s="38" t="s">
        <v>39</v>
      </c>
      <c r="K550" s="38" t="s">
        <v>104</v>
      </c>
      <c r="L550" s="38">
        <v>4200</v>
      </c>
      <c r="M550" s="38">
        <v>10000</v>
      </c>
      <c r="N550" s="2">
        <v>1692395.86</v>
      </c>
      <c r="O550" s="2">
        <v>6</v>
      </c>
      <c r="P550" s="2">
        <v>775425.6</v>
      </c>
      <c r="Q550" s="3">
        <v>0.37985072830418998</v>
      </c>
      <c r="R550" s="48" t="s">
        <v>62</v>
      </c>
      <c r="S550" s="25">
        <v>0.2</v>
      </c>
      <c r="T550" s="23">
        <v>930510.72</v>
      </c>
      <c r="U550" s="36">
        <f>VLOOKUP(表2[[#This Row],[2014 Segment]],表3[],3)</f>
        <v>0</v>
      </c>
      <c r="V550" s="25">
        <v>0</v>
      </c>
      <c r="W550" s="25">
        <f>表2[[#This Row],[GR]]+表2[[#This Row],[根据BU需调整GR]]</f>
        <v>0.2</v>
      </c>
      <c r="X550" s="23">
        <f>表2[[#This Row],[MAT销量]]*(1+表2[[#This Row],[调整后GR2]])</f>
        <v>930510.72</v>
      </c>
      <c r="Y550" s="23">
        <f>表2[[#This Row],[调整结果]]/12/114.03</f>
        <v>680.01894238358329</v>
      </c>
      <c r="Z550" s="27">
        <f>ROUND(表2[[#This Row],[调整结果]]-表2[[#This Row],[14 ECI金额]],0)</f>
        <v>0</v>
      </c>
      <c r="AA550" t="s">
        <v>2198</v>
      </c>
    </row>
    <row r="551" spans="1:27" x14ac:dyDescent="0.2">
      <c r="A551" t="s">
        <v>1154</v>
      </c>
      <c r="B551" s="38" t="s">
        <v>1155</v>
      </c>
      <c r="C551" t="s">
        <v>1261</v>
      </c>
      <c r="D551" s="38" t="s">
        <v>1262</v>
      </c>
      <c r="E551" s="38" t="s">
        <v>1281</v>
      </c>
      <c r="F551">
        <v>12900282</v>
      </c>
      <c r="G551" s="39" t="s">
        <v>826</v>
      </c>
      <c r="H551" s="39" t="s">
        <v>105</v>
      </c>
      <c r="I551" s="38" t="s">
        <v>8</v>
      </c>
      <c r="J551" s="38" t="s">
        <v>39</v>
      </c>
      <c r="K551" s="38" t="s">
        <v>106</v>
      </c>
      <c r="L551" s="38">
        <v>326</v>
      </c>
      <c r="M551" s="38">
        <v>1200</v>
      </c>
      <c r="N551" s="2">
        <v>136416</v>
      </c>
      <c r="O551" s="2">
        <v>1</v>
      </c>
      <c r="P551" s="2">
        <v>139880</v>
      </c>
      <c r="Q551" s="3">
        <v>0.82268942059581995</v>
      </c>
      <c r="R551" s="48" t="s">
        <v>2197</v>
      </c>
      <c r="S551" s="25">
        <v>0</v>
      </c>
      <c r="T551" s="23">
        <v>139880</v>
      </c>
      <c r="U551" s="36">
        <f>VLOOKUP(表2[[#This Row],[2014 Segment]],表3[],3)</f>
        <v>0</v>
      </c>
      <c r="V551" s="25">
        <v>0</v>
      </c>
      <c r="W551" s="25">
        <f>表2[[#This Row],[GR]]+表2[[#This Row],[根据BU需调整GR]]</f>
        <v>0</v>
      </c>
      <c r="X551" s="23">
        <f>表2[[#This Row],[MAT销量]]*(1+表2[[#This Row],[调整后GR2]])</f>
        <v>139880</v>
      </c>
      <c r="Y551" s="23">
        <f>表2[[#This Row],[调整结果]]/12/114.03</f>
        <v>102.2245607880967</v>
      </c>
      <c r="Z551" s="27">
        <f>ROUND(表2[[#This Row],[调整结果]]-表2[[#This Row],[14 ECI金额]],0)</f>
        <v>0</v>
      </c>
      <c r="AA551" t="s">
        <v>2198</v>
      </c>
    </row>
    <row r="552" spans="1:27" x14ac:dyDescent="0.2">
      <c r="A552" t="s">
        <v>1154</v>
      </c>
      <c r="B552" s="38" t="s">
        <v>1155</v>
      </c>
      <c r="C552" t="s">
        <v>1261</v>
      </c>
      <c r="D552" s="38" t="s">
        <v>1262</v>
      </c>
      <c r="E552" s="38" t="s">
        <v>1280</v>
      </c>
      <c r="F552">
        <v>12900323</v>
      </c>
      <c r="G552" s="39" t="s">
        <v>847</v>
      </c>
      <c r="H552" s="39" t="s">
        <v>105</v>
      </c>
      <c r="I552" s="38" t="s">
        <v>8</v>
      </c>
      <c r="J552" s="38" t="s">
        <v>39</v>
      </c>
      <c r="K552" s="38" t="s">
        <v>106</v>
      </c>
      <c r="L552" s="38">
        <v>300</v>
      </c>
      <c r="M552" s="38">
        <v>680</v>
      </c>
      <c r="N552" s="2">
        <v>114276</v>
      </c>
      <c r="O552" s="2">
        <v>1</v>
      </c>
      <c r="P552" s="2">
        <v>85144</v>
      </c>
      <c r="Q552" s="3">
        <v>0.77285869298889998</v>
      </c>
      <c r="R552" s="48" t="s">
        <v>2197</v>
      </c>
      <c r="S552" s="25">
        <v>0</v>
      </c>
      <c r="T552" s="23">
        <v>85144</v>
      </c>
      <c r="U552" s="36">
        <f>VLOOKUP(表2[[#This Row],[2014 Segment]],表3[],3)</f>
        <v>0</v>
      </c>
      <c r="V552" s="25">
        <v>0</v>
      </c>
      <c r="W552" s="25">
        <f>表2[[#This Row],[GR]]+表2[[#This Row],[根据BU需调整GR]]</f>
        <v>0</v>
      </c>
      <c r="X552" s="23">
        <f>表2[[#This Row],[MAT销量]]*(1+表2[[#This Row],[调整后GR2]])</f>
        <v>85144</v>
      </c>
      <c r="Y552" s="23">
        <f>表2[[#This Row],[调整结果]]/12/114.03</f>
        <v>62.223391505159455</v>
      </c>
      <c r="Z552" s="27">
        <f>ROUND(表2[[#This Row],[调整结果]]-表2[[#This Row],[14 ECI金额]],0)</f>
        <v>0</v>
      </c>
      <c r="AA552" t="s">
        <v>2198</v>
      </c>
    </row>
    <row r="553" spans="1:27" x14ac:dyDescent="0.2">
      <c r="A553" t="s">
        <v>1154</v>
      </c>
      <c r="B553" s="38" t="s">
        <v>1155</v>
      </c>
      <c r="C553" t="s">
        <v>1261</v>
      </c>
      <c r="D553" s="38" t="s">
        <v>1262</v>
      </c>
      <c r="E553" s="38" t="s">
        <v>1280</v>
      </c>
      <c r="F553">
        <v>12900324</v>
      </c>
      <c r="G553" s="39" t="s">
        <v>1292</v>
      </c>
      <c r="H553" s="39" t="s">
        <v>105</v>
      </c>
      <c r="I553" s="38" t="s">
        <v>8</v>
      </c>
      <c r="J553" s="38" t="s">
        <v>39</v>
      </c>
      <c r="K553" s="38" t="s">
        <v>106</v>
      </c>
      <c r="L553" s="38">
        <v>120</v>
      </c>
      <c r="M553" s="38">
        <v>160</v>
      </c>
      <c r="N553" s="2">
        <v>62424</v>
      </c>
      <c r="O553" s="2">
        <v>1</v>
      </c>
      <c r="P553" s="2">
        <v>35274.773333333003</v>
      </c>
      <c r="Q553" s="3">
        <v>0.77381840317826001</v>
      </c>
      <c r="R553" s="48" t="s">
        <v>2197</v>
      </c>
      <c r="S553" s="25">
        <v>0</v>
      </c>
      <c r="T553" s="23">
        <v>35274.769999999997</v>
      </c>
      <c r="U553" s="36">
        <f>VLOOKUP(表2[[#This Row],[2014 Segment]],表3[],3)</f>
        <v>0</v>
      </c>
      <c r="V553" s="25">
        <v>0</v>
      </c>
      <c r="W553" s="25">
        <f>表2[[#This Row],[GR]]+表2[[#This Row],[根据BU需调整GR]]</f>
        <v>0</v>
      </c>
      <c r="X553" s="23">
        <f>表2[[#This Row],[MAT销量]]*(1+表2[[#This Row],[调整后GR2]])</f>
        <v>35274.773333333003</v>
      </c>
      <c r="Y553" s="23">
        <f>表2[[#This Row],[调整结果]]/12/114.03</f>
        <v>25.778869108518958</v>
      </c>
      <c r="Z553" s="27">
        <f>ROUND(表2[[#This Row],[调整结果]]-表2[[#This Row],[14 ECI金额]],0)</f>
        <v>0</v>
      </c>
      <c r="AA553" t="s">
        <v>2198</v>
      </c>
    </row>
    <row r="554" spans="1:27" x14ac:dyDescent="0.2">
      <c r="A554" t="s">
        <v>1154</v>
      </c>
      <c r="B554" s="38" t="s">
        <v>1155</v>
      </c>
      <c r="C554" t="s">
        <v>1261</v>
      </c>
      <c r="D554" s="38" t="s">
        <v>1262</v>
      </c>
      <c r="E554" s="38" t="s">
        <v>1280</v>
      </c>
      <c r="F554">
        <v>12900325</v>
      </c>
      <c r="G554" s="39" t="s">
        <v>1293</v>
      </c>
      <c r="H554" s="39" t="s">
        <v>105</v>
      </c>
      <c r="I554" s="38" t="s">
        <v>8</v>
      </c>
      <c r="J554" s="38" t="s">
        <v>39</v>
      </c>
      <c r="K554" s="38" t="s">
        <v>104</v>
      </c>
      <c r="L554" s="38">
        <v>432</v>
      </c>
      <c r="M554" s="38">
        <v>1800</v>
      </c>
      <c r="N554" s="2">
        <v>162528</v>
      </c>
      <c r="O554" s="2">
        <v>1</v>
      </c>
      <c r="P554" s="2">
        <v>117986.34666667</v>
      </c>
      <c r="Q554" s="3">
        <v>0.69686404804095003</v>
      </c>
      <c r="R554" s="48" t="s">
        <v>2197</v>
      </c>
      <c r="S554" s="25">
        <v>0</v>
      </c>
      <c r="T554" s="23">
        <v>117986.35</v>
      </c>
      <c r="U554" s="36">
        <f>VLOOKUP(表2[[#This Row],[2014 Segment]],表3[],3)</f>
        <v>0</v>
      </c>
      <c r="V554" s="25">
        <v>0</v>
      </c>
      <c r="W554" s="25">
        <f>表2[[#This Row],[GR]]+表2[[#This Row],[根据BU需调整GR]]</f>
        <v>0</v>
      </c>
      <c r="X554" s="23">
        <f>表2[[#This Row],[MAT销量]]*(1+表2[[#This Row],[调整后GR2]])</f>
        <v>117986.34666667</v>
      </c>
      <c r="Y554" s="23">
        <f>表2[[#This Row],[调整结果]]/12/114.03</f>
        <v>86.224638740294949</v>
      </c>
      <c r="Z554" s="27">
        <f>ROUND(表2[[#This Row],[调整结果]]-表2[[#This Row],[14 ECI金额]],0)</f>
        <v>0</v>
      </c>
      <c r="AA554" t="s">
        <v>2198</v>
      </c>
    </row>
    <row r="555" spans="1:27" x14ac:dyDescent="0.2">
      <c r="A555" t="s">
        <v>1154</v>
      </c>
      <c r="B555" s="38" t="s">
        <v>1155</v>
      </c>
      <c r="C555" t="s">
        <v>1261</v>
      </c>
      <c r="D555" s="38" t="s">
        <v>1262</v>
      </c>
      <c r="E555" s="38" t="s">
        <v>1281</v>
      </c>
      <c r="F555">
        <v>12900328</v>
      </c>
      <c r="G555" s="39" t="s">
        <v>1294</v>
      </c>
      <c r="H555" s="39" t="s">
        <v>105</v>
      </c>
      <c r="I555" s="38" t="s">
        <v>8</v>
      </c>
      <c r="J555" s="38" t="s">
        <v>39</v>
      </c>
      <c r="K555" s="38" t="s">
        <v>106</v>
      </c>
      <c r="L555" s="38">
        <v>430</v>
      </c>
      <c r="M555" s="38">
        <v>500</v>
      </c>
      <c r="N555" s="2">
        <v>36000</v>
      </c>
      <c r="O555" s="2">
        <v>1</v>
      </c>
      <c r="P555" s="2">
        <v>7906.08</v>
      </c>
      <c r="Q555" s="3">
        <v>2.5340000000000001E-2</v>
      </c>
      <c r="R555" s="48" t="s">
        <v>2195</v>
      </c>
      <c r="S555" s="25">
        <v>0</v>
      </c>
      <c r="T555" s="23">
        <v>7906.08</v>
      </c>
      <c r="U555" s="36">
        <f>VLOOKUP(表2[[#This Row],[2014 Segment]],表3[],3)</f>
        <v>0</v>
      </c>
      <c r="V555" s="25">
        <v>0</v>
      </c>
      <c r="W555" s="25">
        <f>表2[[#This Row],[GR]]+表2[[#This Row],[根据BU需调整GR]]</f>
        <v>0</v>
      </c>
      <c r="X555" s="23">
        <f>表2[[#This Row],[MAT销量]]*(1+表2[[#This Row],[调整后GR2]])</f>
        <v>7906.08</v>
      </c>
      <c r="Y555" s="23">
        <f>表2[[#This Row],[调整结果]]/12/114.03</f>
        <v>5.7777777777777777</v>
      </c>
      <c r="Z555" s="27">
        <f>ROUND(表2[[#This Row],[调整结果]]-表2[[#This Row],[14 ECI金额]],0)</f>
        <v>0</v>
      </c>
      <c r="AA555" t="s">
        <v>2198</v>
      </c>
    </row>
    <row r="556" spans="1:27" x14ac:dyDescent="0.2">
      <c r="A556" t="s">
        <v>1154</v>
      </c>
      <c r="B556" s="38" t="s">
        <v>1155</v>
      </c>
      <c r="C556" t="s">
        <v>1261</v>
      </c>
      <c r="D556" s="38" t="s">
        <v>1262</v>
      </c>
      <c r="E556" s="38" t="s">
        <v>1281</v>
      </c>
      <c r="F556">
        <v>12900329</v>
      </c>
      <c r="G556" s="39" t="s">
        <v>1295</v>
      </c>
      <c r="H556" s="39" t="s">
        <v>105</v>
      </c>
      <c r="I556" s="38" t="s">
        <v>8</v>
      </c>
      <c r="J556" s="38" t="s">
        <v>39</v>
      </c>
      <c r="K556" s="38" t="s">
        <v>106</v>
      </c>
      <c r="L556" s="38">
        <v>120</v>
      </c>
      <c r="M556" s="38">
        <v>400</v>
      </c>
      <c r="N556" s="2">
        <v>36036</v>
      </c>
      <c r="O556" s="2">
        <v>1</v>
      </c>
      <c r="P556" s="2">
        <v>1216.4266666666999</v>
      </c>
      <c r="Q556" s="3">
        <v>0.25196581196581003</v>
      </c>
      <c r="R556" s="48" t="s">
        <v>2196</v>
      </c>
      <c r="S556" s="25">
        <v>0</v>
      </c>
      <c r="T556" s="23">
        <v>1216.43</v>
      </c>
      <c r="U556" s="36">
        <f>VLOOKUP(表2[[#This Row],[2014 Segment]],表3[],3)</f>
        <v>0</v>
      </c>
      <c r="V556" s="25">
        <v>0</v>
      </c>
      <c r="W556" s="25">
        <f>表2[[#This Row],[GR]]+表2[[#This Row],[根据BU需调整GR]]</f>
        <v>0</v>
      </c>
      <c r="X556" s="23">
        <f>表2[[#This Row],[MAT销量]]*(1+表2[[#This Row],[调整后GR2]])</f>
        <v>1216.4266666666999</v>
      </c>
      <c r="Y556" s="23">
        <f>表2[[#This Row],[调整结果]]/12/114.03</f>
        <v>0.88896684108472912</v>
      </c>
      <c r="Z556" s="27">
        <f>ROUND(表2[[#This Row],[调整结果]]-表2[[#This Row],[14 ECI金额]],0)</f>
        <v>0</v>
      </c>
      <c r="AA556" t="s">
        <v>2198</v>
      </c>
    </row>
    <row r="557" spans="1:27" x14ac:dyDescent="0.2">
      <c r="A557" t="s">
        <v>1154</v>
      </c>
      <c r="B557" s="38" t="s">
        <v>1155</v>
      </c>
      <c r="C557" t="s">
        <v>1261</v>
      </c>
      <c r="D557" s="38" t="s">
        <v>1262</v>
      </c>
      <c r="E557" s="38" t="s">
        <v>1282</v>
      </c>
      <c r="F557">
        <v>12900330</v>
      </c>
      <c r="G557" s="39" t="s">
        <v>848</v>
      </c>
      <c r="H557" s="39" t="s">
        <v>105</v>
      </c>
      <c r="I557" s="38" t="s">
        <v>8</v>
      </c>
      <c r="J557" s="38" t="s">
        <v>39</v>
      </c>
      <c r="K557" s="38" t="s">
        <v>106</v>
      </c>
      <c r="L557" s="38">
        <v>200</v>
      </c>
      <c r="M557" s="38">
        <v>300</v>
      </c>
      <c r="N557" s="2">
        <v>36012</v>
      </c>
      <c r="O557" s="2">
        <v>1</v>
      </c>
      <c r="P557" s="2">
        <v>10035.52</v>
      </c>
      <c r="Q557" s="3">
        <v>0.46234144174163999</v>
      </c>
      <c r="R557" s="48" t="s">
        <v>2196</v>
      </c>
      <c r="S557" s="25">
        <v>0</v>
      </c>
      <c r="T557" s="23">
        <v>10035.52</v>
      </c>
      <c r="U557" s="36">
        <f>VLOOKUP(表2[[#This Row],[2014 Segment]],表3[],3)</f>
        <v>0</v>
      </c>
      <c r="V557" s="25">
        <v>0</v>
      </c>
      <c r="W557" s="25">
        <f>表2[[#This Row],[GR]]+表2[[#This Row],[根据BU需调整GR]]</f>
        <v>0</v>
      </c>
      <c r="X557" s="23">
        <f>表2[[#This Row],[MAT销量]]*(1+表2[[#This Row],[调整后GR2]])</f>
        <v>10035.52</v>
      </c>
      <c r="Y557" s="23">
        <f>表2[[#This Row],[调整结果]]/12/114.03</f>
        <v>7.3339764389488149</v>
      </c>
      <c r="Z557" s="27">
        <f>ROUND(表2[[#This Row],[调整结果]]-表2[[#This Row],[14 ECI金额]],0)</f>
        <v>0</v>
      </c>
      <c r="AA557" t="s">
        <v>2198</v>
      </c>
    </row>
    <row r="558" spans="1:27" x14ac:dyDescent="0.2">
      <c r="A558" t="s">
        <v>1154</v>
      </c>
      <c r="B558" s="38" t="s">
        <v>1155</v>
      </c>
      <c r="C558" t="s">
        <v>1261</v>
      </c>
      <c r="D558" s="38" t="s">
        <v>1262</v>
      </c>
      <c r="E558" s="38" t="s">
        <v>1281</v>
      </c>
      <c r="F558">
        <v>12900331</v>
      </c>
      <c r="G558" s="39" t="s">
        <v>1296</v>
      </c>
      <c r="H558" s="39" t="s">
        <v>105</v>
      </c>
      <c r="I558" s="38" t="s">
        <v>8</v>
      </c>
      <c r="J558" s="38" t="s">
        <v>39</v>
      </c>
      <c r="K558" s="38" t="s">
        <v>106</v>
      </c>
      <c r="L558" s="38">
        <v>120</v>
      </c>
      <c r="M558" s="38">
        <v>400</v>
      </c>
      <c r="N558" s="2">
        <v>36000</v>
      </c>
      <c r="O558" s="2">
        <v>1</v>
      </c>
      <c r="P558" s="2">
        <v>0</v>
      </c>
      <c r="Q558" s="3">
        <v>0</v>
      </c>
      <c r="R558" s="48" t="s">
        <v>2195</v>
      </c>
      <c r="S558" s="25">
        <v>0</v>
      </c>
      <c r="T558" s="23">
        <v>0</v>
      </c>
      <c r="U558" s="36">
        <f>VLOOKUP(表2[[#This Row],[2014 Segment]],表3[],3)</f>
        <v>0</v>
      </c>
      <c r="V558" s="25">
        <v>0</v>
      </c>
      <c r="W558" s="25">
        <f>表2[[#This Row],[GR]]+表2[[#This Row],[根据BU需调整GR]]</f>
        <v>0</v>
      </c>
      <c r="X558" s="23">
        <f>表2[[#This Row],[MAT销量]]*(1+表2[[#This Row],[调整后GR2]])</f>
        <v>0</v>
      </c>
      <c r="Y558" s="23">
        <f>表2[[#This Row],[调整结果]]/12/114.03</f>
        <v>0</v>
      </c>
      <c r="Z558" s="27">
        <f>ROUND(表2[[#This Row],[调整结果]]-表2[[#This Row],[14 ECI金额]],0)</f>
        <v>0</v>
      </c>
      <c r="AA558" t="s">
        <v>2198</v>
      </c>
    </row>
    <row r="559" spans="1:27" x14ac:dyDescent="0.2">
      <c r="A559" t="s">
        <v>1154</v>
      </c>
      <c r="B559" s="38" t="s">
        <v>1155</v>
      </c>
      <c r="C559" t="s">
        <v>1261</v>
      </c>
      <c r="D559" s="38" t="s">
        <v>1262</v>
      </c>
      <c r="E559" s="38" t="s">
        <v>1281</v>
      </c>
      <c r="F559">
        <v>12900333</v>
      </c>
      <c r="G559" s="39" t="s">
        <v>1297</v>
      </c>
      <c r="H559" s="39" t="s">
        <v>105</v>
      </c>
      <c r="I559" s="38" t="s">
        <v>8</v>
      </c>
      <c r="J559" s="38" t="s">
        <v>39</v>
      </c>
      <c r="K559" s="38" t="s">
        <v>106</v>
      </c>
      <c r="L559" s="38">
        <v>245</v>
      </c>
      <c r="M559" s="38">
        <v>300</v>
      </c>
      <c r="N559" s="2">
        <v>36060</v>
      </c>
      <c r="O559" s="2">
        <v>1</v>
      </c>
      <c r="P559" s="2">
        <v>13988</v>
      </c>
      <c r="Q559" s="3">
        <v>0.33346422628951999</v>
      </c>
      <c r="R559" s="48" t="s">
        <v>2196</v>
      </c>
      <c r="S559" s="25">
        <v>0</v>
      </c>
      <c r="T559" s="23">
        <v>13988</v>
      </c>
      <c r="U559" s="36">
        <f>VLOOKUP(表2[[#This Row],[2014 Segment]],表3[],3)</f>
        <v>0</v>
      </c>
      <c r="V559" s="25">
        <v>0</v>
      </c>
      <c r="W559" s="25">
        <f>表2[[#This Row],[GR]]+表2[[#This Row],[根据BU需调整GR]]</f>
        <v>0</v>
      </c>
      <c r="X559" s="23">
        <f>表2[[#This Row],[MAT销量]]*(1+表2[[#This Row],[调整后GR2]])</f>
        <v>13988</v>
      </c>
      <c r="Y559" s="23">
        <f>表2[[#This Row],[调整结果]]/12/114.03</f>
        <v>10.222456078809671</v>
      </c>
      <c r="Z559" s="27">
        <f>ROUND(表2[[#This Row],[调整结果]]-表2[[#This Row],[14 ECI金额]],0)</f>
        <v>0</v>
      </c>
      <c r="AA559" t="s">
        <v>2198</v>
      </c>
    </row>
    <row r="560" spans="1:27" x14ac:dyDescent="0.2">
      <c r="A560" t="s">
        <v>1154</v>
      </c>
      <c r="B560" s="38" t="s">
        <v>1155</v>
      </c>
      <c r="C560" t="s">
        <v>1261</v>
      </c>
      <c r="D560" s="38" t="s">
        <v>1262</v>
      </c>
      <c r="E560" s="38" t="s">
        <v>1272</v>
      </c>
      <c r="F560">
        <v>12900335</v>
      </c>
      <c r="G560" s="39" t="s">
        <v>834</v>
      </c>
      <c r="H560" s="39" t="s">
        <v>105</v>
      </c>
      <c r="I560" s="38" t="s">
        <v>8</v>
      </c>
      <c r="J560" s="38" t="s">
        <v>189</v>
      </c>
      <c r="K560" s="38" t="s">
        <v>106</v>
      </c>
      <c r="L560" s="38">
        <v>200</v>
      </c>
      <c r="M560" s="38">
        <v>916</v>
      </c>
      <c r="N560" s="2">
        <v>36000</v>
      </c>
      <c r="O560" s="2">
        <v>1</v>
      </c>
      <c r="P560" s="2">
        <v>0</v>
      </c>
      <c r="Q560" s="3">
        <v>0</v>
      </c>
      <c r="R560" s="48" t="s">
        <v>2195</v>
      </c>
      <c r="S560" s="25">
        <v>0</v>
      </c>
      <c r="T560" s="23">
        <v>0</v>
      </c>
      <c r="U560" s="36">
        <f>VLOOKUP(表2[[#This Row],[2014 Segment]],表3[],3)</f>
        <v>0</v>
      </c>
      <c r="V560" s="25">
        <v>0</v>
      </c>
      <c r="W560" s="25">
        <f>表2[[#This Row],[GR]]+表2[[#This Row],[根据BU需调整GR]]</f>
        <v>0</v>
      </c>
      <c r="X560" s="23">
        <f>表2[[#This Row],[MAT销量]]*(1+表2[[#This Row],[调整后GR2]])</f>
        <v>0</v>
      </c>
      <c r="Y560" s="23">
        <f>表2[[#This Row],[调整结果]]/12/114.03</f>
        <v>0</v>
      </c>
      <c r="Z560" s="27">
        <f>ROUND(表2[[#This Row],[调整结果]]-表2[[#This Row],[14 ECI金额]],0)</f>
        <v>0</v>
      </c>
      <c r="AA560" t="s">
        <v>2198</v>
      </c>
    </row>
    <row r="561" spans="1:27" x14ac:dyDescent="0.2">
      <c r="A561" t="s">
        <v>1154</v>
      </c>
      <c r="B561" s="38" t="s">
        <v>1155</v>
      </c>
      <c r="C561" t="s">
        <v>1261</v>
      </c>
      <c r="D561" s="38" t="s">
        <v>1262</v>
      </c>
      <c r="E561" s="38" t="s">
        <v>1272</v>
      </c>
      <c r="F561">
        <v>12900336</v>
      </c>
      <c r="G561" s="39" t="s">
        <v>1298</v>
      </c>
      <c r="H561" s="39" t="s">
        <v>105</v>
      </c>
      <c r="I561" s="38" t="s">
        <v>8</v>
      </c>
      <c r="J561" s="38" t="s">
        <v>189</v>
      </c>
      <c r="K561" s="38" t="s">
        <v>106</v>
      </c>
      <c r="L561" s="38">
        <v>180</v>
      </c>
      <c r="M561" s="38">
        <v>690</v>
      </c>
      <c r="N561" s="2">
        <v>36024</v>
      </c>
      <c r="O561" s="2">
        <v>1</v>
      </c>
      <c r="P561" s="2">
        <v>6081.6</v>
      </c>
      <c r="Q561" s="3">
        <v>9.4967244059515996E-2</v>
      </c>
      <c r="R561" s="48" t="s">
        <v>2195</v>
      </c>
      <c r="S561" s="25">
        <v>0</v>
      </c>
      <c r="T561" s="23">
        <v>6081.6</v>
      </c>
      <c r="U561" s="36">
        <f>VLOOKUP(表2[[#This Row],[2014 Segment]],表3[],3)</f>
        <v>0</v>
      </c>
      <c r="V561" s="25">
        <v>0</v>
      </c>
      <c r="W561" s="25">
        <f>表2[[#This Row],[GR]]+表2[[#This Row],[根据BU需调整GR]]</f>
        <v>0</v>
      </c>
      <c r="X561" s="23">
        <f>表2[[#This Row],[MAT销量]]*(1+表2[[#This Row],[调整后GR2]])</f>
        <v>6081.6</v>
      </c>
      <c r="Y561" s="23">
        <f>表2[[#This Row],[调整结果]]/12/114.03</f>
        <v>4.4444444444444446</v>
      </c>
      <c r="Z561" s="27">
        <f>ROUND(表2[[#This Row],[调整结果]]-表2[[#This Row],[14 ECI金额]],0)</f>
        <v>0</v>
      </c>
      <c r="AA561" t="s">
        <v>2198</v>
      </c>
    </row>
    <row r="562" spans="1:27" x14ac:dyDescent="0.2">
      <c r="A562" t="s">
        <v>1154</v>
      </c>
      <c r="B562" s="38" t="s">
        <v>1155</v>
      </c>
      <c r="C562" t="s">
        <v>1261</v>
      </c>
      <c r="D562" s="38" t="s">
        <v>1262</v>
      </c>
      <c r="E562" s="38" t="s">
        <v>1273</v>
      </c>
      <c r="F562">
        <v>12900338</v>
      </c>
      <c r="G562" s="39" t="s">
        <v>1299</v>
      </c>
      <c r="H562" s="39" t="s">
        <v>105</v>
      </c>
      <c r="I562" s="38" t="s">
        <v>8</v>
      </c>
      <c r="J562" s="38" t="s">
        <v>189</v>
      </c>
      <c r="K562" s="38" t="s">
        <v>106</v>
      </c>
      <c r="L562" s="38">
        <v>150</v>
      </c>
      <c r="M562" s="38">
        <v>909</v>
      </c>
      <c r="N562" s="2">
        <v>36012</v>
      </c>
      <c r="O562" s="2">
        <v>1</v>
      </c>
      <c r="P562" s="2">
        <v>4561.3333333333003</v>
      </c>
      <c r="Q562" s="3">
        <v>0.22739920026658</v>
      </c>
      <c r="R562" s="48" t="s">
        <v>2196</v>
      </c>
      <c r="S562" s="25">
        <v>0</v>
      </c>
      <c r="T562" s="23">
        <v>4561.33</v>
      </c>
      <c r="U562" s="36">
        <f>VLOOKUP(表2[[#This Row],[2014 Segment]],表3[],3)</f>
        <v>0</v>
      </c>
      <c r="V562" s="25">
        <v>0</v>
      </c>
      <c r="W562" s="25">
        <f>表2[[#This Row],[GR]]+表2[[#This Row],[根据BU需调整GR]]</f>
        <v>0</v>
      </c>
      <c r="X562" s="23">
        <f>表2[[#This Row],[MAT销量]]*(1+表2[[#This Row],[调整后GR2]])</f>
        <v>4561.3333333333003</v>
      </c>
      <c r="Y562" s="23">
        <f>表2[[#This Row],[调整结果]]/12/114.03</f>
        <v>3.3334307735780793</v>
      </c>
      <c r="Z562" s="27">
        <f>ROUND(表2[[#This Row],[调整结果]]-表2[[#This Row],[14 ECI金额]],0)</f>
        <v>0</v>
      </c>
      <c r="AA562" t="s">
        <v>2198</v>
      </c>
    </row>
    <row r="563" spans="1:27" x14ac:dyDescent="0.2">
      <c r="A563" t="s">
        <v>1154</v>
      </c>
      <c r="B563" s="38" t="s">
        <v>1155</v>
      </c>
      <c r="C563" t="s">
        <v>1261</v>
      </c>
      <c r="D563" s="38" t="s">
        <v>1262</v>
      </c>
      <c r="E563" s="38" t="s">
        <v>1273</v>
      </c>
      <c r="F563">
        <v>12900340</v>
      </c>
      <c r="G563" s="39" t="s">
        <v>835</v>
      </c>
      <c r="H563" s="39" t="s">
        <v>105</v>
      </c>
      <c r="I563" s="38" t="s">
        <v>8</v>
      </c>
      <c r="J563" s="38" t="s">
        <v>189</v>
      </c>
      <c r="K563" s="38" t="s">
        <v>106</v>
      </c>
      <c r="L563" s="38">
        <v>300</v>
      </c>
      <c r="M563" s="38">
        <v>1000</v>
      </c>
      <c r="N563" s="2">
        <v>36048</v>
      </c>
      <c r="O563" s="2">
        <v>1</v>
      </c>
      <c r="P563" s="2">
        <v>0</v>
      </c>
      <c r="Q563" s="3">
        <v>0.23480914336440001</v>
      </c>
      <c r="R563" s="48" t="s">
        <v>2196</v>
      </c>
      <c r="S563" s="25">
        <v>0</v>
      </c>
      <c r="T563" s="23">
        <v>0</v>
      </c>
      <c r="U563" s="36">
        <f>VLOOKUP(表2[[#This Row],[2014 Segment]],表3[],3)</f>
        <v>0</v>
      </c>
      <c r="V563" s="25">
        <v>0</v>
      </c>
      <c r="W563" s="25">
        <f>表2[[#This Row],[GR]]+表2[[#This Row],[根据BU需调整GR]]</f>
        <v>0</v>
      </c>
      <c r="X563" s="23">
        <f>表2[[#This Row],[MAT销量]]*(1+表2[[#This Row],[调整后GR2]])</f>
        <v>0</v>
      </c>
      <c r="Y563" s="23">
        <f>表2[[#This Row],[调整结果]]/12/114.03</f>
        <v>0</v>
      </c>
      <c r="Z563" s="27">
        <f>ROUND(表2[[#This Row],[调整结果]]-表2[[#This Row],[14 ECI金额]],0)</f>
        <v>0</v>
      </c>
      <c r="AA563" t="s">
        <v>2198</v>
      </c>
    </row>
    <row r="564" spans="1:27" x14ac:dyDescent="0.2">
      <c r="A564" t="s">
        <v>1154</v>
      </c>
      <c r="B564" s="38" t="s">
        <v>1155</v>
      </c>
      <c r="C564" t="s">
        <v>1261</v>
      </c>
      <c r="D564" s="38" t="s">
        <v>1262</v>
      </c>
      <c r="E564" s="38" t="s">
        <v>1273</v>
      </c>
      <c r="F564">
        <v>12900342</v>
      </c>
      <c r="G564" s="39" t="s">
        <v>1300</v>
      </c>
      <c r="H564" s="39" t="s">
        <v>105</v>
      </c>
      <c r="I564" s="38" t="s">
        <v>8</v>
      </c>
      <c r="J564" s="38" t="s">
        <v>189</v>
      </c>
      <c r="K564" s="38" t="s">
        <v>106</v>
      </c>
      <c r="L564" s="38">
        <v>500</v>
      </c>
      <c r="M564" s="38">
        <v>1620</v>
      </c>
      <c r="N564" s="2">
        <v>36012</v>
      </c>
      <c r="O564" s="2">
        <v>1</v>
      </c>
      <c r="P564" s="2">
        <v>20678.080000000002</v>
      </c>
      <c r="Q564" s="3">
        <v>0.42181050760856997</v>
      </c>
      <c r="R564" s="48" t="s">
        <v>2196</v>
      </c>
      <c r="S564" s="25">
        <v>0</v>
      </c>
      <c r="T564" s="23">
        <v>20678.080000000002</v>
      </c>
      <c r="U564" s="36">
        <f>VLOOKUP(表2[[#This Row],[2014 Segment]],表3[],3)</f>
        <v>0</v>
      </c>
      <c r="V564" s="25">
        <v>0</v>
      </c>
      <c r="W564" s="25">
        <f>表2[[#This Row],[GR]]+表2[[#This Row],[根据BU需调整GR]]</f>
        <v>0</v>
      </c>
      <c r="X564" s="23">
        <f>表2[[#This Row],[MAT销量]]*(1+表2[[#This Row],[调整后GR2]])</f>
        <v>20678.080000000002</v>
      </c>
      <c r="Y564" s="23">
        <f>表2[[#This Row],[调整结果]]/12/114.03</f>
        <v>15.111578824286006</v>
      </c>
      <c r="Z564" s="27">
        <f>ROUND(表2[[#This Row],[调整结果]]-表2[[#This Row],[14 ECI金额]],0)</f>
        <v>0</v>
      </c>
      <c r="AA564" t="s">
        <v>2198</v>
      </c>
    </row>
    <row r="565" spans="1:27" x14ac:dyDescent="0.2">
      <c r="A565" t="s">
        <v>1154</v>
      </c>
      <c r="B565" s="38" t="s">
        <v>1155</v>
      </c>
      <c r="C565" t="s">
        <v>1261</v>
      </c>
      <c r="D565" s="38" t="s">
        <v>1262</v>
      </c>
      <c r="E565" s="38" t="s">
        <v>1273</v>
      </c>
      <c r="F565">
        <v>12900350</v>
      </c>
      <c r="G565" s="39" t="s">
        <v>1301</v>
      </c>
      <c r="H565" s="39" t="s">
        <v>105</v>
      </c>
      <c r="I565" s="38" t="s">
        <v>8</v>
      </c>
      <c r="J565" s="38" t="s">
        <v>189</v>
      </c>
      <c r="K565" s="38" t="s">
        <v>106</v>
      </c>
      <c r="L565" s="38">
        <v>300</v>
      </c>
      <c r="M565" s="38">
        <v>600</v>
      </c>
      <c r="N565" s="2">
        <v>38640</v>
      </c>
      <c r="O565" s="2">
        <v>1</v>
      </c>
      <c r="P565" s="2">
        <v>38011.199999999997</v>
      </c>
      <c r="Q565" s="3">
        <v>0.62332298136646003</v>
      </c>
      <c r="R565" s="48" t="s">
        <v>2197</v>
      </c>
      <c r="S565" s="25">
        <v>0</v>
      </c>
      <c r="T565" s="23">
        <v>38011.199999999997</v>
      </c>
      <c r="U565" s="36">
        <f>VLOOKUP(表2[[#This Row],[2014 Segment]],表3[],3)</f>
        <v>0</v>
      </c>
      <c r="V565" s="25">
        <v>0</v>
      </c>
      <c r="W565" s="25">
        <f>表2[[#This Row],[GR]]+表2[[#This Row],[根据BU需调整GR]]</f>
        <v>0</v>
      </c>
      <c r="X565" s="23">
        <f>表2[[#This Row],[MAT销量]]*(1+表2[[#This Row],[调整后GR2]])</f>
        <v>38011.199999999997</v>
      </c>
      <c r="Y565" s="23">
        <f>表2[[#This Row],[调整结果]]/12/114.03</f>
        <v>27.778654739980706</v>
      </c>
      <c r="Z565" s="27">
        <f>ROUND(表2[[#This Row],[调整结果]]-表2[[#This Row],[14 ECI金额]],0)</f>
        <v>0</v>
      </c>
      <c r="AA565" t="s">
        <v>2198</v>
      </c>
    </row>
    <row r="566" spans="1:27" x14ac:dyDescent="0.2">
      <c r="A566" t="s">
        <v>1154</v>
      </c>
      <c r="B566" s="38" t="s">
        <v>1155</v>
      </c>
      <c r="C566" t="s">
        <v>1261</v>
      </c>
      <c r="D566" s="38" t="s">
        <v>1262</v>
      </c>
      <c r="E566" s="38" t="s">
        <v>1280</v>
      </c>
      <c r="F566">
        <v>12900384</v>
      </c>
      <c r="G566" s="39" t="s">
        <v>1302</v>
      </c>
      <c r="H566" s="39" t="s">
        <v>105</v>
      </c>
      <c r="I566" s="38" t="s">
        <v>8</v>
      </c>
      <c r="J566" s="38" t="s">
        <v>39</v>
      </c>
      <c r="K566" s="38" t="s">
        <v>106</v>
      </c>
      <c r="L566" s="38">
        <v>150</v>
      </c>
      <c r="M566" s="38">
        <v>200</v>
      </c>
      <c r="N566" s="2">
        <v>86664</v>
      </c>
      <c r="O566" s="2">
        <v>1</v>
      </c>
      <c r="P566" s="2">
        <v>55344.693333333002</v>
      </c>
      <c r="Q566" s="3">
        <v>0.83552270839103004</v>
      </c>
      <c r="R566" s="48" t="s">
        <v>2197</v>
      </c>
      <c r="S566" s="25">
        <v>0</v>
      </c>
      <c r="T566" s="23">
        <v>55344.69</v>
      </c>
      <c r="U566" s="36">
        <f>VLOOKUP(表2[[#This Row],[2014 Segment]],表3[],3)</f>
        <v>0</v>
      </c>
      <c r="V566" s="25">
        <v>0</v>
      </c>
      <c r="W566" s="25">
        <f>表2[[#This Row],[GR]]+表2[[#This Row],[根据BU需调整GR]]</f>
        <v>0</v>
      </c>
      <c r="X566" s="23">
        <f>表2[[#This Row],[MAT销量]]*(1+表2[[#This Row],[调整后GR2]])</f>
        <v>55344.693333333002</v>
      </c>
      <c r="Y566" s="23">
        <f>表2[[#This Row],[调整结果]]/12/114.03</f>
        <v>40.446003488360518</v>
      </c>
      <c r="Z566" s="27">
        <f>ROUND(表2[[#This Row],[调整结果]]-表2[[#This Row],[14 ECI金额]],0)</f>
        <v>0</v>
      </c>
      <c r="AA566" t="s">
        <v>2198</v>
      </c>
    </row>
    <row r="567" spans="1:27" x14ac:dyDescent="0.2">
      <c r="A567" t="s">
        <v>1154</v>
      </c>
      <c r="B567" s="38" t="s">
        <v>1155</v>
      </c>
      <c r="C567" t="s">
        <v>1261</v>
      </c>
      <c r="D567" s="38" t="s">
        <v>1262</v>
      </c>
      <c r="E567" s="38" t="s">
        <v>1268</v>
      </c>
      <c r="F567">
        <v>12900406</v>
      </c>
      <c r="G567" s="39" t="s">
        <v>843</v>
      </c>
      <c r="H567" s="39" t="s">
        <v>105</v>
      </c>
      <c r="I567" s="38" t="s">
        <v>8</v>
      </c>
      <c r="J567" s="38" t="s">
        <v>396</v>
      </c>
      <c r="K567" s="38" t="s">
        <v>106</v>
      </c>
      <c r="L567" s="38">
        <v>600</v>
      </c>
      <c r="M567" s="38">
        <v>1050</v>
      </c>
      <c r="N567" s="2">
        <v>136836</v>
      </c>
      <c r="O567" s="2">
        <v>1</v>
      </c>
      <c r="P567" s="2">
        <v>139424.25333333001</v>
      </c>
      <c r="Q567" s="3">
        <v>0.83941397000788998</v>
      </c>
      <c r="R567" s="48" t="s">
        <v>2197</v>
      </c>
      <c r="S567" s="25">
        <v>0</v>
      </c>
      <c r="T567" s="23">
        <v>139424.25</v>
      </c>
      <c r="U567" s="36">
        <f>VLOOKUP(表2[[#This Row],[2014 Segment]],表3[],3)</f>
        <v>0</v>
      </c>
      <c r="V567" s="25">
        <v>0</v>
      </c>
      <c r="W567" s="25">
        <f>表2[[#This Row],[GR]]+表2[[#This Row],[根据BU需调整GR]]</f>
        <v>0</v>
      </c>
      <c r="X567" s="23">
        <f>表2[[#This Row],[MAT销量]]*(1+表2[[#This Row],[调整后GR2]])</f>
        <v>139424.25333333001</v>
      </c>
      <c r="Y567" s="23">
        <f>表2[[#This Row],[调整结果]]/12/114.03</f>
        <v>101.89150028744629</v>
      </c>
      <c r="Z567" s="27">
        <f>ROUND(表2[[#This Row],[调整结果]]-表2[[#This Row],[14 ECI金额]],0)</f>
        <v>0</v>
      </c>
      <c r="AA567" t="s">
        <v>2198</v>
      </c>
    </row>
    <row r="568" spans="1:27" x14ac:dyDescent="0.2">
      <c r="A568" t="s">
        <v>1154</v>
      </c>
      <c r="B568" s="38" t="s">
        <v>1155</v>
      </c>
      <c r="C568" t="s">
        <v>1261</v>
      </c>
      <c r="D568" s="38" t="s">
        <v>1262</v>
      </c>
      <c r="E568" s="38" t="s">
        <v>1268</v>
      </c>
      <c r="F568">
        <v>12900407</v>
      </c>
      <c r="G568" s="39" t="s">
        <v>1303</v>
      </c>
      <c r="H568" s="39" t="s">
        <v>105</v>
      </c>
      <c r="I568" s="38" t="s">
        <v>8</v>
      </c>
      <c r="J568" s="38" t="s">
        <v>396</v>
      </c>
      <c r="K568" s="38" t="s">
        <v>106</v>
      </c>
      <c r="L568" s="38">
        <v>600</v>
      </c>
      <c r="M568" s="38">
        <v>800</v>
      </c>
      <c r="N568" s="2">
        <v>36012</v>
      </c>
      <c r="O568" s="2">
        <v>1</v>
      </c>
      <c r="P568" s="2">
        <v>6233.84</v>
      </c>
      <c r="Q568" s="3">
        <v>0.19908974786181999</v>
      </c>
      <c r="R568" s="48" t="s">
        <v>2195</v>
      </c>
      <c r="S568" s="25">
        <v>0</v>
      </c>
      <c r="T568" s="23">
        <v>6233.84</v>
      </c>
      <c r="U568" s="36">
        <f>VLOOKUP(表2[[#This Row],[2014 Segment]],表3[],3)</f>
        <v>0</v>
      </c>
      <c r="V568" s="25">
        <v>0</v>
      </c>
      <c r="W568" s="25">
        <f>表2[[#This Row],[GR]]+表2[[#This Row],[根据BU需调整GR]]</f>
        <v>0</v>
      </c>
      <c r="X568" s="23">
        <f>表2[[#This Row],[MAT销量]]*(1+表2[[#This Row],[调整后GR2]])</f>
        <v>6233.84</v>
      </c>
      <c r="Y568" s="23">
        <f>表2[[#This Row],[调整结果]]/12/114.03</f>
        <v>4.5557017159227104</v>
      </c>
      <c r="Z568" s="27">
        <f>ROUND(表2[[#This Row],[调整结果]]-表2[[#This Row],[14 ECI金额]],0)</f>
        <v>0</v>
      </c>
      <c r="AA568" t="s">
        <v>2198</v>
      </c>
    </row>
    <row r="569" spans="1:27" x14ac:dyDescent="0.2">
      <c r="A569" t="s">
        <v>1154</v>
      </c>
      <c r="B569" s="38" t="s">
        <v>1155</v>
      </c>
      <c r="C569" t="s">
        <v>1261</v>
      </c>
      <c r="D569" s="38" t="s">
        <v>1262</v>
      </c>
      <c r="E569" s="38" t="s">
        <v>1268</v>
      </c>
      <c r="F569">
        <v>12900409</v>
      </c>
      <c r="G569" s="39" t="s">
        <v>1304</v>
      </c>
      <c r="H569" s="39" t="s">
        <v>105</v>
      </c>
      <c r="I569" s="38" t="s">
        <v>8</v>
      </c>
      <c r="J569" s="38" t="s">
        <v>396</v>
      </c>
      <c r="K569" s="38" t="s">
        <v>106</v>
      </c>
      <c r="L569" s="38">
        <v>200</v>
      </c>
      <c r="M569" s="38">
        <v>400</v>
      </c>
      <c r="N569" s="2">
        <v>81624</v>
      </c>
      <c r="O569" s="2">
        <v>1</v>
      </c>
      <c r="P569" s="2">
        <v>60817.066666667</v>
      </c>
      <c r="Q569" s="3">
        <v>0.79923551896500999</v>
      </c>
      <c r="R569" s="48" t="s">
        <v>2197</v>
      </c>
      <c r="S569" s="25">
        <v>0</v>
      </c>
      <c r="T569" s="23">
        <v>60817.07</v>
      </c>
      <c r="U569" s="36">
        <f>VLOOKUP(表2[[#This Row],[2014 Segment]],表3[],3)</f>
        <v>0</v>
      </c>
      <c r="V569" s="25">
        <v>0</v>
      </c>
      <c r="W569" s="25">
        <f>表2[[#This Row],[GR]]+表2[[#This Row],[根据BU需调整GR]]</f>
        <v>0</v>
      </c>
      <c r="X569" s="23">
        <f>表2[[#This Row],[MAT销量]]*(1+表2[[#This Row],[调整后GR2]])</f>
        <v>60817.066666667</v>
      </c>
      <c r="Y569" s="23">
        <f>表2[[#This Row],[调整结果]]/12/114.03</f>
        <v>44.44522396640285</v>
      </c>
      <c r="Z569" s="27">
        <f>ROUND(表2[[#This Row],[调整结果]]-表2[[#This Row],[14 ECI金额]],0)</f>
        <v>0</v>
      </c>
      <c r="AA569" t="s">
        <v>2198</v>
      </c>
    </row>
    <row r="570" spans="1:27" x14ac:dyDescent="0.2">
      <c r="A570" t="s">
        <v>1154</v>
      </c>
      <c r="B570" s="38" t="s">
        <v>1155</v>
      </c>
      <c r="C570" t="s">
        <v>1261</v>
      </c>
      <c r="D570" s="38" t="s">
        <v>1262</v>
      </c>
      <c r="E570" s="38" t="s">
        <v>1263</v>
      </c>
      <c r="F570">
        <v>12900422</v>
      </c>
      <c r="G570" s="39" t="s">
        <v>1305</v>
      </c>
      <c r="H570" s="39" t="s">
        <v>105</v>
      </c>
      <c r="I570" s="38" t="s">
        <v>8</v>
      </c>
      <c r="J570" s="38" t="s">
        <v>397</v>
      </c>
      <c r="K570" s="38" t="s">
        <v>106</v>
      </c>
      <c r="L570" s="38">
        <v>200</v>
      </c>
      <c r="M570" s="38">
        <v>1010</v>
      </c>
      <c r="N570" s="2">
        <v>36024</v>
      </c>
      <c r="O570" s="2">
        <v>1</v>
      </c>
      <c r="P570" s="2">
        <v>16724.666666666999</v>
      </c>
      <c r="Q570" s="3">
        <v>0.38941538974016998</v>
      </c>
      <c r="R570" s="48" t="s">
        <v>2196</v>
      </c>
      <c r="S570" s="25">
        <v>0</v>
      </c>
      <c r="T570" s="23">
        <v>16724.669999999998</v>
      </c>
      <c r="U570" s="36">
        <f>VLOOKUP(表2[[#This Row],[2014 Segment]],表3[],3)</f>
        <v>0</v>
      </c>
      <c r="V570" s="25">
        <v>0</v>
      </c>
      <c r="W570" s="25">
        <f>表2[[#This Row],[GR]]+表2[[#This Row],[根据BU需调整GR]]</f>
        <v>0</v>
      </c>
      <c r="X570" s="23">
        <f>表2[[#This Row],[MAT销量]]*(1+表2[[#This Row],[调整后GR2]])</f>
        <v>16724.666666666999</v>
      </c>
      <c r="Y570" s="23">
        <f>表2[[#This Row],[调整结果]]/12/114.03</f>
        <v>12.222417102712004</v>
      </c>
      <c r="Z570" s="27">
        <f>ROUND(表2[[#This Row],[调整结果]]-表2[[#This Row],[14 ECI金额]],0)</f>
        <v>0</v>
      </c>
      <c r="AA570" t="s">
        <v>2198</v>
      </c>
    </row>
    <row r="571" spans="1:27" x14ac:dyDescent="0.2">
      <c r="A571" t="s">
        <v>1154</v>
      </c>
      <c r="B571" s="38" t="s">
        <v>1155</v>
      </c>
      <c r="C571" t="s">
        <v>1261</v>
      </c>
      <c r="D571" s="38" t="s">
        <v>1262</v>
      </c>
      <c r="E571" s="38" t="s">
        <v>1273</v>
      </c>
      <c r="F571">
        <v>13000281</v>
      </c>
      <c r="G571" s="39" t="s">
        <v>395</v>
      </c>
      <c r="H571" s="39" t="s">
        <v>105</v>
      </c>
      <c r="I571" s="38" t="s">
        <v>8</v>
      </c>
      <c r="J571" s="38" t="s">
        <v>189</v>
      </c>
      <c r="K571" s="38" t="s">
        <v>104</v>
      </c>
      <c r="L571" s="38">
        <v>462</v>
      </c>
      <c r="M571" s="38">
        <v>1546</v>
      </c>
      <c r="N571" s="2">
        <v>36000</v>
      </c>
      <c r="O571" s="2">
        <v>1</v>
      </c>
      <c r="P571" s="2">
        <v>3040.8</v>
      </c>
      <c r="Q571" s="3">
        <v>0</v>
      </c>
      <c r="R571" s="48" t="s">
        <v>2195</v>
      </c>
      <c r="S571" s="25">
        <v>0</v>
      </c>
      <c r="T571" s="23">
        <v>3040.8</v>
      </c>
      <c r="U571" s="36">
        <f>VLOOKUP(表2[[#This Row],[2014 Segment]],表3[],3)</f>
        <v>0</v>
      </c>
      <c r="V571" s="25">
        <v>0</v>
      </c>
      <c r="W571" s="25">
        <f>表2[[#This Row],[GR]]+表2[[#This Row],[根据BU需调整GR]]</f>
        <v>0</v>
      </c>
      <c r="X571" s="23">
        <f>表2[[#This Row],[MAT销量]]*(1+表2[[#This Row],[调整后GR2]])</f>
        <v>3040.8</v>
      </c>
      <c r="Y571" s="23">
        <f>表2[[#This Row],[调整结果]]/12/114.03</f>
        <v>2.2222222222222223</v>
      </c>
      <c r="Z571" s="27">
        <f>ROUND(表2[[#This Row],[调整结果]]-表2[[#This Row],[14 ECI金额]],0)</f>
        <v>0</v>
      </c>
      <c r="AA571" t="s">
        <v>2198</v>
      </c>
    </row>
    <row r="572" spans="1:27" x14ac:dyDescent="0.2">
      <c r="A572" t="s">
        <v>1154</v>
      </c>
      <c r="B572" s="38" t="s">
        <v>1155</v>
      </c>
      <c r="C572" t="s">
        <v>1261</v>
      </c>
      <c r="D572" s="38" t="s">
        <v>1262</v>
      </c>
      <c r="E572" s="38" t="s">
        <v>1288</v>
      </c>
      <c r="F572">
        <v>13000543</v>
      </c>
      <c r="G572" s="39" t="s">
        <v>1306</v>
      </c>
      <c r="H572" s="39" t="s">
        <v>105</v>
      </c>
      <c r="I572" s="38" t="s">
        <v>8</v>
      </c>
      <c r="J572" s="38" t="s">
        <v>1307</v>
      </c>
      <c r="K572" s="38" t="s">
        <v>106</v>
      </c>
      <c r="L572" s="38">
        <v>200</v>
      </c>
      <c r="M572" s="38">
        <v>500</v>
      </c>
      <c r="N572" s="2">
        <v>36024</v>
      </c>
      <c r="O572" s="2">
        <v>1</v>
      </c>
      <c r="P572" s="2">
        <v>10642.933333333</v>
      </c>
      <c r="Q572" s="3">
        <v>0.32228181212524998</v>
      </c>
      <c r="R572" s="48" t="s">
        <v>2196</v>
      </c>
      <c r="S572" s="25">
        <v>0</v>
      </c>
      <c r="T572" s="23">
        <v>10642.93</v>
      </c>
      <c r="U572" s="36">
        <f>VLOOKUP(表2[[#This Row],[2014 Segment]],表3[],3)</f>
        <v>0</v>
      </c>
      <c r="V572" s="25">
        <v>0</v>
      </c>
      <c r="W572" s="25">
        <f>表2[[#This Row],[GR]]+表2[[#This Row],[根据BU需调整GR]]</f>
        <v>0</v>
      </c>
      <c r="X572" s="23">
        <f>表2[[#This Row],[MAT销量]]*(1+表2[[#This Row],[调整后GR2]])</f>
        <v>10642.933333333</v>
      </c>
      <c r="Y572" s="23">
        <f>表2[[#This Row],[调整结果]]/12/114.03</f>
        <v>7.7778752180223041</v>
      </c>
      <c r="Z572" s="27">
        <f>ROUND(表2[[#This Row],[调整结果]]-表2[[#This Row],[14 ECI金额]],0)</f>
        <v>0</v>
      </c>
      <c r="AA572" t="s">
        <v>2198</v>
      </c>
    </row>
    <row r="573" spans="1:27" x14ac:dyDescent="0.2">
      <c r="A573" t="s">
        <v>1154</v>
      </c>
      <c r="B573" s="38" t="s">
        <v>1155</v>
      </c>
      <c r="C573" t="s">
        <v>1261</v>
      </c>
      <c r="D573" s="38" t="s">
        <v>1262</v>
      </c>
      <c r="E573" s="38" t="s">
        <v>1288</v>
      </c>
      <c r="F573">
        <v>91002837</v>
      </c>
      <c r="G573" s="39" t="s">
        <v>1308</v>
      </c>
      <c r="H573" s="39" t="s">
        <v>105</v>
      </c>
      <c r="I573" s="38" t="s">
        <v>8</v>
      </c>
      <c r="J573" s="38" t="s">
        <v>39</v>
      </c>
      <c r="K573" s="38" t="s">
        <v>106</v>
      </c>
      <c r="L573" s="38">
        <v>150</v>
      </c>
      <c r="M573" s="38">
        <v>180</v>
      </c>
      <c r="N573" s="2">
        <v>36120</v>
      </c>
      <c r="O573" s="2">
        <v>1</v>
      </c>
      <c r="P573" s="2">
        <v>23870.746666667001</v>
      </c>
      <c r="Q573" s="3">
        <v>0.53294739756368004</v>
      </c>
      <c r="R573" s="48" t="s">
        <v>2197</v>
      </c>
      <c r="S573" s="25">
        <v>0</v>
      </c>
      <c r="T573" s="23">
        <v>23870.75</v>
      </c>
      <c r="U573" s="36">
        <f>VLOOKUP(表2[[#This Row],[2014 Segment]],表3[],3)</f>
        <v>0</v>
      </c>
      <c r="V573" s="25">
        <v>0</v>
      </c>
      <c r="W573" s="25">
        <f>表2[[#This Row],[GR]]+表2[[#This Row],[根据BU需调整GR]]</f>
        <v>0</v>
      </c>
      <c r="X573" s="23">
        <f>表2[[#This Row],[MAT销量]]*(1+表2[[#This Row],[调整后GR2]])</f>
        <v>23870.746666667001</v>
      </c>
      <c r="Y573" s="23">
        <f>表2[[#This Row],[调整结果]]/12/114.03</f>
        <v>17.444785485301384</v>
      </c>
      <c r="Z573" s="27">
        <f>ROUND(表2[[#This Row],[调整结果]]-表2[[#This Row],[14 ECI金额]],0)</f>
        <v>0</v>
      </c>
      <c r="AA573" t="s">
        <v>2198</v>
      </c>
    </row>
    <row r="574" spans="1:27" x14ac:dyDescent="0.2">
      <c r="A574" t="s">
        <v>1154</v>
      </c>
      <c r="B574" s="38" t="s">
        <v>1155</v>
      </c>
      <c r="C574" t="s">
        <v>1261</v>
      </c>
      <c r="D574" s="38" t="s">
        <v>1262</v>
      </c>
      <c r="E574" s="38" t="s">
        <v>1280</v>
      </c>
      <c r="F574">
        <v>91002838</v>
      </c>
      <c r="G574" s="39" t="s">
        <v>1309</v>
      </c>
      <c r="H574" s="39" t="s">
        <v>105</v>
      </c>
      <c r="I574" s="38" t="s">
        <v>8</v>
      </c>
      <c r="J574" s="38" t="s">
        <v>39</v>
      </c>
      <c r="K574" s="38" t="s">
        <v>106</v>
      </c>
      <c r="L574" s="38">
        <v>250</v>
      </c>
      <c r="M574" s="38">
        <v>320</v>
      </c>
      <c r="N574" s="2">
        <v>36048</v>
      </c>
      <c r="O574" s="2">
        <v>1</v>
      </c>
      <c r="P574" s="2">
        <v>4865.7066666666997</v>
      </c>
      <c r="Q574" s="3">
        <v>0.31575454948956999</v>
      </c>
      <c r="R574" s="48" t="s">
        <v>2196</v>
      </c>
      <c r="S574" s="25">
        <v>0</v>
      </c>
      <c r="T574" s="23">
        <v>4865.71</v>
      </c>
      <c r="U574" s="36">
        <f>VLOOKUP(表2[[#This Row],[2014 Segment]],表3[],3)</f>
        <v>0</v>
      </c>
      <c r="V574" s="25">
        <v>0</v>
      </c>
      <c r="W574" s="25">
        <f>表2[[#This Row],[GR]]+表2[[#This Row],[根据BU需调整GR]]</f>
        <v>0</v>
      </c>
      <c r="X574" s="23">
        <f>表2[[#This Row],[MAT销量]]*(1+表2[[#This Row],[调整后GR2]])</f>
        <v>4865.7066666666997</v>
      </c>
      <c r="Y574" s="23">
        <f>表2[[#This Row],[调整结果]]/12/114.03</f>
        <v>3.5558673643388432</v>
      </c>
      <c r="Z574" s="27">
        <f>ROUND(表2[[#This Row],[调整结果]]-表2[[#This Row],[14 ECI金额]],0)</f>
        <v>0</v>
      </c>
      <c r="AA574" t="s">
        <v>2198</v>
      </c>
    </row>
    <row r="575" spans="1:27" x14ac:dyDescent="0.2">
      <c r="A575" t="s">
        <v>1154</v>
      </c>
      <c r="B575" s="38" t="s">
        <v>1155</v>
      </c>
      <c r="C575" t="s">
        <v>1261</v>
      </c>
      <c r="D575" s="38" t="s">
        <v>1262</v>
      </c>
      <c r="E575" s="38" t="s">
        <v>1288</v>
      </c>
      <c r="F575">
        <v>91002861</v>
      </c>
      <c r="G575" s="39" t="s">
        <v>1310</v>
      </c>
      <c r="H575" s="39" t="s">
        <v>105</v>
      </c>
      <c r="I575" s="38" t="s">
        <v>8</v>
      </c>
      <c r="J575" s="38" t="s">
        <v>39</v>
      </c>
      <c r="K575" s="38" t="s">
        <v>106</v>
      </c>
      <c r="L575" s="38">
        <v>100</v>
      </c>
      <c r="M575" s="38">
        <v>100</v>
      </c>
      <c r="N575" s="2">
        <v>48000</v>
      </c>
      <c r="O575" s="2">
        <v>1</v>
      </c>
      <c r="P575" s="2">
        <v>36490.773333333003</v>
      </c>
      <c r="Q575" s="3">
        <v>0.70986083333333005</v>
      </c>
      <c r="R575" s="48" t="s">
        <v>2197</v>
      </c>
      <c r="S575" s="25">
        <v>0</v>
      </c>
      <c r="T575" s="23">
        <v>36490.769999999997</v>
      </c>
      <c r="U575" s="36">
        <f>VLOOKUP(表2[[#This Row],[2014 Segment]],表3[],3)</f>
        <v>0</v>
      </c>
      <c r="V575" s="25">
        <v>0</v>
      </c>
      <c r="W575" s="25">
        <f>表2[[#This Row],[GR]]+表2[[#This Row],[根据BU需调整GR]]</f>
        <v>0</v>
      </c>
      <c r="X575" s="23">
        <f>表2[[#This Row],[MAT销量]]*(1+表2[[#This Row],[调整后GR2]])</f>
        <v>36490.773333333003</v>
      </c>
      <c r="Y575" s="23">
        <f>表2[[#This Row],[调整结果]]/12/114.03</f>
        <v>26.667524140820401</v>
      </c>
      <c r="Z575" s="27">
        <f>ROUND(表2[[#This Row],[调整结果]]-表2[[#This Row],[14 ECI金额]],0)</f>
        <v>0</v>
      </c>
      <c r="AA575" t="s">
        <v>2198</v>
      </c>
    </row>
    <row r="576" spans="1:27" x14ac:dyDescent="0.2">
      <c r="A576" t="s">
        <v>1154</v>
      </c>
      <c r="B576" s="38" t="s">
        <v>1155</v>
      </c>
      <c r="C576" t="s">
        <v>1261</v>
      </c>
      <c r="D576" s="38" t="s">
        <v>1262</v>
      </c>
      <c r="E576" s="38" t="s">
        <v>1288</v>
      </c>
      <c r="F576">
        <v>91002862</v>
      </c>
      <c r="G576" s="39" t="s">
        <v>1311</v>
      </c>
      <c r="H576" s="39" t="s">
        <v>105</v>
      </c>
      <c r="I576" s="38" t="s">
        <v>8</v>
      </c>
      <c r="J576" s="38" t="s">
        <v>39</v>
      </c>
      <c r="K576" s="38" t="s">
        <v>106</v>
      </c>
      <c r="L576" s="38">
        <v>50</v>
      </c>
      <c r="M576" s="38">
        <v>200</v>
      </c>
      <c r="N576" s="2">
        <v>36000</v>
      </c>
      <c r="O576" s="2">
        <v>1</v>
      </c>
      <c r="P576" s="2">
        <v>16724.8</v>
      </c>
      <c r="Q576" s="3">
        <v>0.49044444444444002</v>
      </c>
      <c r="R576" s="48" t="s">
        <v>2196</v>
      </c>
      <c r="S576" s="25">
        <v>0</v>
      </c>
      <c r="T576" s="23">
        <v>16724.8</v>
      </c>
      <c r="U576" s="36">
        <f>VLOOKUP(表2[[#This Row],[2014 Segment]],表3[],3)</f>
        <v>0</v>
      </c>
      <c r="V576" s="25">
        <v>0</v>
      </c>
      <c r="W576" s="25">
        <f>表2[[#This Row],[GR]]+表2[[#This Row],[根据BU需调整GR]]</f>
        <v>0</v>
      </c>
      <c r="X576" s="23">
        <f>表2[[#This Row],[MAT销量]]*(1+表2[[#This Row],[调整后GR2]])</f>
        <v>16724.8</v>
      </c>
      <c r="Y576" s="23">
        <f>表2[[#This Row],[调整结果]]/12/114.03</f>
        <v>12.222514542956532</v>
      </c>
      <c r="Z576" s="27">
        <f>ROUND(表2[[#This Row],[调整结果]]-表2[[#This Row],[14 ECI金额]],0)</f>
        <v>0</v>
      </c>
      <c r="AA576" t="s">
        <v>2198</v>
      </c>
    </row>
    <row r="577" spans="1:27" x14ac:dyDescent="0.2">
      <c r="A577" t="s">
        <v>1154</v>
      </c>
      <c r="B577" s="38" t="s">
        <v>1155</v>
      </c>
      <c r="C577" t="s">
        <v>1261</v>
      </c>
      <c r="D577" s="38" t="s">
        <v>1262</v>
      </c>
      <c r="E577" s="38" t="s">
        <v>1263</v>
      </c>
      <c r="F577">
        <v>91015833</v>
      </c>
      <c r="G577" s="39" t="s">
        <v>1312</v>
      </c>
      <c r="H577" s="39" t="s">
        <v>105</v>
      </c>
      <c r="I577" s="38" t="s">
        <v>8</v>
      </c>
      <c r="J577" s="38" t="s">
        <v>397</v>
      </c>
      <c r="K577" s="38" t="s">
        <v>106</v>
      </c>
      <c r="L577" s="38">
        <v>120</v>
      </c>
      <c r="M577" s="38">
        <v>300</v>
      </c>
      <c r="N577" s="2">
        <v>36036</v>
      </c>
      <c r="O577" s="2">
        <v>1</v>
      </c>
      <c r="P577" s="2">
        <v>15812.586666667001</v>
      </c>
      <c r="Q577" s="3">
        <v>0.41422577422577</v>
      </c>
      <c r="R577" s="48" t="s">
        <v>2196</v>
      </c>
      <c r="S577" s="25">
        <v>0</v>
      </c>
      <c r="T577" s="23">
        <v>15812.59</v>
      </c>
      <c r="U577" s="36">
        <f>VLOOKUP(表2[[#This Row],[2014 Segment]],表3[],3)</f>
        <v>0</v>
      </c>
      <c r="V577" s="25">
        <v>0</v>
      </c>
      <c r="W577" s="25">
        <f>表2[[#This Row],[GR]]+表2[[#This Row],[根据BU需调整GR]]</f>
        <v>0</v>
      </c>
      <c r="X577" s="23">
        <f>表2[[#This Row],[MAT销量]]*(1+表2[[#This Row],[调整后GR2]])</f>
        <v>15812.586666667001</v>
      </c>
      <c r="Y577" s="23">
        <f>表2[[#This Row],[调整结果]]/12/114.03</f>
        <v>11.555867364339065</v>
      </c>
      <c r="Z577" s="27">
        <f>ROUND(表2[[#This Row],[调整结果]]-表2[[#This Row],[14 ECI金额]],0)</f>
        <v>0</v>
      </c>
      <c r="AA577" t="s">
        <v>2198</v>
      </c>
    </row>
    <row r="578" spans="1:27" x14ac:dyDescent="0.2">
      <c r="A578" t="s">
        <v>1154</v>
      </c>
      <c r="B578" s="38" t="s">
        <v>1155</v>
      </c>
      <c r="C578" t="s">
        <v>1261</v>
      </c>
      <c r="D578" s="38" t="s">
        <v>1262</v>
      </c>
      <c r="E578" s="38" t="s">
        <v>1273</v>
      </c>
      <c r="F578">
        <v>91017395</v>
      </c>
      <c r="G578" s="39" t="s">
        <v>1313</v>
      </c>
      <c r="H578" s="39" t="s">
        <v>105</v>
      </c>
      <c r="I578" s="38" t="s">
        <v>8</v>
      </c>
      <c r="J578" s="38" t="s">
        <v>189</v>
      </c>
      <c r="K578" s="38" t="s">
        <v>106</v>
      </c>
      <c r="L578" s="38">
        <v>80</v>
      </c>
      <c r="M578" s="38">
        <v>163</v>
      </c>
      <c r="N578" s="2">
        <v>36036</v>
      </c>
      <c r="O578" s="2">
        <v>1</v>
      </c>
      <c r="P578" s="2">
        <v>8210.2933333333003</v>
      </c>
      <c r="Q578" s="3">
        <v>0.20001831501831999</v>
      </c>
      <c r="R578" s="48" t="s">
        <v>2196</v>
      </c>
      <c r="S578" s="25">
        <v>0</v>
      </c>
      <c r="T578" s="23">
        <v>8210.2900000000009</v>
      </c>
      <c r="U578" s="36">
        <f>VLOOKUP(表2[[#This Row],[2014 Segment]],表3[],3)</f>
        <v>0</v>
      </c>
      <c r="V578" s="25">
        <v>0</v>
      </c>
      <c r="W578" s="25">
        <f>表2[[#This Row],[GR]]+表2[[#This Row],[根据BU需调整GR]]</f>
        <v>0</v>
      </c>
      <c r="X578" s="23">
        <f>表2[[#This Row],[MAT销量]]*(1+表2[[#This Row],[调整后GR2]])</f>
        <v>8210.2933333333003</v>
      </c>
      <c r="Y578" s="23">
        <f>表2[[#This Row],[调整结果]]/12/114.03</f>
        <v>6.0000974402447458</v>
      </c>
      <c r="Z578" s="27">
        <f>ROUND(表2[[#This Row],[调整结果]]-表2[[#This Row],[14 ECI金额]],0)</f>
        <v>0</v>
      </c>
      <c r="AA578" t="s">
        <v>2198</v>
      </c>
    </row>
    <row r="579" spans="1:27" x14ac:dyDescent="0.2">
      <c r="A579" t="s">
        <v>1154</v>
      </c>
      <c r="B579" s="38" t="s">
        <v>1155</v>
      </c>
      <c r="C579" t="s">
        <v>1261</v>
      </c>
      <c r="D579" s="38" t="s">
        <v>1262</v>
      </c>
      <c r="E579" s="38" t="s">
        <v>1272</v>
      </c>
      <c r="F579">
        <v>91019077</v>
      </c>
      <c r="G579" s="39" t="s">
        <v>1314</v>
      </c>
      <c r="H579" s="39" t="s">
        <v>105</v>
      </c>
      <c r="I579" s="38" t="s">
        <v>8</v>
      </c>
      <c r="J579" s="38" t="s">
        <v>1315</v>
      </c>
      <c r="K579" s="38" t="s">
        <v>106</v>
      </c>
      <c r="L579" s="38">
        <v>200</v>
      </c>
      <c r="M579" s="38">
        <v>300</v>
      </c>
      <c r="N579" s="2">
        <v>36024</v>
      </c>
      <c r="O579" s="2">
        <v>1</v>
      </c>
      <c r="P579" s="2">
        <v>9578.52</v>
      </c>
      <c r="Q579" s="3">
        <v>0.33473573173440002</v>
      </c>
      <c r="R579" s="48" t="s">
        <v>2196</v>
      </c>
      <c r="S579" s="25">
        <v>0</v>
      </c>
      <c r="T579" s="23">
        <v>9578.52</v>
      </c>
      <c r="U579" s="36">
        <f>VLOOKUP(表2[[#This Row],[2014 Segment]],表3[],3)</f>
        <v>0</v>
      </c>
      <c r="V579" s="25">
        <v>0</v>
      </c>
      <c r="W579" s="25">
        <f>表2[[#This Row],[GR]]+表2[[#This Row],[根据BU需调整GR]]</f>
        <v>0</v>
      </c>
      <c r="X579" s="23">
        <f>表2[[#This Row],[MAT销量]]*(1+表2[[#This Row],[调整后GR2]])</f>
        <v>9578.52</v>
      </c>
      <c r="Y579" s="23">
        <f>表2[[#This Row],[调整结果]]/12/114.03</f>
        <v>7</v>
      </c>
      <c r="Z579" s="27">
        <f>ROUND(表2[[#This Row],[调整结果]]-表2[[#This Row],[14 ECI金额]],0)</f>
        <v>0</v>
      </c>
      <c r="AA579" t="s">
        <v>2198</v>
      </c>
    </row>
    <row r="580" spans="1:27" x14ac:dyDescent="0.2">
      <c r="A580" t="s">
        <v>1154</v>
      </c>
      <c r="B580" s="38" t="s">
        <v>1155</v>
      </c>
      <c r="C580" t="s">
        <v>1261</v>
      </c>
      <c r="D580" s="38" t="s">
        <v>1262</v>
      </c>
      <c r="E580" s="38" t="s">
        <v>1288</v>
      </c>
      <c r="F580">
        <v>91022597</v>
      </c>
      <c r="G580" s="39" t="s">
        <v>1316</v>
      </c>
      <c r="H580" s="39" t="s">
        <v>105</v>
      </c>
      <c r="I580" s="38" t="s">
        <v>8</v>
      </c>
      <c r="J580" s="38" t="s">
        <v>1307</v>
      </c>
      <c r="K580" s="38" t="s">
        <v>107</v>
      </c>
      <c r="L580" s="38">
        <v>0</v>
      </c>
      <c r="M580" s="38">
        <v>20</v>
      </c>
      <c r="N580" s="2">
        <v>36000</v>
      </c>
      <c r="O580" s="2">
        <v>1</v>
      </c>
      <c r="P580" s="2">
        <v>10947.04</v>
      </c>
      <c r="Q580" s="3">
        <v>0.30579333333332998</v>
      </c>
      <c r="R580" s="48" t="s">
        <v>2196</v>
      </c>
      <c r="S580" s="25">
        <v>0</v>
      </c>
      <c r="T580" s="23">
        <v>10947.04</v>
      </c>
      <c r="U580" s="36">
        <f>VLOOKUP(表2[[#This Row],[2014 Segment]],表3[],3)</f>
        <v>0</v>
      </c>
      <c r="V580" s="25">
        <v>0</v>
      </c>
      <c r="W580" s="25">
        <f>表2[[#This Row],[GR]]+表2[[#This Row],[根据BU需调整GR]]</f>
        <v>0</v>
      </c>
      <c r="X580" s="23">
        <f>表2[[#This Row],[MAT销量]]*(1+表2[[#This Row],[调整后GR2]])</f>
        <v>10947.04</v>
      </c>
      <c r="Y580" s="23">
        <f>表2[[#This Row],[调整结果]]/12/114.03</f>
        <v>8.0001169282937248</v>
      </c>
      <c r="Z580" s="27">
        <f>ROUND(表2[[#This Row],[调整结果]]-表2[[#This Row],[14 ECI金额]],0)</f>
        <v>0</v>
      </c>
      <c r="AA580" t="s">
        <v>2198</v>
      </c>
    </row>
    <row r="581" spans="1:27" x14ac:dyDescent="0.2">
      <c r="A581" t="s">
        <v>1154</v>
      </c>
      <c r="B581" s="38" t="s">
        <v>1155</v>
      </c>
      <c r="C581" t="s">
        <v>1261</v>
      </c>
      <c r="D581" s="38" t="s">
        <v>1262</v>
      </c>
      <c r="E581" s="38" t="s">
        <v>1282</v>
      </c>
      <c r="F581">
        <v>91026912</v>
      </c>
      <c r="G581" s="39" t="s">
        <v>1317</v>
      </c>
      <c r="H581" s="39" t="s">
        <v>105</v>
      </c>
      <c r="I581" s="38" t="s">
        <v>8</v>
      </c>
      <c r="J581" s="38" t="s">
        <v>39</v>
      </c>
      <c r="K581" s="38" t="s">
        <v>106</v>
      </c>
      <c r="L581" s="38">
        <v>0</v>
      </c>
      <c r="M581" s="38">
        <v>30</v>
      </c>
      <c r="N581" s="2">
        <v>81264</v>
      </c>
      <c r="O581" s="2">
        <v>1</v>
      </c>
      <c r="P581" s="2">
        <v>24326.400000000001</v>
      </c>
      <c r="Q581" s="3">
        <v>0.80252953337271005</v>
      </c>
      <c r="R581" s="48" t="s">
        <v>2197</v>
      </c>
      <c r="S581" s="25">
        <v>0</v>
      </c>
      <c r="T581" s="23">
        <v>24326.400000000001</v>
      </c>
      <c r="U581" s="36">
        <f>VLOOKUP(表2[[#This Row],[2014 Segment]],表3[],3)</f>
        <v>0</v>
      </c>
      <c r="V581" s="25">
        <v>0</v>
      </c>
      <c r="W581" s="25">
        <f>表2[[#This Row],[GR]]+表2[[#This Row],[根据BU需调整GR]]</f>
        <v>0</v>
      </c>
      <c r="X581" s="23">
        <f>表2[[#This Row],[MAT销量]]*(1+表2[[#This Row],[调整后GR2]])</f>
        <v>24326.400000000001</v>
      </c>
      <c r="Y581" s="23">
        <f>表2[[#This Row],[调整结果]]/12/114.03</f>
        <v>17.777777777777779</v>
      </c>
      <c r="Z581" s="27">
        <f>ROUND(表2[[#This Row],[调整结果]]-表2[[#This Row],[14 ECI金额]],0)</f>
        <v>0</v>
      </c>
      <c r="AA581" t="s">
        <v>2198</v>
      </c>
    </row>
    <row r="582" spans="1:27" x14ac:dyDescent="0.2">
      <c r="A582" t="s">
        <v>1154</v>
      </c>
      <c r="B582" s="38" t="s">
        <v>1155</v>
      </c>
      <c r="C582" t="s">
        <v>1261</v>
      </c>
      <c r="D582" s="38" t="s">
        <v>1262</v>
      </c>
      <c r="E582" s="38" t="s">
        <v>1281</v>
      </c>
      <c r="F582">
        <v>91027105</v>
      </c>
      <c r="G582" s="39" t="s">
        <v>1318</v>
      </c>
      <c r="H582" s="39" t="s">
        <v>105</v>
      </c>
      <c r="I582" s="38" t="s">
        <v>8</v>
      </c>
      <c r="J582" s="38" t="s">
        <v>39</v>
      </c>
      <c r="K582" s="38" t="s">
        <v>107</v>
      </c>
      <c r="L582" s="38">
        <v>0</v>
      </c>
      <c r="M582" s="38">
        <v>20</v>
      </c>
      <c r="N582" s="2">
        <v>36012</v>
      </c>
      <c r="O582" s="2">
        <v>1</v>
      </c>
      <c r="P582" s="2">
        <v>4561.2</v>
      </c>
      <c r="Q582" s="3">
        <v>0.22739364656225999</v>
      </c>
      <c r="R582" s="48" t="s">
        <v>2196</v>
      </c>
      <c r="S582" s="25">
        <v>0</v>
      </c>
      <c r="T582" s="23">
        <v>4561.2</v>
      </c>
      <c r="U582" s="36">
        <f>VLOOKUP(表2[[#This Row],[2014 Segment]],表3[],3)</f>
        <v>0</v>
      </c>
      <c r="V582" s="25">
        <v>0</v>
      </c>
      <c r="W582" s="25">
        <f>表2[[#This Row],[GR]]+表2[[#This Row],[根据BU需调整GR]]</f>
        <v>0</v>
      </c>
      <c r="X582" s="23">
        <f>表2[[#This Row],[MAT销量]]*(1+表2[[#This Row],[调整后GR2]])</f>
        <v>4561.2</v>
      </c>
      <c r="Y582" s="23">
        <f>表2[[#This Row],[调整结果]]/12/114.03</f>
        <v>3.333333333333333</v>
      </c>
      <c r="Z582" s="27">
        <f>ROUND(表2[[#This Row],[调整结果]]-表2[[#This Row],[14 ECI金额]],0)</f>
        <v>0</v>
      </c>
      <c r="AA582" t="s">
        <v>2198</v>
      </c>
    </row>
    <row r="583" spans="1:27" x14ac:dyDescent="0.2">
      <c r="A583" t="s">
        <v>1154</v>
      </c>
      <c r="B583" s="38" t="s">
        <v>1155</v>
      </c>
      <c r="C583" t="s">
        <v>1261</v>
      </c>
      <c r="D583" s="38" t="s">
        <v>1262</v>
      </c>
      <c r="E583" s="38" t="s">
        <v>1282</v>
      </c>
      <c r="F583">
        <v>91044529</v>
      </c>
      <c r="G583" s="39" t="s">
        <v>1319</v>
      </c>
      <c r="H583" s="39" t="s">
        <v>105</v>
      </c>
      <c r="I583" s="38" t="s">
        <v>8</v>
      </c>
      <c r="J583" s="38" t="s">
        <v>39</v>
      </c>
      <c r="K583" s="38" t="s">
        <v>104</v>
      </c>
      <c r="L583" s="38">
        <v>300</v>
      </c>
      <c r="M583" s="38">
        <v>500</v>
      </c>
      <c r="N583" s="2">
        <v>36120</v>
      </c>
      <c r="O583" s="2">
        <v>1</v>
      </c>
      <c r="P583" s="2">
        <v>12163.2</v>
      </c>
      <c r="Q583" s="3">
        <v>0</v>
      </c>
      <c r="R583" s="48" t="s">
        <v>2195</v>
      </c>
      <c r="S583" s="25">
        <v>0</v>
      </c>
      <c r="T583" s="23">
        <v>12163.2</v>
      </c>
      <c r="U583" s="36">
        <f>VLOOKUP(表2[[#This Row],[2014 Segment]],表3[],3)</f>
        <v>0</v>
      </c>
      <c r="V583" s="25">
        <v>0</v>
      </c>
      <c r="W583" s="25">
        <f>表2[[#This Row],[GR]]+表2[[#This Row],[根据BU需调整GR]]</f>
        <v>0</v>
      </c>
      <c r="X583" s="23">
        <f>表2[[#This Row],[MAT销量]]*(1+表2[[#This Row],[调整后GR2]])</f>
        <v>12163.2</v>
      </c>
      <c r="Y583" s="23">
        <f>表2[[#This Row],[调整结果]]/12/114.03</f>
        <v>8.8888888888888893</v>
      </c>
      <c r="Z583" s="27">
        <f>ROUND(表2[[#This Row],[调整结果]]-表2[[#This Row],[14 ECI金额]],0)</f>
        <v>0</v>
      </c>
      <c r="AA583" t="s">
        <v>2198</v>
      </c>
    </row>
    <row r="584" spans="1:27" x14ac:dyDescent="0.2">
      <c r="A584" t="s">
        <v>1154</v>
      </c>
      <c r="B584" s="38" t="s">
        <v>1155</v>
      </c>
      <c r="C584" t="s">
        <v>1261</v>
      </c>
      <c r="D584" s="38" t="s">
        <v>1262</v>
      </c>
      <c r="E584" s="38" t="s">
        <v>1268</v>
      </c>
      <c r="F584">
        <v>91046429</v>
      </c>
      <c r="G584" s="39" t="s">
        <v>1320</v>
      </c>
      <c r="H584" s="39" t="s">
        <v>105</v>
      </c>
      <c r="I584" s="38" t="s">
        <v>8</v>
      </c>
      <c r="J584" s="38" t="s">
        <v>396</v>
      </c>
      <c r="K584" s="38" t="s">
        <v>106</v>
      </c>
      <c r="L584" s="38">
        <v>120</v>
      </c>
      <c r="M584" s="38">
        <v>30</v>
      </c>
      <c r="N584" s="2">
        <v>36024</v>
      </c>
      <c r="O584" s="2">
        <v>1</v>
      </c>
      <c r="P584" s="2">
        <v>22806.533333333002</v>
      </c>
      <c r="Q584" s="3">
        <v>0.29755773928492002</v>
      </c>
      <c r="R584" s="48" t="s">
        <v>2196</v>
      </c>
      <c r="S584" s="25">
        <v>0</v>
      </c>
      <c r="T584" s="23">
        <v>22806.53</v>
      </c>
      <c r="U584" s="36">
        <f>VLOOKUP(表2[[#This Row],[2014 Segment]],表3[],3)</f>
        <v>0</v>
      </c>
      <c r="V584" s="25">
        <v>0</v>
      </c>
      <c r="W584" s="25">
        <f>表2[[#This Row],[GR]]+表2[[#This Row],[根据BU需调整GR]]</f>
        <v>0</v>
      </c>
      <c r="X584" s="23">
        <f>表2[[#This Row],[MAT销量]]*(1+表2[[#This Row],[调整后GR2]])</f>
        <v>22806.533333333002</v>
      </c>
      <c r="Y584" s="23">
        <f>表2[[#This Row],[调整结果]]/12/114.03</f>
        <v>16.667056427645502</v>
      </c>
      <c r="Z584" s="27">
        <f>ROUND(表2[[#This Row],[调整结果]]-表2[[#This Row],[14 ECI金额]],0)</f>
        <v>0</v>
      </c>
      <c r="AA584" t="s">
        <v>2198</v>
      </c>
    </row>
    <row r="585" spans="1:27" x14ac:dyDescent="0.2">
      <c r="A585" t="s">
        <v>1154</v>
      </c>
      <c r="B585" s="38" t="s">
        <v>1155</v>
      </c>
      <c r="C585" t="s">
        <v>1321</v>
      </c>
      <c r="D585" s="38" t="s">
        <v>1322</v>
      </c>
      <c r="E585" s="38" t="s">
        <v>1323</v>
      </c>
      <c r="F585">
        <v>12900086</v>
      </c>
      <c r="G585" s="39" t="s">
        <v>1324</v>
      </c>
      <c r="H585" s="39" t="s">
        <v>105</v>
      </c>
      <c r="I585" s="38" t="s">
        <v>8</v>
      </c>
      <c r="J585" s="38" t="s">
        <v>192</v>
      </c>
      <c r="K585" s="38" t="s">
        <v>104</v>
      </c>
      <c r="L585" s="38">
        <v>800</v>
      </c>
      <c r="M585" s="38">
        <v>1000</v>
      </c>
      <c r="N585" s="2">
        <v>85332</v>
      </c>
      <c r="O585" s="2">
        <v>1</v>
      </c>
      <c r="P585" s="2">
        <v>72981.013333333001</v>
      </c>
      <c r="Q585" s="3">
        <v>0.83122955046172997</v>
      </c>
      <c r="R585" s="48" t="s">
        <v>2197</v>
      </c>
      <c r="S585" s="25">
        <v>0</v>
      </c>
      <c r="T585" s="23">
        <v>72981.009999999995</v>
      </c>
      <c r="U585" s="36">
        <f>VLOOKUP(表2[[#This Row],[2014 Segment]],表3[],3)</f>
        <v>0</v>
      </c>
      <c r="V585" s="25">
        <v>0</v>
      </c>
      <c r="W585" s="25">
        <f>表2[[#This Row],[GR]]+表2[[#This Row],[根据BU需调整GR]]</f>
        <v>0</v>
      </c>
      <c r="X585" s="23">
        <f>表2[[#This Row],[MAT销量]]*(1+表2[[#This Row],[调整后GR2]])</f>
        <v>72981.013333333001</v>
      </c>
      <c r="Y585" s="23">
        <f>表2[[#This Row],[调整结果]]/12/114.03</f>
        <v>53.334658520661961</v>
      </c>
      <c r="Z585" s="27">
        <f>ROUND(表2[[#This Row],[调整结果]]-表2[[#This Row],[14 ECI金额]],0)</f>
        <v>0</v>
      </c>
      <c r="AA585" t="s">
        <v>2198</v>
      </c>
    </row>
    <row r="586" spans="1:27" x14ac:dyDescent="0.2">
      <c r="A586" t="s">
        <v>1154</v>
      </c>
      <c r="B586" s="38" t="s">
        <v>1155</v>
      </c>
      <c r="C586" t="s">
        <v>1321</v>
      </c>
      <c r="D586" s="38" t="s">
        <v>1322</v>
      </c>
      <c r="E586" s="38" t="s">
        <v>1323</v>
      </c>
      <c r="F586">
        <v>12900089</v>
      </c>
      <c r="G586" s="39" t="s">
        <v>1325</v>
      </c>
      <c r="H586" s="39" t="s">
        <v>105</v>
      </c>
      <c r="I586" s="38" t="s">
        <v>8</v>
      </c>
      <c r="J586" s="38" t="s">
        <v>192</v>
      </c>
      <c r="K586" s="38" t="s">
        <v>104</v>
      </c>
      <c r="L586" s="38">
        <v>600</v>
      </c>
      <c r="M586" s="38">
        <v>1450</v>
      </c>
      <c r="N586" s="2">
        <v>720000</v>
      </c>
      <c r="O586" s="2">
        <v>3</v>
      </c>
      <c r="P586" s="2">
        <v>245094.42666667001</v>
      </c>
      <c r="Q586" s="3">
        <v>0.39663183333333002</v>
      </c>
      <c r="R586" s="48" t="s">
        <v>2196</v>
      </c>
      <c r="S586" s="25">
        <v>0</v>
      </c>
      <c r="T586" s="23">
        <v>245094.43</v>
      </c>
      <c r="U586" s="36">
        <f>VLOOKUP(表2[[#This Row],[2014 Segment]],表3[],3)</f>
        <v>0</v>
      </c>
      <c r="V586" s="25">
        <v>0</v>
      </c>
      <c r="W586" s="25">
        <f>表2[[#This Row],[GR]]+表2[[#This Row],[根据BU需调整GR]]</f>
        <v>0</v>
      </c>
      <c r="X586" s="23">
        <f>表2[[#This Row],[MAT销量]]*(1+表2[[#This Row],[调整后GR2]])</f>
        <v>245094.42666667001</v>
      </c>
      <c r="Y586" s="23">
        <f>表2[[#This Row],[调整结果]]/12/114.03</f>
        <v>179.11545694603029</v>
      </c>
      <c r="Z586" s="27">
        <f>ROUND(表2[[#This Row],[调整结果]]-表2[[#This Row],[14 ECI金额]],0)</f>
        <v>0</v>
      </c>
      <c r="AA586" t="s">
        <v>2198</v>
      </c>
    </row>
    <row r="587" spans="1:27" x14ac:dyDescent="0.2">
      <c r="A587" t="s">
        <v>1154</v>
      </c>
      <c r="B587" s="38" t="s">
        <v>1155</v>
      </c>
      <c r="C587" t="s">
        <v>1321</v>
      </c>
      <c r="D587" s="38" t="s">
        <v>1322</v>
      </c>
      <c r="E587" s="38" t="s">
        <v>1323</v>
      </c>
      <c r="F587">
        <v>12900090</v>
      </c>
      <c r="G587" s="39" t="s">
        <v>788</v>
      </c>
      <c r="H587" s="39" t="s">
        <v>103</v>
      </c>
      <c r="I587" s="38" t="s">
        <v>8</v>
      </c>
      <c r="J587" s="38" t="s">
        <v>192</v>
      </c>
      <c r="K587" s="38" t="s">
        <v>104</v>
      </c>
      <c r="L587" s="38">
        <v>720</v>
      </c>
      <c r="M587" s="38">
        <v>1500</v>
      </c>
      <c r="N587" s="2">
        <v>215047.79</v>
      </c>
      <c r="O587" s="2">
        <v>2</v>
      </c>
      <c r="P587" s="2">
        <v>143531.09333333001</v>
      </c>
      <c r="Q587" s="3">
        <v>0.72177965651262999</v>
      </c>
      <c r="R587" s="48" t="s">
        <v>2197</v>
      </c>
      <c r="S587" s="25">
        <v>0</v>
      </c>
      <c r="T587" s="23">
        <v>143531.09</v>
      </c>
      <c r="U587" s="36">
        <f>VLOOKUP(表2[[#This Row],[2014 Segment]],表3[],3)</f>
        <v>0</v>
      </c>
      <c r="V587" s="25">
        <v>0</v>
      </c>
      <c r="W587" s="25">
        <f>表2[[#This Row],[GR]]+表2[[#This Row],[根据BU需调整GR]]</f>
        <v>0</v>
      </c>
      <c r="X587" s="23">
        <f>表2[[#This Row],[MAT销量]]*(1+表2[[#This Row],[调整后GR2]])</f>
        <v>143531.09333333001</v>
      </c>
      <c r="Y587" s="23">
        <f>表2[[#This Row],[调整结果]]/12/114.03</f>
        <v>104.89278649867725</v>
      </c>
      <c r="Z587" s="27">
        <f>ROUND(表2[[#This Row],[调整结果]]-表2[[#This Row],[14 ECI金额]],0)</f>
        <v>0</v>
      </c>
      <c r="AA587" t="s">
        <v>2198</v>
      </c>
    </row>
    <row r="588" spans="1:27" x14ac:dyDescent="0.2">
      <c r="A588" t="s">
        <v>1154</v>
      </c>
      <c r="B588" s="38" t="s">
        <v>1155</v>
      </c>
      <c r="C588" t="s">
        <v>1321</v>
      </c>
      <c r="D588" s="38" t="s">
        <v>1322</v>
      </c>
      <c r="E588" s="38" t="s">
        <v>1323</v>
      </c>
      <c r="F588">
        <v>12900091</v>
      </c>
      <c r="G588" s="39" t="s">
        <v>1326</v>
      </c>
      <c r="H588" s="39" t="s">
        <v>105</v>
      </c>
      <c r="I588" s="38" t="s">
        <v>8</v>
      </c>
      <c r="J588" s="38" t="s">
        <v>192</v>
      </c>
      <c r="K588" s="38" t="s">
        <v>104</v>
      </c>
      <c r="L588" s="38">
        <v>660</v>
      </c>
      <c r="M588" s="38">
        <v>1000</v>
      </c>
      <c r="N588" s="2">
        <v>60000</v>
      </c>
      <c r="O588" s="2">
        <v>1</v>
      </c>
      <c r="P588" s="2">
        <v>50478.346666666999</v>
      </c>
      <c r="Q588" s="3">
        <v>0.72380133333332997</v>
      </c>
      <c r="R588" s="48" t="s">
        <v>2197</v>
      </c>
      <c r="S588" s="25">
        <v>0</v>
      </c>
      <c r="T588" s="23">
        <v>50478.35</v>
      </c>
      <c r="U588" s="36">
        <f>VLOOKUP(表2[[#This Row],[2014 Segment]],表3[],3)</f>
        <v>0</v>
      </c>
      <c r="V588" s="25">
        <v>0</v>
      </c>
      <c r="W588" s="25">
        <f>表2[[#This Row],[GR]]+表2[[#This Row],[根据BU需调整GR]]</f>
        <v>0</v>
      </c>
      <c r="X588" s="23">
        <f>表2[[#This Row],[MAT销量]]*(1+表2[[#This Row],[调整后GR2]])</f>
        <v>50478.346666666999</v>
      </c>
      <c r="Y588" s="23">
        <f>表2[[#This Row],[调整结果]]/12/114.03</f>
        <v>36.889668410847285</v>
      </c>
      <c r="Z588" s="27">
        <f>ROUND(表2[[#This Row],[调整结果]]-表2[[#This Row],[14 ECI金额]],0)</f>
        <v>0</v>
      </c>
      <c r="AA588" t="s">
        <v>2198</v>
      </c>
    </row>
    <row r="589" spans="1:27" x14ac:dyDescent="0.2">
      <c r="A589" t="s">
        <v>1154</v>
      </c>
      <c r="B589" s="38" t="s">
        <v>1155</v>
      </c>
      <c r="C589" t="s">
        <v>1321</v>
      </c>
      <c r="D589" s="38" t="s">
        <v>1322</v>
      </c>
      <c r="E589" s="38" t="s">
        <v>1323</v>
      </c>
      <c r="F589">
        <v>12900092</v>
      </c>
      <c r="G589" s="39" t="s">
        <v>1327</v>
      </c>
      <c r="H589" s="39" t="s">
        <v>105</v>
      </c>
      <c r="I589" s="38" t="s">
        <v>8</v>
      </c>
      <c r="J589" s="38" t="s">
        <v>192</v>
      </c>
      <c r="K589" s="38" t="s">
        <v>106</v>
      </c>
      <c r="L589" s="38">
        <v>200</v>
      </c>
      <c r="M589" s="38">
        <v>1272</v>
      </c>
      <c r="N589" s="2">
        <v>37200</v>
      </c>
      <c r="O589" s="2">
        <v>1</v>
      </c>
      <c r="P589" s="2">
        <v>6842</v>
      </c>
      <c r="Q589" s="3">
        <v>0.13189623655914001</v>
      </c>
      <c r="R589" s="48" t="s">
        <v>2195</v>
      </c>
      <c r="S589" s="25">
        <v>0</v>
      </c>
      <c r="T589" s="23">
        <v>6842</v>
      </c>
      <c r="U589" s="36">
        <f>VLOOKUP(表2[[#This Row],[2014 Segment]],表3[],3)</f>
        <v>0</v>
      </c>
      <c r="V589" s="25">
        <v>0</v>
      </c>
      <c r="W589" s="25">
        <f>表2[[#This Row],[GR]]+表2[[#This Row],[根据BU需调整GR]]</f>
        <v>0</v>
      </c>
      <c r="X589" s="23">
        <f>表2[[#This Row],[MAT销量]]*(1+表2[[#This Row],[调整后GR2]])</f>
        <v>6842</v>
      </c>
      <c r="Y589" s="23">
        <f>表2[[#This Row],[调整结果]]/12/114.03</f>
        <v>5.0001461603671542</v>
      </c>
      <c r="Z589" s="27">
        <f>ROUND(表2[[#This Row],[调整结果]]-表2[[#This Row],[14 ECI金额]],0)</f>
        <v>0</v>
      </c>
      <c r="AA589" t="s">
        <v>2198</v>
      </c>
    </row>
    <row r="590" spans="1:27" x14ac:dyDescent="0.2">
      <c r="A590" t="s">
        <v>1154</v>
      </c>
      <c r="B590" s="38" t="s">
        <v>1155</v>
      </c>
      <c r="C590" t="s">
        <v>1321</v>
      </c>
      <c r="D590" s="38" t="s">
        <v>1322</v>
      </c>
      <c r="E590" s="38" t="s">
        <v>1323</v>
      </c>
      <c r="F590">
        <v>12900093</v>
      </c>
      <c r="G590" s="39" t="s">
        <v>383</v>
      </c>
      <c r="H590" s="39" t="s">
        <v>103</v>
      </c>
      <c r="I590" s="38" t="s">
        <v>8</v>
      </c>
      <c r="J590" s="38" t="s">
        <v>192</v>
      </c>
      <c r="K590" s="38" t="s">
        <v>104</v>
      </c>
      <c r="L590" s="38">
        <v>1109</v>
      </c>
      <c r="M590" s="38">
        <v>4000</v>
      </c>
      <c r="N590" s="2">
        <v>220235.2254</v>
      </c>
      <c r="O590" s="2">
        <v>2</v>
      </c>
      <c r="P590" s="2">
        <v>127109.70666667</v>
      </c>
      <c r="Q590" s="3">
        <v>0.73204910661852995</v>
      </c>
      <c r="R590" s="48" t="s">
        <v>2197</v>
      </c>
      <c r="S590" s="25">
        <v>0</v>
      </c>
      <c r="T590" s="23">
        <v>127109.71</v>
      </c>
      <c r="U590" s="36">
        <f>VLOOKUP(表2[[#This Row],[2014 Segment]],表3[],3)</f>
        <v>0</v>
      </c>
      <c r="V590" s="25">
        <v>0</v>
      </c>
      <c r="W590" s="25">
        <f>表2[[#This Row],[GR]]+表2[[#This Row],[根据BU需调整GR]]</f>
        <v>0</v>
      </c>
      <c r="X590" s="23">
        <f>表2[[#This Row],[MAT销量]]*(1+表2[[#This Row],[调整后GR2]])</f>
        <v>127109.70666667</v>
      </c>
      <c r="Y590" s="23">
        <f>表2[[#This Row],[调整结果]]/12/114.03</f>
        <v>92.892006976723962</v>
      </c>
      <c r="Z590" s="27">
        <f>ROUND(表2[[#This Row],[调整结果]]-表2[[#This Row],[14 ECI金额]],0)</f>
        <v>0</v>
      </c>
      <c r="AA590" t="s">
        <v>2198</v>
      </c>
    </row>
    <row r="591" spans="1:27" x14ac:dyDescent="0.2">
      <c r="A591" t="s">
        <v>1154</v>
      </c>
      <c r="B591" s="38" t="s">
        <v>1155</v>
      </c>
      <c r="C591" t="s">
        <v>1321</v>
      </c>
      <c r="D591" s="38" t="s">
        <v>1322</v>
      </c>
      <c r="E591" s="38" t="s">
        <v>1323</v>
      </c>
      <c r="F591">
        <v>12900094</v>
      </c>
      <c r="G591" s="39" t="s">
        <v>1328</v>
      </c>
      <c r="H591" s="39" t="s">
        <v>103</v>
      </c>
      <c r="I591" s="38" t="s">
        <v>8</v>
      </c>
      <c r="J591" s="38" t="s">
        <v>192</v>
      </c>
      <c r="K591" s="38" t="s">
        <v>104</v>
      </c>
      <c r="L591" s="38">
        <v>450</v>
      </c>
      <c r="M591" s="38">
        <v>1100</v>
      </c>
      <c r="N591" s="2">
        <v>46716</v>
      </c>
      <c r="O591" s="2">
        <v>1</v>
      </c>
      <c r="P591" s="2">
        <v>24327.466666666998</v>
      </c>
      <c r="Q591" s="3">
        <v>1</v>
      </c>
      <c r="R591" s="48" t="s">
        <v>2197</v>
      </c>
      <c r="S591" s="25">
        <v>0</v>
      </c>
      <c r="T591" s="23">
        <v>24327.47</v>
      </c>
      <c r="U591" s="36">
        <f>VLOOKUP(表2[[#This Row],[2014 Segment]],表3[],3)</f>
        <v>0</v>
      </c>
      <c r="V591" s="25">
        <v>0</v>
      </c>
      <c r="W591" s="25">
        <f>表2[[#This Row],[GR]]+表2[[#This Row],[根据BU需调整GR]]</f>
        <v>0</v>
      </c>
      <c r="X591" s="23">
        <f>表2[[#This Row],[MAT销量]]*(1+表2[[#This Row],[调整后GR2]])</f>
        <v>24327.466666666998</v>
      </c>
      <c r="Y591" s="23">
        <f>表2[[#This Row],[调整结果]]/12/114.03</f>
        <v>17.778557299736178</v>
      </c>
      <c r="Z591" s="27">
        <f>ROUND(表2[[#This Row],[调整结果]]-表2[[#This Row],[14 ECI金额]],0)</f>
        <v>0</v>
      </c>
      <c r="AA591" t="s">
        <v>2198</v>
      </c>
    </row>
    <row r="592" spans="1:27" x14ac:dyDescent="0.2">
      <c r="A592" t="s">
        <v>1154</v>
      </c>
      <c r="B592" s="38" t="s">
        <v>1155</v>
      </c>
      <c r="C592" t="s">
        <v>1321</v>
      </c>
      <c r="D592" s="38" t="s">
        <v>1322</v>
      </c>
      <c r="E592" s="38" t="s">
        <v>1329</v>
      </c>
      <c r="F592">
        <v>12900095</v>
      </c>
      <c r="G592" s="39" t="s">
        <v>811</v>
      </c>
      <c r="H592" s="39" t="s">
        <v>105</v>
      </c>
      <c r="I592" s="38" t="s">
        <v>8</v>
      </c>
      <c r="J592" s="38" t="s">
        <v>185</v>
      </c>
      <c r="K592" s="38" t="s">
        <v>104</v>
      </c>
      <c r="L592" s="38">
        <v>620</v>
      </c>
      <c r="M592" s="38">
        <v>1452</v>
      </c>
      <c r="N592" s="2">
        <v>136836</v>
      </c>
      <c r="O592" s="2">
        <v>1</v>
      </c>
      <c r="P592" s="2">
        <v>133796.26666667001</v>
      </c>
      <c r="Q592" s="3">
        <v>0.66463562220467998</v>
      </c>
      <c r="R592" s="48" t="s">
        <v>2197</v>
      </c>
      <c r="S592" s="25">
        <v>0</v>
      </c>
      <c r="T592" s="23">
        <v>133796.26999999999</v>
      </c>
      <c r="U592" s="36">
        <f>VLOOKUP(表2[[#This Row],[2014 Segment]],表3[],3)</f>
        <v>0</v>
      </c>
      <c r="V592" s="25">
        <v>0</v>
      </c>
      <c r="W592" s="25">
        <f>表2[[#This Row],[GR]]+表2[[#This Row],[根据BU需调整GR]]</f>
        <v>0</v>
      </c>
      <c r="X592" s="23">
        <f>表2[[#This Row],[MAT销量]]*(1+表2[[#This Row],[调整后GR2]])</f>
        <v>133796.26666667001</v>
      </c>
      <c r="Y592" s="23">
        <f>表2[[#This Row],[调整结果]]/12/114.03</f>
        <v>97.778557299738381</v>
      </c>
      <c r="Z592" s="27">
        <f>ROUND(表2[[#This Row],[调整结果]]-表2[[#This Row],[14 ECI金额]],0)</f>
        <v>0</v>
      </c>
      <c r="AA592" t="s">
        <v>2198</v>
      </c>
    </row>
    <row r="593" spans="1:27" x14ac:dyDescent="0.2">
      <c r="A593" t="s">
        <v>1154</v>
      </c>
      <c r="B593" s="38" t="s">
        <v>1155</v>
      </c>
      <c r="C593" t="s">
        <v>1321</v>
      </c>
      <c r="D593" s="38" t="s">
        <v>1322</v>
      </c>
      <c r="E593" s="38" t="s">
        <v>1330</v>
      </c>
      <c r="F593">
        <v>12900097</v>
      </c>
      <c r="G593" s="39" t="s">
        <v>1331</v>
      </c>
      <c r="H593" s="39" t="s">
        <v>105</v>
      </c>
      <c r="I593" s="38" t="s">
        <v>8</v>
      </c>
      <c r="J593" s="38" t="s">
        <v>185</v>
      </c>
      <c r="K593" s="38" t="s">
        <v>106</v>
      </c>
      <c r="L593" s="38">
        <v>600</v>
      </c>
      <c r="M593" s="38">
        <v>2500</v>
      </c>
      <c r="N593" s="2">
        <v>46296</v>
      </c>
      <c r="O593" s="2">
        <v>1</v>
      </c>
      <c r="P593" s="2">
        <v>54736</v>
      </c>
      <c r="Q593" s="3">
        <v>0.80012096077414996</v>
      </c>
      <c r="R593" s="48" t="s">
        <v>2197</v>
      </c>
      <c r="S593" s="25">
        <v>0</v>
      </c>
      <c r="T593" s="23">
        <v>54736</v>
      </c>
      <c r="U593" s="36">
        <f>VLOOKUP(表2[[#This Row],[2014 Segment]],表3[],3)</f>
        <v>0</v>
      </c>
      <c r="V593" s="25">
        <v>0</v>
      </c>
      <c r="W593" s="25">
        <f>表2[[#This Row],[GR]]+表2[[#This Row],[根据BU需调整GR]]</f>
        <v>0</v>
      </c>
      <c r="X593" s="23">
        <f>表2[[#This Row],[MAT销量]]*(1+表2[[#This Row],[调整后GR2]])</f>
        <v>54736</v>
      </c>
      <c r="Y593" s="23">
        <f>表2[[#This Row],[调整结果]]/12/114.03</f>
        <v>40.001169282937234</v>
      </c>
      <c r="Z593" s="27">
        <f>ROUND(表2[[#This Row],[调整结果]]-表2[[#This Row],[14 ECI金额]],0)</f>
        <v>0</v>
      </c>
      <c r="AA593" t="s">
        <v>2198</v>
      </c>
    </row>
    <row r="594" spans="1:27" x14ac:dyDescent="0.2">
      <c r="A594" t="s">
        <v>1154</v>
      </c>
      <c r="B594" s="38" t="s">
        <v>1155</v>
      </c>
      <c r="C594" t="s">
        <v>1321</v>
      </c>
      <c r="D594" s="38" t="s">
        <v>1322</v>
      </c>
      <c r="E594" s="38" t="s">
        <v>1329</v>
      </c>
      <c r="F594">
        <v>12900098</v>
      </c>
      <c r="G594" s="39" t="s">
        <v>1332</v>
      </c>
      <c r="H594" s="39" t="s">
        <v>105</v>
      </c>
      <c r="I594" s="38" t="s">
        <v>8</v>
      </c>
      <c r="J594" s="38" t="s">
        <v>185</v>
      </c>
      <c r="K594" s="38" t="s">
        <v>106</v>
      </c>
      <c r="L594" s="38">
        <v>780</v>
      </c>
      <c r="M594" s="38">
        <v>2500</v>
      </c>
      <c r="N594" s="2">
        <v>136800</v>
      </c>
      <c r="O594" s="2">
        <v>1</v>
      </c>
      <c r="P594" s="2">
        <v>107342.69333333</v>
      </c>
      <c r="Q594" s="3">
        <v>0.68406184210526</v>
      </c>
      <c r="R594" s="48" t="s">
        <v>2197</v>
      </c>
      <c r="S594" s="25">
        <v>0</v>
      </c>
      <c r="T594" s="23">
        <v>107342.69</v>
      </c>
      <c r="U594" s="36">
        <f>VLOOKUP(表2[[#This Row],[2014 Segment]],表3[],3)</f>
        <v>0</v>
      </c>
      <c r="V594" s="25">
        <v>0</v>
      </c>
      <c r="W594" s="25">
        <f>表2[[#This Row],[GR]]+表2[[#This Row],[根据BU需调整GR]]</f>
        <v>0</v>
      </c>
      <c r="X594" s="23">
        <f>表2[[#This Row],[MAT销量]]*(1+表2[[#This Row],[调整后GR2]])</f>
        <v>107342.69333333</v>
      </c>
      <c r="Y594" s="23">
        <f>表2[[#This Row],[调整结果]]/12/114.03</f>
        <v>78.446237344945771</v>
      </c>
      <c r="Z594" s="27">
        <f>ROUND(表2[[#This Row],[调整结果]]-表2[[#This Row],[14 ECI金额]],0)</f>
        <v>0</v>
      </c>
      <c r="AA594" t="s">
        <v>2198</v>
      </c>
    </row>
    <row r="595" spans="1:27" x14ac:dyDescent="0.2">
      <c r="A595" t="s">
        <v>1154</v>
      </c>
      <c r="B595" s="38" t="s">
        <v>1155</v>
      </c>
      <c r="C595" t="s">
        <v>1321</v>
      </c>
      <c r="D595" s="38" t="s">
        <v>1322</v>
      </c>
      <c r="E595" s="38" t="s">
        <v>1329</v>
      </c>
      <c r="F595">
        <v>12900099</v>
      </c>
      <c r="G595" s="39" t="s">
        <v>565</v>
      </c>
      <c r="H595" s="39" t="s">
        <v>103</v>
      </c>
      <c r="I595" s="38" t="s">
        <v>8</v>
      </c>
      <c r="J595" s="38" t="s">
        <v>185</v>
      </c>
      <c r="K595" s="38" t="s">
        <v>104</v>
      </c>
      <c r="L595" s="38">
        <v>1000</v>
      </c>
      <c r="M595" s="38">
        <v>2800</v>
      </c>
      <c r="N595" s="2">
        <v>498559.86</v>
      </c>
      <c r="O595" s="2">
        <v>3</v>
      </c>
      <c r="P595" s="2">
        <v>337780</v>
      </c>
      <c r="Q595" s="3">
        <v>0.60735976618734999</v>
      </c>
      <c r="R595" s="48" t="s">
        <v>2197</v>
      </c>
      <c r="S595" s="25">
        <v>0</v>
      </c>
      <c r="T595" s="23">
        <v>337780</v>
      </c>
      <c r="U595" s="36">
        <f>VLOOKUP(表2[[#This Row],[2014 Segment]],表3[],3)</f>
        <v>0</v>
      </c>
      <c r="V595" s="25">
        <v>0</v>
      </c>
      <c r="W595" s="25">
        <f>表2[[#This Row],[GR]]+表2[[#This Row],[根据BU需调整GR]]</f>
        <v>0</v>
      </c>
      <c r="X595" s="23">
        <f>表2[[#This Row],[MAT销量]]*(1+表2[[#This Row],[调整后GR2]])</f>
        <v>337780</v>
      </c>
      <c r="Y595" s="23">
        <f>表2[[#This Row],[调整结果]]/12/114.03</f>
        <v>246.85024408781314</v>
      </c>
      <c r="Z595" s="27">
        <f>ROUND(表2[[#This Row],[调整结果]]-表2[[#This Row],[14 ECI金额]],0)</f>
        <v>0</v>
      </c>
      <c r="AA595" t="s">
        <v>2198</v>
      </c>
    </row>
    <row r="596" spans="1:27" x14ac:dyDescent="0.2">
      <c r="A596" t="s">
        <v>1154</v>
      </c>
      <c r="B596" s="38" t="s">
        <v>1155</v>
      </c>
      <c r="C596" t="s">
        <v>1321</v>
      </c>
      <c r="D596" s="38" t="s">
        <v>1322</v>
      </c>
      <c r="E596" s="38" t="s">
        <v>1330</v>
      </c>
      <c r="F596">
        <v>12900100</v>
      </c>
      <c r="G596" s="39" t="s">
        <v>392</v>
      </c>
      <c r="H596" s="39" t="s">
        <v>103</v>
      </c>
      <c r="I596" s="38" t="s">
        <v>8</v>
      </c>
      <c r="J596" s="38" t="s">
        <v>185</v>
      </c>
      <c r="K596" s="38" t="s">
        <v>104</v>
      </c>
      <c r="L596" s="38">
        <v>1600</v>
      </c>
      <c r="M596" s="38">
        <v>3000</v>
      </c>
      <c r="N596" s="2">
        <v>156106.054</v>
      </c>
      <c r="O596" s="2">
        <v>1</v>
      </c>
      <c r="P596" s="2">
        <v>109470.93333333</v>
      </c>
      <c r="Q596" s="3">
        <v>0.71186476855022995</v>
      </c>
      <c r="R596" s="48" t="s">
        <v>2197</v>
      </c>
      <c r="S596" s="25">
        <v>0</v>
      </c>
      <c r="T596" s="23">
        <v>109470.93</v>
      </c>
      <c r="U596" s="36">
        <f>VLOOKUP(表2[[#This Row],[2014 Segment]],表3[],3)</f>
        <v>0</v>
      </c>
      <c r="V596" s="25">
        <v>0</v>
      </c>
      <c r="W596" s="25">
        <f>表2[[#This Row],[GR]]+表2[[#This Row],[根据BU需调整GR]]</f>
        <v>0</v>
      </c>
      <c r="X596" s="23">
        <f>表2[[#This Row],[MAT销量]]*(1+表2[[#This Row],[调整后GR2]])</f>
        <v>109470.93333333</v>
      </c>
      <c r="Y596" s="23">
        <f>表2[[#This Row],[调整结果]]/12/114.03</f>
        <v>80.001559043913886</v>
      </c>
      <c r="Z596" s="27">
        <f>ROUND(表2[[#This Row],[调整结果]]-表2[[#This Row],[14 ECI金额]],0)</f>
        <v>0</v>
      </c>
      <c r="AA596" t="s">
        <v>2198</v>
      </c>
    </row>
    <row r="597" spans="1:27" x14ac:dyDescent="0.2">
      <c r="A597" t="s">
        <v>1154</v>
      </c>
      <c r="B597" s="38" t="s">
        <v>1155</v>
      </c>
      <c r="C597" t="s">
        <v>1321</v>
      </c>
      <c r="D597" s="38" t="s">
        <v>1322</v>
      </c>
      <c r="E597" s="38" t="s">
        <v>1330</v>
      </c>
      <c r="F597">
        <v>12900101</v>
      </c>
      <c r="G597" s="39" t="s">
        <v>566</v>
      </c>
      <c r="H597" s="39" t="s">
        <v>105</v>
      </c>
      <c r="I597" s="38" t="s">
        <v>8</v>
      </c>
      <c r="J597" s="38" t="s">
        <v>185</v>
      </c>
      <c r="K597" s="38" t="s">
        <v>104</v>
      </c>
      <c r="L597" s="38">
        <v>900</v>
      </c>
      <c r="M597" s="38">
        <v>3000</v>
      </c>
      <c r="N597" s="2">
        <v>156108</v>
      </c>
      <c r="O597" s="2">
        <v>1</v>
      </c>
      <c r="P597" s="2">
        <v>12163.2</v>
      </c>
      <c r="Q597" s="3">
        <v>0.35064955031132</v>
      </c>
      <c r="R597" s="48" t="s">
        <v>2196</v>
      </c>
      <c r="S597" s="25">
        <v>0</v>
      </c>
      <c r="T597" s="23">
        <v>12163.2</v>
      </c>
      <c r="U597" s="36">
        <f>VLOOKUP(表2[[#This Row],[2014 Segment]],表3[],3)</f>
        <v>0</v>
      </c>
      <c r="V597" s="25">
        <v>0</v>
      </c>
      <c r="W597" s="25">
        <f>表2[[#This Row],[GR]]+表2[[#This Row],[根据BU需调整GR]]</f>
        <v>0</v>
      </c>
      <c r="X597" s="23">
        <f>表2[[#This Row],[MAT销量]]*(1+表2[[#This Row],[调整后GR2]])</f>
        <v>12163.2</v>
      </c>
      <c r="Y597" s="23">
        <f>表2[[#This Row],[调整结果]]/12/114.03</f>
        <v>8.8888888888888893</v>
      </c>
      <c r="Z597" s="27">
        <f>ROUND(表2[[#This Row],[调整结果]]-表2[[#This Row],[14 ECI金额]],0)</f>
        <v>0</v>
      </c>
      <c r="AA597" t="s">
        <v>2198</v>
      </c>
    </row>
    <row r="598" spans="1:27" x14ac:dyDescent="0.2">
      <c r="A598" t="s">
        <v>1154</v>
      </c>
      <c r="B598" s="38" t="s">
        <v>1155</v>
      </c>
      <c r="C598" t="s">
        <v>1321</v>
      </c>
      <c r="D598" s="38" t="s">
        <v>1322</v>
      </c>
      <c r="E598" s="38" t="s">
        <v>1329</v>
      </c>
      <c r="F598">
        <v>12900102</v>
      </c>
      <c r="G598" s="39" t="s">
        <v>812</v>
      </c>
      <c r="H598" s="39" t="s">
        <v>105</v>
      </c>
      <c r="I598" s="38" t="s">
        <v>8</v>
      </c>
      <c r="J598" s="38" t="s">
        <v>185</v>
      </c>
      <c r="K598" s="38" t="s">
        <v>106</v>
      </c>
      <c r="L598" s="38">
        <v>600</v>
      </c>
      <c r="M598" s="38">
        <v>2100</v>
      </c>
      <c r="N598" s="2">
        <v>498564</v>
      </c>
      <c r="O598" s="2">
        <v>3</v>
      </c>
      <c r="P598" s="2">
        <v>389237.33333333</v>
      </c>
      <c r="Q598" s="3">
        <v>0.74519299427956998</v>
      </c>
      <c r="R598" s="48" t="s">
        <v>2197</v>
      </c>
      <c r="S598" s="25">
        <v>0</v>
      </c>
      <c r="T598" s="23">
        <v>389237.33</v>
      </c>
      <c r="U598" s="36">
        <f>VLOOKUP(表2[[#This Row],[2014 Segment]],表3[],3)</f>
        <v>0</v>
      </c>
      <c r="V598" s="25">
        <v>0</v>
      </c>
      <c r="W598" s="25">
        <f>表2[[#This Row],[GR]]+表2[[#This Row],[根据BU需调整GR]]</f>
        <v>0</v>
      </c>
      <c r="X598" s="23">
        <f>表2[[#This Row],[MAT销量]]*(1+表2[[#This Row],[调整后GR2]])</f>
        <v>389237.33333333</v>
      </c>
      <c r="Y598" s="23">
        <f>表2[[#This Row],[调整结果]]/12/114.03</f>
        <v>284.45535775185624</v>
      </c>
      <c r="Z598" s="27">
        <f>ROUND(表2[[#This Row],[调整结果]]-表2[[#This Row],[14 ECI金额]],0)</f>
        <v>0</v>
      </c>
      <c r="AA598" t="s">
        <v>2198</v>
      </c>
    </row>
    <row r="599" spans="1:27" x14ac:dyDescent="0.2">
      <c r="A599" t="s">
        <v>1154</v>
      </c>
      <c r="B599" s="38" t="s">
        <v>1155</v>
      </c>
      <c r="C599" t="s">
        <v>1321</v>
      </c>
      <c r="D599" s="38" t="s">
        <v>1322</v>
      </c>
      <c r="E599" s="38" t="s">
        <v>1330</v>
      </c>
      <c r="F599">
        <v>12900103</v>
      </c>
      <c r="G599" s="39" t="s">
        <v>813</v>
      </c>
      <c r="H599" s="39" t="s">
        <v>105</v>
      </c>
      <c r="I599" s="38" t="s">
        <v>8</v>
      </c>
      <c r="J599" s="38" t="s">
        <v>185</v>
      </c>
      <c r="K599" s="38" t="s">
        <v>104</v>
      </c>
      <c r="L599" s="38">
        <v>600</v>
      </c>
      <c r="M599" s="38">
        <v>3000</v>
      </c>
      <c r="N599" s="2">
        <v>109464</v>
      </c>
      <c r="O599" s="2">
        <v>1</v>
      </c>
      <c r="P599" s="2">
        <v>65965.333333332994</v>
      </c>
      <c r="Q599" s="3">
        <v>0.71747533435650002</v>
      </c>
      <c r="R599" s="48" t="s">
        <v>2197</v>
      </c>
      <c r="S599" s="25">
        <v>0</v>
      </c>
      <c r="T599" s="23">
        <v>65965.33</v>
      </c>
      <c r="U599" s="36">
        <f>VLOOKUP(表2[[#This Row],[2014 Segment]],表3[],3)</f>
        <v>0</v>
      </c>
      <c r="V599" s="25">
        <v>0</v>
      </c>
      <c r="W599" s="25">
        <f>表2[[#This Row],[GR]]+表2[[#This Row],[根据BU需调整GR]]</f>
        <v>0</v>
      </c>
      <c r="X599" s="23">
        <f>表2[[#This Row],[MAT销量]]*(1+表2[[#This Row],[调整后GR2]])</f>
        <v>65965.333333332994</v>
      </c>
      <c r="Y599" s="23">
        <f>表2[[#This Row],[调整结果]]/12/114.03</f>
        <v>48.207586697457536</v>
      </c>
      <c r="Z599" s="27">
        <f>ROUND(表2[[#This Row],[调整结果]]-表2[[#This Row],[14 ECI金额]],0)</f>
        <v>0</v>
      </c>
      <c r="AA599" t="s">
        <v>2198</v>
      </c>
    </row>
    <row r="600" spans="1:27" x14ac:dyDescent="0.2">
      <c r="A600" t="s">
        <v>1154</v>
      </c>
      <c r="B600" s="38" t="s">
        <v>1155</v>
      </c>
      <c r="C600" t="s">
        <v>1321</v>
      </c>
      <c r="D600" s="38" t="s">
        <v>1322</v>
      </c>
      <c r="E600" s="38" t="s">
        <v>1330</v>
      </c>
      <c r="F600">
        <v>12900104</v>
      </c>
      <c r="G600" s="39" t="s">
        <v>1333</v>
      </c>
      <c r="H600" s="39" t="s">
        <v>105</v>
      </c>
      <c r="I600" s="38" t="s">
        <v>8</v>
      </c>
      <c r="J600" s="38" t="s">
        <v>185</v>
      </c>
      <c r="K600" s="38" t="s">
        <v>104</v>
      </c>
      <c r="L600" s="38">
        <v>835</v>
      </c>
      <c r="M600" s="38">
        <v>3000</v>
      </c>
      <c r="N600" s="2">
        <v>136800</v>
      </c>
      <c r="O600" s="2">
        <v>1</v>
      </c>
      <c r="P600" s="2">
        <v>115553.06666667</v>
      </c>
      <c r="Q600" s="3">
        <v>0.72442339181286997</v>
      </c>
      <c r="R600" s="48" t="s">
        <v>2197</v>
      </c>
      <c r="S600" s="25">
        <v>0</v>
      </c>
      <c r="T600" s="23">
        <v>115553.07</v>
      </c>
      <c r="U600" s="36">
        <f>VLOOKUP(表2[[#This Row],[2014 Segment]],表3[],3)</f>
        <v>0</v>
      </c>
      <c r="V600" s="25">
        <v>0</v>
      </c>
      <c r="W600" s="25">
        <f>表2[[#This Row],[GR]]+表2[[#This Row],[根据BU需调整GR]]</f>
        <v>0</v>
      </c>
      <c r="X600" s="23">
        <f>表2[[#This Row],[MAT销量]]*(1+表2[[#This Row],[调整后GR2]])</f>
        <v>115553.06666667</v>
      </c>
      <c r="Y600" s="23">
        <f>表2[[#This Row],[调整结果]]/12/114.03</f>
        <v>84.446393249342279</v>
      </c>
      <c r="Z600" s="27">
        <f>ROUND(表2[[#This Row],[调整结果]]-表2[[#This Row],[14 ECI金额]],0)</f>
        <v>0</v>
      </c>
      <c r="AA600" t="s">
        <v>2198</v>
      </c>
    </row>
    <row r="601" spans="1:27" x14ac:dyDescent="0.2">
      <c r="A601" t="s">
        <v>1154</v>
      </c>
      <c r="B601" s="38" t="s">
        <v>1155</v>
      </c>
      <c r="C601" t="s">
        <v>1321</v>
      </c>
      <c r="D601" s="38" t="s">
        <v>1322</v>
      </c>
      <c r="E601" s="38" t="s">
        <v>1330</v>
      </c>
      <c r="F601">
        <v>12900105</v>
      </c>
      <c r="G601" s="39" t="s">
        <v>1334</v>
      </c>
      <c r="H601" s="39" t="s">
        <v>105</v>
      </c>
      <c r="I601" s="38" t="s">
        <v>8</v>
      </c>
      <c r="J601" s="38" t="s">
        <v>185</v>
      </c>
      <c r="K601" s="38" t="s">
        <v>104</v>
      </c>
      <c r="L601" s="38">
        <v>580</v>
      </c>
      <c r="M601" s="38">
        <v>900</v>
      </c>
      <c r="N601" s="2">
        <v>456000</v>
      </c>
      <c r="O601" s="2">
        <v>2</v>
      </c>
      <c r="P601" s="2">
        <v>158121.60000000001</v>
      </c>
      <c r="Q601" s="3">
        <v>0.63037719298245998</v>
      </c>
      <c r="R601" s="48" t="s">
        <v>2197</v>
      </c>
      <c r="S601" s="25">
        <v>0</v>
      </c>
      <c r="T601" s="23">
        <v>158121.60000000001</v>
      </c>
      <c r="U601" s="36">
        <f>VLOOKUP(表2[[#This Row],[2014 Segment]],表3[],3)</f>
        <v>0</v>
      </c>
      <c r="V601" s="25">
        <v>0</v>
      </c>
      <c r="W601" s="25">
        <f>表2[[#This Row],[GR]]+表2[[#This Row],[根据BU需调整GR]]</f>
        <v>0</v>
      </c>
      <c r="X601" s="23">
        <f>表2[[#This Row],[MAT销量]]*(1+表2[[#This Row],[调整后GR2]])</f>
        <v>158121.60000000001</v>
      </c>
      <c r="Y601" s="23">
        <f>表2[[#This Row],[调整结果]]/12/114.03</f>
        <v>115.55555555555556</v>
      </c>
      <c r="Z601" s="27">
        <f>ROUND(表2[[#This Row],[调整结果]]-表2[[#This Row],[14 ECI金额]],0)</f>
        <v>0</v>
      </c>
      <c r="AA601" t="s">
        <v>2198</v>
      </c>
    </row>
    <row r="602" spans="1:27" x14ac:dyDescent="0.2">
      <c r="A602" t="s">
        <v>1154</v>
      </c>
      <c r="B602" s="38" t="s">
        <v>1155</v>
      </c>
      <c r="C602" t="s">
        <v>1321</v>
      </c>
      <c r="D602" s="38" t="s">
        <v>1322</v>
      </c>
      <c r="E602" s="38" t="s">
        <v>1335</v>
      </c>
      <c r="F602">
        <v>12900216</v>
      </c>
      <c r="G602" s="39" t="s">
        <v>814</v>
      </c>
      <c r="H602" s="39" t="s">
        <v>105</v>
      </c>
      <c r="I602" s="38" t="s">
        <v>8</v>
      </c>
      <c r="J602" s="38" t="s">
        <v>47</v>
      </c>
      <c r="K602" s="38" t="s">
        <v>104</v>
      </c>
      <c r="L602" s="38">
        <v>850</v>
      </c>
      <c r="M602" s="38">
        <v>3000</v>
      </c>
      <c r="N602" s="2">
        <v>60000</v>
      </c>
      <c r="O602" s="2">
        <v>1</v>
      </c>
      <c r="P602" s="2">
        <v>0</v>
      </c>
      <c r="Q602" s="3">
        <v>1.059E-2</v>
      </c>
      <c r="R602" s="48" t="s">
        <v>2195</v>
      </c>
      <c r="S602" s="25">
        <v>0</v>
      </c>
      <c r="T602" s="23">
        <v>0</v>
      </c>
      <c r="U602" s="36">
        <f>VLOOKUP(表2[[#This Row],[2014 Segment]],表3[],3)</f>
        <v>0</v>
      </c>
      <c r="V602" s="25">
        <v>0</v>
      </c>
      <c r="W602" s="25">
        <f>表2[[#This Row],[GR]]+表2[[#This Row],[根据BU需调整GR]]</f>
        <v>0</v>
      </c>
      <c r="X602" s="23">
        <f>表2[[#This Row],[MAT销量]]*(1+表2[[#This Row],[调整后GR2]])</f>
        <v>0</v>
      </c>
      <c r="Y602" s="23">
        <f>表2[[#This Row],[调整结果]]/12/114.03</f>
        <v>0</v>
      </c>
      <c r="Z602" s="27">
        <f>ROUND(表2[[#This Row],[调整结果]]-表2[[#This Row],[14 ECI金额]],0)</f>
        <v>0</v>
      </c>
      <c r="AA602" t="s">
        <v>2198</v>
      </c>
    </row>
    <row r="603" spans="1:27" x14ac:dyDescent="0.2">
      <c r="A603" t="s">
        <v>1154</v>
      </c>
      <c r="B603" s="38" t="s">
        <v>1155</v>
      </c>
      <c r="C603" t="s">
        <v>1321</v>
      </c>
      <c r="D603" s="38" t="s">
        <v>1322</v>
      </c>
      <c r="E603" s="38" t="s">
        <v>1335</v>
      </c>
      <c r="F603">
        <v>12900217</v>
      </c>
      <c r="G603" s="39" t="s">
        <v>1336</v>
      </c>
      <c r="H603" s="39" t="s">
        <v>105</v>
      </c>
      <c r="I603" s="38" t="s">
        <v>8</v>
      </c>
      <c r="J603" s="38" t="s">
        <v>47</v>
      </c>
      <c r="K603" s="38" t="s">
        <v>104</v>
      </c>
      <c r="L603" s="38">
        <v>450</v>
      </c>
      <c r="M603" s="38">
        <v>500</v>
      </c>
      <c r="N603" s="2">
        <v>48000</v>
      </c>
      <c r="O603" s="2">
        <v>1</v>
      </c>
      <c r="P603" s="2">
        <v>31625.626666667002</v>
      </c>
      <c r="Q603" s="3">
        <v>0.70158833333333004</v>
      </c>
      <c r="R603" s="48" t="s">
        <v>2197</v>
      </c>
      <c r="S603" s="25">
        <v>0</v>
      </c>
      <c r="T603" s="23">
        <v>31625.63</v>
      </c>
      <c r="U603" s="36">
        <f>VLOOKUP(表2[[#This Row],[2014 Segment]],表3[],3)</f>
        <v>0</v>
      </c>
      <c r="V603" s="25">
        <v>0</v>
      </c>
      <c r="W603" s="25">
        <f>表2[[#This Row],[GR]]+表2[[#This Row],[根据BU需调整GR]]</f>
        <v>0</v>
      </c>
      <c r="X603" s="23">
        <f>表2[[#This Row],[MAT销量]]*(1+表2[[#This Row],[调整后GR2]])</f>
        <v>31625.626666667002</v>
      </c>
      <c r="Y603" s="23">
        <f>表2[[#This Row],[调整结果]]/12/114.03</f>
        <v>23.112066025510099</v>
      </c>
      <c r="Z603" s="27">
        <f>ROUND(表2[[#This Row],[调整结果]]-表2[[#This Row],[14 ECI金额]],0)</f>
        <v>0</v>
      </c>
      <c r="AA603" t="s">
        <v>2198</v>
      </c>
    </row>
    <row r="604" spans="1:27" x14ac:dyDescent="0.2">
      <c r="A604" t="s">
        <v>1154</v>
      </c>
      <c r="B604" s="38" t="s">
        <v>1155</v>
      </c>
      <c r="C604" t="s">
        <v>1321</v>
      </c>
      <c r="D604" s="38" t="s">
        <v>1322</v>
      </c>
      <c r="E604" s="38" t="s">
        <v>1337</v>
      </c>
      <c r="F604">
        <v>12900218</v>
      </c>
      <c r="G604" s="39" t="s">
        <v>815</v>
      </c>
      <c r="H604" s="39" t="s">
        <v>105</v>
      </c>
      <c r="I604" s="38" t="s">
        <v>8</v>
      </c>
      <c r="J604" s="38" t="s">
        <v>47</v>
      </c>
      <c r="K604" s="38" t="s">
        <v>104</v>
      </c>
      <c r="L604" s="38">
        <v>770</v>
      </c>
      <c r="M604" s="38">
        <v>3000</v>
      </c>
      <c r="N604" s="2">
        <v>63600</v>
      </c>
      <c r="O604" s="2">
        <v>1</v>
      </c>
      <c r="P604" s="2">
        <v>51696</v>
      </c>
      <c r="Q604" s="3">
        <v>0.76823899371069004</v>
      </c>
      <c r="R604" s="48" t="s">
        <v>2197</v>
      </c>
      <c r="S604" s="25">
        <v>0</v>
      </c>
      <c r="T604" s="23">
        <v>51696</v>
      </c>
      <c r="U604" s="36">
        <f>VLOOKUP(表2[[#This Row],[2014 Segment]],表3[],3)</f>
        <v>0</v>
      </c>
      <c r="V604" s="25">
        <v>0</v>
      </c>
      <c r="W604" s="25">
        <f>表2[[#This Row],[GR]]+表2[[#This Row],[根据BU需调整GR]]</f>
        <v>0</v>
      </c>
      <c r="X604" s="23">
        <f>表2[[#This Row],[MAT销量]]*(1+表2[[#This Row],[调整后GR2]])</f>
        <v>51696</v>
      </c>
      <c r="Y604" s="23">
        <f>表2[[#This Row],[调整结果]]/12/114.03</f>
        <v>37.779531702183633</v>
      </c>
      <c r="Z604" s="27">
        <f>ROUND(表2[[#This Row],[调整结果]]-表2[[#This Row],[14 ECI金额]],0)</f>
        <v>0</v>
      </c>
      <c r="AA604" t="s">
        <v>2198</v>
      </c>
    </row>
    <row r="605" spans="1:27" x14ac:dyDescent="0.2">
      <c r="A605" t="s">
        <v>1154</v>
      </c>
      <c r="B605" s="38" t="s">
        <v>1155</v>
      </c>
      <c r="C605" t="s">
        <v>1321</v>
      </c>
      <c r="D605" s="38" t="s">
        <v>1322</v>
      </c>
      <c r="E605" s="38" t="s">
        <v>1337</v>
      </c>
      <c r="F605">
        <v>12900220</v>
      </c>
      <c r="G605" s="39" t="s">
        <v>1338</v>
      </c>
      <c r="H605" s="39" t="s">
        <v>105</v>
      </c>
      <c r="I605" s="38" t="s">
        <v>8</v>
      </c>
      <c r="J605" s="38" t="s">
        <v>47</v>
      </c>
      <c r="K605" s="38" t="s">
        <v>106</v>
      </c>
      <c r="L605" s="38">
        <v>250</v>
      </c>
      <c r="M605" s="38">
        <v>1400</v>
      </c>
      <c r="N605" s="2">
        <v>37200</v>
      </c>
      <c r="O605" s="2">
        <v>1</v>
      </c>
      <c r="P605" s="2">
        <v>7297.92</v>
      </c>
      <c r="Q605" s="3">
        <v>0.29017204301075</v>
      </c>
      <c r="R605" s="48" t="s">
        <v>2196</v>
      </c>
      <c r="S605" s="25">
        <v>0</v>
      </c>
      <c r="T605" s="23">
        <v>7297.92</v>
      </c>
      <c r="U605" s="36">
        <f>VLOOKUP(表2[[#This Row],[2014 Segment]],表3[],3)</f>
        <v>0</v>
      </c>
      <c r="V605" s="25">
        <v>0</v>
      </c>
      <c r="W605" s="25">
        <f>表2[[#This Row],[GR]]+表2[[#This Row],[根据BU需调整GR]]</f>
        <v>0</v>
      </c>
      <c r="X605" s="23">
        <f>表2[[#This Row],[MAT销量]]*(1+表2[[#This Row],[调整后GR2]])</f>
        <v>7297.92</v>
      </c>
      <c r="Y605" s="23">
        <f>表2[[#This Row],[调整结果]]/12/114.03</f>
        <v>5.333333333333333</v>
      </c>
      <c r="Z605" s="27">
        <f>ROUND(表2[[#This Row],[调整结果]]-表2[[#This Row],[14 ECI金额]],0)</f>
        <v>0</v>
      </c>
      <c r="AA605" t="s">
        <v>2198</v>
      </c>
    </row>
    <row r="606" spans="1:27" x14ac:dyDescent="0.2">
      <c r="A606" t="s">
        <v>1154</v>
      </c>
      <c r="B606" s="38" t="s">
        <v>1155</v>
      </c>
      <c r="C606" t="s">
        <v>1321</v>
      </c>
      <c r="D606" s="38" t="s">
        <v>1322</v>
      </c>
      <c r="E606" s="38" t="s">
        <v>1337</v>
      </c>
      <c r="F606">
        <v>12900222</v>
      </c>
      <c r="G606" s="39" t="s">
        <v>188</v>
      </c>
      <c r="H606" s="39" t="s">
        <v>103</v>
      </c>
      <c r="I606" s="38" t="s">
        <v>8</v>
      </c>
      <c r="J606" s="38" t="s">
        <v>47</v>
      </c>
      <c r="K606" s="38" t="s">
        <v>104</v>
      </c>
      <c r="L606" s="38">
        <v>800</v>
      </c>
      <c r="M606" s="38">
        <v>3000</v>
      </c>
      <c r="N606" s="2">
        <v>236284.71272727</v>
      </c>
      <c r="O606" s="2">
        <v>2</v>
      </c>
      <c r="P606" s="2">
        <v>185494.01333332999</v>
      </c>
      <c r="Q606" s="3">
        <v>0.71442988440324995</v>
      </c>
      <c r="R606" s="48" t="s">
        <v>2197</v>
      </c>
      <c r="S606" s="25">
        <v>0</v>
      </c>
      <c r="T606" s="23">
        <v>185494.01</v>
      </c>
      <c r="U606" s="36">
        <f>VLOOKUP(表2[[#This Row],[2014 Segment]],表3[],3)</f>
        <v>0</v>
      </c>
      <c r="V606" s="25">
        <v>0</v>
      </c>
      <c r="W606" s="25">
        <f>表2[[#This Row],[GR]]+表2[[#This Row],[根据BU需调整GR]]</f>
        <v>0</v>
      </c>
      <c r="X606" s="23">
        <f>表2[[#This Row],[MAT销量]]*(1+表2[[#This Row],[调整后GR2]])</f>
        <v>185494.01333332999</v>
      </c>
      <c r="Y606" s="23">
        <f>表2[[#This Row],[调整结果]]/12/114.03</f>
        <v>135.55936546912361</v>
      </c>
      <c r="Z606" s="27">
        <f>ROUND(表2[[#This Row],[调整结果]]-表2[[#This Row],[14 ECI金额]],0)</f>
        <v>0</v>
      </c>
      <c r="AA606" t="s">
        <v>2198</v>
      </c>
    </row>
    <row r="607" spans="1:27" x14ac:dyDescent="0.2">
      <c r="A607" t="s">
        <v>1154</v>
      </c>
      <c r="B607" s="38" t="s">
        <v>1155</v>
      </c>
      <c r="C607" t="s">
        <v>1321</v>
      </c>
      <c r="D607" s="38" t="s">
        <v>1322</v>
      </c>
      <c r="E607" s="38" t="s">
        <v>1335</v>
      </c>
      <c r="F607">
        <v>12900224</v>
      </c>
      <c r="G607" s="39" t="s">
        <v>816</v>
      </c>
      <c r="H607" s="39" t="s">
        <v>105</v>
      </c>
      <c r="I607" s="38" t="s">
        <v>8</v>
      </c>
      <c r="J607" s="38" t="s">
        <v>47</v>
      </c>
      <c r="K607" s="38" t="s">
        <v>104</v>
      </c>
      <c r="L607" s="38">
        <v>500</v>
      </c>
      <c r="M607" s="38">
        <v>290</v>
      </c>
      <c r="N607" s="2">
        <v>540000</v>
      </c>
      <c r="O607" s="2">
        <v>3</v>
      </c>
      <c r="P607" s="2">
        <v>304089.59999999998</v>
      </c>
      <c r="Q607" s="3">
        <v>0.65217925925926001</v>
      </c>
      <c r="R607" s="48" t="s">
        <v>2197</v>
      </c>
      <c r="S607" s="25">
        <v>0</v>
      </c>
      <c r="T607" s="23">
        <v>304089.59999999998</v>
      </c>
      <c r="U607" s="36">
        <f>VLOOKUP(表2[[#This Row],[2014 Segment]],表3[],3)</f>
        <v>0</v>
      </c>
      <c r="V607" s="25">
        <v>0</v>
      </c>
      <c r="W607" s="25">
        <f>表2[[#This Row],[GR]]+表2[[#This Row],[根据BU需调整GR]]</f>
        <v>0</v>
      </c>
      <c r="X607" s="23">
        <f>表2[[#This Row],[MAT销量]]*(1+表2[[#This Row],[调整后GR2]])</f>
        <v>304089.59999999998</v>
      </c>
      <c r="Y607" s="23">
        <f>表2[[#This Row],[调整结果]]/12/114.03</f>
        <v>222.22923791984564</v>
      </c>
      <c r="Z607" s="27">
        <f>ROUND(表2[[#This Row],[调整结果]]-表2[[#This Row],[14 ECI金额]],0)</f>
        <v>0</v>
      </c>
      <c r="AA607" t="s">
        <v>2198</v>
      </c>
    </row>
    <row r="608" spans="1:27" x14ac:dyDescent="0.2">
      <c r="A608" t="s">
        <v>1154</v>
      </c>
      <c r="B608" s="38" t="s">
        <v>1155</v>
      </c>
      <c r="C608" t="s">
        <v>1321</v>
      </c>
      <c r="D608" s="38" t="s">
        <v>1322</v>
      </c>
      <c r="E608" s="38" t="s">
        <v>1337</v>
      </c>
      <c r="F608">
        <v>12900228</v>
      </c>
      <c r="G608" s="39" t="s">
        <v>1339</v>
      </c>
      <c r="H608" s="39" t="s">
        <v>105</v>
      </c>
      <c r="I608" s="38" t="s">
        <v>8</v>
      </c>
      <c r="J608" s="38" t="s">
        <v>47</v>
      </c>
      <c r="K608" s="38" t="s">
        <v>104</v>
      </c>
      <c r="L608" s="38">
        <v>700</v>
      </c>
      <c r="M608" s="38">
        <v>230</v>
      </c>
      <c r="N608" s="2">
        <v>420000</v>
      </c>
      <c r="O608" s="2">
        <v>2</v>
      </c>
      <c r="P608" s="2">
        <v>377068.79999999999</v>
      </c>
      <c r="Q608" s="3">
        <v>0.75162666666667</v>
      </c>
      <c r="R608" s="48" t="s">
        <v>2197</v>
      </c>
      <c r="S608" s="25">
        <v>0</v>
      </c>
      <c r="T608" s="23">
        <v>377068.79999999999</v>
      </c>
      <c r="U608" s="36">
        <f>VLOOKUP(表2[[#This Row],[2014 Segment]],表3[],3)</f>
        <v>0</v>
      </c>
      <c r="V608" s="25">
        <v>0</v>
      </c>
      <c r="W608" s="25">
        <f>表2[[#This Row],[GR]]+表2[[#This Row],[根据BU需调整GR]]</f>
        <v>0</v>
      </c>
      <c r="X608" s="23">
        <f>表2[[#This Row],[MAT销量]]*(1+表2[[#This Row],[调整后GR2]])</f>
        <v>377068.79999999999</v>
      </c>
      <c r="Y608" s="23">
        <f>表2[[#This Row],[调整结果]]/12/114.03</f>
        <v>275.56257125317899</v>
      </c>
      <c r="Z608" s="27">
        <f>ROUND(表2[[#This Row],[调整结果]]-表2[[#This Row],[14 ECI金额]],0)</f>
        <v>0</v>
      </c>
      <c r="AA608" t="s">
        <v>2198</v>
      </c>
    </row>
    <row r="609" spans="1:27" x14ac:dyDescent="0.2">
      <c r="A609" t="s">
        <v>1154</v>
      </c>
      <c r="B609" s="38" t="s">
        <v>1155</v>
      </c>
      <c r="C609" t="s">
        <v>1321</v>
      </c>
      <c r="D609" s="38" t="s">
        <v>1322</v>
      </c>
      <c r="E609" s="38" t="s">
        <v>1337</v>
      </c>
      <c r="F609">
        <v>12900229</v>
      </c>
      <c r="G609" s="39" t="s">
        <v>567</v>
      </c>
      <c r="H609" s="39" t="s">
        <v>103</v>
      </c>
      <c r="I609" s="38" t="s">
        <v>8</v>
      </c>
      <c r="J609" s="38" t="s">
        <v>47</v>
      </c>
      <c r="K609" s="38" t="s">
        <v>104</v>
      </c>
      <c r="L609" s="38">
        <v>1718</v>
      </c>
      <c r="M609" s="38">
        <v>5000</v>
      </c>
      <c r="N609" s="2">
        <v>559548.60770000005</v>
      </c>
      <c r="O609" s="2">
        <v>3</v>
      </c>
      <c r="P609" s="2">
        <v>443969.06666667003</v>
      </c>
      <c r="Q609" s="3">
        <v>0.72201627247476996</v>
      </c>
      <c r="R609" s="48" t="s">
        <v>2197</v>
      </c>
      <c r="S609" s="25">
        <v>0</v>
      </c>
      <c r="T609" s="23">
        <v>443969.07</v>
      </c>
      <c r="U609" s="36">
        <f>VLOOKUP(表2[[#This Row],[2014 Segment]],表3[],3)</f>
        <v>0</v>
      </c>
      <c r="V609" s="25">
        <v>0</v>
      </c>
      <c r="W609" s="25">
        <f>表2[[#This Row],[GR]]+表2[[#This Row],[根据BU需调整GR]]</f>
        <v>0</v>
      </c>
      <c r="X609" s="23">
        <f>表2[[#This Row],[MAT销量]]*(1+表2[[#This Row],[调整后GR2]])</f>
        <v>443969.06666667003</v>
      </c>
      <c r="Y609" s="23">
        <f>表2[[#This Row],[调整结果]]/12/114.03</f>
        <v>324.45340894696568</v>
      </c>
      <c r="Z609" s="27">
        <f>ROUND(表2[[#This Row],[调整结果]]-表2[[#This Row],[14 ECI金额]],0)</f>
        <v>0</v>
      </c>
      <c r="AA609" t="s">
        <v>2198</v>
      </c>
    </row>
    <row r="610" spans="1:27" x14ac:dyDescent="0.2">
      <c r="A610" t="s">
        <v>1154</v>
      </c>
      <c r="B610" s="38" t="s">
        <v>1155</v>
      </c>
      <c r="C610" t="s">
        <v>1321</v>
      </c>
      <c r="D610" s="38" t="s">
        <v>1322</v>
      </c>
      <c r="E610" s="38" t="s">
        <v>1337</v>
      </c>
      <c r="F610">
        <v>12900230</v>
      </c>
      <c r="G610" s="39" t="s">
        <v>817</v>
      </c>
      <c r="H610" s="39" t="s">
        <v>105</v>
      </c>
      <c r="I610" s="38" t="s">
        <v>8</v>
      </c>
      <c r="J610" s="38" t="s">
        <v>47</v>
      </c>
      <c r="K610" s="38" t="s">
        <v>106</v>
      </c>
      <c r="L610" s="38">
        <v>400</v>
      </c>
      <c r="M610" s="38">
        <v>800</v>
      </c>
      <c r="N610" s="2">
        <v>120000</v>
      </c>
      <c r="O610" s="2">
        <v>1</v>
      </c>
      <c r="P610" s="2">
        <v>112512.53333332999</v>
      </c>
      <c r="Q610" s="3">
        <v>0.82872666666667005</v>
      </c>
      <c r="R610" s="48" t="s">
        <v>2197</v>
      </c>
      <c r="S610" s="25">
        <v>0</v>
      </c>
      <c r="T610" s="23">
        <v>112512.53</v>
      </c>
      <c r="U610" s="36">
        <f>VLOOKUP(表2[[#This Row],[2014 Segment]],表3[],3)</f>
        <v>0</v>
      </c>
      <c r="V610" s="25">
        <v>0</v>
      </c>
      <c r="W610" s="25">
        <f>表2[[#This Row],[GR]]+表2[[#This Row],[根据BU需调整GR]]</f>
        <v>0</v>
      </c>
      <c r="X610" s="23">
        <f>表2[[#This Row],[MAT销量]]*(1+表2[[#This Row],[调整后GR2]])</f>
        <v>112512.53333332999</v>
      </c>
      <c r="Y610" s="23">
        <f>表2[[#This Row],[调整结果]]/12/114.03</f>
        <v>82.224365907604707</v>
      </c>
      <c r="Z610" s="27">
        <f>ROUND(表2[[#This Row],[调整结果]]-表2[[#This Row],[14 ECI金额]],0)</f>
        <v>0</v>
      </c>
      <c r="AA610" t="s">
        <v>2198</v>
      </c>
    </row>
    <row r="611" spans="1:27" x14ac:dyDescent="0.2">
      <c r="A611" t="s">
        <v>1154</v>
      </c>
      <c r="B611" s="38" t="s">
        <v>1155</v>
      </c>
      <c r="C611" t="s">
        <v>1321</v>
      </c>
      <c r="D611" s="38" t="s">
        <v>1322</v>
      </c>
      <c r="E611" s="38" t="s">
        <v>1335</v>
      </c>
      <c r="F611">
        <v>12900231</v>
      </c>
      <c r="G611" s="39" t="s">
        <v>1340</v>
      </c>
      <c r="H611" s="39" t="s">
        <v>105</v>
      </c>
      <c r="I611" s="38" t="s">
        <v>8</v>
      </c>
      <c r="J611" s="38" t="s">
        <v>47</v>
      </c>
      <c r="K611" s="38" t="s">
        <v>106</v>
      </c>
      <c r="L611" s="38">
        <v>180</v>
      </c>
      <c r="M611" s="38">
        <v>472</v>
      </c>
      <c r="N611" s="2">
        <v>37200</v>
      </c>
      <c r="O611" s="2">
        <v>1</v>
      </c>
      <c r="P611" s="2">
        <v>16572.626666667002</v>
      </c>
      <c r="Q611" s="3">
        <v>0.37034059139785003</v>
      </c>
      <c r="R611" s="48" t="s">
        <v>2196</v>
      </c>
      <c r="S611" s="25">
        <v>0</v>
      </c>
      <c r="T611" s="23">
        <v>16572.63</v>
      </c>
      <c r="U611" s="36">
        <f>VLOOKUP(表2[[#This Row],[2014 Segment]],表3[],3)</f>
        <v>0</v>
      </c>
      <c r="V611" s="25">
        <v>0</v>
      </c>
      <c r="W611" s="25">
        <f>表2[[#This Row],[GR]]+表2[[#This Row],[根据BU需调整GR]]</f>
        <v>0</v>
      </c>
      <c r="X611" s="23">
        <f>表2[[#This Row],[MAT销量]]*(1+表2[[#This Row],[调整后GR2]])</f>
        <v>16572.626666667002</v>
      </c>
      <c r="Y611" s="23">
        <f>表2[[#This Row],[调整结果]]/12/114.03</f>
        <v>12.111305991600895</v>
      </c>
      <c r="Z611" s="27">
        <f>ROUND(表2[[#This Row],[调整结果]]-表2[[#This Row],[14 ECI金额]],0)</f>
        <v>0</v>
      </c>
      <c r="AA611" t="s">
        <v>2198</v>
      </c>
    </row>
    <row r="612" spans="1:27" x14ac:dyDescent="0.2">
      <c r="A612" t="s">
        <v>1154</v>
      </c>
      <c r="B612" s="38" t="s">
        <v>1155</v>
      </c>
      <c r="C612" t="s">
        <v>1321</v>
      </c>
      <c r="D612" s="38" t="s">
        <v>1322</v>
      </c>
      <c r="E612" s="38" t="s">
        <v>1335</v>
      </c>
      <c r="F612">
        <v>12900232</v>
      </c>
      <c r="G612" s="39" t="s">
        <v>393</v>
      </c>
      <c r="H612" s="39" t="s">
        <v>103</v>
      </c>
      <c r="I612" s="38" t="s">
        <v>8</v>
      </c>
      <c r="J612" s="38" t="s">
        <v>47</v>
      </c>
      <c r="K612" s="38" t="s">
        <v>104</v>
      </c>
      <c r="L612" s="38">
        <v>600</v>
      </c>
      <c r="M612" s="38">
        <v>1500</v>
      </c>
      <c r="N612" s="2">
        <v>74726.666666667006</v>
      </c>
      <c r="O612" s="2">
        <v>1</v>
      </c>
      <c r="P612" s="2">
        <v>64770.853333332998</v>
      </c>
      <c r="Q612" s="3">
        <v>0.90436872156303005</v>
      </c>
      <c r="R612" s="48" t="s">
        <v>2197</v>
      </c>
      <c r="S612" s="25">
        <v>0</v>
      </c>
      <c r="T612" s="23">
        <v>64770.85</v>
      </c>
      <c r="U612" s="36">
        <f>VLOOKUP(表2[[#This Row],[2014 Segment]],表3[],3)</f>
        <v>0</v>
      </c>
      <c r="V612" s="25">
        <v>0</v>
      </c>
      <c r="W612" s="25">
        <f>表2[[#This Row],[GR]]+表2[[#This Row],[根据BU需调整GR]]</f>
        <v>0</v>
      </c>
      <c r="X612" s="23">
        <f>表2[[#This Row],[MAT销量]]*(1+表2[[#This Row],[调整后GR2]])</f>
        <v>64770.853333332998</v>
      </c>
      <c r="Y612" s="23">
        <f>表2[[#This Row],[调整结果]]/12/114.03</f>
        <v>47.334658520661961</v>
      </c>
      <c r="Z612" s="27">
        <f>ROUND(表2[[#This Row],[调整结果]]-表2[[#This Row],[14 ECI金额]],0)</f>
        <v>0</v>
      </c>
      <c r="AA612" t="s">
        <v>2198</v>
      </c>
    </row>
    <row r="613" spans="1:27" x14ac:dyDescent="0.2">
      <c r="A613" t="s">
        <v>1154</v>
      </c>
      <c r="B613" s="38" t="s">
        <v>1155</v>
      </c>
      <c r="C613" t="s">
        <v>1321</v>
      </c>
      <c r="D613" s="38" t="s">
        <v>1322</v>
      </c>
      <c r="E613" s="38" t="s">
        <v>1337</v>
      </c>
      <c r="F613">
        <v>12900233</v>
      </c>
      <c r="G613" s="39" t="s">
        <v>818</v>
      </c>
      <c r="H613" s="39" t="s">
        <v>105</v>
      </c>
      <c r="I613" s="38" t="s">
        <v>8</v>
      </c>
      <c r="J613" s="38" t="s">
        <v>47</v>
      </c>
      <c r="K613" s="38" t="s">
        <v>104</v>
      </c>
      <c r="L613" s="38">
        <v>1000</v>
      </c>
      <c r="M613" s="38">
        <v>2000</v>
      </c>
      <c r="N613" s="2">
        <v>72000</v>
      </c>
      <c r="O613" s="2">
        <v>1</v>
      </c>
      <c r="P613" s="2">
        <v>66899.733333333003</v>
      </c>
      <c r="Q613" s="3">
        <v>0.76788333333333003</v>
      </c>
      <c r="R613" s="48" t="s">
        <v>2197</v>
      </c>
      <c r="S613" s="25">
        <v>0</v>
      </c>
      <c r="T613" s="23">
        <v>66899.73</v>
      </c>
      <c r="U613" s="36">
        <f>VLOOKUP(表2[[#This Row],[2014 Segment]],表3[],3)</f>
        <v>0</v>
      </c>
      <c r="V613" s="25">
        <v>0</v>
      </c>
      <c r="W613" s="25">
        <f>表2[[#This Row],[GR]]+表2[[#This Row],[根据BU需调整GR]]</f>
        <v>0</v>
      </c>
      <c r="X613" s="23">
        <f>表2[[#This Row],[MAT销量]]*(1+表2[[#This Row],[调整后GR2]])</f>
        <v>66899.733333333003</v>
      </c>
      <c r="Y613" s="23">
        <f>表2[[#This Row],[调整结果]]/12/114.03</f>
        <v>48.89044793280496</v>
      </c>
      <c r="Z613" s="27">
        <f>ROUND(表2[[#This Row],[调整结果]]-表2[[#This Row],[14 ECI金额]],0)</f>
        <v>0</v>
      </c>
      <c r="AA613" t="s">
        <v>2198</v>
      </c>
    </row>
    <row r="614" spans="1:27" x14ac:dyDescent="0.2">
      <c r="A614" t="s">
        <v>1154</v>
      </c>
      <c r="B614" s="38" t="s">
        <v>1155</v>
      </c>
      <c r="C614" t="s">
        <v>1321</v>
      </c>
      <c r="D614" s="38" t="s">
        <v>1322</v>
      </c>
      <c r="E614" s="38" t="s">
        <v>1337</v>
      </c>
      <c r="F614">
        <v>12900234</v>
      </c>
      <c r="G614" s="39" t="s">
        <v>819</v>
      </c>
      <c r="H614" s="39" t="s">
        <v>105</v>
      </c>
      <c r="I614" s="38" t="s">
        <v>8</v>
      </c>
      <c r="J614" s="38" t="s">
        <v>47</v>
      </c>
      <c r="K614" s="38" t="s">
        <v>104</v>
      </c>
      <c r="L614" s="38">
        <v>450</v>
      </c>
      <c r="M614" s="38">
        <v>600</v>
      </c>
      <c r="N614" s="2">
        <v>39252</v>
      </c>
      <c r="O614" s="2">
        <v>1</v>
      </c>
      <c r="P614" s="2">
        <v>30408.639999999999</v>
      </c>
      <c r="Q614" s="3">
        <v>0.63313767451339997</v>
      </c>
      <c r="R614" s="48" t="s">
        <v>2197</v>
      </c>
      <c r="S614" s="25">
        <v>0</v>
      </c>
      <c r="T614" s="23">
        <v>30408.639999999999</v>
      </c>
      <c r="U614" s="36">
        <f>VLOOKUP(表2[[#This Row],[2014 Segment]],表3[],3)</f>
        <v>0</v>
      </c>
      <c r="V614" s="25">
        <v>0</v>
      </c>
      <c r="W614" s="25">
        <f>表2[[#This Row],[GR]]+表2[[#This Row],[根据BU需调整GR]]</f>
        <v>0</v>
      </c>
      <c r="X614" s="23">
        <f>表2[[#This Row],[MAT销量]]*(1+表2[[#This Row],[调整后GR2]])</f>
        <v>30408.639999999999</v>
      </c>
      <c r="Y614" s="23">
        <f>表2[[#This Row],[调整结果]]/12/114.03</f>
        <v>22.222689935397117</v>
      </c>
      <c r="Z614" s="27">
        <f>ROUND(表2[[#This Row],[调整结果]]-表2[[#This Row],[14 ECI金额]],0)</f>
        <v>0</v>
      </c>
      <c r="AA614" t="s">
        <v>2198</v>
      </c>
    </row>
    <row r="615" spans="1:27" x14ac:dyDescent="0.2">
      <c r="A615" t="s">
        <v>1154</v>
      </c>
      <c r="B615" s="38" t="s">
        <v>1155</v>
      </c>
      <c r="C615" t="s">
        <v>1321</v>
      </c>
      <c r="D615" s="38" t="s">
        <v>1322</v>
      </c>
      <c r="E615" s="38" t="s">
        <v>1335</v>
      </c>
      <c r="F615">
        <v>12900236</v>
      </c>
      <c r="G615" s="39" t="s">
        <v>820</v>
      </c>
      <c r="H615" s="39" t="s">
        <v>105</v>
      </c>
      <c r="I615" s="38" t="s">
        <v>8</v>
      </c>
      <c r="J615" s="38" t="s">
        <v>47</v>
      </c>
      <c r="K615" s="38" t="s">
        <v>104</v>
      </c>
      <c r="L615" s="38">
        <v>1500</v>
      </c>
      <c r="M615" s="38">
        <v>2250</v>
      </c>
      <c r="N615" s="2">
        <v>504000</v>
      </c>
      <c r="O615" s="2">
        <v>3</v>
      </c>
      <c r="P615" s="2">
        <v>339648</v>
      </c>
      <c r="Q615" s="3">
        <v>0.78630218253967998</v>
      </c>
      <c r="R615" s="48" t="s">
        <v>2197</v>
      </c>
      <c r="S615" s="25">
        <v>0</v>
      </c>
      <c r="T615" s="23">
        <v>339648</v>
      </c>
      <c r="U615" s="36">
        <f>VLOOKUP(表2[[#This Row],[2014 Segment]],表3[],3)</f>
        <v>0</v>
      </c>
      <c r="V615" s="25">
        <v>0</v>
      </c>
      <c r="W615" s="25">
        <f>表2[[#This Row],[GR]]+表2[[#This Row],[根据BU需调整GR]]</f>
        <v>0</v>
      </c>
      <c r="X615" s="23">
        <f>表2[[#This Row],[MAT销量]]*(1+表2[[#This Row],[调整后GR2]])</f>
        <v>339648</v>
      </c>
      <c r="Y615" s="23">
        <f>表2[[#This Row],[调整结果]]/12/114.03</f>
        <v>248.21538191703937</v>
      </c>
      <c r="Z615" s="27">
        <f>ROUND(表2[[#This Row],[调整结果]]-表2[[#This Row],[14 ECI金额]],0)</f>
        <v>0</v>
      </c>
      <c r="AA615" t="s">
        <v>2198</v>
      </c>
    </row>
    <row r="616" spans="1:27" x14ac:dyDescent="0.2">
      <c r="A616" t="s">
        <v>1154</v>
      </c>
      <c r="B616" s="38" t="s">
        <v>1155</v>
      </c>
      <c r="C616" t="s">
        <v>1321</v>
      </c>
      <c r="D616" s="38" t="s">
        <v>1322</v>
      </c>
      <c r="E616" s="38" t="s">
        <v>1335</v>
      </c>
      <c r="F616">
        <v>12900237</v>
      </c>
      <c r="G616" s="39" t="s">
        <v>821</v>
      </c>
      <c r="H616" s="39" t="s">
        <v>105</v>
      </c>
      <c r="I616" s="38" t="s">
        <v>8</v>
      </c>
      <c r="J616" s="38" t="s">
        <v>47</v>
      </c>
      <c r="K616" s="38" t="s">
        <v>104</v>
      </c>
      <c r="L616" s="38">
        <v>700</v>
      </c>
      <c r="M616" s="38">
        <v>1818</v>
      </c>
      <c r="N616" s="2">
        <v>91176</v>
      </c>
      <c r="O616" s="2">
        <v>1</v>
      </c>
      <c r="P616" s="2">
        <v>81189.626666666998</v>
      </c>
      <c r="Q616" s="3">
        <v>0.84207401070457</v>
      </c>
      <c r="R616" s="48" t="s">
        <v>2197</v>
      </c>
      <c r="S616" s="25">
        <v>0</v>
      </c>
      <c r="T616" s="23">
        <v>81189.63</v>
      </c>
      <c r="U616" s="36">
        <f>VLOOKUP(表2[[#This Row],[2014 Segment]],表3[],3)</f>
        <v>0</v>
      </c>
      <c r="V616" s="25">
        <v>0</v>
      </c>
      <c r="W616" s="25">
        <f>表2[[#This Row],[GR]]+表2[[#This Row],[根据BU需调整GR]]</f>
        <v>0</v>
      </c>
      <c r="X616" s="23">
        <f>表2[[#This Row],[MAT销量]]*(1+表2[[#This Row],[调整后GR2]])</f>
        <v>81189.626666666998</v>
      </c>
      <c r="Y616" s="23">
        <f>表2[[#This Row],[调整结果]]/12/114.03</f>
        <v>59.333528213823115</v>
      </c>
      <c r="Z616" s="27">
        <f>ROUND(表2[[#This Row],[调整结果]]-表2[[#This Row],[14 ECI金额]],0)</f>
        <v>0</v>
      </c>
      <c r="AA616" t="s">
        <v>2198</v>
      </c>
    </row>
    <row r="617" spans="1:27" x14ac:dyDescent="0.2">
      <c r="A617" t="s">
        <v>1154</v>
      </c>
      <c r="B617" s="38" t="s">
        <v>1155</v>
      </c>
      <c r="C617" t="s">
        <v>1321</v>
      </c>
      <c r="D617" s="38" t="s">
        <v>1322</v>
      </c>
      <c r="E617" s="38" t="s">
        <v>1323</v>
      </c>
      <c r="F617">
        <v>12900297</v>
      </c>
      <c r="G617" s="39" t="s">
        <v>1341</v>
      </c>
      <c r="H617" s="39" t="s">
        <v>105</v>
      </c>
      <c r="I617" s="38" t="s">
        <v>8</v>
      </c>
      <c r="J617" s="38" t="s">
        <v>192</v>
      </c>
      <c r="K617" s="38" t="s">
        <v>104</v>
      </c>
      <c r="L617" s="38">
        <v>500</v>
      </c>
      <c r="M617" s="38">
        <v>2509</v>
      </c>
      <c r="N617" s="2">
        <v>36600</v>
      </c>
      <c r="O617" s="2">
        <v>1</v>
      </c>
      <c r="P617" s="2">
        <v>31625.173333333001</v>
      </c>
      <c r="Q617" s="3">
        <v>0.61025573770492003</v>
      </c>
      <c r="R617" s="48" t="s">
        <v>2197</v>
      </c>
      <c r="S617" s="25">
        <v>0</v>
      </c>
      <c r="T617" s="23">
        <v>31625.17</v>
      </c>
      <c r="U617" s="36">
        <f>VLOOKUP(表2[[#This Row],[2014 Segment]],表3[],3)</f>
        <v>0</v>
      </c>
      <c r="V617" s="25">
        <v>0</v>
      </c>
      <c r="W617" s="25">
        <f>表2[[#This Row],[GR]]+表2[[#This Row],[根据BU需调整GR]]</f>
        <v>0</v>
      </c>
      <c r="X617" s="23">
        <f>表2[[#This Row],[MAT销量]]*(1+表2[[#This Row],[调整后GR2]])</f>
        <v>31625.173333333001</v>
      </c>
      <c r="Y617" s="23">
        <f>表2[[#This Row],[调整结果]]/12/114.03</f>
        <v>23.111734728677394</v>
      </c>
      <c r="Z617" s="27">
        <f>ROUND(表2[[#This Row],[调整结果]]-表2[[#This Row],[14 ECI金额]],0)</f>
        <v>0</v>
      </c>
      <c r="AA617" t="s">
        <v>2198</v>
      </c>
    </row>
    <row r="618" spans="1:27" x14ac:dyDescent="0.2">
      <c r="A618" t="s">
        <v>1154</v>
      </c>
      <c r="B618" s="38" t="s">
        <v>1155</v>
      </c>
      <c r="C618" t="s">
        <v>1321</v>
      </c>
      <c r="D618" s="38" t="s">
        <v>1322</v>
      </c>
      <c r="E618" s="38" t="s">
        <v>1335</v>
      </c>
      <c r="F618">
        <v>12900301</v>
      </c>
      <c r="G618" s="39" t="s">
        <v>1342</v>
      </c>
      <c r="H618" s="39" t="s">
        <v>105</v>
      </c>
      <c r="I618" s="38" t="s">
        <v>8</v>
      </c>
      <c r="J618" s="38" t="s">
        <v>47</v>
      </c>
      <c r="K618" s="38" t="s">
        <v>106</v>
      </c>
      <c r="L618" s="38">
        <v>265</v>
      </c>
      <c r="M618" s="38">
        <v>472</v>
      </c>
      <c r="N618" s="2">
        <v>37200</v>
      </c>
      <c r="O618" s="2">
        <v>1</v>
      </c>
      <c r="P618" s="2">
        <v>18245.2</v>
      </c>
      <c r="Q618" s="3">
        <v>0.31580107526882001</v>
      </c>
      <c r="R618" s="48" t="s">
        <v>2196</v>
      </c>
      <c r="S618" s="25">
        <v>0</v>
      </c>
      <c r="T618" s="23">
        <v>18245.2</v>
      </c>
      <c r="U618" s="36">
        <f>VLOOKUP(表2[[#This Row],[2014 Segment]],表3[],3)</f>
        <v>0</v>
      </c>
      <c r="V618" s="25">
        <v>0</v>
      </c>
      <c r="W618" s="25">
        <f>表2[[#This Row],[GR]]+表2[[#This Row],[根据BU需调整GR]]</f>
        <v>0</v>
      </c>
      <c r="X618" s="23">
        <f>表2[[#This Row],[MAT销量]]*(1+表2[[#This Row],[调整后GR2]])</f>
        <v>18245.2</v>
      </c>
      <c r="Y618" s="23">
        <f>表2[[#This Row],[调整结果]]/12/114.03</f>
        <v>13.333625654067644</v>
      </c>
      <c r="Z618" s="27">
        <f>ROUND(表2[[#This Row],[调整结果]]-表2[[#This Row],[14 ECI金额]],0)</f>
        <v>0</v>
      </c>
      <c r="AA618" t="s">
        <v>2198</v>
      </c>
    </row>
    <row r="619" spans="1:27" x14ac:dyDescent="0.2">
      <c r="A619" t="s">
        <v>1154</v>
      </c>
      <c r="B619" s="38" t="s">
        <v>1155</v>
      </c>
      <c r="C619" t="s">
        <v>1321</v>
      </c>
      <c r="D619" s="38" t="s">
        <v>1322</v>
      </c>
      <c r="E619" s="38" t="s">
        <v>1323</v>
      </c>
      <c r="F619">
        <v>12900367</v>
      </c>
      <c r="G619" s="39" t="s">
        <v>384</v>
      </c>
      <c r="H619" s="39" t="s">
        <v>105</v>
      </c>
      <c r="I619" s="38" t="s">
        <v>8</v>
      </c>
      <c r="J619" s="38" t="s">
        <v>192</v>
      </c>
      <c r="K619" s="38" t="s">
        <v>107</v>
      </c>
      <c r="L619" s="38">
        <v>250</v>
      </c>
      <c r="M619" s="38">
        <v>350</v>
      </c>
      <c r="N619" s="2">
        <v>180000</v>
      </c>
      <c r="O619" s="2">
        <v>1</v>
      </c>
      <c r="P619" s="2">
        <v>206774.39999999999</v>
      </c>
      <c r="Q619" s="3">
        <v>0.77553777777777999</v>
      </c>
      <c r="R619" s="48" t="s">
        <v>2197</v>
      </c>
      <c r="S619" s="25">
        <v>0</v>
      </c>
      <c r="T619" s="23">
        <v>206774.39999999999</v>
      </c>
      <c r="U619" s="36">
        <f>VLOOKUP(表2[[#This Row],[2014 Segment]],表3[],3)</f>
        <v>0</v>
      </c>
      <c r="V619" s="25">
        <v>0</v>
      </c>
      <c r="W619" s="25">
        <f>表2[[#This Row],[GR]]+表2[[#This Row],[根据BU需调整GR]]</f>
        <v>0</v>
      </c>
      <c r="X619" s="23">
        <f>表2[[#This Row],[MAT销量]]*(1+表2[[#This Row],[调整后GR2]])</f>
        <v>206774.39999999999</v>
      </c>
      <c r="Y619" s="23">
        <f>表2[[#This Row],[调整结果]]/12/114.03</f>
        <v>151.11111111111111</v>
      </c>
      <c r="Z619" s="27">
        <f>ROUND(表2[[#This Row],[调整结果]]-表2[[#This Row],[14 ECI金额]],0)</f>
        <v>0</v>
      </c>
      <c r="AA619" t="s">
        <v>2198</v>
      </c>
    </row>
    <row r="620" spans="1:27" x14ac:dyDescent="0.2">
      <c r="A620" t="s">
        <v>1154</v>
      </c>
      <c r="B620" s="38" t="s">
        <v>1155</v>
      </c>
      <c r="C620" t="s">
        <v>1321</v>
      </c>
      <c r="D620" s="38" t="s">
        <v>1322</v>
      </c>
      <c r="E620" s="38" t="s">
        <v>1329</v>
      </c>
      <c r="F620">
        <v>12900373</v>
      </c>
      <c r="G620" s="39" t="s">
        <v>1343</v>
      </c>
      <c r="H620" s="39" t="s">
        <v>105</v>
      </c>
      <c r="I620" s="38" t="s">
        <v>8</v>
      </c>
      <c r="J620" s="38" t="s">
        <v>185</v>
      </c>
      <c r="K620" s="38" t="s">
        <v>107</v>
      </c>
      <c r="L620" s="38">
        <v>0</v>
      </c>
      <c r="M620" s="38">
        <v>100</v>
      </c>
      <c r="N620" s="2">
        <v>136800</v>
      </c>
      <c r="O620" s="2">
        <v>1</v>
      </c>
      <c r="P620" s="2">
        <v>60819.199999999997</v>
      </c>
      <c r="Q620" s="3">
        <v>0.79181286549707997</v>
      </c>
      <c r="R620" s="48" t="s">
        <v>2197</v>
      </c>
      <c r="S620" s="25">
        <v>0</v>
      </c>
      <c r="T620" s="23">
        <v>60819.199999999997</v>
      </c>
      <c r="U620" s="36">
        <f>VLOOKUP(表2[[#This Row],[2014 Segment]],表3[],3)</f>
        <v>0</v>
      </c>
      <c r="V620" s="25">
        <v>0</v>
      </c>
      <c r="W620" s="25">
        <f>表2[[#This Row],[GR]]+表2[[#This Row],[根据BU需调整GR]]</f>
        <v>0</v>
      </c>
      <c r="X620" s="23">
        <f>表2[[#This Row],[MAT销量]]*(1+表2[[#This Row],[调整后GR2]])</f>
        <v>60819.199999999997</v>
      </c>
      <c r="Y620" s="23">
        <f>表2[[#This Row],[调整结果]]/12/114.03</f>
        <v>44.446783010318917</v>
      </c>
      <c r="Z620" s="27">
        <f>ROUND(表2[[#This Row],[调整结果]]-表2[[#This Row],[14 ECI金额]],0)</f>
        <v>0</v>
      </c>
      <c r="AA620" t="s">
        <v>2198</v>
      </c>
    </row>
    <row r="621" spans="1:27" x14ac:dyDescent="0.2">
      <c r="A621" t="s">
        <v>1154</v>
      </c>
      <c r="B621" s="38" t="s">
        <v>1155</v>
      </c>
      <c r="C621" t="s">
        <v>1321</v>
      </c>
      <c r="D621" s="38" t="s">
        <v>1322</v>
      </c>
      <c r="E621" s="38" t="s">
        <v>1330</v>
      </c>
      <c r="F621">
        <v>12900374</v>
      </c>
      <c r="G621" s="39" t="s">
        <v>1344</v>
      </c>
      <c r="H621" s="39" t="s">
        <v>105</v>
      </c>
      <c r="I621" s="38" t="s">
        <v>8</v>
      </c>
      <c r="J621" s="38" t="s">
        <v>185</v>
      </c>
      <c r="K621" s="38" t="s">
        <v>107</v>
      </c>
      <c r="L621" s="38">
        <v>150</v>
      </c>
      <c r="M621" s="38">
        <v>100</v>
      </c>
      <c r="N621" s="2">
        <v>45144</v>
      </c>
      <c r="O621" s="2">
        <v>1</v>
      </c>
      <c r="P621" s="2">
        <v>39531.066666667</v>
      </c>
      <c r="Q621" s="3">
        <v>0.49997829168882002</v>
      </c>
      <c r="R621" s="48" t="s">
        <v>2196</v>
      </c>
      <c r="S621" s="25">
        <v>0</v>
      </c>
      <c r="T621" s="23">
        <v>39531.07</v>
      </c>
      <c r="U621" s="36">
        <f>VLOOKUP(表2[[#This Row],[2014 Segment]],表3[],3)</f>
        <v>0</v>
      </c>
      <c r="V621" s="25">
        <v>0</v>
      </c>
      <c r="W621" s="25">
        <f>表2[[#This Row],[GR]]+表2[[#This Row],[根据BU需调整GR]]</f>
        <v>0</v>
      </c>
      <c r="X621" s="23">
        <f>表2[[#This Row],[MAT销量]]*(1+表2[[#This Row],[调整后GR2]])</f>
        <v>39531.066666667</v>
      </c>
      <c r="Y621" s="23">
        <f>表2[[#This Row],[调整结果]]/12/114.03</f>
        <v>28.889376090112982</v>
      </c>
      <c r="Z621" s="27">
        <f>ROUND(表2[[#This Row],[调整结果]]-表2[[#This Row],[14 ECI金额]],0)</f>
        <v>0</v>
      </c>
      <c r="AA621" t="s">
        <v>2198</v>
      </c>
    </row>
    <row r="622" spans="1:27" x14ac:dyDescent="0.2">
      <c r="A622" t="s">
        <v>1154</v>
      </c>
      <c r="B622" s="38" t="s">
        <v>1155</v>
      </c>
      <c r="C622" t="s">
        <v>1321</v>
      </c>
      <c r="D622" s="38" t="s">
        <v>1322</v>
      </c>
      <c r="E622" s="38" t="s">
        <v>1335</v>
      </c>
      <c r="F622">
        <v>12900378</v>
      </c>
      <c r="G622" s="39" t="s">
        <v>1345</v>
      </c>
      <c r="H622" s="39" t="s">
        <v>105</v>
      </c>
      <c r="I622" s="38" t="s">
        <v>8</v>
      </c>
      <c r="J622" s="38" t="s">
        <v>47</v>
      </c>
      <c r="K622" s="38" t="s">
        <v>106</v>
      </c>
      <c r="L622" s="38">
        <v>150</v>
      </c>
      <c r="M622" s="38">
        <v>727</v>
      </c>
      <c r="N622" s="2">
        <v>37200</v>
      </c>
      <c r="O622" s="2">
        <v>1</v>
      </c>
      <c r="P622" s="2">
        <v>24327.066666667</v>
      </c>
      <c r="Q622" s="3">
        <v>0.50763064516128997</v>
      </c>
      <c r="R622" s="48" t="s">
        <v>2197</v>
      </c>
      <c r="S622" s="25">
        <v>0</v>
      </c>
      <c r="T622" s="23">
        <v>24327.07</v>
      </c>
      <c r="U622" s="36">
        <f>VLOOKUP(表2[[#This Row],[2014 Segment]],表3[],3)</f>
        <v>0</v>
      </c>
      <c r="V622" s="25">
        <v>0</v>
      </c>
      <c r="W622" s="25">
        <f>表2[[#This Row],[GR]]+表2[[#This Row],[根据BU需调整GR]]</f>
        <v>0</v>
      </c>
      <c r="X622" s="23">
        <f>表2[[#This Row],[MAT销量]]*(1+表2[[#This Row],[调整后GR2]])</f>
        <v>24327.066666667</v>
      </c>
      <c r="Y622" s="23">
        <f>表2[[#This Row],[调整结果]]/12/114.03</f>
        <v>17.778264979001872</v>
      </c>
      <c r="Z622" s="27">
        <f>ROUND(表2[[#This Row],[调整结果]]-表2[[#This Row],[14 ECI金额]],0)</f>
        <v>0</v>
      </c>
      <c r="AA622" t="s">
        <v>2198</v>
      </c>
    </row>
    <row r="623" spans="1:27" x14ac:dyDescent="0.2">
      <c r="A623" t="s">
        <v>1154</v>
      </c>
      <c r="B623" s="38" t="s">
        <v>1155</v>
      </c>
      <c r="C623" t="s">
        <v>1321</v>
      </c>
      <c r="D623" s="38" t="s">
        <v>1322</v>
      </c>
      <c r="E623" s="38" t="s">
        <v>1337</v>
      </c>
      <c r="F623">
        <v>13000137</v>
      </c>
      <c r="G623" s="39" t="s">
        <v>568</v>
      </c>
      <c r="H623" s="39" t="s">
        <v>105</v>
      </c>
      <c r="I623" s="38" t="s">
        <v>8</v>
      </c>
      <c r="J623" s="38" t="s">
        <v>47</v>
      </c>
      <c r="K623" s="38" t="s">
        <v>104</v>
      </c>
      <c r="L623" s="38">
        <v>1000</v>
      </c>
      <c r="M623" s="38">
        <v>2000</v>
      </c>
      <c r="N623" s="2">
        <v>120000</v>
      </c>
      <c r="O623" s="2">
        <v>1</v>
      </c>
      <c r="P623" s="2">
        <v>97307.733333333003</v>
      </c>
      <c r="Q623" s="3">
        <v>0.82459533333333002</v>
      </c>
      <c r="R623" s="48" t="s">
        <v>2197</v>
      </c>
      <c r="S623" s="25">
        <v>0</v>
      </c>
      <c r="T623" s="23">
        <v>97307.73</v>
      </c>
      <c r="U623" s="36">
        <f>VLOOKUP(表2[[#This Row],[2014 Segment]],表3[],3)</f>
        <v>0</v>
      </c>
      <c r="V623" s="25">
        <v>0</v>
      </c>
      <c r="W623" s="25">
        <f>表2[[#This Row],[GR]]+表2[[#This Row],[根据BU需调整GR]]</f>
        <v>0</v>
      </c>
      <c r="X623" s="23">
        <f>表2[[#This Row],[MAT销量]]*(1+表2[[#This Row],[调整后GR2]])</f>
        <v>97307.733333333003</v>
      </c>
      <c r="Y623" s="23">
        <f>表2[[#This Row],[调整结果]]/12/114.03</f>
        <v>71.112670155027189</v>
      </c>
      <c r="Z623" s="27">
        <f>ROUND(表2[[#This Row],[调整结果]]-表2[[#This Row],[14 ECI金额]],0)</f>
        <v>0</v>
      </c>
      <c r="AA623" t="s">
        <v>2198</v>
      </c>
    </row>
    <row r="624" spans="1:27" x14ac:dyDescent="0.2">
      <c r="A624" t="s">
        <v>1154</v>
      </c>
      <c r="B624" s="38" t="s">
        <v>1155</v>
      </c>
      <c r="C624" t="s">
        <v>1321</v>
      </c>
      <c r="D624" s="38" t="s">
        <v>1322</v>
      </c>
      <c r="E624" s="38" t="s">
        <v>1323</v>
      </c>
      <c r="F624">
        <v>13000399</v>
      </c>
      <c r="G624" s="39" t="s">
        <v>1346</v>
      </c>
      <c r="H624" s="39" t="s">
        <v>105</v>
      </c>
      <c r="I624" s="38" t="s">
        <v>8</v>
      </c>
      <c r="J624" s="38" t="s">
        <v>192</v>
      </c>
      <c r="K624" s="38" t="s">
        <v>106</v>
      </c>
      <c r="L624" s="38">
        <v>650</v>
      </c>
      <c r="M624" s="38">
        <v>1080</v>
      </c>
      <c r="N624" s="2">
        <v>108000</v>
      </c>
      <c r="O624" s="2">
        <v>1</v>
      </c>
      <c r="P624" s="2">
        <v>96092.906666666997</v>
      </c>
      <c r="Q624" s="3">
        <v>0.84184629629630003</v>
      </c>
      <c r="R624" s="48" t="s">
        <v>2197</v>
      </c>
      <c r="S624" s="25">
        <v>0</v>
      </c>
      <c r="T624" s="23">
        <v>96092.91</v>
      </c>
      <c r="U624" s="36">
        <f>VLOOKUP(表2[[#This Row],[2014 Segment]],表3[],3)</f>
        <v>0</v>
      </c>
      <c r="V624" s="25">
        <v>0</v>
      </c>
      <c r="W624" s="25">
        <f>表2[[#This Row],[GR]]+表2[[#This Row],[根据BU需调整GR]]</f>
        <v>0</v>
      </c>
      <c r="X624" s="23">
        <f>表2[[#This Row],[MAT销量]]*(1+表2[[#This Row],[调整后GR2]])</f>
        <v>96092.906666666997</v>
      </c>
      <c r="Y624" s="23">
        <f>表2[[#This Row],[调整结果]]/12/114.03</f>
        <v>70.224872596880203</v>
      </c>
      <c r="Z624" s="27">
        <f>ROUND(表2[[#This Row],[调整结果]]-表2[[#This Row],[14 ECI金额]],0)</f>
        <v>0</v>
      </c>
      <c r="AA624" t="s">
        <v>2198</v>
      </c>
    </row>
    <row r="625" spans="1:27" x14ac:dyDescent="0.2">
      <c r="A625" t="s">
        <v>1154</v>
      </c>
      <c r="B625" s="38" t="s">
        <v>1155</v>
      </c>
      <c r="C625" t="s">
        <v>1321</v>
      </c>
      <c r="D625" s="38" t="s">
        <v>1322</v>
      </c>
      <c r="E625" s="38" t="s">
        <v>1335</v>
      </c>
      <c r="F625">
        <v>13000405</v>
      </c>
      <c r="G625" s="39" t="s">
        <v>1347</v>
      </c>
      <c r="H625" s="39" t="s">
        <v>105</v>
      </c>
      <c r="I625" s="38" t="s">
        <v>8</v>
      </c>
      <c r="J625" s="38" t="s">
        <v>47</v>
      </c>
      <c r="K625" s="38" t="s">
        <v>106</v>
      </c>
      <c r="L625" s="38">
        <v>320</v>
      </c>
      <c r="M625" s="38">
        <v>1781</v>
      </c>
      <c r="N625" s="2">
        <v>37200</v>
      </c>
      <c r="O625" s="2">
        <v>1</v>
      </c>
      <c r="P625" s="2">
        <v>9122.6666666667006</v>
      </c>
      <c r="Q625" s="3">
        <v>0.24894086021504999</v>
      </c>
      <c r="R625" s="48" t="s">
        <v>2196</v>
      </c>
      <c r="S625" s="25">
        <v>0</v>
      </c>
      <c r="T625" s="23">
        <v>9122.67</v>
      </c>
      <c r="U625" s="36">
        <f>VLOOKUP(表2[[#This Row],[2014 Segment]],表3[],3)</f>
        <v>0</v>
      </c>
      <c r="V625" s="25">
        <v>0</v>
      </c>
      <c r="W625" s="25">
        <f>表2[[#This Row],[GR]]+表2[[#This Row],[根据BU需调整GR]]</f>
        <v>0</v>
      </c>
      <c r="X625" s="23">
        <f>表2[[#This Row],[MAT销量]]*(1+表2[[#This Row],[调整后GR2]])</f>
        <v>9122.6666666667006</v>
      </c>
      <c r="Y625" s="23">
        <f>表2[[#This Row],[调整结果]]/12/114.03</f>
        <v>6.6668615471562305</v>
      </c>
      <c r="Z625" s="27">
        <f>ROUND(表2[[#This Row],[调整结果]]-表2[[#This Row],[14 ECI金额]],0)</f>
        <v>0</v>
      </c>
      <c r="AA625" t="s">
        <v>2198</v>
      </c>
    </row>
    <row r="626" spans="1:27" x14ac:dyDescent="0.2">
      <c r="A626" t="s">
        <v>1154</v>
      </c>
      <c r="B626" s="38" t="s">
        <v>1155</v>
      </c>
      <c r="C626" t="s">
        <v>1321</v>
      </c>
      <c r="D626" s="38" t="s">
        <v>1322</v>
      </c>
      <c r="E626" s="38" t="s">
        <v>1330</v>
      </c>
      <c r="F626">
        <v>13000409</v>
      </c>
      <c r="G626" s="39" t="s">
        <v>1348</v>
      </c>
      <c r="H626" s="39" t="s">
        <v>105</v>
      </c>
      <c r="I626" s="38" t="s">
        <v>8</v>
      </c>
      <c r="J626" s="38" t="s">
        <v>185</v>
      </c>
      <c r="K626" s="38" t="s">
        <v>106</v>
      </c>
      <c r="L626" s="38">
        <v>150</v>
      </c>
      <c r="M626" s="38">
        <v>40</v>
      </c>
      <c r="N626" s="2">
        <v>136800</v>
      </c>
      <c r="O626" s="2">
        <v>1</v>
      </c>
      <c r="P626" s="2">
        <v>152043.20000000001</v>
      </c>
      <c r="Q626" s="3">
        <v>0.94569883040935998</v>
      </c>
      <c r="R626" s="48" t="s">
        <v>2197</v>
      </c>
      <c r="S626" s="25">
        <v>0</v>
      </c>
      <c r="T626" s="23">
        <v>152043.20000000001</v>
      </c>
      <c r="U626" s="36">
        <f>VLOOKUP(表2[[#This Row],[2014 Segment]],表3[],3)</f>
        <v>0</v>
      </c>
      <c r="V626" s="25">
        <v>0</v>
      </c>
      <c r="W626" s="25">
        <f>表2[[#This Row],[GR]]+表2[[#This Row],[根据BU需调整GR]]</f>
        <v>0</v>
      </c>
      <c r="X626" s="23">
        <f>表2[[#This Row],[MAT销量]]*(1+表2[[#This Row],[调整后GR2]])</f>
        <v>152043.20000000001</v>
      </c>
      <c r="Y626" s="23">
        <f>表2[[#This Row],[调整结果]]/12/114.03</f>
        <v>111.1134496769856</v>
      </c>
      <c r="Z626" s="27">
        <f>ROUND(表2[[#This Row],[调整结果]]-表2[[#This Row],[14 ECI金额]],0)</f>
        <v>0</v>
      </c>
      <c r="AA626" t="s">
        <v>2198</v>
      </c>
    </row>
    <row r="627" spans="1:27" x14ac:dyDescent="0.2">
      <c r="A627" t="s">
        <v>1154</v>
      </c>
      <c r="B627" s="38" t="s">
        <v>1155</v>
      </c>
      <c r="C627" t="s">
        <v>1321</v>
      </c>
      <c r="D627" s="38" t="s">
        <v>1322</v>
      </c>
      <c r="E627" s="38" t="s">
        <v>1323</v>
      </c>
      <c r="F627">
        <v>13000454</v>
      </c>
      <c r="G627" s="39" t="s">
        <v>789</v>
      </c>
      <c r="H627" s="39" t="s">
        <v>105</v>
      </c>
      <c r="I627" s="38" t="s">
        <v>8</v>
      </c>
      <c r="J627" s="38" t="s">
        <v>192</v>
      </c>
      <c r="K627" s="38" t="s">
        <v>107</v>
      </c>
      <c r="L627" s="38">
        <v>200</v>
      </c>
      <c r="M627" s="38">
        <v>30</v>
      </c>
      <c r="N627" s="2">
        <v>156000</v>
      </c>
      <c r="O627" s="2">
        <v>1</v>
      </c>
      <c r="P627" s="2">
        <v>155694.29333332999</v>
      </c>
      <c r="Q627" s="3">
        <v>0.75512871794872005</v>
      </c>
      <c r="R627" s="48" t="s">
        <v>2197</v>
      </c>
      <c r="S627" s="25">
        <v>0</v>
      </c>
      <c r="T627" s="23">
        <v>155694.29</v>
      </c>
      <c r="U627" s="36">
        <f>VLOOKUP(表2[[#This Row],[2014 Segment]],表3[],3)</f>
        <v>0</v>
      </c>
      <c r="V627" s="25">
        <v>0</v>
      </c>
      <c r="W627" s="25">
        <f>表2[[#This Row],[GR]]+表2[[#This Row],[根据BU需调整GR]]</f>
        <v>0</v>
      </c>
      <c r="X627" s="23">
        <f>表2[[#This Row],[MAT销量]]*(1+表2[[#This Row],[调整后GR2]])</f>
        <v>155694.29333332999</v>
      </c>
      <c r="Y627" s="23">
        <f>表2[[#This Row],[调整结果]]/12/114.03</f>
        <v>113.78167538756612</v>
      </c>
      <c r="Z627" s="27">
        <f>ROUND(表2[[#This Row],[调整结果]]-表2[[#This Row],[14 ECI金额]],0)</f>
        <v>0</v>
      </c>
      <c r="AA627" t="s">
        <v>2198</v>
      </c>
    </row>
    <row r="628" spans="1:27" x14ac:dyDescent="0.2">
      <c r="A628" t="s">
        <v>1154</v>
      </c>
      <c r="B628" s="38" t="s">
        <v>1155</v>
      </c>
      <c r="C628" t="s">
        <v>1321</v>
      </c>
      <c r="D628" s="38" t="s">
        <v>1322</v>
      </c>
      <c r="E628" s="38" t="s">
        <v>1329</v>
      </c>
      <c r="F628">
        <v>91002097</v>
      </c>
      <c r="G628" s="39" t="s">
        <v>1349</v>
      </c>
      <c r="H628" s="39" t="s">
        <v>105</v>
      </c>
      <c r="I628" s="38" t="s">
        <v>8</v>
      </c>
      <c r="J628" s="38" t="s">
        <v>185</v>
      </c>
      <c r="K628" s="38" t="s">
        <v>106</v>
      </c>
      <c r="L628" s="38">
        <v>230</v>
      </c>
      <c r="M628" s="38">
        <v>100</v>
      </c>
      <c r="N628" s="2">
        <v>36000</v>
      </c>
      <c r="O628" s="2">
        <v>1</v>
      </c>
      <c r="P628" s="2">
        <v>0</v>
      </c>
      <c r="Q628" s="3">
        <v>0</v>
      </c>
      <c r="R628" s="48" t="s">
        <v>2195</v>
      </c>
      <c r="S628" s="25">
        <v>0</v>
      </c>
      <c r="T628" s="23">
        <v>0</v>
      </c>
      <c r="U628" s="36">
        <f>VLOOKUP(表2[[#This Row],[2014 Segment]],表3[],3)</f>
        <v>0</v>
      </c>
      <c r="V628" s="25">
        <v>0</v>
      </c>
      <c r="W628" s="25">
        <f>表2[[#This Row],[GR]]+表2[[#This Row],[根据BU需调整GR]]</f>
        <v>0</v>
      </c>
      <c r="X628" s="23">
        <f>表2[[#This Row],[MAT销量]]*(1+表2[[#This Row],[调整后GR2]])</f>
        <v>0</v>
      </c>
      <c r="Y628" s="23">
        <f>表2[[#This Row],[调整结果]]/12/114.03</f>
        <v>0</v>
      </c>
      <c r="Z628" s="27">
        <f>ROUND(表2[[#This Row],[调整结果]]-表2[[#This Row],[14 ECI金额]],0)</f>
        <v>0</v>
      </c>
      <c r="AA628" t="s">
        <v>2198</v>
      </c>
    </row>
    <row r="629" spans="1:27" x14ac:dyDescent="0.2">
      <c r="A629" t="s">
        <v>1154</v>
      </c>
      <c r="B629" s="38" t="s">
        <v>1155</v>
      </c>
      <c r="C629" t="s">
        <v>1321</v>
      </c>
      <c r="D629" s="38" t="s">
        <v>1322</v>
      </c>
      <c r="E629" s="38" t="s">
        <v>1329</v>
      </c>
      <c r="F629">
        <v>91002112</v>
      </c>
      <c r="G629" s="39" t="s">
        <v>1350</v>
      </c>
      <c r="H629" s="39" t="s">
        <v>105</v>
      </c>
      <c r="I629" s="38" t="s">
        <v>8</v>
      </c>
      <c r="J629" s="38" t="s">
        <v>185</v>
      </c>
      <c r="K629" s="38" t="s">
        <v>104</v>
      </c>
      <c r="L629" s="38">
        <v>450</v>
      </c>
      <c r="M629" s="38">
        <v>1029</v>
      </c>
      <c r="N629" s="2">
        <v>36000</v>
      </c>
      <c r="O629" s="2">
        <v>1</v>
      </c>
      <c r="P629" s="2">
        <v>0</v>
      </c>
      <c r="Q629" s="3">
        <v>3.1677777777777999E-2</v>
      </c>
      <c r="R629" s="48" t="s">
        <v>2195</v>
      </c>
      <c r="S629" s="25">
        <v>0</v>
      </c>
      <c r="T629" s="23">
        <v>0</v>
      </c>
      <c r="U629" s="36">
        <f>VLOOKUP(表2[[#This Row],[2014 Segment]],表3[],3)</f>
        <v>0</v>
      </c>
      <c r="V629" s="25">
        <v>0</v>
      </c>
      <c r="W629" s="25">
        <f>表2[[#This Row],[GR]]+表2[[#This Row],[根据BU需调整GR]]</f>
        <v>0</v>
      </c>
      <c r="X629" s="23">
        <f>表2[[#This Row],[MAT销量]]*(1+表2[[#This Row],[调整后GR2]])</f>
        <v>0</v>
      </c>
      <c r="Y629" s="23">
        <f>表2[[#This Row],[调整结果]]/12/114.03</f>
        <v>0</v>
      </c>
      <c r="Z629" s="27">
        <f>ROUND(表2[[#This Row],[调整结果]]-表2[[#This Row],[14 ECI金额]],0)</f>
        <v>0</v>
      </c>
      <c r="AA629" t="s">
        <v>2198</v>
      </c>
    </row>
    <row r="630" spans="1:27" x14ac:dyDescent="0.2">
      <c r="A630" t="s">
        <v>1154</v>
      </c>
      <c r="B630" s="38" t="s">
        <v>1155</v>
      </c>
      <c r="C630" t="s">
        <v>1321</v>
      </c>
      <c r="D630" s="38" t="s">
        <v>1322</v>
      </c>
      <c r="E630" s="38" t="s">
        <v>1329</v>
      </c>
      <c r="F630">
        <v>91002186</v>
      </c>
      <c r="G630" s="39" t="s">
        <v>1351</v>
      </c>
      <c r="H630" s="39" t="s">
        <v>105</v>
      </c>
      <c r="I630" s="38" t="s">
        <v>8</v>
      </c>
      <c r="J630" s="38" t="s">
        <v>185</v>
      </c>
      <c r="K630" s="38" t="s">
        <v>107</v>
      </c>
      <c r="L630" s="38">
        <v>100</v>
      </c>
      <c r="M630" s="38">
        <v>100</v>
      </c>
      <c r="N630" s="2">
        <v>36000</v>
      </c>
      <c r="O630" s="2">
        <v>1</v>
      </c>
      <c r="P630" s="2">
        <v>31016.426666667001</v>
      </c>
      <c r="Q630" s="3">
        <v>0.38644611111110999</v>
      </c>
      <c r="R630" s="48" t="s">
        <v>2196</v>
      </c>
      <c r="S630" s="25">
        <v>0</v>
      </c>
      <c r="T630" s="23">
        <v>31016.43</v>
      </c>
      <c r="U630" s="36">
        <f>VLOOKUP(表2[[#This Row],[2014 Segment]],表3[],3)</f>
        <v>0</v>
      </c>
      <c r="V630" s="25">
        <v>0</v>
      </c>
      <c r="W630" s="25">
        <f>表2[[#This Row],[GR]]+表2[[#This Row],[根据BU需调整GR]]</f>
        <v>0</v>
      </c>
      <c r="X630" s="23">
        <f>表2[[#This Row],[MAT销量]]*(1+表2[[#This Row],[调整后GR2]])</f>
        <v>31016.426666667001</v>
      </c>
      <c r="Y630" s="23">
        <f>表2[[#This Row],[调整结果]]/12/114.03</f>
        <v>22.666861547156451</v>
      </c>
      <c r="Z630" s="27">
        <f>ROUND(表2[[#This Row],[调整结果]]-表2[[#This Row],[14 ECI金额]],0)</f>
        <v>0</v>
      </c>
      <c r="AA630" t="s">
        <v>2198</v>
      </c>
    </row>
    <row r="631" spans="1:27" x14ac:dyDescent="0.2">
      <c r="A631" t="s">
        <v>1154</v>
      </c>
      <c r="B631" s="38" t="s">
        <v>1155</v>
      </c>
      <c r="C631" t="s">
        <v>1321</v>
      </c>
      <c r="D631" s="38" t="s">
        <v>1322</v>
      </c>
      <c r="E631" s="38" t="s">
        <v>1337</v>
      </c>
      <c r="F631">
        <v>91015130</v>
      </c>
      <c r="G631" s="39" t="s">
        <v>1352</v>
      </c>
      <c r="H631" s="39" t="s">
        <v>105</v>
      </c>
      <c r="I631" s="38" t="s">
        <v>8</v>
      </c>
      <c r="J631" s="38" t="s">
        <v>1353</v>
      </c>
      <c r="K631" s="38" t="s">
        <v>106</v>
      </c>
      <c r="L631" s="38">
        <v>200</v>
      </c>
      <c r="M631" s="38">
        <v>100</v>
      </c>
      <c r="N631" s="2">
        <v>144000</v>
      </c>
      <c r="O631" s="2">
        <v>1</v>
      </c>
      <c r="P631" s="2">
        <v>162839.77333333</v>
      </c>
      <c r="Q631" s="3">
        <v>0.73726131944443996</v>
      </c>
      <c r="R631" s="48" t="s">
        <v>2197</v>
      </c>
      <c r="S631" s="25">
        <v>0</v>
      </c>
      <c r="T631" s="23">
        <v>162839.76999999999</v>
      </c>
      <c r="U631" s="36">
        <f>VLOOKUP(表2[[#This Row],[2014 Segment]],表3[],3)</f>
        <v>0</v>
      </c>
      <c r="V631" s="25">
        <v>0</v>
      </c>
      <c r="W631" s="25">
        <f>表2[[#This Row],[GR]]+表2[[#This Row],[根据BU需调整GR]]</f>
        <v>0</v>
      </c>
      <c r="X631" s="23">
        <f>表2[[#This Row],[MAT销量]]*(1+表2[[#This Row],[调整后GR2]])</f>
        <v>162839.77333333</v>
      </c>
      <c r="Y631" s="23">
        <f>表2[[#This Row],[调整结果]]/12/114.03</f>
        <v>119.00360528905405</v>
      </c>
      <c r="Z631" s="27">
        <f>ROUND(表2[[#This Row],[调整结果]]-表2[[#This Row],[14 ECI金额]],0)</f>
        <v>0</v>
      </c>
      <c r="AA631" t="s">
        <v>2198</v>
      </c>
    </row>
    <row r="632" spans="1:27" x14ac:dyDescent="0.2">
      <c r="A632" t="s">
        <v>1154</v>
      </c>
      <c r="B632" s="38" t="s">
        <v>1155</v>
      </c>
      <c r="C632" t="s">
        <v>1321</v>
      </c>
      <c r="D632" s="38" t="s">
        <v>1322</v>
      </c>
      <c r="E632" s="38" t="s">
        <v>1329</v>
      </c>
      <c r="F632">
        <v>91017185</v>
      </c>
      <c r="G632" s="39" t="s">
        <v>1354</v>
      </c>
      <c r="H632" s="39" t="s">
        <v>105</v>
      </c>
      <c r="I632" s="38" t="s">
        <v>8</v>
      </c>
      <c r="J632" s="38" t="s">
        <v>185</v>
      </c>
      <c r="K632" s="38" t="s">
        <v>107</v>
      </c>
      <c r="L632" s="38">
        <v>30</v>
      </c>
      <c r="M632" s="38">
        <v>300</v>
      </c>
      <c r="N632" s="2">
        <v>36000</v>
      </c>
      <c r="O632" s="2">
        <v>1</v>
      </c>
      <c r="P632" s="2">
        <v>22806.666666666999</v>
      </c>
      <c r="Q632" s="3">
        <v>0.32401388888888999</v>
      </c>
      <c r="R632" s="48" t="s">
        <v>2196</v>
      </c>
      <c r="S632" s="25">
        <v>0</v>
      </c>
      <c r="T632" s="23">
        <v>22806.67</v>
      </c>
      <c r="U632" s="36">
        <f>VLOOKUP(表2[[#This Row],[2014 Segment]],表3[],3)</f>
        <v>0</v>
      </c>
      <c r="V632" s="25">
        <v>0</v>
      </c>
      <c r="W632" s="25">
        <f>表2[[#This Row],[GR]]+表2[[#This Row],[根据BU需调整GR]]</f>
        <v>0</v>
      </c>
      <c r="X632" s="23">
        <f>表2[[#This Row],[MAT销量]]*(1+表2[[#This Row],[调整后GR2]])</f>
        <v>22806.666666666999</v>
      </c>
      <c r="Y632" s="23">
        <f>表2[[#This Row],[调整结果]]/12/114.03</f>
        <v>16.667153867890757</v>
      </c>
      <c r="Z632" s="27">
        <f>ROUND(表2[[#This Row],[调整结果]]-表2[[#This Row],[14 ECI金额]],0)</f>
        <v>0</v>
      </c>
      <c r="AA632" t="s">
        <v>2198</v>
      </c>
    </row>
    <row r="633" spans="1:27" x14ac:dyDescent="0.2">
      <c r="A633" t="s">
        <v>1154</v>
      </c>
      <c r="B633" s="38" t="s">
        <v>1155</v>
      </c>
      <c r="C633" t="s">
        <v>1321</v>
      </c>
      <c r="D633" s="38" t="s">
        <v>1322</v>
      </c>
      <c r="E633" s="38" t="s">
        <v>1329</v>
      </c>
      <c r="F633">
        <v>91018953</v>
      </c>
      <c r="G633" s="39" t="s">
        <v>394</v>
      </c>
      <c r="H633" s="39" t="s">
        <v>105</v>
      </c>
      <c r="I633" s="38" t="s">
        <v>8</v>
      </c>
      <c r="J633" s="38" t="s">
        <v>35</v>
      </c>
      <c r="K633" s="38" t="s">
        <v>104</v>
      </c>
      <c r="L633" s="38">
        <v>800</v>
      </c>
      <c r="M633" s="38">
        <v>1788</v>
      </c>
      <c r="N633" s="2">
        <v>360000</v>
      </c>
      <c r="O633" s="2">
        <v>2</v>
      </c>
      <c r="P633" s="2">
        <v>301655.89333332999</v>
      </c>
      <c r="Q633" s="3">
        <v>0.78815291666666998</v>
      </c>
      <c r="R633" s="48" t="s">
        <v>2197</v>
      </c>
      <c r="S633" s="25">
        <v>0</v>
      </c>
      <c r="T633" s="23">
        <v>301655.89</v>
      </c>
      <c r="U633" s="36">
        <f>VLOOKUP(表2[[#This Row],[2014 Segment]],表3[],3)</f>
        <v>0</v>
      </c>
      <c r="V633" s="25">
        <v>0</v>
      </c>
      <c r="W633" s="25">
        <f>表2[[#This Row],[GR]]+表2[[#This Row],[根据BU需调整GR]]</f>
        <v>0</v>
      </c>
      <c r="X633" s="23">
        <f>表2[[#This Row],[MAT销量]]*(1+表2[[#This Row],[调整后GR2]])</f>
        <v>301655.89333332999</v>
      </c>
      <c r="Y633" s="23">
        <f>表2[[#This Row],[调整结果]]/12/114.03</f>
        <v>220.45068062010728</v>
      </c>
      <c r="Z633" s="27">
        <f>ROUND(表2[[#This Row],[调整结果]]-表2[[#This Row],[14 ECI金额]],0)</f>
        <v>0</v>
      </c>
      <c r="AA633" t="s">
        <v>2198</v>
      </c>
    </row>
    <row r="634" spans="1:27" x14ac:dyDescent="0.2">
      <c r="A634" t="s">
        <v>1154</v>
      </c>
      <c r="B634" s="38" t="s">
        <v>1155</v>
      </c>
      <c r="C634" t="s">
        <v>1321</v>
      </c>
      <c r="D634" s="38" t="s">
        <v>1322</v>
      </c>
      <c r="E634" s="38" t="s">
        <v>1329</v>
      </c>
      <c r="F634">
        <v>91034373</v>
      </c>
      <c r="G634" s="39" t="s">
        <v>1355</v>
      </c>
      <c r="H634" s="39" t="s">
        <v>105</v>
      </c>
      <c r="I634" s="38" t="s">
        <v>8</v>
      </c>
      <c r="J634" s="38" t="s">
        <v>185</v>
      </c>
      <c r="K634" s="38" t="s">
        <v>106</v>
      </c>
      <c r="L634" s="38">
        <v>104</v>
      </c>
      <c r="M634" s="38">
        <v>436</v>
      </c>
      <c r="N634" s="2">
        <v>45144</v>
      </c>
      <c r="O634" s="2">
        <v>1</v>
      </c>
      <c r="P634" s="2">
        <v>24326.933333333</v>
      </c>
      <c r="Q634" s="3">
        <v>0.30312112351586001</v>
      </c>
      <c r="R634" s="48" t="s">
        <v>2196</v>
      </c>
      <c r="S634" s="25">
        <v>0</v>
      </c>
      <c r="T634" s="23">
        <v>24326.93</v>
      </c>
      <c r="U634" s="36">
        <f>VLOOKUP(表2[[#This Row],[2014 Segment]],表3[],3)</f>
        <v>0</v>
      </c>
      <c r="V634" s="25">
        <v>0</v>
      </c>
      <c r="W634" s="25">
        <f>表2[[#This Row],[GR]]+表2[[#This Row],[根据BU需调整GR]]</f>
        <v>0</v>
      </c>
      <c r="X634" s="23">
        <f>表2[[#This Row],[MAT销量]]*(1+表2[[#This Row],[调整后GR2]])</f>
        <v>24326.933333333</v>
      </c>
      <c r="Y634" s="23">
        <f>表2[[#This Row],[调整结果]]/12/114.03</f>
        <v>17.778167538756612</v>
      </c>
      <c r="Z634" s="27">
        <f>ROUND(表2[[#This Row],[调整结果]]-表2[[#This Row],[14 ECI金额]],0)</f>
        <v>0</v>
      </c>
      <c r="AA634" t="s">
        <v>2198</v>
      </c>
    </row>
    <row r="635" spans="1:27" x14ac:dyDescent="0.2">
      <c r="A635" t="s">
        <v>1356</v>
      </c>
      <c r="B635" s="38" t="s">
        <v>1357</v>
      </c>
      <c r="C635" t="s">
        <v>1358</v>
      </c>
      <c r="D635" s="38" t="s">
        <v>1359</v>
      </c>
      <c r="E635" s="38" t="s">
        <v>1360</v>
      </c>
      <c r="F635">
        <v>11500028</v>
      </c>
      <c r="G635" s="39" t="s">
        <v>296</v>
      </c>
      <c r="H635" s="39" t="s">
        <v>105</v>
      </c>
      <c r="I635" s="38" t="s">
        <v>4</v>
      </c>
      <c r="J635" s="38" t="s">
        <v>297</v>
      </c>
      <c r="K635" s="38" t="s">
        <v>104</v>
      </c>
      <c r="L635" s="38">
        <v>1200</v>
      </c>
      <c r="M635" s="38">
        <v>2000</v>
      </c>
      <c r="N635" s="2">
        <v>72000</v>
      </c>
      <c r="O635" s="2">
        <v>1</v>
      </c>
      <c r="P635" s="2">
        <v>41650.546666667004</v>
      </c>
      <c r="Q635" s="3">
        <v>0.63271111111111</v>
      </c>
      <c r="R635" s="48" t="s">
        <v>2197</v>
      </c>
      <c r="S635" s="25">
        <v>0</v>
      </c>
      <c r="T635" s="23">
        <v>41650.550000000003</v>
      </c>
      <c r="U635" s="36">
        <f>VLOOKUP(表2[[#This Row],[2014 Segment]],表3[],3)</f>
        <v>0</v>
      </c>
      <c r="V635" s="25">
        <v>0</v>
      </c>
      <c r="W635" s="25">
        <f>表2[[#This Row],[GR]]+表2[[#This Row],[根据BU需调整GR]]</f>
        <v>0</v>
      </c>
      <c r="X635" s="23">
        <f>表2[[#This Row],[MAT销量]]*(1+表2[[#This Row],[调整后GR2]])</f>
        <v>41650.546666667004</v>
      </c>
      <c r="Y635" s="23">
        <f>表2[[#This Row],[调整结果]]/12/114.03</f>
        <v>30.43829596499971</v>
      </c>
      <c r="Z635" s="27">
        <f>ROUND(表2[[#This Row],[调整结果]]-表2[[#This Row],[14 ECI金额]],0)</f>
        <v>0</v>
      </c>
      <c r="AA635" t="s">
        <v>2198</v>
      </c>
    </row>
    <row r="636" spans="1:27" x14ac:dyDescent="0.2">
      <c r="A636" t="s">
        <v>1356</v>
      </c>
      <c r="B636" s="38" t="s">
        <v>1357</v>
      </c>
      <c r="C636" t="s">
        <v>1358</v>
      </c>
      <c r="D636" s="38" t="s">
        <v>1359</v>
      </c>
      <c r="E636" s="38" t="s">
        <v>1360</v>
      </c>
      <c r="F636">
        <v>11500030</v>
      </c>
      <c r="G636" s="39" t="s">
        <v>682</v>
      </c>
      <c r="H636" s="39" t="s">
        <v>103</v>
      </c>
      <c r="I636" s="38" t="s">
        <v>4</v>
      </c>
      <c r="J636" s="38" t="s">
        <v>297</v>
      </c>
      <c r="K636" s="38" t="s">
        <v>104</v>
      </c>
      <c r="L636" s="38">
        <v>1200</v>
      </c>
      <c r="M636" s="38">
        <v>1760</v>
      </c>
      <c r="N636" s="2">
        <v>129529.57</v>
      </c>
      <c r="O636" s="2">
        <v>1</v>
      </c>
      <c r="P636" s="2">
        <v>38149.199999999997</v>
      </c>
      <c r="Q636" s="3">
        <v>0.39715456478393002</v>
      </c>
      <c r="R636" s="48" t="s">
        <v>2196</v>
      </c>
      <c r="S636" s="25">
        <v>0</v>
      </c>
      <c r="T636" s="23">
        <v>38149.199999999997</v>
      </c>
      <c r="U636" s="36">
        <f>VLOOKUP(表2[[#This Row],[2014 Segment]],表3[],3)</f>
        <v>0</v>
      </c>
      <c r="V636" s="25">
        <v>0</v>
      </c>
      <c r="W636" s="25">
        <f>表2[[#This Row],[GR]]+表2[[#This Row],[根据BU需调整GR]]</f>
        <v>0</v>
      </c>
      <c r="X636" s="23">
        <f>表2[[#This Row],[MAT销量]]*(1+表2[[#This Row],[调整后GR2]])</f>
        <v>38149.199999999997</v>
      </c>
      <c r="Y636" s="23">
        <f>表2[[#This Row],[调整结果]]/12/114.03</f>
        <v>27.879505393317547</v>
      </c>
      <c r="Z636" s="27">
        <f>ROUND(表2[[#This Row],[调整结果]]-表2[[#This Row],[14 ECI金额]],0)</f>
        <v>0</v>
      </c>
      <c r="AA636" t="s">
        <v>2198</v>
      </c>
    </row>
    <row r="637" spans="1:27" x14ac:dyDescent="0.2">
      <c r="A637" t="s">
        <v>1356</v>
      </c>
      <c r="B637" s="38" t="s">
        <v>1357</v>
      </c>
      <c r="C637" t="s">
        <v>1358</v>
      </c>
      <c r="D637" s="38" t="s">
        <v>1359</v>
      </c>
      <c r="E637" s="38" t="s">
        <v>1360</v>
      </c>
      <c r="F637">
        <v>11500031</v>
      </c>
      <c r="G637" s="39" t="s">
        <v>1361</v>
      </c>
      <c r="H637" s="39" t="s">
        <v>105</v>
      </c>
      <c r="I637" s="38" t="s">
        <v>4</v>
      </c>
      <c r="J637" s="38" t="s">
        <v>297</v>
      </c>
      <c r="K637" s="38" t="s">
        <v>106</v>
      </c>
      <c r="L637" s="38">
        <v>400</v>
      </c>
      <c r="M637" s="38">
        <v>350</v>
      </c>
      <c r="N637" s="2">
        <v>36000</v>
      </c>
      <c r="O637" s="2">
        <v>1</v>
      </c>
      <c r="P637" s="2">
        <v>0</v>
      </c>
      <c r="Q637" s="3">
        <v>0</v>
      </c>
      <c r="R637" s="48" t="s">
        <v>2195</v>
      </c>
      <c r="S637" s="25">
        <v>0</v>
      </c>
      <c r="T637" s="23">
        <v>0</v>
      </c>
      <c r="U637" s="36">
        <f>VLOOKUP(表2[[#This Row],[2014 Segment]],表3[],3)</f>
        <v>0</v>
      </c>
      <c r="V637" s="25">
        <v>0</v>
      </c>
      <c r="W637" s="25">
        <f>表2[[#This Row],[GR]]+表2[[#This Row],[根据BU需调整GR]]</f>
        <v>0</v>
      </c>
      <c r="X637" s="23">
        <f>表2[[#This Row],[MAT销量]]*(1+表2[[#This Row],[调整后GR2]])</f>
        <v>0</v>
      </c>
      <c r="Y637" s="23">
        <f>表2[[#This Row],[调整结果]]/12/114.03</f>
        <v>0</v>
      </c>
      <c r="Z637" s="27">
        <f>ROUND(表2[[#This Row],[调整结果]]-表2[[#This Row],[14 ECI金额]],0)</f>
        <v>0</v>
      </c>
      <c r="AA637" t="s">
        <v>2198</v>
      </c>
    </row>
    <row r="638" spans="1:27" x14ac:dyDescent="0.2">
      <c r="A638" t="s">
        <v>1356</v>
      </c>
      <c r="B638" s="38" t="s">
        <v>1357</v>
      </c>
      <c r="C638" t="s">
        <v>1358</v>
      </c>
      <c r="D638" s="38" t="s">
        <v>1359</v>
      </c>
      <c r="E638" s="38" t="s">
        <v>1360</v>
      </c>
      <c r="F638">
        <v>11500042</v>
      </c>
      <c r="G638" s="39" t="s">
        <v>683</v>
      </c>
      <c r="H638" s="39" t="s">
        <v>105</v>
      </c>
      <c r="I638" s="38" t="s">
        <v>4</v>
      </c>
      <c r="J638" s="38" t="s">
        <v>474</v>
      </c>
      <c r="K638" s="38" t="s">
        <v>104</v>
      </c>
      <c r="L638" s="38">
        <v>1000</v>
      </c>
      <c r="M638" s="38">
        <v>1000</v>
      </c>
      <c r="N638" s="2">
        <v>96000</v>
      </c>
      <c r="O638" s="2">
        <v>1</v>
      </c>
      <c r="P638" s="2">
        <v>84215.84</v>
      </c>
      <c r="Q638" s="3">
        <v>0.66064000000000001</v>
      </c>
      <c r="R638" s="48" t="s">
        <v>2197</v>
      </c>
      <c r="S638" s="25">
        <v>0</v>
      </c>
      <c r="T638" s="23">
        <v>84215.84</v>
      </c>
      <c r="U638" s="36">
        <f>VLOOKUP(表2[[#This Row],[2014 Segment]],表3[],3)</f>
        <v>0</v>
      </c>
      <c r="V638" s="25">
        <v>0</v>
      </c>
      <c r="W638" s="25">
        <f>表2[[#This Row],[GR]]+表2[[#This Row],[根据BU需调整GR]]</f>
        <v>0</v>
      </c>
      <c r="X638" s="23">
        <f>表2[[#This Row],[MAT销量]]*(1+表2[[#This Row],[调整后GR2]])</f>
        <v>84215.84</v>
      </c>
      <c r="Y638" s="23">
        <f>表2[[#This Row],[调整结果]]/12/114.03</f>
        <v>61.545090473267265</v>
      </c>
      <c r="Z638" s="27">
        <f>ROUND(表2[[#This Row],[调整结果]]-表2[[#This Row],[14 ECI金额]],0)</f>
        <v>0</v>
      </c>
      <c r="AA638" t="s">
        <v>2198</v>
      </c>
    </row>
    <row r="639" spans="1:27" x14ac:dyDescent="0.2">
      <c r="A639" t="s">
        <v>1356</v>
      </c>
      <c r="B639" s="38" t="s">
        <v>1357</v>
      </c>
      <c r="C639" t="s">
        <v>1358</v>
      </c>
      <c r="D639" s="38" t="s">
        <v>1359</v>
      </c>
      <c r="E639" s="38" t="s">
        <v>1362</v>
      </c>
      <c r="F639">
        <v>11500044</v>
      </c>
      <c r="G639" s="39" t="s">
        <v>286</v>
      </c>
      <c r="H639" s="39" t="s">
        <v>103</v>
      </c>
      <c r="I639" s="38" t="s">
        <v>4</v>
      </c>
      <c r="J639" s="38" t="s">
        <v>41</v>
      </c>
      <c r="K639" s="38" t="s">
        <v>104</v>
      </c>
      <c r="L639" s="38">
        <v>1800</v>
      </c>
      <c r="M639" s="38">
        <v>3195</v>
      </c>
      <c r="N639" s="2">
        <v>461257.69</v>
      </c>
      <c r="O639" s="2">
        <v>2</v>
      </c>
      <c r="P639" s="2">
        <v>140792.32000000001</v>
      </c>
      <c r="Q639" s="3">
        <v>0.21925887024235999</v>
      </c>
      <c r="R639" s="48" t="s">
        <v>2196</v>
      </c>
      <c r="S639" s="25">
        <v>0</v>
      </c>
      <c r="T639" s="23">
        <v>140792.32000000001</v>
      </c>
      <c r="U639" s="36">
        <f>VLOOKUP(表2[[#This Row],[2014 Segment]],表3[],3)</f>
        <v>0</v>
      </c>
      <c r="V639" s="25">
        <v>0</v>
      </c>
      <c r="W639" s="25">
        <f>表2[[#This Row],[GR]]+表2[[#This Row],[根据BU需调整GR]]</f>
        <v>0</v>
      </c>
      <c r="X639" s="23">
        <f>表2[[#This Row],[MAT销量]]*(1+表2[[#This Row],[调整后GR2]])</f>
        <v>140792.32000000001</v>
      </c>
      <c r="Y639" s="23">
        <f>表2[[#This Row],[调整结果]]/12/114.03</f>
        <v>102.89128591891024</v>
      </c>
      <c r="Z639" s="27">
        <f>ROUND(表2[[#This Row],[调整结果]]-表2[[#This Row],[14 ECI金额]],0)</f>
        <v>0</v>
      </c>
      <c r="AA639" t="s">
        <v>2198</v>
      </c>
    </row>
    <row r="640" spans="1:27" x14ac:dyDescent="0.2">
      <c r="A640" t="s">
        <v>1356</v>
      </c>
      <c r="B640" s="38" t="s">
        <v>1357</v>
      </c>
      <c r="C640" t="s">
        <v>1358</v>
      </c>
      <c r="D640" s="38" t="s">
        <v>1359</v>
      </c>
      <c r="E640" s="38" t="s">
        <v>1363</v>
      </c>
      <c r="F640">
        <v>11500045</v>
      </c>
      <c r="G640" s="39" t="s">
        <v>1364</v>
      </c>
      <c r="H640" s="39" t="s">
        <v>103</v>
      </c>
      <c r="I640" s="38" t="s">
        <v>4</v>
      </c>
      <c r="J640" s="38" t="s">
        <v>41</v>
      </c>
      <c r="K640" s="38" t="s">
        <v>106</v>
      </c>
      <c r="L640" s="38">
        <v>400</v>
      </c>
      <c r="M640" s="38">
        <v>800</v>
      </c>
      <c r="N640" s="2">
        <v>87423.168000000005</v>
      </c>
      <c r="O640" s="2">
        <v>1</v>
      </c>
      <c r="P640" s="2">
        <v>58185.52</v>
      </c>
      <c r="Q640" s="3">
        <v>0.49691107052994998</v>
      </c>
      <c r="R640" s="48" t="s">
        <v>2196</v>
      </c>
      <c r="S640" s="25">
        <v>0</v>
      </c>
      <c r="T640" s="23">
        <v>58185.52</v>
      </c>
      <c r="U640" s="36">
        <f>VLOOKUP(表2[[#This Row],[2014 Segment]],表3[],3)</f>
        <v>0</v>
      </c>
      <c r="V640" s="25">
        <v>0</v>
      </c>
      <c r="W640" s="25">
        <f>表2[[#This Row],[GR]]+表2[[#This Row],[根据BU需调整GR]]</f>
        <v>0</v>
      </c>
      <c r="X640" s="23">
        <f>表2[[#This Row],[MAT销量]]*(1+表2[[#This Row],[调整后GR2]])</f>
        <v>58185.52</v>
      </c>
      <c r="Y640" s="23">
        <f>表2[[#This Row],[调整结果]]/12/114.03</f>
        <v>42.522084831477095</v>
      </c>
      <c r="Z640" s="27">
        <f>ROUND(表2[[#This Row],[调整结果]]-表2[[#This Row],[14 ECI金额]],0)</f>
        <v>0</v>
      </c>
      <c r="AA640" t="s">
        <v>2198</v>
      </c>
    </row>
    <row r="641" spans="1:27" x14ac:dyDescent="0.2">
      <c r="A641" t="s">
        <v>1356</v>
      </c>
      <c r="B641" s="38" t="s">
        <v>1357</v>
      </c>
      <c r="C641" t="s">
        <v>1358</v>
      </c>
      <c r="D641" s="38" t="s">
        <v>1359</v>
      </c>
      <c r="E641" s="38" t="s">
        <v>1365</v>
      </c>
      <c r="F641">
        <v>11500048</v>
      </c>
      <c r="G641" s="39" t="s">
        <v>1366</v>
      </c>
      <c r="H641" s="39" t="s">
        <v>105</v>
      </c>
      <c r="I641" s="38" t="s">
        <v>4</v>
      </c>
      <c r="J641" s="38" t="s">
        <v>41</v>
      </c>
      <c r="K641" s="38" t="s">
        <v>104</v>
      </c>
      <c r="L641" s="38">
        <v>500</v>
      </c>
      <c r="M641" s="38">
        <v>300</v>
      </c>
      <c r="N641" s="2">
        <v>72000</v>
      </c>
      <c r="O641" s="2">
        <v>1</v>
      </c>
      <c r="P641" s="2">
        <v>54735.199999999997</v>
      </c>
      <c r="Q641" s="3">
        <v>0.66538777777778002</v>
      </c>
      <c r="R641" s="48" t="s">
        <v>2197</v>
      </c>
      <c r="S641" s="25">
        <v>0</v>
      </c>
      <c r="T641" s="23">
        <v>54735.199999999997</v>
      </c>
      <c r="U641" s="36">
        <f>VLOOKUP(表2[[#This Row],[2014 Segment]],表3[],3)</f>
        <v>0</v>
      </c>
      <c r="V641" s="25">
        <v>0</v>
      </c>
      <c r="W641" s="25">
        <f>表2[[#This Row],[GR]]+表2[[#This Row],[根据BU需调整GR]]</f>
        <v>0</v>
      </c>
      <c r="X641" s="23">
        <f>表2[[#This Row],[MAT销量]]*(1+表2[[#This Row],[调整后GR2]])</f>
        <v>54735.199999999997</v>
      </c>
      <c r="Y641" s="23">
        <f>表2[[#This Row],[调整结果]]/12/114.03</f>
        <v>40.00058464146862</v>
      </c>
      <c r="Z641" s="27">
        <f>ROUND(表2[[#This Row],[调整结果]]-表2[[#This Row],[14 ECI金额]],0)</f>
        <v>0</v>
      </c>
      <c r="AA641" t="s">
        <v>2198</v>
      </c>
    </row>
    <row r="642" spans="1:27" x14ac:dyDescent="0.2">
      <c r="A642" t="s">
        <v>1356</v>
      </c>
      <c r="B642" s="38" t="s">
        <v>1357</v>
      </c>
      <c r="C642" t="s">
        <v>1358</v>
      </c>
      <c r="D642" s="38" t="s">
        <v>1359</v>
      </c>
      <c r="E642" s="38" t="s">
        <v>1367</v>
      </c>
      <c r="F642">
        <v>11500049</v>
      </c>
      <c r="G642" s="39" t="s">
        <v>169</v>
      </c>
      <c r="H642" s="39" t="s">
        <v>103</v>
      </c>
      <c r="I642" s="38" t="s">
        <v>4</v>
      </c>
      <c r="J642" s="38" t="s">
        <v>41</v>
      </c>
      <c r="K642" s="38" t="s">
        <v>104</v>
      </c>
      <c r="L642" s="38">
        <v>2200</v>
      </c>
      <c r="M642" s="38">
        <v>6933</v>
      </c>
      <c r="N642" s="2">
        <v>1077428.824</v>
      </c>
      <c r="O642" s="2">
        <v>4</v>
      </c>
      <c r="P642" s="2">
        <v>666534.85333333001</v>
      </c>
      <c r="Q642" s="3">
        <v>0.56113054202084001</v>
      </c>
      <c r="R642" s="48" t="s">
        <v>60</v>
      </c>
      <c r="S642" s="25">
        <v>0.3</v>
      </c>
      <c r="T642" s="23">
        <v>866495.31</v>
      </c>
      <c r="U642" s="36">
        <f>VLOOKUP(表2[[#This Row],[2014 Segment]],表3[],3)</f>
        <v>0</v>
      </c>
      <c r="V642" s="25">
        <v>0</v>
      </c>
      <c r="W642" s="25">
        <f>表2[[#This Row],[GR]]+表2[[#This Row],[根据BU需调整GR]]</f>
        <v>0.3</v>
      </c>
      <c r="X642" s="23">
        <f>表2[[#This Row],[MAT销量]]*(1+表2[[#This Row],[调整后GR2]])</f>
        <v>866495.30933332909</v>
      </c>
      <c r="Y642" s="23">
        <f>表2[[#This Row],[调整结果]]/12/114.03</f>
        <v>633.23636275054014</v>
      </c>
      <c r="Z642" s="27">
        <f>ROUND(表2[[#This Row],[调整结果]]-表2[[#This Row],[14 ECI金额]],0)</f>
        <v>0</v>
      </c>
      <c r="AA642" t="s">
        <v>2198</v>
      </c>
    </row>
    <row r="643" spans="1:27" x14ac:dyDescent="0.2">
      <c r="A643" t="s">
        <v>1356</v>
      </c>
      <c r="B643" s="38" t="s">
        <v>1357</v>
      </c>
      <c r="C643" t="s">
        <v>1358</v>
      </c>
      <c r="D643" s="38" t="s">
        <v>1359</v>
      </c>
      <c r="E643" s="38" t="s">
        <v>1367</v>
      </c>
      <c r="F643">
        <v>11500050</v>
      </c>
      <c r="G643" s="39" t="s">
        <v>287</v>
      </c>
      <c r="H643" s="39" t="s">
        <v>103</v>
      </c>
      <c r="I643" s="38" t="s">
        <v>4</v>
      </c>
      <c r="J643" s="38" t="s">
        <v>41</v>
      </c>
      <c r="K643" s="38" t="s">
        <v>104</v>
      </c>
      <c r="L643" s="38">
        <v>300</v>
      </c>
      <c r="M643" s="38">
        <v>2940</v>
      </c>
      <c r="N643" s="2">
        <v>370629.85</v>
      </c>
      <c r="O643" s="2">
        <v>2</v>
      </c>
      <c r="P643" s="2">
        <v>201914.45333332999</v>
      </c>
      <c r="Q643" s="3">
        <v>0.51007850554940004</v>
      </c>
      <c r="R643" s="48" t="s">
        <v>2197</v>
      </c>
      <c r="S643" s="25">
        <v>0</v>
      </c>
      <c r="T643" s="23">
        <v>201914.45</v>
      </c>
      <c r="U643" s="36">
        <f>VLOOKUP(表2[[#This Row],[2014 Segment]],表3[],3)</f>
        <v>0</v>
      </c>
      <c r="V643" s="25">
        <v>0</v>
      </c>
      <c r="W643" s="25">
        <f>表2[[#This Row],[GR]]+表2[[#This Row],[根据BU需调整GR]]</f>
        <v>0</v>
      </c>
      <c r="X643" s="23">
        <f>表2[[#This Row],[MAT销量]]*(1+表2[[#This Row],[调整后GR2]])</f>
        <v>201914.45333332999</v>
      </c>
      <c r="Y643" s="23">
        <f>表2[[#This Row],[调整结果]]/12/114.03</f>
        <v>147.55945316534391</v>
      </c>
      <c r="Z643" s="27">
        <f>ROUND(表2[[#This Row],[调整结果]]-表2[[#This Row],[14 ECI金额]],0)</f>
        <v>0</v>
      </c>
      <c r="AA643" t="s">
        <v>2198</v>
      </c>
    </row>
    <row r="644" spans="1:27" x14ac:dyDescent="0.2">
      <c r="A644" t="s">
        <v>1356</v>
      </c>
      <c r="B644" s="38" t="s">
        <v>1357</v>
      </c>
      <c r="C644" t="s">
        <v>1358</v>
      </c>
      <c r="D644" s="38" t="s">
        <v>1359</v>
      </c>
      <c r="E644" s="38" t="s">
        <v>1362</v>
      </c>
      <c r="F644">
        <v>11500051</v>
      </c>
      <c r="G644" s="39" t="s">
        <v>288</v>
      </c>
      <c r="H644" s="39" t="s">
        <v>105</v>
      </c>
      <c r="I644" s="38" t="s">
        <v>4</v>
      </c>
      <c r="J644" s="38" t="s">
        <v>41</v>
      </c>
      <c r="K644" s="38" t="s">
        <v>104</v>
      </c>
      <c r="L644" s="38">
        <v>730</v>
      </c>
      <c r="M644" s="38">
        <v>900</v>
      </c>
      <c r="N644" s="2">
        <v>36000</v>
      </c>
      <c r="O644" s="2">
        <v>1</v>
      </c>
      <c r="P644" s="2">
        <v>24498.653333333001</v>
      </c>
      <c r="Q644" s="3">
        <v>0</v>
      </c>
      <c r="R644" s="48" t="s">
        <v>2195</v>
      </c>
      <c r="S644" s="25">
        <v>0</v>
      </c>
      <c r="T644" s="23">
        <v>24498.65</v>
      </c>
      <c r="U644" s="36">
        <f>VLOOKUP(表2[[#This Row],[2014 Segment]],表3[],3)</f>
        <v>0</v>
      </c>
      <c r="V644" s="25">
        <v>0</v>
      </c>
      <c r="W644" s="25">
        <f>表2[[#This Row],[GR]]+表2[[#This Row],[根据BU需调整GR]]</f>
        <v>0</v>
      </c>
      <c r="X644" s="23">
        <f>表2[[#This Row],[MAT销量]]*(1+表2[[#This Row],[调整后GR2]])</f>
        <v>24498.653333333001</v>
      </c>
      <c r="Y644" s="23">
        <f>表2[[#This Row],[调整结果]]/12/114.03</f>
        <v>17.903660829995761</v>
      </c>
      <c r="Z644" s="27">
        <f>ROUND(表2[[#This Row],[调整结果]]-表2[[#This Row],[14 ECI金额]],0)</f>
        <v>0</v>
      </c>
      <c r="AA644" t="s">
        <v>2198</v>
      </c>
    </row>
    <row r="645" spans="1:27" x14ac:dyDescent="0.2">
      <c r="A645" t="s">
        <v>1356</v>
      </c>
      <c r="B645" s="38" t="s">
        <v>1357</v>
      </c>
      <c r="C645" t="s">
        <v>1358</v>
      </c>
      <c r="D645" s="38" t="s">
        <v>1359</v>
      </c>
      <c r="E645" s="38" t="s">
        <v>1365</v>
      </c>
      <c r="F645">
        <v>11500052</v>
      </c>
      <c r="G645" s="39" t="s">
        <v>663</v>
      </c>
      <c r="H645" s="39" t="s">
        <v>103</v>
      </c>
      <c r="I645" s="38" t="s">
        <v>4</v>
      </c>
      <c r="J645" s="38" t="s">
        <v>41</v>
      </c>
      <c r="K645" s="38" t="s">
        <v>104</v>
      </c>
      <c r="L645" s="38">
        <v>2500</v>
      </c>
      <c r="M645" s="38">
        <v>12000</v>
      </c>
      <c r="N645" s="2">
        <v>759979.4</v>
      </c>
      <c r="O645" s="2">
        <v>3</v>
      </c>
      <c r="P645" s="2">
        <v>778462.93333332997</v>
      </c>
      <c r="Q645" s="3">
        <v>0.73256196154789999</v>
      </c>
      <c r="R645" s="48" t="s">
        <v>2197</v>
      </c>
      <c r="S645" s="25">
        <v>0</v>
      </c>
      <c r="T645" s="23">
        <v>778462.93</v>
      </c>
      <c r="U645" s="36">
        <f>VLOOKUP(表2[[#This Row],[2014 Segment]],表3[],3)</f>
        <v>0</v>
      </c>
      <c r="V645" s="25">
        <v>0</v>
      </c>
      <c r="W645" s="25">
        <f>表2[[#This Row],[GR]]+表2[[#This Row],[根据BU需调整GR]]</f>
        <v>0</v>
      </c>
      <c r="X645" s="23">
        <f>表2[[#This Row],[MAT销量]]*(1+表2[[#This Row],[调整后GR2]])</f>
        <v>778462.93333332997</v>
      </c>
      <c r="Y645" s="23">
        <f>表2[[#This Row],[调整结果]]/12/114.03</f>
        <v>568.90214076217512</v>
      </c>
      <c r="Z645" s="27">
        <f>ROUND(表2[[#This Row],[调整结果]]-表2[[#This Row],[14 ECI金额]],0)</f>
        <v>0</v>
      </c>
      <c r="AA645" t="s">
        <v>2198</v>
      </c>
    </row>
    <row r="646" spans="1:27" x14ac:dyDescent="0.2">
      <c r="A646" t="s">
        <v>1356</v>
      </c>
      <c r="B646" s="38" t="s">
        <v>1357</v>
      </c>
      <c r="C646" t="s">
        <v>1358</v>
      </c>
      <c r="D646" s="38" t="s">
        <v>1359</v>
      </c>
      <c r="E646" s="38" t="s">
        <v>1365</v>
      </c>
      <c r="F646">
        <v>11500053</v>
      </c>
      <c r="G646" s="39" t="s">
        <v>1368</v>
      </c>
      <c r="H646" s="39" t="s">
        <v>105</v>
      </c>
      <c r="I646" s="38" t="s">
        <v>4</v>
      </c>
      <c r="J646" s="38" t="s">
        <v>41</v>
      </c>
      <c r="K646" s="38" t="s">
        <v>106</v>
      </c>
      <c r="L646" s="38">
        <v>180</v>
      </c>
      <c r="M646" s="38">
        <v>350</v>
      </c>
      <c r="N646" s="2">
        <v>36000</v>
      </c>
      <c r="O646" s="2">
        <v>1</v>
      </c>
      <c r="P646" s="2">
        <v>18397.373333332998</v>
      </c>
      <c r="Q646" s="3">
        <v>0.56270638888889002</v>
      </c>
      <c r="R646" s="48" t="s">
        <v>2197</v>
      </c>
      <c r="S646" s="25">
        <v>0</v>
      </c>
      <c r="T646" s="23">
        <v>18397.37</v>
      </c>
      <c r="U646" s="36">
        <f>VLOOKUP(表2[[#This Row],[2014 Segment]],表3[],3)</f>
        <v>0</v>
      </c>
      <c r="V646" s="25">
        <v>0</v>
      </c>
      <c r="W646" s="25">
        <f>表2[[#This Row],[GR]]+表2[[#This Row],[根据BU需调整GR]]</f>
        <v>0</v>
      </c>
      <c r="X646" s="23">
        <f>表2[[#This Row],[MAT销量]]*(1+表2[[#This Row],[调整后GR2]])</f>
        <v>18397.373333332998</v>
      </c>
      <c r="Y646" s="23">
        <f>表2[[#This Row],[调整结果]]/12/114.03</f>
        <v>13.444834205423279</v>
      </c>
      <c r="Z646" s="27">
        <f>ROUND(表2[[#This Row],[调整结果]]-表2[[#This Row],[14 ECI金额]],0)</f>
        <v>0</v>
      </c>
      <c r="AA646" t="s">
        <v>2198</v>
      </c>
    </row>
    <row r="647" spans="1:27" x14ac:dyDescent="0.2">
      <c r="A647" t="s">
        <v>1356</v>
      </c>
      <c r="B647" s="38" t="s">
        <v>1357</v>
      </c>
      <c r="C647" t="s">
        <v>1358</v>
      </c>
      <c r="D647" s="38" t="s">
        <v>1359</v>
      </c>
      <c r="E647" s="38" t="s">
        <v>1367</v>
      </c>
      <c r="F647">
        <v>11500056</v>
      </c>
      <c r="G647" s="39" t="s">
        <v>676</v>
      </c>
      <c r="H647" s="39" t="s">
        <v>105</v>
      </c>
      <c r="I647" s="38" t="s">
        <v>4</v>
      </c>
      <c r="J647" s="38" t="s">
        <v>677</v>
      </c>
      <c r="K647" s="38" t="s">
        <v>106</v>
      </c>
      <c r="L647" s="38">
        <v>300</v>
      </c>
      <c r="M647" s="38">
        <v>300</v>
      </c>
      <c r="N647" s="2">
        <v>36000</v>
      </c>
      <c r="O647" s="2">
        <v>1</v>
      </c>
      <c r="P647" s="2">
        <v>0</v>
      </c>
      <c r="Q647" s="3">
        <v>0</v>
      </c>
      <c r="R647" s="48" t="s">
        <v>2195</v>
      </c>
      <c r="S647" s="25">
        <v>0</v>
      </c>
      <c r="T647" s="23">
        <v>0</v>
      </c>
      <c r="U647" s="36">
        <f>VLOOKUP(表2[[#This Row],[2014 Segment]],表3[],3)</f>
        <v>0</v>
      </c>
      <c r="V647" s="25">
        <v>0</v>
      </c>
      <c r="W647" s="25">
        <f>表2[[#This Row],[GR]]+表2[[#This Row],[根据BU需调整GR]]</f>
        <v>0</v>
      </c>
      <c r="X647" s="23">
        <f>表2[[#This Row],[MAT销量]]*(1+表2[[#This Row],[调整后GR2]])</f>
        <v>0</v>
      </c>
      <c r="Y647" s="23">
        <f>表2[[#This Row],[调整结果]]/12/114.03</f>
        <v>0</v>
      </c>
      <c r="Z647" s="27">
        <f>ROUND(表2[[#This Row],[调整结果]]-表2[[#This Row],[14 ECI金额]],0)</f>
        <v>0</v>
      </c>
      <c r="AA647" t="s">
        <v>2198</v>
      </c>
    </row>
    <row r="648" spans="1:27" x14ac:dyDescent="0.2">
      <c r="A648" t="s">
        <v>1356</v>
      </c>
      <c r="B648" s="38" t="s">
        <v>1357</v>
      </c>
      <c r="C648" t="s">
        <v>1358</v>
      </c>
      <c r="D648" s="38" t="s">
        <v>1359</v>
      </c>
      <c r="E648" s="38" t="s">
        <v>1363</v>
      </c>
      <c r="F648">
        <v>11500057</v>
      </c>
      <c r="G648" s="39" t="s">
        <v>1369</v>
      </c>
      <c r="H648" s="39" t="s">
        <v>105</v>
      </c>
      <c r="I648" s="38" t="s">
        <v>4</v>
      </c>
      <c r="J648" s="38" t="s">
        <v>41</v>
      </c>
      <c r="K648" s="38" t="s">
        <v>106</v>
      </c>
      <c r="L648" s="38">
        <v>650</v>
      </c>
      <c r="M648" s="38">
        <v>900</v>
      </c>
      <c r="N648" s="2">
        <v>42000</v>
      </c>
      <c r="O648" s="2">
        <v>1</v>
      </c>
      <c r="P648" s="2">
        <v>22350.44</v>
      </c>
      <c r="Q648" s="3">
        <v>0.40181738095238001</v>
      </c>
      <c r="R648" s="48" t="s">
        <v>2196</v>
      </c>
      <c r="S648" s="25">
        <v>0</v>
      </c>
      <c r="T648" s="23">
        <v>22350.44</v>
      </c>
      <c r="U648" s="36">
        <f>VLOOKUP(表2[[#This Row],[2014 Segment]],表3[],3)</f>
        <v>0</v>
      </c>
      <c r="V648" s="25">
        <v>0</v>
      </c>
      <c r="W648" s="25">
        <f>表2[[#This Row],[GR]]+表2[[#This Row],[根据BU需调整GR]]</f>
        <v>0</v>
      </c>
      <c r="X648" s="23">
        <f>表2[[#This Row],[MAT销量]]*(1+表2[[#This Row],[调整后GR2]])</f>
        <v>22350.44</v>
      </c>
      <c r="Y648" s="23">
        <f>表2[[#This Row],[调整结果]]/12/114.03</f>
        <v>16.333742582361367</v>
      </c>
      <c r="Z648" s="27">
        <f>ROUND(表2[[#This Row],[调整结果]]-表2[[#This Row],[14 ECI金额]],0)</f>
        <v>0</v>
      </c>
      <c r="AA648" t="s">
        <v>2198</v>
      </c>
    </row>
    <row r="649" spans="1:27" x14ac:dyDescent="0.2">
      <c r="A649" t="s">
        <v>1356</v>
      </c>
      <c r="B649" s="38" t="s">
        <v>1357</v>
      </c>
      <c r="C649" t="s">
        <v>1358</v>
      </c>
      <c r="D649" s="38" t="s">
        <v>1359</v>
      </c>
      <c r="E649" s="38" t="s">
        <v>1363</v>
      </c>
      <c r="F649">
        <v>11500059</v>
      </c>
      <c r="G649" s="39" t="s">
        <v>170</v>
      </c>
      <c r="H649" s="39" t="s">
        <v>103</v>
      </c>
      <c r="I649" s="38" t="s">
        <v>4</v>
      </c>
      <c r="J649" s="38" t="s">
        <v>41</v>
      </c>
      <c r="K649" s="38" t="s">
        <v>104</v>
      </c>
      <c r="L649" s="38">
        <v>2500</v>
      </c>
      <c r="M649" s="38">
        <v>6869</v>
      </c>
      <c r="N649" s="2">
        <v>751946.27</v>
      </c>
      <c r="O649" s="2">
        <v>3</v>
      </c>
      <c r="P649" s="2">
        <v>336930.56</v>
      </c>
      <c r="Q649" s="3">
        <v>0.38126160264084002</v>
      </c>
      <c r="R649" s="48" t="s">
        <v>2196</v>
      </c>
      <c r="S649" s="25">
        <v>0</v>
      </c>
      <c r="T649" s="23">
        <v>336930.56</v>
      </c>
      <c r="U649" s="36">
        <f>VLOOKUP(表2[[#This Row],[2014 Segment]],表3[],3)</f>
        <v>0</v>
      </c>
      <c r="V649" s="25">
        <v>0</v>
      </c>
      <c r="W649" s="25">
        <f>表2[[#This Row],[GR]]+表2[[#This Row],[根据BU需调整GR]]</f>
        <v>0</v>
      </c>
      <c r="X649" s="23">
        <f>表2[[#This Row],[MAT销量]]*(1+表2[[#This Row],[调整后GR2]])</f>
        <v>336930.56</v>
      </c>
      <c r="Y649" s="23">
        <f>表2[[#This Row],[调整结果]]/12/114.03</f>
        <v>246.22947177643309</v>
      </c>
      <c r="Z649" s="27">
        <f>ROUND(表2[[#This Row],[调整结果]]-表2[[#This Row],[14 ECI金额]],0)</f>
        <v>0</v>
      </c>
      <c r="AA649" t="s">
        <v>2198</v>
      </c>
    </row>
    <row r="650" spans="1:27" x14ac:dyDescent="0.2">
      <c r="A650" t="s">
        <v>1356</v>
      </c>
      <c r="B650" s="38" t="s">
        <v>1357</v>
      </c>
      <c r="C650" t="s">
        <v>1358</v>
      </c>
      <c r="D650" s="38" t="s">
        <v>1359</v>
      </c>
      <c r="E650" s="38" t="s">
        <v>1362</v>
      </c>
      <c r="F650">
        <v>11500061</v>
      </c>
      <c r="G650" s="39" t="s">
        <v>1370</v>
      </c>
      <c r="H650" s="39" t="s">
        <v>105</v>
      </c>
      <c r="I650" s="38" t="s">
        <v>4</v>
      </c>
      <c r="J650" s="38" t="s">
        <v>41</v>
      </c>
      <c r="K650" s="38" t="s">
        <v>104</v>
      </c>
      <c r="L650" s="38">
        <v>800</v>
      </c>
      <c r="M650" s="38">
        <v>1600</v>
      </c>
      <c r="N650" s="2">
        <v>48000</v>
      </c>
      <c r="O650" s="2">
        <v>1</v>
      </c>
      <c r="P650" s="2">
        <v>13645.4</v>
      </c>
      <c r="Q650" s="3">
        <v>0.40527645833332998</v>
      </c>
      <c r="R650" s="48" t="s">
        <v>2196</v>
      </c>
      <c r="S650" s="25">
        <v>0</v>
      </c>
      <c r="T650" s="23">
        <v>13645.4</v>
      </c>
      <c r="U650" s="36">
        <f>VLOOKUP(表2[[#This Row],[2014 Segment]],表3[],3)</f>
        <v>0</v>
      </c>
      <c r="V650" s="25">
        <v>0</v>
      </c>
      <c r="W650" s="25">
        <f>表2[[#This Row],[GR]]+表2[[#This Row],[根据BU需调整GR]]</f>
        <v>0</v>
      </c>
      <c r="X650" s="23">
        <f>表2[[#This Row],[MAT销量]]*(1+表2[[#This Row],[调整后GR2]])</f>
        <v>13645.4</v>
      </c>
      <c r="Y650" s="23">
        <f>表2[[#This Row],[调整结果]]/12/114.03</f>
        <v>9.9720833698734239</v>
      </c>
      <c r="Z650" s="27">
        <f>ROUND(表2[[#This Row],[调整结果]]-表2[[#This Row],[14 ECI金额]],0)</f>
        <v>0</v>
      </c>
      <c r="AA650" t="s">
        <v>2198</v>
      </c>
    </row>
    <row r="651" spans="1:27" x14ac:dyDescent="0.2">
      <c r="A651" t="s">
        <v>1356</v>
      </c>
      <c r="B651" s="38" t="s">
        <v>1357</v>
      </c>
      <c r="C651" t="s">
        <v>1358</v>
      </c>
      <c r="D651" s="38" t="s">
        <v>1359</v>
      </c>
      <c r="E651" s="38" t="s">
        <v>1371</v>
      </c>
      <c r="F651">
        <v>11500062</v>
      </c>
      <c r="G651" s="39" t="s">
        <v>664</v>
      </c>
      <c r="H651" s="39" t="s">
        <v>103</v>
      </c>
      <c r="I651" s="38" t="s">
        <v>4</v>
      </c>
      <c r="J651" s="38" t="s">
        <v>41</v>
      </c>
      <c r="K651" s="38" t="s">
        <v>104</v>
      </c>
      <c r="L651" s="38">
        <v>430</v>
      </c>
      <c r="M651" s="38">
        <v>500</v>
      </c>
      <c r="N651" s="2">
        <v>165243.26</v>
      </c>
      <c r="O651" s="2">
        <v>1</v>
      </c>
      <c r="P651" s="2">
        <v>212890.14666667001</v>
      </c>
      <c r="Q651" s="3">
        <v>1</v>
      </c>
      <c r="R651" s="48" t="s">
        <v>2197</v>
      </c>
      <c r="S651" s="25">
        <v>0</v>
      </c>
      <c r="T651" s="23">
        <v>212890.15</v>
      </c>
      <c r="U651" s="36">
        <f>VLOOKUP(表2[[#This Row],[2014 Segment]],表3[],3)</f>
        <v>0</v>
      </c>
      <c r="V651" s="25">
        <v>0</v>
      </c>
      <c r="W651" s="25">
        <f>表2[[#This Row],[GR]]+表2[[#This Row],[根据BU需调整GR]]</f>
        <v>0</v>
      </c>
      <c r="X651" s="23">
        <f>表2[[#This Row],[MAT销量]]*(1+表2[[#This Row],[调整后GR2]])</f>
        <v>212890.14666667001</v>
      </c>
      <c r="Y651" s="23">
        <f>表2[[#This Row],[调整结果]]/12/114.03</f>
        <v>155.58051000224359</v>
      </c>
      <c r="Z651" s="27">
        <f>ROUND(表2[[#This Row],[调整结果]]-表2[[#This Row],[14 ECI金额]],0)</f>
        <v>0</v>
      </c>
      <c r="AA651" t="s">
        <v>2198</v>
      </c>
    </row>
    <row r="652" spans="1:27" x14ac:dyDescent="0.2">
      <c r="A652" t="s">
        <v>1356</v>
      </c>
      <c r="B652" s="38" t="s">
        <v>1357</v>
      </c>
      <c r="C652" t="s">
        <v>1358</v>
      </c>
      <c r="D652" s="38" t="s">
        <v>1359</v>
      </c>
      <c r="E652" s="38" t="s">
        <v>1365</v>
      </c>
      <c r="F652">
        <v>11500063</v>
      </c>
      <c r="G652" s="39" t="s">
        <v>1372</v>
      </c>
      <c r="H652" s="39" t="s">
        <v>105</v>
      </c>
      <c r="I652" s="38" t="s">
        <v>4</v>
      </c>
      <c r="J652" s="38" t="s">
        <v>41</v>
      </c>
      <c r="K652" s="38" t="s">
        <v>106</v>
      </c>
      <c r="L652" s="38">
        <v>0</v>
      </c>
      <c r="M652" s="38">
        <v>200</v>
      </c>
      <c r="N652" s="2">
        <v>36000</v>
      </c>
      <c r="O652" s="2">
        <v>1</v>
      </c>
      <c r="P652" s="2">
        <v>11230.666666667001</v>
      </c>
      <c r="Q652" s="3">
        <v>0.12670000000000001</v>
      </c>
      <c r="R652" s="48" t="s">
        <v>2195</v>
      </c>
      <c r="S652" s="25">
        <v>0</v>
      </c>
      <c r="T652" s="23">
        <v>11230.67</v>
      </c>
      <c r="U652" s="36">
        <f>VLOOKUP(表2[[#This Row],[2014 Segment]],表3[],3)</f>
        <v>0</v>
      </c>
      <c r="V652" s="25">
        <v>0</v>
      </c>
      <c r="W652" s="25">
        <f>表2[[#This Row],[GR]]+表2[[#This Row],[根据BU需调整GR]]</f>
        <v>0</v>
      </c>
      <c r="X652" s="23">
        <f>表2[[#This Row],[MAT销量]]*(1+表2[[#This Row],[调整后GR2]])</f>
        <v>11230.666666667001</v>
      </c>
      <c r="Y652" s="23">
        <f>表2[[#This Row],[调整结果]]/12/114.03</f>
        <v>8.2073918169684887</v>
      </c>
      <c r="Z652" s="27">
        <f>ROUND(表2[[#This Row],[调整结果]]-表2[[#This Row],[14 ECI金额]],0)</f>
        <v>0</v>
      </c>
      <c r="AA652" t="s">
        <v>2198</v>
      </c>
    </row>
    <row r="653" spans="1:27" x14ac:dyDescent="0.2">
      <c r="A653" t="s">
        <v>1356</v>
      </c>
      <c r="B653" s="38" t="s">
        <v>1357</v>
      </c>
      <c r="C653" t="s">
        <v>1358</v>
      </c>
      <c r="D653" s="38" t="s">
        <v>1359</v>
      </c>
      <c r="E653" s="38" t="s">
        <v>1371</v>
      </c>
      <c r="F653">
        <v>11500064</v>
      </c>
      <c r="G653" s="39" t="s">
        <v>111</v>
      </c>
      <c r="H653" s="39" t="s">
        <v>105</v>
      </c>
      <c r="I653" s="38" t="s">
        <v>4</v>
      </c>
      <c r="J653" s="38" t="s">
        <v>41</v>
      </c>
      <c r="K653" s="38" t="s">
        <v>104</v>
      </c>
      <c r="L653" s="38">
        <v>1800</v>
      </c>
      <c r="M653" s="38">
        <v>6390</v>
      </c>
      <c r="N653" s="2">
        <v>960000</v>
      </c>
      <c r="O653" s="2">
        <v>4</v>
      </c>
      <c r="P653" s="2">
        <v>632097.33333333</v>
      </c>
      <c r="Q653" s="3">
        <v>0.63617330208333001</v>
      </c>
      <c r="R653" s="48" t="s">
        <v>2197</v>
      </c>
      <c r="S653" s="25">
        <v>0</v>
      </c>
      <c r="T653" s="23">
        <v>632097.32999999996</v>
      </c>
      <c r="U653" s="36">
        <f>VLOOKUP(表2[[#This Row],[2014 Segment]],表3[],3)</f>
        <v>0</v>
      </c>
      <c r="V653" s="25">
        <v>0</v>
      </c>
      <c r="W653" s="25">
        <f>表2[[#This Row],[GR]]+表2[[#This Row],[根据BU需调整GR]]</f>
        <v>0</v>
      </c>
      <c r="X653" s="23">
        <f>表2[[#This Row],[MAT销量]]*(1+表2[[#This Row],[调整后GR2]])</f>
        <v>632097.33333333</v>
      </c>
      <c r="Y653" s="23">
        <f>表2[[#This Row],[调整结果]]/12/114.03</f>
        <v>461.9378915879812</v>
      </c>
      <c r="Z653" s="27">
        <f>ROUND(表2[[#This Row],[调整结果]]-表2[[#This Row],[14 ECI金额]],0)</f>
        <v>0</v>
      </c>
      <c r="AA653" t="s">
        <v>2198</v>
      </c>
    </row>
    <row r="654" spans="1:27" x14ac:dyDescent="0.2">
      <c r="A654" t="s">
        <v>1356</v>
      </c>
      <c r="B654" s="38" t="s">
        <v>1357</v>
      </c>
      <c r="C654" t="s">
        <v>1358</v>
      </c>
      <c r="D654" s="38" t="s">
        <v>1359</v>
      </c>
      <c r="E654" s="38" t="s">
        <v>1365</v>
      </c>
      <c r="F654">
        <v>11500065</v>
      </c>
      <c r="G654" s="39" t="s">
        <v>1373</v>
      </c>
      <c r="H654" s="39" t="s">
        <v>105</v>
      </c>
      <c r="I654" s="38" t="s">
        <v>4</v>
      </c>
      <c r="J654" s="38" t="s">
        <v>41</v>
      </c>
      <c r="K654" s="38" t="s">
        <v>106</v>
      </c>
      <c r="L654" s="38">
        <v>200</v>
      </c>
      <c r="M654" s="38">
        <v>500</v>
      </c>
      <c r="N654" s="2">
        <v>36000</v>
      </c>
      <c r="O654" s="2">
        <v>1</v>
      </c>
      <c r="P654" s="2">
        <v>0</v>
      </c>
      <c r="Q654" s="3">
        <v>0</v>
      </c>
      <c r="R654" s="48" t="s">
        <v>2195</v>
      </c>
      <c r="S654" s="25">
        <v>0</v>
      </c>
      <c r="T654" s="23">
        <v>0</v>
      </c>
      <c r="U654" s="36">
        <f>VLOOKUP(表2[[#This Row],[2014 Segment]],表3[],3)</f>
        <v>0</v>
      </c>
      <c r="V654" s="25">
        <v>0</v>
      </c>
      <c r="W654" s="25">
        <f>表2[[#This Row],[GR]]+表2[[#This Row],[根据BU需调整GR]]</f>
        <v>0</v>
      </c>
      <c r="X654" s="23">
        <f>表2[[#This Row],[MAT销量]]*(1+表2[[#This Row],[调整后GR2]])</f>
        <v>0</v>
      </c>
      <c r="Y654" s="23">
        <f>表2[[#This Row],[调整结果]]/12/114.03</f>
        <v>0</v>
      </c>
      <c r="Z654" s="27">
        <f>ROUND(表2[[#This Row],[调整结果]]-表2[[#This Row],[14 ECI金额]],0)</f>
        <v>0</v>
      </c>
      <c r="AA654" t="s">
        <v>2198</v>
      </c>
    </row>
    <row r="655" spans="1:27" x14ac:dyDescent="0.2">
      <c r="A655" t="s">
        <v>1356</v>
      </c>
      <c r="B655" s="38" t="s">
        <v>1357</v>
      </c>
      <c r="C655" t="s">
        <v>1358</v>
      </c>
      <c r="D655" s="38" t="s">
        <v>1359</v>
      </c>
      <c r="E655" s="38" t="s">
        <v>1374</v>
      </c>
      <c r="F655">
        <v>11500068</v>
      </c>
      <c r="G655" s="39" t="s">
        <v>469</v>
      </c>
      <c r="H655" s="39" t="s">
        <v>103</v>
      </c>
      <c r="I655" s="38" t="s">
        <v>4</v>
      </c>
      <c r="J655" s="38" t="s">
        <v>41</v>
      </c>
      <c r="K655" s="38" t="s">
        <v>104</v>
      </c>
      <c r="L655" s="38">
        <v>650</v>
      </c>
      <c r="M655" s="38">
        <v>2000</v>
      </c>
      <c r="N655" s="2">
        <v>6864254.8600000003</v>
      </c>
      <c r="O655" s="2">
        <v>9</v>
      </c>
      <c r="P655" s="2">
        <v>1245960.28</v>
      </c>
      <c r="Q655" s="3">
        <v>0.20690200596659999</v>
      </c>
      <c r="R655" s="48" t="s">
        <v>67</v>
      </c>
      <c r="S655" s="25">
        <v>0.22</v>
      </c>
      <c r="T655" s="23">
        <v>1520071.54</v>
      </c>
      <c r="U655" s="36">
        <f>VLOOKUP(表2[[#This Row],[2014 Segment]],表3[],3)</f>
        <v>0</v>
      </c>
      <c r="V655" s="25">
        <v>0</v>
      </c>
      <c r="W655" s="25">
        <f>表2[[#This Row],[GR]]+表2[[#This Row],[根据BU需调整GR]]</f>
        <v>0.22</v>
      </c>
      <c r="X655" s="23">
        <f>表2[[#This Row],[MAT销量]]*(1+表2[[#This Row],[调整后GR2]])</f>
        <v>1520071.5416000001</v>
      </c>
      <c r="Y655" s="23">
        <f>表2[[#This Row],[调整结果]]/12/114.03</f>
        <v>1110.8710731094156</v>
      </c>
      <c r="Z655" s="27">
        <f>ROUND(表2[[#This Row],[调整结果]]-表2[[#This Row],[14 ECI金额]],0)</f>
        <v>0</v>
      </c>
      <c r="AA655" t="s">
        <v>2198</v>
      </c>
    </row>
    <row r="656" spans="1:27" x14ac:dyDescent="0.2">
      <c r="A656" t="s">
        <v>1356</v>
      </c>
      <c r="B656" s="38" t="s">
        <v>1357</v>
      </c>
      <c r="C656" t="s">
        <v>1358</v>
      </c>
      <c r="D656" s="38" t="s">
        <v>1359</v>
      </c>
      <c r="E656" s="38" t="s">
        <v>1365</v>
      </c>
      <c r="F656">
        <v>11500070</v>
      </c>
      <c r="G656" s="39" t="s">
        <v>1375</v>
      </c>
      <c r="H656" s="39" t="s">
        <v>105</v>
      </c>
      <c r="I656" s="38" t="s">
        <v>4</v>
      </c>
      <c r="J656" s="38" t="s">
        <v>41</v>
      </c>
      <c r="K656" s="38" t="s">
        <v>106</v>
      </c>
      <c r="L656" s="38">
        <v>100</v>
      </c>
      <c r="M656" s="38">
        <v>250</v>
      </c>
      <c r="N656" s="2">
        <v>36000</v>
      </c>
      <c r="O656" s="2">
        <v>1</v>
      </c>
      <c r="P656" s="2">
        <v>1520.4533333333</v>
      </c>
      <c r="Q656" s="3">
        <v>0.11007888888889</v>
      </c>
      <c r="R656" s="48" t="s">
        <v>2195</v>
      </c>
      <c r="S656" s="25">
        <v>0</v>
      </c>
      <c r="T656" s="23">
        <v>1520.45</v>
      </c>
      <c r="U656" s="36">
        <f>VLOOKUP(表2[[#This Row],[2014 Segment]],表3[],3)</f>
        <v>0</v>
      </c>
      <c r="V656" s="25">
        <v>0</v>
      </c>
      <c r="W656" s="25">
        <f>表2[[#This Row],[GR]]+表2[[#This Row],[根据BU需调整GR]]</f>
        <v>0</v>
      </c>
      <c r="X656" s="23">
        <f>表2[[#This Row],[MAT销量]]*(1+表2[[#This Row],[调整后GR2]])</f>
        <v>1520.4533333333</v>
      </c>
      <c r="Y656" s="23">
        <f>表2[[#This Row],[调整结果]]/12/114.03</f>
        <v>1.1111500872089946</v>
      </c>
      <c r="Z656" s="27">
        <f>ROUND(表2[[#This Row],[调整结果]]-表2[[#This Row],[14 ECI金额]],0)</f>
        <v>0</v>
      </c>
      <c r="AA656" t="s">
        <v>2198</v>
      </c>
    </row>
    <row r="657" spans="1:27" x14ac:dyDescent="0.2">
      <c r="A657" t="s">
        <v>1356</v>
      </c>
      <c r="B657" s="38" t="s">
        <v>1357</v>
      </c>
      <c r="C657" t="s">
        <v>1358</v>
      </c>
      <c r="D657" s="38" t="s">
        <v>1359</v>
      </c>
      <c r="E657" s="38" t="s">
        <v>1365</v>
      </c>
      <c r="F657">
        <v>11500071</v>
      </c>
      <c r="G657" s="39" t="s">
        <v>1376</v>
      </c>
      <c r="H657" s="39" t="s">
        <v>105</v>
      </c>
      <c r="I657" s="38" t="s">
        <v>4</v>
      </c>
      <c r="J657" s="38" t="s">
        <v>41</v>
      </c>
      <c r="K657" s="38" t="s">
        <v>106</v>
      </c>
      <c r="L657" s="38">
        <v>200</v>
      </c>
      <c r="M657" s="38">
        <v>250</v>
      </c>
      <c r="N657" s="2">
        <v>36000</v>
      </c>
      <c r="O657" s="2">
        <v>1</v>
      </c>
      <c r="P657" s="2">
        <v>152.10666666667001</v>
      </c>
      <c r="Q657" s="3">
        <v>3.2633333333333001E-2</v>
      </c>
      <c r="R657" s="48" t="s">
        <v>2195</v>
      </c>
      <c r="S657" s="25">
        <v>0</v>
      </c>
      <c r="T657" s="23">
        <v>152.11000000000001</v>
      </c>
      <c r="U657" s="36">
        <f>VLOOKUP(表2[[#This Row],[2014 Segment]],表3[],3)</f>
        <v>0</v>
      </c>
      <c r="V657" s="25">
        <v>0</v>
      </c>
      <c r="W657" s="25">
        <f>表2[[#This Row],[GR]]+表2[[#This Row],[根据BU需调整GR]]</f>
        <v>0</v>
      </c>
      <c r="X657" s="23">
        <f>表2[[#This Row],[MAT销量]]*(1+表2[[#This Row],[调整后GR2]])</f>
        <v>152.10666666667001</v>
      </c>
      <c r="Y657" s="23">
        <f>表2[[#This Row],[调整结果]]/12/114.03</f>
        <v>0.1111598312334985</v>
      </c>
      <c r="Z657" s="27">
        <f>ROUND(表2[[#This Row],[调整结果]]-表2[[#This Row],[14 ECI金额]],0)</f>
        <v>0</v>
      </c>
      <c r="AA657" t="s">
        <v>2198</v>
      </c>
    </row>
    <row r="658" spans="1:27" x14ac:dyDescent="0.2">
      <c r="A658" t="s">
        <v>1356</v>
      </c>
      <c r="B658" s="38" t="s">
        <v>1357</v>
      </c>
      <c r="C658" t="s">
        <v>1358</v>
      </c>
      <c r="D658" s="38" t="s">
        <v>1359</v>
      </c>
      <c r="E658" s="38" t="s">
        <v>1365</v>
      </c>
      <c r="F658">
        <v>11500072</v>
      </c>
      <c r="G658" s="39" t="s">
        <v>112</v>
      </c>
      <c r="H658" s="39" t="s">
        <v>105</v>
      </c>
      <c r="I658" s="38" t="s">
        <v>4</v>
      </c>
      <c r="J658" s="38" t="s">
        <v>41</v>
      </c>
      <c r="K658" s="38" t="s">
        <v>104</v>
      </c>
      <c r="L658" s="38">
        <v>1637</v>
      </c>
      <c r="M658" s="38">
        <v>5025</v>
      </c>
      <c r="N658" s="2">
        <v>324000</v>
      </c>
      <c r="O658" s="2">
        <v>2</v>
      </c>
      <c r="P658" s="2">
        <v>274144.70666666998</v>
      </c>
      <c r="Q658" s="3">
        <v>0.75459953703703997</v>
      </c>
      <c r="R658" s="48" t="s">
        <v>2197</v>
      </c>
      <c r="S658" s="25">
        <v>0</v>
      </c>
      <c r="T658" s="23">
        <v>274144.71000000002</v>
      </c>
      <c r="U658" s="36">
        <f>VLOOKUP(表2[[#This Row],[2014 Segment]],表3[],3)</f>
        <v>0</v>
      </c>
      <c r="V658" s="25">
        <v>0</v>
      </c>
      <c r="W658" s="25">
        <f>表2[[#This Row],[GR]]+表2[[#This Row],[根据BU需调整GR]]</f>
        <v>0</v>
      </c>
      <c r="X658" s="23">
        <f>表2[[#This Row],[MAT销量]]*(1+表2[[#This Row],[调整后GR2]])</f>
        <v>274144.70666666998</v>
      </c>
      <c r="Y658" s="23">
        <f>表2[[#This Row],[调整结果]]/12/114.03</f>
        <v>200.34545489978512</v>
      </c>
      <c r="Z658" s="27">
        <f>ROUND(表2[[#This Row],[调整结果]]-表2[[#This Row],[14 ECI金额]],0)</f>
        <v>0</v>
      </c>
      <c r="AA658" t="s">
        <v>2198</v>
      </c>
    </row>
    <row r="659" spans="1:27" x14ac:dyDescent="0.2">
      <c r="A659" t="s">
        <v>1356</v>
      </c>
      <c r="B659" s="38" t="s">
        <v>1357</v>
      </c>
      <c r="C659" t="s">
        <v>1358</v>
      </c>
      <c r="D659" s="38" t="s">
        <v>1359</v>
      </c>
      <c r="E659" s="38" t="s">
        <v>1365</v>
      </c>
      <c r="F659">
        <v>11500076</v>
      </c>
      <c r="G659" s="39" t="s">
        <v>289</v>
      </c>
      <c r="H659" s="39" t="s">
        <v>105</v>
      </c>
      <c r="I659" s="38" t="s">
        <v>4</v>
      </c>
      <c r="J659" s="38" t="s">
        <v>41</v>
      </c>
      <c r="K659" s="38" t="s">
        <v>106</v>
      </c>
      <c r="L659" s="38">
        <v>260</v>
      </c>
      <c r="M659" s="38">
        <v>500</v>
      </c>
      <c r="N659" s="2">
        <v>36000</v>
      </c>
      <c r="O659" s="2">
        <v>1</v>
      </c>
      <c r="P659" s="2">
        <v>19309.426666667001</v>
      </c>
      <c r="Q659" s="3">
        <v>0.33727694444444001</v>
      </c>
      <c r="R659" s="48" t="s">
        <v>2196</v>
      </c>
      <c r="S659" s="25">
        <v>0</v>
      </c>
      <c r="T659" s="23">
        <v>19309.43</v>
      </c>
      <c r="U659" s="36">
        <f>VLOOKUP(表2[[#This Row],[2014 Segment]],表3[],3)</f>
        <v>0</v>
      </c>
      <c r="V659" s="25">
        <v>0</v>
      </c>
      <c r="W659" s="25">
        <f>表2[[#This Row],[GR]]+表2[[#This Row],[根据BU需调整GR]]</f>
        <v>0</v>
      </c>
      <c r="X659" s="23">
        <f>表2[[#This Row],[MAT销量]]*(1+表2[[#This Row],[调整后GR2]])</f>
        <v>19309.426666667001</v>
      </c>
      <c r="Y659" s="23">
        <f>表2[[#This Row],[调整结果]]/12/114.03</f>
        <v>14.111364455747756</v>
      </c>
      <c r="Z659" s="27">
        <f>ROUND(表2[[#This Row],[调整结果]]-表2[[#This Row],[14 ECI金额]],0)</f>
        <v>0</v>
      </c>
      <c r="AA659" t="s">
        <v>2198</v>
      </c>
    </row>
    <row r="660" spans="1:27" x14ac:dyDescent="0.2">
      <c r="A660" t="s">
        <v>1356</v>
      </c>
      <c r="B660" s="38" t="s">
        <v>1357</v>
      </c>
      <c r="C660" t="s">
        <v>1358</v>
      </c>
      <c r="D660" s="38" t="s">
        <v>1359</v>
      </c>
      <c r="E660" s="38" t="s">
        <v>1363</v>
      </c>
      <c r="F660">
        <v>11500077</v>
      </c>
      <c r="G660" s="39" t="s">
        <v>660</v>
      </c>
      <c r="H660" s="39" t="s">
        <v>105</v>
      </c>
      <c r="I660" s="38" t="s">
        <v>4</v>
      </c>
      <c r="J660" s="38" t="s">
        <v>41</v>
      </c>
      <c r="K660" s="38" t="s">
        <v>104</v>
      </c>
      <c r="L660" s="38">
        <v>800</v>
      </c>
      <c r="M660" s="38">
        <v>800</v>
      </c>
      <c r="N660" s="2">
        <v>96000</v>
      </c>
      <c r="O660" s="2">
        <v>1</v>
      </c>
      <c r="P660" s="2">
        <v>79063.333333332994</v>
      </c>
      <c r="Q660" s="3">
        <v>0.65077604166667002</v>
      </c>
      <c r="R660" s="48" t="s">
        <v>2197</v>
      </c>
      <c r="S660" s="25">
        <v>0</v>
      </c>
      <c r="T660" s="23">
        <v>79063.33</v>
      </c>
      <c r="U660" s="36">
        <f>VLOOKUP(表2[[#This Row],[2014 Segment]],表3[],3)</f>
        <v>0</v>
      </c>
      <c r="V660" s="25">
        <v>0</v>
      </c>
      <c r="W660" s="25">
        <f>表2[[#This Row],[GR]]+表2[[#This Row],[根据BU需调整GR]]</f>
        <v>0</v>
      </c>
      <c r="X660" s="23">
        <f>表2[[#This Row],[MAT销量]]*(1+表2[[#This Row],[调整后GR2]])</f>
        <v>79063.333333332994</v>
      </c>
      <c r="Y660" s="23">
        <f>表2[[#This Row],[调整结果]]/12/114.03</f>
        <v>57.779629142428156</v>
      </c>
      <c r="Z660" s="27">
        <f>ROUND(表2[[#This Row],[调整结果]]-表2[[#This Row],[14 ECI金额]],0)</f>
        <v>0</v>
      </c>
      <c r="AA660" t="s">
        <v>2198</v>
      </c>
    </row>
    <row r="661" spans="1:27" x14ac:dyDescent="0.2">
      <c r="A661" t="s">
        <v>1356</v>
      </c>
      <c r="B661" s="38" t="s">
        <v>1357</v>
      </c>
      <c r="C661" t="s">
        <v>1358</v>
      </c>
      <c r="D661" s="38" t="s">
        <v>1359</v>
      </c>
      <c r="E661" s="38" t="s">
        <v>1374</v>
      </c>
      <c r="F661">
        <v>11500079</v>
      </c>
      <c r="G661" s="39" t="s">
        <v>290</v>
      </c>
      <c r="H661" s="39" t="s">
        <v>105</v>
      </c>
      <c r="I661" s="38" t="s">
        <v>4</v>
      </c>
      <c r="J661" s="38" t="s">
        <v>41</v>
      </c>
      <c r="K661" s="38" t="s">
        <v>106</v>
      </c>
      <c r="L661" s="38">
        <v>200</v>
      </c>
      <c r="M661" s="38">
        <v>1000</v>
      </c>
      <c r="N661" s="2">
        <v>48000</v>
      </c>
      <c r="O661" s="2">
        <v>1</v>
      </c>
      <c r="P661" s="2">
        <v>30138.933333333</v>
      </c>
      <c r="Q661" s="3">
        <v>0.54875770833333004</v>
      </c>
      <c r="R661" s="48" t="s">
        <v>2197</v>
      </c>
      <c r="S661" s="25">
        <v>0</v>
      </c>
      <c r="T661" s="23">
        <v>30138.93</v>
      </c>
      <c r="U661" s="36">
        <f>VLOOKUP(表2[[#This Row],[2014 Segment]],表3[],3)</f>
        <v>0</v>
      </c>
      <c r="V661" s="25">
        <v>0</v>
      </c>
      <c r="W661" s="25">
        <f>表2[[#This Row],[GR]]+表2[[#This Row],[根据BU需调整GR]]</f>
        <v>0</v>
      </c>
      <c r="X661" s="23">
        <f>表2[[#This Row],[MAT销量]]*(1+表2[[#This Row],[调整后GR2]])</f>
        <v>30138.933333333</v>
      </c>
      <c r="Y661" s="23">
        <f>表2[[#This Row],[调整结果]]/12/114.03</f>
        <v>22.025587808276327</v>
      </c>
      <c r="Z661" s="27">
        <f>ROUND(表2[[#This Row],[调整结果]]-表2[[#This Row],[14 ECI金额]],0)</f>
        <v>0</v>
      </c>
      <c r="AA661" t="s">
        <v>2198</v>
      </c>
    </row>
    <row r="662" spans="1:27" x14ac:dyDescent="0.2">
      <c r="A662" t="s">
        <v>1356</v>
      </c>
      <c r="B662" s="38" t="s">
        <v>1357</v>
      </c>
      <c r="C662" t="s">
        <v>1358</v>
      </c>
      <c r="D662" s="38" t="s">
        <v>1359</v>
      </c>
      <c r="E662" s="38" t="s">
        <v>1367</v>
      </c>
      <c r="F662">
        <v>11500081</v>
      </c>
      <c r="G662" s="39" t="s">
        <v>1377</v>
      </c>
      <c r="H662" s="39" t="s">
        <v>103</v>
      </c>
      <c r="I662" s="38" t="s">
        <v>4</v>
      </c>
      <c r="J662" s="38" t="s">
        <v>41</v>
      </c>
      <c r="K662" s="38" t="s">
        <v>106</v>
      </c>
      <c r="L662" s="38">
        <v>250</v>
      </c>
      <c r="M662" s="38">
        <v>471</v>
      </c>
      <c r="N662" s="2">
        <v>36000</v>
      </c>
      <c r="O662" s="2">
        <v>1</v>
      </c>
      <c r="P662" s="2">
        <v>21577.906666667001</v>
      </c>
      <c r="Q662" s="3">
        <v>0.47868305555556001</v>
      </c>
      <c r="R662" s="48" t="s">
        <v>2196</v>
      </c>
      <c r="S662" s="25">
        <v>0</v>
      </c>
      <c r="T662" s="23">
        <v>21577.91</v>
      </c>
      <c r="U662" s="36">
        <f>VLOOKUP(表2[[#This Row],[2014 Segment]],表3[],3)</f>
        <v>0</v>
      </c>
      <c r="V662" s="25">
        <v>0</v>
      </c>
      <c r="W662" s="25">
        <f>表2[[#This Row],[GR]]+表2[[#This Row],[根据BU需调整GR]]</f>
        <v>0</v>
      </c>
      <c r="X662" s="23">
        <f>表2[[#This Row],[MAT销量]]*(1+表2[[#This Row],[调整后GR2]])</f>
        <v>21577.906666667001</v>
      </c>
      <c r="Y662" s="23">
        <f>表2[[#This Row],[调整结果]]/12/114.03</f>
        <v>15.76917380416484</v>
      </c>
      <c r="Z662" s="27">
        <f>ROUND(表2[[#This Row],[调整结果]]-表2[[#This Row],[14 ECI金额]],0)</f>
        <v>0</v>
      </c>
      <c r="AA662" t="s">
        <v>2198</v>
      </c>
    </row>
    <row r="663" spans="1:27" x14ac:dyDescent="0.2">
      <c r="A663" t="s">
        <v>1356</v>
      </c>
      <c r="B663" s="38" t="s">
        <v>1357</v>
      </c>
      <c r="C663" t="s">
        <v>1358</v>
      </c>
      <c r="D663" s="38" t="s">
        <v>1359</v>
      </c>
      <c r="E663" s="38" t="s">
        <v>1363</v>
      </c>
      <c r="F663">
        <v>11500082</v>
      </c>
      <c r="G663" s="39" t="s">
        <v>661</v>
      </c>
      <c r="H663" s="39" t="s">
        <v>105</v>
      </c>
      <c r="I663" s="38" t="s">
        <v>4</v>
      </c>
      <c r="J663" s="38" t="s">
        <v>41</v>
      </c>
      <c r="K663" s="38" t="s">
        <v>104</v>
      </c>
      <c r="L663" s="38">
        <v>410</v>
      </c>
      <c r="M663" s="38">
        <v>1000</v>
      </c>
      <c r="N663" s="2">
        <v>60000</v>
      </c>
      <c r="O663" s="2">
        <v>1</v>
      </c>
      <c r="P663" s="2">
        <v>40139.626666666998</v>
      </c>
      <c r="Q663" s="3">
        <v>0.59155199999999997</v>
      </c>
      <c r="R663" s="48" t="s">
        <v>2197</v>
      </c>
      <c r="S663" s="25">
        <v>0</v>
      </c>
      <c r="T663" s="23">
        <v>40139.629999999997</v>
      </c>
      <c r="U663" s="36">
        <f>VLOOKUP(表2[[#This Row],[2014 Segment]],表3[],3)</f>
        <v>0</v>
      </c>
      <c r="V663" s="25">
        <v>0</v>
      </c>
      <c r="W663" s="25">
        <f>表2[[#This Row],[GR]]+表2[[#This Row],[根据BU需调整GR]]</f>
        <v>0</v>
      </c>
      <c r="X663" s="23">
        <f>表2[[#This Row],[MAT销量]]*(1+表2[[#This Row],[调整后GR2]])</f>
        <v>40139.626666666998</v>
      </c>
      <c r="Y663" s="23">
        <f>表2[[#This Row],[调整结果]]/12/114.03</f>
        <v>29.334112855291732</v>
      </c>
      <c r="Z663" s="27">
        <f>ROUND(表2[[#This Row],[调整结果]]-表2[[#This Row],[14 ECI金额]],0)</f>
        <v>0</v>
      </c>
      <c r="AA663" t="s">
        <v>2198</v>
      </c>
    </row>
    <row r="664" spans="1:27" x14ac:dyDescent="0.2">
      <c r="A664" t="s">
        <v>1356</v>
      </c>
      <c r="B664" s="38" t="s">
        <v>1357</v>
      </c>
      <c r="C664" t="s">
        <v>1358</v>
      </c>
      <c r="D664" s="38" t="s">
        <v>1359</v>
      </c>
      <c r="E664" s="38" t="s">
        <v>1362</v>
      </c>
      <c r="F664">
        <v>11500083</v>
      </c>
      <c r="G664" s="39" t="s">
        <v>470</v>
      </c>
      <c r="H664" s="39" t="s">
        <v>103</v>
      </c>
      <c r="I664" s="38" t="s">
        <v>4</v>
      </c>
      <c r="J664" s="38" t="s">
        <v>41</v>
      </c>
      <c r="K664" s="38" t="s">
        <v>104</v>
      </c>
      <c r="L664" s="38">
        <v>1000</v>
      </c>
      <c r="M664" s="38">
        <v>1400</v>
      </c>
      <c r="N664" s="2">
        <v>349243.14</v>
      </c>
      <c r="O664" s="2">
        <v>2</v>
      </c>
      <c r="P664" s="2">
        <v>93658.773333332996</v>
      </c>
      <c r="Q664" s="3">
        <v>0.20863791340325</v>
      </c>
      <c r="R664" s="48" t="s">
        <v>2196</v>
      </c>
      <c r="S664" s="25">
        <v>0</v>
      </c>
      <c r="T664" s="23">
        <v>93658.77</v>
      </c>
      <c r="U664" s="36">
        <f>VLOOKUP(表2[[#This Row],[2014 Segment]],表3[],3)</f>
        <v>0</v>
      </c>
      <c r="V664" s="25">
        <v>0</v>
      </c>
      <c r="W664" s="25">
        <f>表2[[#This Row],[GR]]+表2[[#This Row],[根据BU需调整GR]]</f>
        <v>0</v>
      </c>
      <c r="X664" s="23">
        <f>表2[[#This Row],[MAT销量]]*(1+表2[[#This Row],[调整后GR2]])</f>
        <v>93658.773333332996</v>
      </c>
      <c r="Y664" s="23">
        <f>表2[[#This Row],[调整结果]]/12/114.03</f>
        <v>68.446003488360518</v>
      </c>
      <c r="Z664" s="27">
        <f>ROUND(表2[[#This Row],[调整结果]]-表2[[#This Row],[14 ECI金额]],0)</f>
        <v>0</v>
      </c>
      <c r="AA664" t="s">
        <v>2198</v>
      </c>
    </row>
    <row r="665" spans="1:27" x14ac:dyDescent="0.2">
      <c r="A665" t="s">
        <v>1356</v>
      </c>
      <c r="B665" s="38" t="s">
        <v>1357</v>
      </c>
      <c r="C665" t="s">
        <v>1358</v>
      </c>
      <c r="D665" s="38" t="s">
        <v>1359</v>
      </c>
      <c r="E665" s="38" t="s">
        <v>1371</v>
      </c>
      <c r="F665">
        <v>11500085</v>
      </c>
      <c r="G665" s="39" t="s">
        <v>1378</v>
      </c>
      <c r="H665" s="39" t="s">
        <v>105</v>
      </c>
      <c r="I665" s="38" t="s">
        <v>4</v>
      </c>
      <c r="J665" s="38" t="s">
        <v>41</v>
      </c>
      <c r="K665" s="38" t="s">
        <v>107</v>
      </c>
      <c r="L665" s="38">
        <v>10</v>
      </c>
      <c r="M665" s="38">
        <v>60</v>
      </c>
      <c r="N665" s="2">
        <v>96000</v>
      </c>
      <c r="O665" s="2">
        <v>1</v>
      </c>
      <c r="P665" s="2">
        <v>76244.346666666999</v>
      </c>
      <c r="Q665" s="3">
        <v>0.82106437499999996</v>
      </c>
      <c r="R665" s="48" t="s">
        <v>2197</v>
      </c>
      <c r="S665" s="25">
        <v>0</v>
      </c>
      <c r="T665" s="23">
        <v>76244.350000000006</v>
      </c>
      <c r="U665" s="36">
        <f>VLOOKUP(表2[[#This Row],[2014 Segment]],表3[],3)</f>
        <v>0</v>
      </c>
      <c r="V665" s="25">
        <v>0</v>
      </c>
      <c r="W665" s="25">
        <f>表2[[#This Row],[GR]]+表2[[#This Row],[根据BU需调整GR]]</f>
        <v>0</v>
      </c>
      <c r="X665" s="23">
        <f>表2[[#This Row],[MAT销量]]*(1+表2[[#This Row],[调整后GR2]])</f>
        <v>76244.346666666999</v>
      </c>
      <c r="Y665" s="23">
        <f>表2[[#This Row],[调整结果]]/12/114.03</f>
        <v>55.719508511405621</v>
      </c>
      <c r="Z665" s="27">
        <f>ROUND(表2[[#This Row],[调整结果]]-表2[[#This Row],[14 ECI金额]],0)</f>
        <v>0</v>
      </c>
      <c r="AA665" t="s">
        <v>2198</v>
      </c>
    </row>
    <row r="666" spans="1:27" x14ac:dyDescent="0.2">
      <c r="A666" t="s">
        <v>1356</v>
      </c>
      <c r="B666" s="38" t="s">
        <v>1357</v>
      </c>
      <c r="C666" t="s">
        <v>1358</v>
      </c>
      <c r="D666" s="38" t="s">
        <v>1359</v>
      </c>
      <c r="E666" s="38" t="s">
        <v>1374</v>
      </c>
      <c r="F666">
        <v>11500089</v>
      </c>
      <c r="G666" s="39" t="s">
        <v>1379</v>
      </c>
      <c r="H666" s="39" t="s">
        <v>105</v>
      </c>
      <c r="I666" s="38" t="s">
        <v>4</v>
      </c>
      <c r="J666" s="38" t="s">
        <v>41</v>
      </c>
      <c r="K666" s="38" t="s">
        <v>106</v>
      </c>
      <c r="L666" s="38">
        <v>100</v>
      </c>
      <c r="M666" s="38">
        <v>200</v>
      </c>
      <c r="N666" s="2">
        <v>36000</v>
      </c>
      <c r="O666" s="2">
        <v>1</v>
      </c>
      <c r="P666" s="2">
        <v>4457.8</v>
      </c>
      <c r="Q666" s="3">
        <v>0.28183111111110998</v>
      </c>
      <c r="R666" s="48" t="s">
        <v>2196</v>
      </c>
      <c r="S666" s="25">
        <v>0</v>
      </c>
      <c r="T666" s="23">
        <v>4457.8</v>
      </c>
      <c r="U666" s="36">
        <f>VLOOKUP(表2[[#This Row],[2014 Segment]],表3[],3)</f>
        <v>0</v>
      </c>
      <c r="V666" s="25">
        <v>0</v>
      </c>
      <c r="W666" s="25">
        <f>表2[[#This Row],[GR]]+表2[[#This Row],[根据BU需调整GR]]</f>
        <v>0</v>
      </c>
      <c r="X666" s="23">
        <f>表2[[#This Row],[MAT销量]]*(1+表2[[#This Row],[调整后GR2]])</f>
        <v>4457.8</v>
      </c>
      <c r="Y666" s="23">
        <f>表2[[#This Row],[调整结果]]/12/114.03</f>
        <v>3.2577684235142801</v>
      </c>
      <c r="Z666" s="27">
        <f>ROUND(表2[[#This Row],[调整结果]]-表2[[#This Row],[14 ECI金额]],0)</f>
        <v>0</v>
      </c>
      <c r="AA666" t="s">
        <v>2198</v>
      </c>
    </row>
    <row r="667" spans="1:27" x14ac:dyDescent="0.2">
      <c r="A667" t="s">
        <v>1356</v>
      </c>
      <c r="B667" s="38" t="s">
        <v>1357</v>
      </c>
      <c r="C667" t="s">
        <v>1358</v>
      </c>
      <c r="D667" s="38" t="s">
        <v>1359</v>
      </c>
      <c r="E667" s="38" t="s">
        <v>1371</v>
      </c>
      <c r="F667">
        <v>11500090</v>
      </c>
      <c r="G667" s="39" t="s">
        <v>662</v>
      </c>
      <c r="H667" s="39" t="s">
        <v>103</v>
      </c>
      <c r="I667" s="38" t="s">
        <v>4</v>
      </c>
      <c r="J667" s="38" t="s">
        <v>41</v>
      </c>
      <c r="K667" s="38" t="s">
        <v>104</v>
      </c>
      <c r="L667" s="38">
        <v>650</v>
      </c>
      <c r="M667" s="38">
        <v>600</v>
      </c>
      <c r="N667" s="2">
        <v>59854.7</v>
      </c>
      <c r="O667" s="2">
        <v>1</v>
      </c>
      <c r="P667" s="2">
        <v>26457.733333332999</v>
      </c>
      <c r="Q667" s="3">
        <v>0.37169913139652999</v>
      </c>
      <c r="R667" s="48" t="s">
        <v>2196</v>
      </c>
      <c r="S667" s="25">
        <v>0</v>
      </c>
      <c r="T667" s="23">
        <v>26457.73</v>
      </c>
      <c r="U667" s="36">
        <f>VLOOKUP(表2[[#This Row],[2014 Segment]],表3[],3)</f>
        <v>0</v>
      </c>
      <c r="V667" s="25">
        <v>0</v>
      </c>
      <c r="W667" s="25">
        <f>表2[[#This Row],[GR]]+表2[[#This Row],[根据BU需调整GR]]</f>
        <v>0</v>
      </c>
      <c r="X667" s="23">
        <f>表2[[#This Row],[MAT销量]]*(1+表2[[#This Row],[调整后GR2]])</f>
        <v>26457.733333332999</v>
      </c>
      <c r="Y667" s="23">
        <f>表2[[#This Row],[调整结果]]/12/114.03</f>
        <v>19.335360090424302</v>
      </c>
      <c r="Z667" s="27">
        <f>ROUND(表2[[#This Row],[调整结果]]-表2[[#This Row],[14 ECI金额]],0)</f>
        <v>0</v>
      </c>
      <c r="AA667" t="s">
        <v>2198</v>
      </c>
    </row>
    <row r="668" spans="1:27" x14ac:dyDescent="0.2">
      <c r="A668" t="s">
        <v>1356</v>
      </c>
      <c r="B668" s="38" t="s">
        <v>1357</v>
      </c>
      <c r="C668" t="s">
        <v>1358</v>
      </c>
      <c r="D668" s="38" t="s">
        <v>1359</v>
      </c>
      <c r="E668" s="38" t="s">
        <v>1371</v>
      </c>
      <c r="F668">
        <v>11500092</v>
      </c>
      <c r="G668" s="39" t="s">
        <v>1380</v>
      </c>
      <c r="H668" s="39" t="s">
        <v>105</v>
      </c>
      <c r="I668" s="38" t="s">
        <v>4</v>
      </c>
      <c r="J668" s="38" t="s">
        <v>41</v>
      </c>
      <c r="K668" s="38" t="s">
        <v>104</v>
      </c>
      <c r="L668" s="38">
        <v>200</v>
      </c>
      <c r="M668" s="38">
        <v>330</v>
      </c>
      <c r="N668" s="2">
        <v>36000</v>
      </c>
      <c r="O668" s="2">
        <v>1</v>
      </c>
      <c r="P668" s="2">
        <v>2280.7333333332999</v>
      </c>
      <c r="Q668" s="3">
        <v>0.13148750000000001</v>
      </c>
      <c r="R668" s="48" t="s">
        <v>2195</v>
      </c>
      <c r="S668" s="25">
        <v>0</v>
      </c>
      <c r="T668" s="23">
        <v>2280.73</v>
      </c>
      <c r="U668" s="36">
        <f>VLOOKUP(表2[[#This Row],[2014 Segment]],表3[],3)</f>
        <v>0</v>
      </c>
      <c r="V668" s="25">
        <v>0</v>
      </c>
      <c r="W668" s="25">
        <f>表2[[#This Row],[GR]]+表2[[#This Row],[根据BU需调整GR]]</f>
        <v>0</v>
      </c>
      <c r="X668" s="23">
        <f>表2[[#This Row],[MAT销量]]*(1+表2[[#This Row],[调整后GR2]])</f>
        <v>2280.7333333332999</v>
      </c>
      <c r="Y668" s="23">
        <f>表2[[#This Row],[调整结果]]/12/114.03</f>
        <v>1.6667641069114121</v>
      </c>
      <c r="Z668" s="27">
        <f>ROUND(表2[[#This Row],[调整结果]]-表2[[#This Row],[14 ECI金额]],0)</f>
        <v>0</v>
      </c>
      <c r="AA668" t="s">
        <v>2198</v>
      </c>
    </row>
    <row r="669" spans="1:27" x14ac:dyDescent="0.2">
      <c r="A669" t="s">
        <v>1356</v>
      </c>
      <c r="B669" s="38" t="s">
        <v>1357</v>
      </c>
      <c r="C669" t="s">
        <v>1358</v>
      </c>
      <c r="D669" s="38" t="s">
        <v>1359</v>
      </c>
      <c r="E669" s="38" t="s">
        <v>1360</v>
      </c>
      <c r="F669">
        <v>11500154</v>
      </c>
      <c r="G669" s="39" t="s">
        <v>178</v>
      </c>
      <c r="H669" s="39" t="s">
        <v>105</v>
      </c>
      <c r="I669" s="38" t="s">
        <v>4</v>
      </c>
      <c r="J669" s="38" t="s">
        <v>179</v>
      </c>
      <c r="K669" s="38" t="s">
        <v>104</v>
      </c>
      <c r="L669" s="38">
        <v>950</v>
      </c>
      <c r="M669" s="38">
        <v>2000</v>
      </c>
      <c r="N669" s="2">
        <v>108000</v>
      </c>
      <c r="O669" s="2">
        <v>1</v>
      </c>
      <c r="P669" s="2">
        <v>79824</v>
      </c>
      <c r="Q669" s="3">
        <v>0.75027231481481005</v>
      </c>
      <c r="R669" s="48" t="s">
        <v>2197</v>
      </c>
      <c r="S669" s="25">
        <v>0</v>
      </c>
      <c r="T669" s="23">
        <v>79824</v>
      </c>
      <c r="U669" s="36">
        <f>VLOOKUP(表2[[#This Row],[2014 Segment]],表3[],3)</f>
        <v>0</v>
      </c>
      <c r="V669" s="25">
        <v>0</v>
      </c>
      <c r="W669" s="25">
        <f>表2[[#This Row],[GR]]+表2[[#This Row],[根据BU需调整GR]]</f>
        <v>0</v>
      </c>
      <c r="X669" s="23">
        <f>表2[[#This Row],[MAT销量]]*(1+表2[[#This Row],[调整后GR2]])</f>
        <v>79824</v>
      </c>
      <c r="Y669" s="23">
        <f>表2[[#This Row],[调整结果]]/12/114.03</f>
        <v>58.335525738840659</v>
      </c>
      <c r="Z669" s="27">
        <f>ROUND(表2[[#This Row],[调整结果]]-表2[[#This Row],[14 ECI金额]],0)</f>
        <v>0</v>
      </c>
      <c r="AA669" t="s">
        <v>2198</v>
      </c>
    </row>
    <row r="670" spans="1:27" x14ac:dyDescent="0.2">
      <c r="A670" t="s">
        <v>1356</v>
      </c>
      <c r="B670" s="38" t="s">
        <v>1357</v>
      </c>
      <c r="C670" t="s">
        <v>1358</v>
      </c>
      <c r="D670" s="38" t="s">
        <v>1359</v>
      </c>
      <c r="E670" s="38" t="s">
        <v>1360</v>
      </c>
      <c r="F670">
        <v>11500155</v>
      </c>
      <c r="G670" s="39" t="s">
        <v>180</v>
      </c>
      <c r="H670" s="39" t="s">
        <v>105</v>
      </c>
      <c r="I670" s="38" t="s">
        <v>4</v>
      </c>
      <c r="J670" s="38" t="s">
        <v>179</v>
      </c>
      <c r="K670" s="38" t="s">
        <v>104</v>
      </c>
      <c r="L670" s="38">
        <v>2200</v>
      </c>
      <c r="M670" s="38">
        <v>3000</v>
      </c>
      <c r="N670" s="2">
        <v>600000</v>
      </c>
      <c r="O670" s="2">
        <v>3</v>
      </c>
      <c r="P670" s="2">
        <v>537019.24</v>
      </c>
      <c r="Q670" s="3">
        <v>0.73808813333333001</v>
      </c>
      <c r="R670" s="48" t="s">
        <v>2197</v>
      </c>
      <c r="S670" s="25">
        <v>0</v>
      </c>
      <c r="T670" s="23">
        <v>537019.24</v>
      </c>
      <c r="U670" s="36">
        <f>VLOOKUP(表2[[#This Row],[2014 Segment]],表3[],3)</f>
        <v>0</v>
      </c>
      <c r="V670" s="25">
        <v>0</v>
      </c>
      <c r="W670" s="25">
        <f>表2[[#This Row],[GR]]+表2[[#This Row],[根据BU需调整GR]]</f>
        <v>0</v>
      </c>
      <c r="X670" s="23">
        <f>表2[[#This Row],[MAT销量]]*(1+表2[[#This Row],[调整后GR2]])</f>
        <v>537019.24</v>
      </c>
      <c r="Y670" s="23">
        <f>表2[[#This Row],[调整结果]]/12/114.03</f>
        <v>392.45464643807185</v>
      </c>
      <c r="Z670" s="27">
        <f>ROUND(表2[[#This Row],[调整结果]]-表2[[#This Row],[14 ECI金额]],0)</f>
        <v>0</v>
      </c>
      <c r="AA670" t="s">
        <v>2198</v>
      </c>
    </row>
    <row r="671" spans="1:27" x14ac:dyDescent="0.2">
      <c r="A671" t="s">
        <v>1356</v>
      </c>
      <c r="B671" s="38" t="s">
        <v>1357</v>
      </c>
      <c r="C671" t="s">
        <v>1358</v>
      </c>
      <c r="D671" s="38" t="s">
        <v>1359</v>
      </c>
      <c r="E671" s="38" t="s">
        <v>1360</v>
      </c>
      <c r="F671">
        <v>11500156</v>
      </c>
      <c r="G671" s="39" t="s">
        <v>1381</v>
      </c>
      <c r="H671" s="39" t="s">
        <v>105</v>
      </c>
      <c r="I671" s="38" t="s">
        <v>4</v>
      </c>
      <c r="J671" s="38" t="s">
        <v>179</v>
      </c>
      <c r="K671" s="38" t="s">
        <v>104</v>
      </c>
      <c r="L671" s="38">
        <v>1200</v>
      </c>
      <c r="M671" s="38">
        <v>1800</v>
      </c>
      <c r="N671" s="2">
        <v>96000</v>
      </c>
      <c r="O671" s="2">
        <v>1</v>
      </c>
      <c r="P671" s="2">
        <v>98744.413333332996</v>
      </c>
      <c r="Q671" s="3">
        <v>0.60106145833333002</v>
      </c>
      <c r="R671" s="48" t="s">
        <v>2197</v>
      </c>
      <c r="S671" s="25">
        <v>0</v>
      </c>
      <c r="T671" s="23">
        <v>98744.41</v>
      </c>
      <c r="U671" s="36">
        <f>VLOOKUP(表2[[#This Row],[2014 Segment]],表3[],3)</f>
        <v>0</v>
      </c>
      <c r="V671" s="25">
        <v>0</v>
      </c>
      <c r="W671" s="25">
        <f>表2[[#This Row],[GR]]+表2[[#This Row],[根据BU需调整GR]]</f>
        <v>0</v>
      </c>
      <c r="X671" s="23">
        <f>表2[[#This Row],[MAT销量]]*(1+表2[[#This Row],[调整后GR2]])</f>
        <v>98744.413333332996</v>
      </c>
      <c r="Y671" s="23">
        <f>表2[[#This Row],[调整结果]]/12/114.03</f>
        <v>72.162598536447277</v>
      </c>
      <c r="Z671" s="27">
        <f>ROUND(表2[[#This Row],[调整结果]]-表2[[#This Row],[14 ECI金额]],0)</f>
        <v>0</v>
      </c>
      <c r="AA671" t="s">
        <v>2198</v>
      </c>
    </row>
    <row r="672" spans="1:27" x14ac:dyDescent="0.2">
      <c r="A672" t="s">
        <v>1356</v>
      </c>
      <c r="B672" s="38" t="s">
        <v>1357</v>
      </c>
      <c r="C672" t="s">
        <v>1358</v>
      </c>
      <c r="D672" s="38" t="s">
        <v>1359</v>
      </c>
      <c r="E672" s="38" t="s">
        <v>1360</v>
      </c>
      <c r="F672">
        <v>11500158</v>
      </c>
      <c r="G672" s="39" t="s">
        <v>684</v>
      </c>
      <c r="H672" s="39" t="s">
        <v>105</v>
      </c>
      <c r="I672" s="38" t="s">
        <v>4</v>
      </c>
      <c r="J672" s="38" t="s">
        <v>179</v>
      </c>
      <c r="K672" s="38" t="s">
        <v>104</v>
      </c>
      <c r="L672" s="38">
        <v>1100</v>
      </c>
      <c r="M672" s="38">
        <v>1200</v>
      </c>
      <c r="N672" s="2">
        <v>36000</v>
      </c>
      <c r="O672" s="2">
        <v>1</v>
      </c>
      <c r="P672" s="2">
        <v>12163.2</v>
      </c>
      <c r="Q672" s="3">
        <v>0.19341166666667001</v>
      </c>
      <c r="R672" s="48" t="s">
        <v>2195</v>
      </c>
      <c r="S672" s="25">
        <v>0</v>
      </c>
      <c r="T672" s="23">
        <v>12163.2</v>
      </c>
      <c r="U672" s="36">
        <f>VLOOKUP(表2[[#This Row],[2014 Segment]],表3[],3)</f>
        <v>0</v>
      </c>
      <c r="V672" s="25">
        <v>0</v>
      </c>
      <c r="W672" s="25">
        <f>表2[[#This Row],[GR]]+表2[[#This Row],[根据BU需调整GR]]</f>
        <v>0</v>
      </c>
      <c r="X672" s="23">
        <f>表2[[#This Row],[MAT销量]]*(1+表2[[#This Row],[调整后GR2]])</f>
        <v>12163.2</v>
      </c>
      <c r="Y672" s="23">
        <f>表2[[#This Row],[调整结果]]/12/114.03</f>
        <v>8.8888888888888893</v>
      </c>
      <c r="Z672" s="27">
        <f>ROUND(表2[[#This Row],[调整结果]]-表2[[#This Row],[14 ECI金额]],0)</f>
        <v>0</v>
      </c>
      <c r="AA672" t="s">
        <v>2198</v>
      </c>
    </row>
    <row r="673" spans="1:27" x14ac:dyDescent="0.2">
      <c r="A673" t="s">
        <v>1356</v>
      </c>
      <c r="B673" s="38" t="s">
        <v>1357</v>
      </c>
      <c r="C673" t="s">
        <v>1358</v>
      </c>
      <c r="D673" s="38" t="s">
        <v>1359</v>
      </c>
      <c r="E673" s="38" t="s">
        <v>1360</v>
      </c>
      <c r="F673">
        <v>11500159</v>
      </c>
      <c r="G673" s="39" t="s">
        <v>298</v>
      </c>
      <c r="H673" s="39" t="s">
        <v>105</v>
      </c>
      <c r="I673" s="38" t="s">
        <v>4</v>
      </c>
      <c r="J673" s="38" t="s">
        <v>179</v>
      </c>
      <c r="K673" s="38" t="s">
        <v>104</v>
      </c>
      <c r="L673" s="38">
        <v>814</v>
      </c>
      <c r="M673" s="38">
        <v>800</v>
      </c>
      <c r="N673" s="2">
        <v>60000</v>
      </c>
      <c r="O673" s="2">
        <v>1</v>
      </c>
      <c r="P673" s="2">
        <v>40139.199999999997</v>
      </c>
      <c r="Q673" s="3">
        <v>0.45889333333332999</v>
      </c>
      <c r="R673" s="48" t="s">
        <v>2196</v>
      </c>
      <c r="S673" s="25">
        <v>0</v>
      </c>
      <c r="T673" s="23">
        <v>40139.199999999997</v>
      </c>
      <c r="U673" s="36">
        <f>VLOOKUP(表2[[#This Row],[2014 Segment]],表3[],3)</f>
        <v>0</v>
      </c>
      <c r="V673" s="25">
        <v>0</v>
      </c>
      <c r="W673" s="25">
        <f>表2[[#This Row],[GR]]+表2[[#This Row],[根据BU需调整GR]]</f>
        <v>0</v>
      </c>
      <c r="X673" s="23">
        <f>表2[[#This Row],[MAT销量]]*(1+表2[[#This Row],[调整后GR2]])</f>
        <v>40139.199999999997</v>
      </c>
      <c r="Y673" s="23">
        <f>表2[[#This Row],[调整结果]]/12/114.03</f>
        <v>29.333801046508224</v>
      </c>
      <c r="Z673" s="27">
        <f>ROUND(表2[[#This Row],[调整结果]]-表2[[#This Row],[14 ECI金额]],0)</f>
        <v>0</v>
      </c>
      <c r="AA673" t="s">
        <v>2198</v>
      </c>
    </row>
    <row r="674" spans="1:27" x14ac:dyDescent="0.2">
      <c r="A674" t="s">
        <v>1356</v>
      </c>
      <c r="B674" s="38" t="s">
        <v>1357</v>
      </c>
      <c r="C674" t="s">
        <v>1358</v>
      </c>
      <c r="D674" s="38" t="s">
        <v>1359</v>
      </c>
      <c r="E674" s="38" t="s">
        <v>1360</v>
      </c>
      <c r="F674">
        <v>11500160</v>
      </c>
      <c r="G674" s="39" t="s">
        <v>299</v>
      </c>
      <c r="H674" s="39" t="s">
        <v>105</v>
      </c>
      <c r="I674" s="38" t="s">
        <v>4</v>
      </c>
      <c r="J674" s="38" t="s">
        <v>179</v>
      </c>
      <c r="K674" s="38" t="s">
        <v>104</v>
      </c>
      <c r="L674" s="38">
        <v>1200</v>
      </c>
      <c r="M674" s="38">
        <v>3200</v>
      </c>
      <c r="N674" s="2">
        <v>288000</v>
      </c>
      <c r="O674" s="2">
        <v>2</v>
      </c>
      <c r="P674" s="2">
        <v>256790.98666667001</v>
      </c>
      <c r="Q674" s="3">
        <v>0.58596701388889005</v>
      </c>
      <c r="R674" s="48" t="s">
        <v>2197</v>
      </c>
      <c r="S674" s="25">
        <v>0</v>
      </c>
      <c r="T674" s="23">
        <v>256790.99</v>
      </c>
      <c r="U674" s="36">
        <f>VLOOKUP(表2[[#This Row],[2014 Segment]],表3[],3)</f>
        <v>0</v>
      </c>
      <c r="V674" s="25">
        <v>0</v>
      </c>
      <c r="W674" s="25">
        <f>表2[[#This Row],[GR]]+表2[[#This Row],[根据BU需调整GR]]</f>
        <v>0</v>
      </c>
      <c r="X674" s="23">
        <f>表2[[#This Row],[MAT销量]]*(1+表2[[#This Row],[调整后GR2]])</f>
        <v>256790.98666667001</v>
      </c>
      <c r="Y674" s="23">
        <f>表2[[#This Row],[调整结果]]/12/114.03</f>
        <v>187.66332446627351</v>
      </c>
      <c r="Z674" s="27">
        <f>ROUND(表2[[#This Row],[调整结果]]-表2[[#This Row],[14 ECI金额]],0)</f>
        <v>0</v>
      </c>
      <c r="AA674" t="s">
        <v>2198</v>
      </c>
    </row>
    <row r="675" spans="1:27" x14ac:dyDescent="0.2">
      <c r="A675" t="s">
        <v>1356</v>
      </c>
      <c r="B675" s="38" t="s">
        <v>1357</v>
      </c>
      <c r="C675" t="s">
        <v>1358</v>
      </c>
      <c r="D675" s="38" t="s">
        <v>1359</v>
      </c>
      <c r="E675" s="38" t="s">
        <v>1362</v>
      </c>
      <c r="F675">
        <v>11500165</v>
      </c>
      <c r="G675" s="39" t="s">
        <v>294</v>
      </c>
      <c r="H675" s="39" t="s">
        <v>105</v>
      </c>
      <c r="I675" s="38" t="s">
        <v>4</v>
      </c>
      <c r="J675" s="38" t="s">
        <v>293</v>
      </c>
      <c r="K675" s="38" t="s">
        <v>104</v>
      </c>
      <c r="L675" s="38">
        <v>1532</v>
      </c>
      <c r="M675" s="38">
        <v>3450</v>
      </c>
      <c r="N675" s="2">
        <v>156000</v>
      </c>
      <c r="O675" s="2">
        <v>1</v>
      </c>
      <c r="P675" s="2">
        <v>31928.746666667001</v>
      </c>
      <c r="Q675" s="3">
        <v>0.10700692307692</v>
      </c>
      <c r="R675" s="48" t="s">
        <v>2195</v>
      </c>
      <c r="S675" s="25">
        <v>0</v>
      </c>
      <c r="T675" s="23">
        <v>31928.75</v>
      </c>
      <c r="U675" s="36">
        <f>VLOOKUP(表2[[#This Row],[2014 Segment]],表3[],3)</f>
        <v>0</v>
      </c>
      <c r="V675" s="25">
        <v>0</v>
      </c>
      <c r="W675" s="25">
        <f>表2[[#This Row],[GR]]+表2[[#This Row],[根据BU需调整GR]]</f>
        <v>0</v>
      </c>
      <c r="X675" s="23">
        <f>表2[[#This Row],[MAT销量]]*(1+表2[[#This Row],[调整后GR2]])</f>
        <v>31928.746666667001</v>
      </c>
      <c r="Y675" s="23">
        <f>表2[[#This Row],[调整结果]]/12/114.03</f>
        <v>23.333586677969979</v>
      </c>
      <c r="Z675" s="27">
        <f>ROUND(表2[[#This Row],[调整结果]]-表2[[#This Row],[14 ECI金额]],0)</f>
        <v>0</v>
      </c>
      <c r="AA675" t="s">
        <v>2198</v>
      </c>
    </row>
    <row r="676" spans="1:27" x14ac:dyDescent="0.2">
      <c r="A676" t="s">
        <v>1356</v>
      </c>
      <c r="B676" s="38" t="s">
        <v>1357</v>
      </c>
      <c r="C676" t="s">
        <v>1358</v>
      </c>
      <c r="D676" s="38" t="s">
        <v>1359</v>
      </c>
      <c r="E676" s="38" t="s">
        <v>1362</v>
      </c>
      <c r="F676">
        <v>11500166</v>
      </c>
      <c r="G676" s="39" t="s">
        <v>1382</v>
      </c>
      <c r="H676" s="39" t="s">
        <v>105</v>
      </c>
      <c r="I676" s="38" t="s">
        <v>4</v>
      </c>
      <c r="J676" s="38" t="s">
        <v>293</v>
      </c>
      <c r="K676" s="38" t="s">
        <v>106</v>
      </c>
      <c r="L676" s="38">
        <v>0</v>
      </c>
      <c r="M676" s="38">
        <v>300</v>
      </c>
      <c r="N676" s="2">
        <v>60000</v>
      </c>
      <c r="O676" s="2">
        <v>1</v>
      </c>
      <c r="P676" s="2">
        <v>45576.293333333</v>
      </c>
      <c r="Q676" s="3">
        <v>0.56728566666667002</v>
      </c>
      <c r="R676" s="48" t="s">
        <v>2197</v>
      </c>
      <c r="S676" s="25">
        <v>0</v>
      </c>
      <c r="T676" s="23">
        <v>45576.29</v>
      </c>
      <c r="U676" s="36">
        <f>VLOOKUP(表2[[#This Row],[2014 Segment]],表3[],3)</f>
        <v>0</v>
      </c>
      <c r="V676" s="25">
        <v>0</v>
      </c>
      <c r="W676" s="25">
        <f>表2[[#This Row],[GR]]+表2[[#This Row],[根据BU需调整GR]]</f>
        <v>0</v>
      </c>
      <c r="X676" s="23">
        <f>表2[[#This Row],[MAT销量]]*(1+表2[[#This Row],[调整后GR2]])</f>
        <v>45576.293333333</v>
      </c>
      <c r="Y676" s="23">
        <f>表2[[#This Row],[调整结果]]/12/114.03</f>
        <v>33.307238835783707</v>
      </c>
      <c r="Z676" s="27">
        <f>ROUND(表2[[#This Row],[调整结果]]-表2[[#This Row],[14 ECI金额]],0)</f>
        <v>0</v>
      </c>
      <c r="AA676" t="s">
        <v>2198</v>
      </c>
    </row>
    <row r="677" spans="1:27" x14ac:dyDescent="0.2">
      <c r="A677" t="s">
        <v>1356</v>
      </c>
      <c r="B677" s="38" t="s">
        <v>1357</v>
      </c>
      <c r="C677" t="s">
        <v>1358</v>
      </c>
      <c r="D677" s="38" t="s">
        <v>1359</v>
      </c>
      <c r="E677" s="38" t="s">
        <v>1371</v>
      </c>
      <c r="F677">
        <v>11500167</v>
      </c>
      <c r="G677" s="39" t="s">
        <v>295</v>
      </c>
      <c r="H677" s="39" t="s">
        <v>103</v>
      </c>
      <c r="I677" s="38" t="s">
        <v>4</v>
      </c>
      <c r="J677" s="38" t="s">
        <v>293</v>
      </c>
      <c r="K677" s="38" t="s">
        <v>104</v>
      </c>
      <c r="L677" s="38">
        <v>2000</v>
      </c>
      <c r="M677" s="38">
        <v>3050</v>
      </c>
      <c r="N677" s="2">
        <v>312928</v>
      </c>
      <c r="O677" s="2">
        <v>2</v>
      </c>
      <c r="P677" s="2">
        <v>169988.16</v>
      </c>
      <c r="Q677" s="3">
        <v>0.41269787299314997</v>
      </c>
      <c r="R677" s="48" t="s">
        <v>2196</v>
      </c>
      <c r="S677" s="25">
        <v>0</v>
      </c>
      <c r="T677" s="23">
        <v>169988.16</v>
      </c>
      <c r="U677" s="36">
        <f>VLOOKUP(表2[[#This Row],[2014 Segment]],表3[],3)</f>
        <v>0</v>
      </c>
      <c r="V677" s="25">
        <v>0</v>
      </c>
      <c r="W677" s="25">
        <f>表2[[#This Row],[GR]]+表2[[#This Row],[根据BU需调整GR]]</f>
        <v>0</v>
      </c>
      <c r="X677" s="23">
        <f>表2[[#This Row],[MAT销量]]*(1+表2[[#This Row],[调整后GR2]])</f>
        <v>169988.16</v>
      </c>
      <c r="Y677" s="23">
        <f>表2[[#This Row],[调整结果]]/12/114.03</f>
        <v>124.22765938788038</v>
      </c>
      <c r="Z677" s="27">
        <f>ROUND(表2[[#This Row],[调整结果]]-表2[[#This Row],[14 ECI金额]],0)</f>
        <v>0</v>
      </c>
      <c r="AA677" t="s">
        <v>2198</v>
      </c>
    </row>
    <row r="678" spans="1:27" x14ac:dyDescent="0.2">
      <c r="A678" t="s">
        <v>1356</v>
      </c>
      <c r="B678" s="38" t="s">
        <v>1357</v>
      </c>
      <c r="C678" t="s">
        <v>1358</v>
      </c>
      <c r="D678" s="38" t="s">
        <v>1359</v>
      </c>
      <c r="E678" s="38" t="s">
        <v>1371</v>
      </c>
      <c r="F678">
        <v>11500168</v>
      </c>
      <c r="G678" s="39" t="s">
        <v>1383</v>
      </c>
      <c r="H678" s="39" t="s">
        <v>105</v>
      </c>
      <c r="I678" s="38" t="s">
        <v>4</v>
      </c>
      <c r="J678" s="38" t="s">
        <v>293</v>
      </c>
      <c r="K678" s="38" t="s">
        <v>106</v>
      </c>
      <c r="L678" s="38">
        <v>300</v>
      </c>
      <c r="M678" s="38">
        <v>500</v>
      </c>
      <c r="N678" s="2">
        <v>96000</v>
      </c>
      <c r="O678" s="2">
        <v>1</v>
      </c>
      <c r="P678" s="2">
        <v>54736.56</v>
      </c>
      <c r="Q678" s="3">
        <v>0.62467854166667003</v>
      </c>
      <c r="R678" s="48" t="s">
        <v>2197</v>
      </c>
      <c r="S678" s="25">
        <v>0</v>
      </c>
      <c r="T678" s="23">
        <v>54736.56</v>
      </c>
      <c r="U678" s="36">
        <f>VLOOKUP(表2[[#This Row],[2014 Segment]],表3[],3)</f>
        <v>0</v>
      </c>
      <c r="V678" s="25">
        <v>0</v>
      </c>
      <c r="W678" s="25">
        <f>表2[[#This Row],[GR]]+表2[[#This Row],[根据BU需调整GR]]</f>
        <v>0</v>
      </c>
      <c r="X678" s="23">
        <f>表2[[#This Row],[MAT销量]]*(1+表2[[#This Row],[调整后GR2]])</f>
        <v>54736.56</v>
      </c>
      <c r="Y678" s="23">
        <f>表2[[#This Row],[调整结果]]/12/114.03</f>
        <v>40.001578531965272</v>
      </c>
      <c r="Z678" s="27">
        <f>ROUND(表2[[#This Row],[调整结果]]-表2[[#This Row],[14 ECI金额]],0)</f>
        <v>0</v>
      </c>
      <c r="AA678" t="s">
        <v>2198</v>
      </c>
    </row>
    <row r="679" spans="1:27" x14ac:dyDescent="0.2">
      <c r="A679" t="s">
        <v>1356</v>
      </c>
      <c r="B679" s="38" t="s">
        <v>1357</v>
      </c>
      <c r="C679" t="s">
        <v>1358</v>
      </c>
      <c r="D679" s="38" t="s">
        <v>1359</v>
      </c>
      <c r="E679" s="38" t="s">
        <v>1362</v>
      </c>
      <c r="F679">
        <v>11500169</v>
      </c>
      <c r="G679" s="39" t="s">
        <v>1384</v>
      </c>
      <c r="H679" s="39" t="s">
        <v>105</v>
      </c>
      <c r="I679" s="38" t="s">
        <v>4</v>
      </c>
      <c r="J679" s="38" t="s">
        <v>293</v>
      </c>
      <c r="K679" s="38" t="s">
        <v>104</v>
      </c>
      <c r="L679" s="38">
        <v>500</v>
      </c>
      <c r="M679" s="38">
        <v>700</v>
      </c>
      <c r="N679" s="2">
        <v>36000</v>
      </c>
      <c r="O679" s="2">
        <v>1</v>
      </c>
      <c r="P679" s="2">
        <v>8058.12</v>
      </c>
      <c r="Q679" s="3">
        <v>0.23189333333333001</v>
      </c>
      <c r="R679" s="48" t="s">
        <v>2196</v>
      </c>
      <c r="S679" s="25">
        <v>0</v>
      </c>
      <c r="T679" s="23">
        <v>8058.12</v>
      </c>
      <c r="U679" s="36">
        <f>VLOOKUP(表2[[#This Row],[2014 Segment]],表3[],3)</f>
        <v>0</v>
      </c>
      <c r="V679" s="25">
        <v>0</v>
      </c>
      <c r="W679" s="25">
        <f>表2[[#This Row],[GR]]+表2[[#This Row],[根据BU需调整GR]]</f>
        <v>0</v>
      </c>
      <c r="X679" s="23">
        <f>表2[[#This Row],[MAT销量]]*(1+表2[[#This Row],[调整后GR2]])</f>
        <v>8058.12</v>
      </c>
      <c r="Y679" s="23">
        <f>表2[[#This Row],[调整结果]]/12/114.03</f>
        <v>5.8888888888888884</v>
      </c>
      <c r="Z679" s="27">
        <f>ROUND(表2[[#This Row],[调整结果]]-表2[[#This Row],[14 ECI金额]],0)</f>
        <v>0</v>
      </c>
      <c r="AA679" t="s">
        <v>2198</v>
      </c>
    </row>
    <row r="680" spans="1:27" x14ac:dyDescent="0.2">
      <c r="A680" t="s">
        <v>1356</v>
      </c>
      <c r="B680" s="38" t="s">
        <v>1357</v>
      </c>
      <c r="C680" t="s">
        <v>1358</v>
      </c>
      <c r="D680" s="38" t="s">
        <v>1359</v>
      </c>
      <c r="E680" s="38" t="s">
        <v>1371</v>
      </c>
      <c r="F680">
        <v>11500170</v>
      </c>
      <c r="G680" s="39" t="s">
        <v>680</v>
      </c>
      <c r="H680" s="39" t="s">
        <v>105</v>
      </c>
      <c r="I680" s="38" t="s">
        <v>4</v>
      </c>
      <c r="J680" s="38" t="s">
        <v>293</v>
      </c>
      <c r="K680" s="38" t="s">
        <v>106</v>
      </c>
      <c r="L680" s="38">
        <v>730</v>
      </c>
      <c r="M680" s="38">
        <v>300</v>
      </c>
      <c r="N680" s="2">
        <v>96000</v>
      </c>
      <c r="O680" s="2">
        <v>1</v>
      </c>
      <c r="P680" s="2">
        <v>43180.213333332998</v>
      </c>
      <c r="Q680" s="3">
        <v>0.46330375000000001</v>
      </c>
      <c r="R680" s="48" t="s">
        <v>2196</v>
      </c>
      <c r="S680" s="25">
        <v>0</v>
      </c>
      <c r="T680" s="23">
        <v>43180.21</v>
      </c>
      <c r="U680" s="36">
        <f>VLOOKUP(表2[[#This Row],[2014 Segment]],表3[],3)</f>
        <v>0</v>
      </c>
      <c r="V680" s="25">
        <v>0</v>
      </c>
      <c r="W680" s="25">
        <f>表2[[#This Row],[GR]]+表2[[#This Row],[根据BU需调整GR]]</f>
        <v>0</v>
      </c>
      <c r="X680" s="23">
        <f>表2[[#This Row],[MAT销量]]*(1+表2[[#This Row],[调整后GR2]])</f>
        <v>43180.213333332998</v>
      </c>
      <c r="Y680" s="23">
        <f>表2[[#This Row],[调整结果]]/12/114.03</f>
        <v>31.556179173121841</v>
      </c>
      <c r="Z680" s="27">
        <f>ROUND(表2[[#This Row],[调整结果]]-表2[[#This Row],[14 ECI金额]],0)</f>
        <v>0</v>
      </c>
      <c r="AA680" t="s">
        <v>2198</v>
      </c>
    </row>
    <row r="681" spans="1:27" x14ac:dyDescent="0.2">
      <c r="A681" t="s">
        <v>1356</v>
      </c>
      <c r="B681" s="38" t="s">
        <v>1357</v>
      </c>
      <c r="C681" t="s">
        <v>1358</v>
      </c>
      <c r="D681" s="38" t="s">
        <v>1359</v>
      </c>
      <c r="E681" s="38" t="s">
        <v>1367</v>
      </c>
      <c r="F681">
        <v>11500177</v>
      </c>
      <c r="G681" s="39" t="s">
        <v>1385</v>
      </c>
      <c r="H681" s="39" t="s">
        <v>105</v>
      </c>
      <c r="I681" s="38" t="s">
        <v>4</v>
      </c>
      <c r="J681" s="38" t="s">
        <v>473</v>
      </c>
      <c r="K681" s="38" t="s">
        <v>104</v>
      </c>
      <c r="L681" s="38">
        <v>800</v>
      </c>
      <c r="M681" s="38">
        <v>1534</v>
      </c>
      <c r="N681" s="2">
        <v>36000</v>
      </c>
      <c r="O681" s="2">
        <v>1</v>
      </c>
      <c r="P681" s="2">
        <v>0</v>
      </c>
      <c r="Q681" s="3">
        <v>0</v>
      </c>
      <c r="R681" s="48" t="s">
        <v>2195</v>
      </c>
      <c r="S681" s="25">
        <v>0</v>
      </c>
      <c r="T681" s="23">
        <v>0</v>
      </c>
      <c r="U681" s="36">
        <f>VLOOKUP(表2[[#This Row],[2014 Segment]],表3[],3)</f>
        <v>0</v>
      </c>
      <c r="V681" s="25">
        <v>0</v>
      </c>
      <c r="W681" s="25">
        <f>表2[[#This Row],[GR]]+表2[[#This Row],[根据BU需调整GR]]</f>
        <v>0</v>
      </c>
      <c r="X681" s="23">
        <f>表2[[#This Row],[MAT销量]]*(1+表2[[#This Row],[调整后GR2]])</f>
        <v>0</v>
      </c>
      <c r="Y681" s="23">
        <f>表2[[#This Row],[调整结果]]/12/114.03</f>
        <v>0</v>
      </c>
      <c r="Z681" s="27">
        <f>ROUND(表2[[#This Row],[调整结果]]-表2[[#This Row],[14 ECI金额]],0)</f>
        <v>0</v>
      </c>
      <c r="AA681" t="s">
        <v>2198</v>
      </c>
    </row>
    <row r="682" spans="1:27" x14ac:dyDescent="0.2">
      <c r="A682" t="s">
        <v>1356</v>
      </c>
      <c r="B682" s="38" t="s">
        <v>1357</v>
      </c>
      <c r="C682" t="s">
        <v>1358</v>
      </c>
      <c r="D682" s="38" t="s">
        <v>1359</v>
      </c>
      <c r="E682" s="38" t="s">
        <v>1367</v>
      </c>
      <c r="F682">
        <v>11500178</v>
      </c>
      <c r="G682" s="39" t="s">
        <v>681</v>
      </c>
      <c r="H682" s="39" t="s">
        <v>103</v>
      </c>
      <c r="I682" s="38" t="s">
        <v>4</v>
      </c>
      <c r="J682" s="38" t="s">
        <v>473</v>
      </c>
      <c r="K682" s="38" t="s">
        <v>104</v>
      </c>
      <c r="L682" s="38">
        <v>1500</v>
      </c>
      <c r="M682" s="38">
        <v>3000</v>
      </c>
      <c r="N682" s="2">
        <v>151338.70000000001</v>
      </c>
      <c r="O682" s="2">
        <v>1</v>
      </c>
      <c r="P682" s="2">
        <v>93403.306666667006</v>
      </c>
      <c r="Q682" s="3">
        <v>0.72215342143153005</v>
      </c>
      <c r="R682" s="48" t="s">
        <v>2197</v>
      </c>
      <c r="S682" s="25">
        <v>0</v>
      </c>
      <c r="T682" s="23">
        <v>93403.31</v>
      </c>
      <c r="U682" s="36">
        <f>VLOOKUP(表2[[#This Row],[2014 Segment]],表3[],3)</f>
        <v>0</v>
      </c>
      <c r="V682" s="25">
        <v>0</v>
      </c>
      <c r="W682" s="25">
        <f>表2[[#This Row],[GR]]+表2[[#This Row],[根据BU需调整GR]]</f>
        <v>0</v>
      </c>
      <c r="X682" s="23">
        <f>表2[[#This Row],[MAT销量]]*(1+表2[[#This Row],[调整后GR2]])</f>
        <v>93403.306666667006</v>
      </c>
      <c r="Y682" s="23">
        <f>表2[[#This Row],[调整结果]]/12/114.03</f>
        <v>68.259307979381887</v>
      </c>
      <c r="Z682" s="27">
        <f>ROUND(表2[[#This Row],[调整结果]]-表2[[#This Row],[14 ECI金额]],0)</f>
        <v>0</v>
      </c>
      <c r="AA682" t="s">
        <v>2198</v>
      </c>
    </row>
    <row r="683" spans="1:27" x14ac:dyDescent="0.2">
      <c r="A683" t="s">
        <v>1356</v>
      </c>
      <c r="B683" s="38" t="s">
        <v>1357</v>
      </c>
      <c r="C683" t="s">
        <v>1358</v>
      </c>
      <c r="D683" s="38" t="s">
        <v>1359</v>
      </c>
      <c r="E683" s="38" t="s">
        <v>1363</v>
      </c>
      <c r="F683">
        <v>11500179</v>
      </c>
      <c r="G683" s="39" t="s">
        <v>584</v>
      </c>
      <c r="H683" s="39" t="s">
        <v>105</v>
      </c>
      <c r="I683" s="38" t="s">
        <v>4</v>
      </c>
      <c r="J683" s="38" t="s">
        <v>41</v>
      </c>
      <c r="K683" s="38" t="s">
        <v>104</v>
      </c>
      <c r="L683" s="38">
        <v>600</v>
      </c>
      <c r="M683" s="38">
        <v>300</v>
      </c>
      <c r="N683" s="2">
        <v>60000</v>
      </c>
      <c r="O683" s="2">
        <v>1</v>
      </c>
      <c r="P683" s="2">
        <v>34818</v>
      </c>
      <c r="Q683" s="3">
        <v>0.64713166666666999</v>
      </c>
      <c r="R683" s="48" t="s">
        <v>2197</v>
      </c>
      <c r="S683" s="25">
        <v>0</v>
      </c>
      <c r="T683" s="23">
        <v>34818</v>
      </c>
      <c r="U683" s="36">
        <f>VLOOKUP(表2[[#This Row],[2014 Segment]],表3[],3)</f>
        <v>0</v>
      </c>
      <c r="V683" s="25">
        <v>0</v>
      </c>
      <c r="W683" s="25">
        <f>表2[[#This Row],[GR]]+表2[[#This Row],[根据BU需调整GR]]</f>
        <v>0</v>
      </c>
      <c r="X683" s="23">
        <f>表2[[#This Row],[MAT销量]]*(1+表2[[#This Row],[调整后GR2]])</f>
        <v>34818</v>
      </c>
      <c r="Y683" s="23">
        <f>表2[[#This Row],[调整结果]]/12/114.03</f>
        <v>25.445058317986494</v>
      </c>
      <c r="Z683" s="27">
        <f>ROUND(表2[[#This Row],[调整结果]]-表2[[#This Row],[14 ECI金额]],0)</f>
        <v>0</v>
      </c>
      <c r="AA683" t="s">
        <v>2198</v>
      </c>
    </row>
    <row r="684" spans="1:27" x14ac:dyDescent="0.2">
      <c r="A684" t="s">
        <v>1356</v>
      </c>
      <c r="B684" s="38" t="s">
        <v>1357</v>
      </c>
      <c r="C684" t="s">
        <v>1358</v>
      </c>
      <c r="D684" s="38" t="s">
        <v>1359</v>
      </c>
      <c r="E684" s="38" t="s">
        <v>1360</v>
      </c>
      <c r="F684">
        <v>11500193</v>
      </c>
      <c r="G684" s="39" t="s">
        <v>1386</v>
      </c>
      <c r="H684" s="39" t="s">
        <v>105</v>
      </c>
      <c r="I684" s="38" t="s">
        <v>4</v>
      </c>
      <c r="J684" s="38" t="s">
        <v>686</v>
      </c>
      <c r="K684" s="38" t="s">
        <v>106</v>
      </c>
      <c r="L684" s="38">
        <v>600</v>
      </c>
      <c r="M684" s="38">
        <v>1500</v>
      </c>
      <c r="N684" s="2">
        <v>36000</v>
      </c>
      <c r="O684" s="2">
        <v>1</v>
      </c>
      <c r="P684" s="2">
        <v>0</v>
      </c>
      <c r="Q684" s="3">
        <v>0</v>
      </c>
      <c r="R684" s="48" t="s">
        <v>2195</v>
      </c>
      <c r="S684" s="25">
        <v>0</v>
      </c>
      <c r="T684" s="23">
        <v>0</v>
      </c>
      <c r="U684" s="36">
        <f>VLOOKUP(表2[[#This Row],[2014 Segment]],表3[],3)</f>
        <v>0</v>
      </c>
      <c r="V684" s="25">
        <v>0</v>
      </c>
      <c r="W684" s="25">
        <f>表2[[#This Row],[GR]]+表2[[#This Row],[根据BU需调整GR]]</f>
        <v>0</v>
      </c>
      <c r="X684" s="23">
        <f>表2[[#This Row],[MAT销量]]*(1+表2[[#This Row],[调整后GR2]])</f>
        <v>0</v>
      </c>
      <c r="Y684" s="23">
        <f>表2[[#This Row],[调整结果]]/12/114.03</f>
        <v>0</v>
      </c>
      <c r="Z684" s="27">
        <f>ROUND(表2[[#This Row],[调整结果]]-表2[[#This Row],[14 ECI金额]],0)</f>
        <v>0</v>
      </c>
      <c r="AA684" t="s">
        <v>2198</v>
      </c>
    </row>
    <row r="685" spans="1:27" x14ac:dyDescent="0.2">
      <c r="A685" t="s">
        <v>1356</v>
      </c>
      <c r="B685" s="38" t="s">
        <v>1357</v>
      </c>
      <c r="C685" t="s">
        <v>1358</v>
      </c>
      <c r="D685" s="38" t="s">
        <v>1359</v>
      </c>
      <c r="E685" s="38" t="s">
        <v>1374</v>
      </c>
      <c r="F685">
        <v>11500199</v>
      </c>
      <c r="G685" s="39" t="s">
        <v>1387</v>
      </c>
      <c r="H685" s="39" t="s">
        <v>105</v>
      </c>
      <c r="I685" s="38" t="s">
        <v>4</v>
      </c>
      <c r="J685" s="38" t="s">
        <v>1388</v>
      </c>
      <c r="K685" s="38" t="s">
        <v>106</v>
      </c>
      <c r="L685" s="38">
        <v>400</v>
      </c>
      <c r="M685" s="38">
        <v>680</v>
      </c>
      <c r="N685" s="2">
        <v>72000</v>
      </c>
      <c r="O685" s="2">
        <v>1</v>
      </c>
      <c r="P685" s="2">
        <v>74181.466666666995</v>
      </c>
      <c r="Q685" s="3">
        <v>0.82253833333333004</v>
      </c>
      <c r="R685" s="48" t="s">
        <v>2197</v>
      </c>
      <c r="S685" s="25">
        <v>0</v>
      </c>
      <c r="T685" s="23">
        <v>74181.47</v>
      </c>
      <c r="U685" s="36">
        <f>VLOOKUP(表2[[#This Row],[2014 Segment]],表3[],3)</f>
        <v>0</v>
      </c>
      <c r="V685" s="25">
        <v>0</v>
      </c>
      <c r="W685" s="25">
        <f>表2[[#This Row],[GR]]+表2[[#This Row],[根据BU需调整GR]]</f>
        <v>0</v>
      </c>
      <c r="X685" s="23">
        <f>表2[[#This Row],[MAT销量]]*(1+表2[[#This Row],[调整后GR2]])</f>
        <v>74181.466666666995</v>
      </c>
      <c r="Y685" s="23">
        <f>表2[[#This Row],[调整结果]]/12/114.03</f>
        <v>54.211952020423716</v>
      </c>
      <c r="Z685" s="27">
        <f>ROUND(表2[[#This Row],[调整结果]]-表2[[#This Row],[14 ECI金额]],0)</f>
        <v>0</v>
      </c>
      <c r="AA685" t="s">
        <v>2198</v>
      </c>
    </row>
    <row r="686" spans="1:27" x14ac:dyDescent="0.2">
      <c r="A686" t="s">
        <v>1356</v>
      </c>
      <c r="B686" s="38" t="s">
        <v>1357</v>
      </c>
      <c r="C686" t="s">
        <v>1358</v>
      </c>
      <c r="D686" s="38" t="s">
        <v>1359</v>
      </c>
      <c r="E686" s="38" t="s">
        <v>1374</v>
      </c>
      <c r="F686">
        <v>11500200</v>
      </c>
      <c r="G686" s="39" t="s">
        <v>1389</v>
      </c>
      <c r="H686" s="39" t="s">
        <v>105</v>
      </c>
      <c r="I686" s="38" t="s">
        <v>4</v>
      </c>
      <c r="J686" s="38" t="s">
        <v>1388</v>
      </c>
      <c r="K686" s="38" t="s">
        <v>106</v>
      </c>
      <c r="L686" s="38">
        <v>140</v>
      </c>
      <c r="M686" s="38">
        <v>360</v>
      </c>
      <c r="N686" s="2">
        <v>36000</v>
      </c>
      <c r="O686" s="2">
        <v>1</v>
      </c>
      <c r="P686" s="2">
        <v>7754.1733333333004</v>
      </c>
      <c r="Q686" s="3">
        <v>0.29590083333333</v>
      </c>
      <c r="R686" s="48" t="s">
        <v>2196</v>
      </c>
      <c r="S686" s="25">
        <v>0</v>
      </c>
      <c r="T686" s="23">
        <v>7754.17</v>
      </c>
      <c r="U686" s="36">
        <f>VLOOKUP(表2[[#This Row],[2014 Segment]],表3[],3)</f>
        <v>0</v>
      </c>
      <c r="V686" s="25">
        <v>0</v>
      </c>
      <c r="W686" s="25">
        <f>表2[[#This Row],[GR]]+表2[[#This Row],[根据BU需调整GR]]</f>
        <v>0</v>
      </c>
      <c r="X686" s="23">
        <f>表2[[#This Row],[MAT销量]]*(1+表2[[#This Row],[调整后GR2]])</f>
        <v>7754.1733333333004</v>
      </c>
      <c r="Y686" s="23">
        <f>表2[[#This Row],[调整结果]]/12/114.03</f>
        <v>5.6667641069114127</v>
      </c>
      <c r="Z686" s="27">
        <f>ROUND(表2[[#This Row],[调整结果]]-表2[[#This Row],[14 ECI金额]],0)</f>
        <v>0</v>
      </c>
      <c r="AA686" t="s">
        <v>2198</v>
      </c>
    </row>
    <row r="687" spans="1:27" x14ac:dyDescent="0.2">
      <c r="A687" t="s">
        <v>1356</v>
      </c>
      <c r="B687" s="38" t="s">
        <v>1357</v>
      </c>
      <c r="C687" t="s">
        <v>1358</v>
      </c>
      <c r="D687" s="38" t="s">
        <v>1359</v>
      </c>
      <c r="E687" s="38" t="s">
        <v>1374</v>
      </c>
      <c r="F687">
        <v>11500223</v>
      </c>
      <c r="G687" s="39" t="s">
        <v>113</v>
      </c>
      <c r="H687" s="39" t="s">
        <v>105</v>
      </c>
      <c r="I687" s="38" t="s">
        <v>4</v>
      </c>
      <c r="J687" s="38" t="s">
        <v>41</v>
      </c>
      <c r="K687" s="38" t="s">
        <v>104</v>
      </c>
      <c r="L687" s="38">
        <v>1500</v>
      </c>
      <c r="M687" s="38">
        <v>300</v>
      </c>
      <c r="N687" s="2">
        <v>144000</v>
      </c>
      <c r="O687" s="2">
        <v>1</v>
      </c>
      <c r="P687" s="2">
        <v>112513.2</v>
      </c>
      <c r="Q687" s="3">
        <v>0.79185208333333001</v>
      </c>
      <c r="R687" s="48" t="s">
        <v>2197</v>
      </c>
      <c r="S687" s="25">
        <v>0</v>
      </c>
      <c r="T687" s="23">
        <v>112513.2</v>
      </c>
      <c r="U687" s="36">
        <f>VLOOKUP(表2[[#This Row],[2014 Segment]],表3[],3)</f>
        <v>0</v>
      </c>
      <c r="V687" s="25">
        <v>0</v>
      </c>
      <c r="W687" s="25">
        <f>表2[[#This Row],[GR]]+表2[[#This Row],[根据BU需调整GR]]</f>
        <v>0</v>
      </c>
      <c r="X687" s="23">
        <f>表2[[#This Row],[MAT销量]]*(1+表2[[#This Row],[调整后GR2]])</f>
        <v>112513.2</v>
      </c>
      <c r="Y687" s="23">
        <f>表2[[#This Row],[调整结果]]/12/114.03</f>
        <v>82.224853108831013</v>
      </c>
      <c r="Z687" s="27">
        <f>ROUND(表2[[#This Row],[调整结果]]-表2[[#This Row],[14 ECI金额]],0)</f>
        <v>0</v>
      </c>
      <c r="AA687" t="s">
        <v>2198</v>
      </c>
    </row>
    <row r="688" spans="1:27" x14ac:dyDescent="0.2">
      <c r="A688" t="s">
        <v>1356</v>
      </c>
      <c r="B688" s="38" t="s">
        <v>1357</v>
      </c>
      <c r="C688" t="s">
        <v>1358</v>
      </c>
      <c r="D688" s="38" t="s">
        <v>1359</v>
      </c>
      <c r="E688" s="38" t="s">
        <v>1374</v>
      </c>
      <c r="F688">
        <v>11500227</v>
      </c>
      <c r="G688" s="39" t="s">
        <v>1390</v>
      </c>
      <c r="H688" s="39" t="s">
        <v>105</v>
      </c>
      <c r="I688" s="38" t="s">
        <v>4</v>
      </c>
      <c r="J688" s="38" t="s">
        <v>41</v>
      </c>
      <c r="K688" s="38" t="s">
        <v>106</v>
      </c>
      <c r="L688" s="38">
        <v>150</v>
      </c>
      <c r="M688" s="38">
        <v>100</v>
      </c>
      <c r="N688" s="2">
        <v>36000</v>
      </c>
      <c r="O688" s="2">
        <v>1</v>
      </c>
      <c r="P688" s="2">
        <v>0</v>
      </c>
      <c r="Q688" s="3">
        <v>0</v>
      </c>
      <c r="R688" s="48" t="s">
        <v>2195</v>
      </c>
      <c r="S688" s="25">
        <v>0</v>
      </c>
      <c r="T688" s="23">
        <v>0</v>
      </c>
      <c r="U688" s="36">
        <f>VLOOKUP(表2[[#This Row],[2014 Segment]],表3[],3)</f>
        <v>0</v>
      </c>
      <c r="V688" s="25">
        <v>0</v>
      </c>
      <c r="W688" s="25">
        <f>表2[[#This Row],[GR]]+表2[[#This Row],[根据BU需调整GR]]</f>
        <v>0</v>
      </c>
      <c r="X688" s="23">
        <f>表2[[#This Row],[MAT销量]]*(1+表2[[#This Row],[调整后GR2]])</f>
        <v>0</v>
      </c>
      <c r="Y688" s="23">
        <f>表2[[#This Row],[调整结果]]/12/114.03</f>
        <v>0</v>
      </c>
      <c r="Z688" s="27">
        <f>ROUND(表2[[#This Row],[调整结果]]-表2[[#This Row],[14 ECI金额]],0)</f>
        <v>0</v>
      </c>
      <c r="AA688" t="s">
        <v>2198</v>
      </c>
    </row>
    <row r="689" spans="1:27" x14ac:dyDescent="0.2">
      <c r="A689" t="s">
        <v>1356</v>
      </c>
      <c r="B689" s="38" t="s">
        <v>1357</v>
      </c>
      <c r="C689" t="s">
        <v>1358</v>
      </c>
      <c r="D689" s="38" t="s">
        <v>1359</v>
      </c>
      <c r="E689" s="38" t="s">
        <v>1363</v>
      </c>
      <c r="F689">
        <v>11500229</v>
      </c>
      <c r="G689" s="39" t="s">
        <v>1391</v>
      </c>
      <c r="H689" s="39" t="s">
        <v>105</v>
      </c>
      <c r="I689" s="38" t="s">
        <v>4</v>
      </c>
      <c r="J689" s="38" t="s">
        <v>41</v>
      </c>
      <c r="K689" s="38" t="s">
        <v>106</v>
      </c>
      <c r="L689" s="38">
        <v>100</v>
      </c>
      <c r="M689" s="38">
        <v>200</v>
      </c>
      <c r="N689" s="2">
        <v>36000</v>
      </c>
      <c r="O689" s="2">
        <v>1</v>
      </c>
      <c r="P689" s="2">
        <v>15660.386666667</v>
      </c>
      <c r="Q689" s="3">
        <v>0.37096944444444002</v>
      </c>
      <c r="R689" s="48" t="s">
        <v>2196</v>
      </c>
      <c r="S689" s="25">
        <v>0</v>
      </c>
      <c r="T689" s="23">
        <v>15660.39</v>
      </c>
      <c r="U689" s="36">
        <f>VLOOKUP(表2[[#This Row],[2014 Segment]],表3[],3)</f>
        <v>0</v>
      </c>
      <c r="V689" s="25">
        <v>0</v>
      </c>
      <c r="W689" s="25">
        <f>表2[[#This Row],[GR]]+表2[[#This Row],[根据BU需调整GR]]</f>
        <v>0</v>
      </c>
      <c r="X689" s="23">
        <f>表2[[#This Row],[MAT销量]]*(1+表2[[#This Row],[调整后GR2]])</f>
        <v>15660.386666667</v>
      </c>
      <c r="Y689" s="23">
        <f>表2[[#This Row],[调整结果]]/12/114.03</f>
        <v>11.444639324934229</v>
      </c>
      <c r="Z689" s="27">
        <f>ROUND(表2[[#This Row],[调整结果]]-表2[[#This Row],[14 ECI金额]],0)</f>
        <v>0</v>
      </c>
      <c r="AA689" t="s">
        <v>2198</v>
      </c>
    </row>
    <row r="690" spans="1:27" x14ac:dyDescent="0.2">
      <c r="A690" t="s">
        <v>1356</v>
      </c>
      <c r="B690" s="38" t="s">
        <v>1357</v>
      </c>
      <c r="C690" t="s">
        <v>1358</v>
      </c>
      <c r="D690" s="38" t="s">
        <v>1359</v>
      </c>
      <c r="E690" s="38" t="s">
        <v>1374</v>
      </c>
      <c r="F690">
        <v>11500230</v>
      </c>
      <c r="G690" s="39" t="s">
        <v>1392</v>
      </c>
      <c r="H690" s="39" t="s">
        <v>103</v>
      </c>
      <c r="I690" s="38" t="s">
        <v>4</v>
      </c>
      <c r="J690" s="38" t="s">
        <v>41</v>
      </c>
      <c r="K690" s="38" t="s">
        <v>106</v>
      </c>
      <c r="L690" s="38">
        <v>100</v>
      </c>
      <c r="M690" s="38">
        <v>300</v>
      </c>
      <c r="N690" s="2">
        <v>55560.114999999998</v>
      </c>
      <c r="O690" s="2">
        <v>1</v>
      </c>
      <c r="P690" s="2">
        <v>19613.599999999999</v>
      </c>
      <c r="Q690" s="3">
        <v>0.28795098786243001</v>
      </c>
      <c r="R690" s="48" t="s">
        <v>2196</v>
      </c>
      <c r="S690" s="25">
        <v>0</v>
      </c>
      <c r="T690" s="23">
        <v>19613.599999999999</v>
      </c>
      <c r="U690" s="36">
        <f>VLOOKUP(表2[[#This Row],[2014 Segment]],表3[],3)</f>
        <v>0</v>
      </c>
      <c r="V690" s="25">
        <v>0</v>
      </c>
      <c r="W690" s="25">
        <f>表2[[#This Row],[GR]]+表2[[#This Row],[根据BU需调整GR]]</f>
        <v>0</v>
      </c>
      <c r="X690" s="23">
        <f>表2[[#This Row],[MAT销量]]*(1+表2[[#This Row],[调整后GR2]])</f>
        <v>19613.599999999999</v>
      </c>
      <c r="Y690" s="23">
        <f>表2[[#This Row],[调整结果]]/12/114.03</f>
        <v>14.333654886141073</v>
      </c>
      <c r="Z690" s="27">
        <f>ROUND(表2[[#This Row],[调整结果]]-表2[[#This Row],[14 ECI金额]],0)</f>
        <v>0</v>
      </c>
      <c r="AA690" t="s">
        <v>2198</v>
      </c>
    </row>
    <row r="691" spans="1:27" x14ac:dyDescent="0.2">
      <c r="A691" t="s">
        <v>1356</v>
      </c>
      <c r="B691" s="38" t="s">
        <v>1357</v>
      </c>
      <c r="C691" t="s">
        <v>1358</v>
      </c>
      <c r="D691" s="38" t="s">
        <v>1359</v>
      </c>
      <c r="E691" s="38" t="s">
        <v>1367</v>
      </c>
      <c r="F691">
        <v>11500232</v>
      </c>
      <c r="G691" s="39" t="s">
        <v>1393</v>
      </c>
      <c r="H691" s="39" t="s">
        <v>103</v>
      </c>
      <c r="I691" s="38" t="s">
        <v>4</v>
      </c>
      <c r="J691" s="38" t="s">
        <v>473</v>
      </c>
      <c r="K691" s="38" t="s">
        <v>104</v>
      </c>
      <c r="L691" s="38">
        <v>1400</v>
      </c>
      <c r="M691" s="38">
        <v>3000</v>
      </c>
      <c r="N691" s="2">
        <v>627291.28</v>
      </c>
      <c r="O691" s="2">
        <v>3</v>
      </c>
      <c r="P691" s="2">
        <v>171119.06666667</v>
      </c>
      <c r="Q691" s="3">
        <v>0.23515876069566999</v>
      </c>
      <c r="R691" s="48" t="s">
        <v>2196</v>
      </c>
      <c r="S691" s="25">
        <v>0</v>
      </c>
      <c r="T691" s="23">
        <v>171119.07</v>
      </c>
      <c r="U691" s="36">
        <f>VLOOKUP(表2[[#This Row],[2014 Segment]],表3[],3)</f>
        <v>0</v>
      </c>
      <c r="V691" s="25">
        <v>0</v>
      </c>
      <c r="W691" s="25">
        <f>表2[[#This Row],[GR]]+表2[[#This Row],[根据BU需调整GR]]</f>
        <v>0</v>
      </c>
      <c r="X691" s="23">
        <f>表2[[#This Row],[MAT销量]]*(1+表2[[#This Row],[调整后GR2]])</f>
        <v>171119.06666667</v>
      </c>
      <c r="Y691" s="23">
        <f>表2[[#This Row],[调整结果]]/12/114.03</f>
        <v>125.05412805597211</v>
      </c>
      <c r="Z691" s="27">
        <f>ROUND(表2[[#This Row],[调整结果]]-表2[[#This Row],[14 ECI金额]],0)</f>
        <v>0</v>
      </c>
      <c r="AA691" t="s">
        <v>2198</v>
      </c>
    </row>
    <row r="692" spans="1:27" x14ac:dyDescent="0.2">
      <c r="A692" t="s">
        <v>1356</v>
      </c>
      <c r="B692" s="38" t="s">
        <v>1357</v>
      </c>
      <c r="C692" t="s">
        <v>1358</v>
      </c>
      <c r="D692" s="38" t="s">
        <v>1359</v>
      </c>
      <c r="E692" s="38" t="s">
        <v>1362</v>
      </c>
      <c r="F692">
        <v>11500236</v>
      </c>
      <c r="G692" s="39" t="s">
        <v>1394</v>
      </c>
      <c r="H692" s="39" t="s">
        <v>105</v>
      </c>
      <c r="I692" s="38" t="s">
        <v>4</v>
      </c>
      <c r="J692" s="38" t="s">
        <v>41</v>
      </c>
      <c r="K692" s="38" t="s">
        <v>106</v>
      </c>
      <c r="L692" s="38">
        <v>300</v>
      </c>
      <c r="M692" s="38">
        <v>500</v>
      </c>
      <c r="N692" s="2">
        <v>36000</v>
      </c>
      <c r="O692" s="2">
        <v>1</v>
      </c>
      <c r="P692" s="2">
        <v>4561.3733333333003</v>
      </c>
      <c r="Q692" s="3">
        <v>5.4233888888888998E-2</v>
      </c>
      <c r="R692" s="48" t="s">
        <v>2195</v>
      </c>
      <c r="S692" s="25">
        <v>0</v>
      </c>
      <c r="T692" s="23">
        <v>4561.37</v>
      </c>
      <c r="U692" s="36">
        <f>VLOOKUP(表2[[#This Row],[2014 Segment]],表3[],3)</f>
        <v>0</v>
      </c>
      <c r="V692" s="25">
        <v>0</v>
      </c>
      <c r="W692" s="25">
        <f>表2[[#This Row],[GR]]+表2[[#This Row],[根据BU需调整GR]]</f>
        <v>0</v>
      </c>
      <c r="X692" s="23">
        <f>表2[[#This Row],[MAT销量]]*(1+表2[[#This Row],[调整后GR2]])</f>
        <v>4561.3733333333003</v>
      </c>
      <c r="Y692" s="23">
        <f>表2[[#This Row],[调整结果]]/12/114.03</f>
        <v>3.33346000565151</v>
      </c>
      <c r="Z692" s="27">
        <f>ROUND(表2[[#This Row],[调整结果]]-表2[[#This Row],[14 ECI金额]],0)</f>
        <v>0</v>
      </c>
      <c r="AA692" t="s">
        <v>2198</v>
      </c>
    </row>
    <row r="693" spans="1:27" x14ac:dyDescent="0.2">
      <c r="A693" t="s">
        <v>1356</v>
      </c>
      <c r="B693" s="38" t="s">
        <v>1357</v>
      </c>
      <c r="C693" t="s">
        <v>1358</v>
      </c>
      <c r="D693" s="38" t="s">
        <v>1359</v>
      </c>
      <c r="E693" s="38" t="s">
        <v>1362</v>
      </c>
      <c r="F693">
        <v>11500237</v>
      </c>
      <c r="G693" s="39" t="s">
        <v>1395</v>
      </c>
      <c r="H693" s="39" t="s">
        <v>105</v>
      </c>
      <c r="I693" s="38" t="s">
        <v>4</v>
      </c>
      <c r="J693" s="38" t="s">
        <v>41</v>
      </c>
      <c r="K693" s="38" t="s">
        <v>106</v>
      </c>
      <c r="L693" s="38">
        <v>60</v>
      </c>
      <c r="M693" s="38">
        <v>250</v>
      </c>
      <c r="N693" s="2">
        <v>36000</v>
      </c>
      <c r="O693" s="2">
        <v>1</v>
      </c>
      <c r="P693" s="2">
        <v>7906.3466666667</v>
      </c>
      <c r="Q693" s="3">
        <v>0.19388333333332999</v>
      </c>
      <c r="R693" s="48" t="s">
        <v>2195</v>
      </c>
      <c r="S693" s="25">
        <v>0</v>
      </c>
      <c r="T693" s="23">
        <v>7906.35</v>
      </c>
      <c r="U693" s="36">
        <f>VLOOKUP(表2[[#This Row],[2014 Segment]],表3[],3)</f>
        <v>0</v>
      </c>
      <c r="V693" s="25">
        <v>0</v>
      </c>
      <c r="W693" s="25">
        <f>表2[[#This Row],[GR]]+表2[[#This Row],[根据BU需调整GR]]</f>
        <v>0</v>
      </c>
      <c r="X693" s="23">
        <f>表2[[#This Row],[MAT销量]]*(1+表2[[#This Row],[调整后GR2]])</f>
        <v>7906.3466666667</v>
      </c>
      <c r="Y693" s="23">
        <f>表2[[#This Row],[调整结果]]/12/114.03</f>
        <v>5.7779726582673421</v>
      </c>
      <c r="Z693" s="27">
        <f>ROUND(表2[[#This Row],[调整结果]]-表2[[#This Row],[14 ECI金额]],0)</f>
        <v>0</v>
      </c>
      <c r="AA693" t="s">
        <v>2198</v>
      </c>
    </row>
    <row r="694" spans="1:27" x14ac:dyDescent="0.2">
      <c r="A694" t="s">
        <v>1356</v>
      </c>
      <c r="B694" s="38" t="s">
        <v>1357</v>
      </c>
      <c r="C694" t="s">
        <v>1358</v>
      </c>
      <c r="D694" s="38" t="s">
        <v>1359</v>
      </c>
      <c r="E694" s="38" t="s">
        <v>1365</v>
      </c>
      <c r="F694">
        <v>11500242</v>
      </c>
      <c r="G694" s="39" t="s">
        <v>1396</v>
      </c>
      <c r="H694" s="39" t="s">
        <v>105</v>
      </c>
      <c r="I694" s="38" t="s">
        <v>4</v>
      </c>
      <c r="J694" s="38" t="s">
        <v>41</v>
      </c>
      <c r="K694" s="38" t="s">
        <v>106</v>
      </c>
      <c r="L694" s="38">
        <v>0</v>
      </c>
      <c r="M694" s="38">
        <v>150</v>
      </c>
      <c r="N694" s="2">
        <v>36000</v>
      </c>
      <c r="O694" s="2">
        <v>1</v>
      </c>
      <c r="P694" s="2">
        <v>10034.826666667001</v>
      </c>
      <c r="Q694" s="3">
        <v>0.24838944444444</v>
      </c>
      <c r="R694" s="48" t="s">
        <v>2196</v>
      </c>
      <c r="S694" s="25">
        <v>0</v>
      </c>
      <c r="T694" s="23">
        <v>10034.83</v>
      </c>
      <c r="U694" s="36">
        <f>VLOOKUP(表2[[#This Row],[2014 Segment]],表3[],3)</f>
        <v>0</v>
      </c>
      <c r="V694" s="25">
        <v>0</v>
      </c>
      <c r="W694" s="25">
        <f>表2[[#This Row],[GR]]+表2[[#This Row],[根据BU需调整GR]]</f>
        <v>0</v>
      </c>
      <c r="X694" s="23">
        <f>表2[[#This Row],[MAT销量]]*(1+表2[[#This Row],[调整后GR2]])</f>
        <v>10034.826666667001</v>
      </c>
      <c r="Y694" s="23">
        <f>表2[[#This Row],[调整结果]]/12/114.03</f>
        <v>7.3334697496762544</v>
      </c>
      <c r="Z694" s="27">
        <f>ROUND(表2[[#This Row],[调整结果]]-表2[[#This Row],[14 ECI金额]],0)</f>
        <v>0</v>
      </c>
      <c r="AA694" t="s">
        <v>2198</v>
      </c>
    </row>
    <row r="695" spans="1:27" x14ac:dyDescent="0.2">
      <c r="A695" t="s">
        <v>1356</v>
      </c>
      <c r="B695" s="38" t="s">
        <v>1357</v>
      </c>
      <c r="C695" t="s">
        <v>1358</v>
      </c>
      <c r="D695" s="38" t="s">
        <v>1359</v>
      </c>
      <c r="E695" s="38" t="s">
        <v>1374</v>
      </c>
      <c r="F695">
        <v>11500243</v>
      </c>
      <c r="G695" s="39" t="s">
        <v>1397</v>
      </c>
      <c r="H695" s="39" t="s">
        <v>105</v>
      </c>
      <c r="I695" s="38" t="s">
        <v>4</v>
      </c>
      <c r="J695" s="38" t="s">
        <v>41</v>
      </c>
      <c r="K695" s="38" t="s">
        <v>107</v>
      </c>
      <c r="L695" s="38">
        <v>40</v>
      </c>
      <c r="M695" s="38">
        <v>100</v>
      </c>
      <c r="N695" s="2">
        <v>36000</v>
      </c>
      <c r="O695" s="2">
        <v>1</v>
      </c>
      <c r="P695" s="2">
        <v>11818.8</v>
      </c>
      <c r="Q695" s="3">
        <v>0.38399</v>
      </c>
      <c r="R695" s="48" t="s">
        <v>2196</v>
      </c>
      <c r="S695" s="25">
        <v>0</v>
      </c>
      <c r="T695" s="23">
        <v>11818.8</v>
      </c>
      <c r="U695" s="36">
        <f>VLOOKUP(表2[[#This Row],[2014 Segment]],表3[],3)</f>
        <v>0</v>
      </c>
      <c r="V695" s="25">
        <v>0</v>
      </c>
      <c r="W695" s="25">
        <f>表2[[#This Row],[GR]]+表2[[#This Row],[根据BU需调整GR]]</f>
        <v>0</v>
      </c>
      <c r="X695" s="23">
        <f>表2[[#This Row],[MAT销量]]*(1+表2[[#This Row],[调整后GR2]])</f>
        <v>11818.8</v>
      </c>
      <c r="Y695" s="23">
        <f>表2[[#This Row],[调整结果]]/12/114.03</f>
        <v>8.6372007366482499</v>
      </c>
      <c r="Z695" s="27">
        <f>ROUND(表2[[#This Row],[调整结果]]-表2[[#This Row],[14 ECI金额]],0)</f>
        <v>0</v>
      </c>
      <c r="AA695" t="s">
        <v>2198</v>
      </c>
    </row>
    <row r="696" spans="1:27" x14ac:dyDescent="0.2">
      <c r="A696" t="s">
        <v>1356</v>
      </c>
      <c r="B696" s="38" t="s">
        <v>1357</v>
      </c>
      <c r="C696" t="s">
        <v>1358</v>
      </c>
      <c r="D696" s="38" t="s">
        <v>1359</v>
      </c>
      <c r="E696" s="38" t="s">
        <v>1367</v>
      </c>
      <c r="F696">
        <v>11500245</v>
      </c>
      <c r="G696" s="39" t="s">
        <v>1398</v>
      </c>
      <c r="H696" s="39" t="s">
        <v>105</v>
      </c>
      <c r="I696" s="38" t="s">
        <v>4</v>
      </c>
      <c r="J696" s="38" t="s">
        <v>41</v>
      </c>
      <c r="K696" s="38" t="s">
        <v>107</v>
      </c>
      <c r="L696" s="38">
        <v>30</v>
      </c>
      <c r="M696" s="38">
        <v>100</v>
      </c>
      <c r="N696" s="2">
        <v>36000</v>
      </c>
      <c r="O696" s="2">
        <v>1</v>
      </c>
      <c r="P696" s="2">
        <v>4409.2266666667001</v>
      </c>
      <c r="Q696" s="3">
        <v>0.17362055555556</v>
      </c>
      <c r="R696" s="48" t="s">
        <v>2195</v>
      </c>
      <c r="S696" s="25">
        <v>0</v>
      </c>
      <c r="T696" s="23">
        <v>4409.2299999999996</v>
      </c>
      <c r="U696" s="36">
        <f>VLOOKUP(表2[[#This Row],[2014 Segment]],表3[],3)</f>
        <v>0</v>
      </c>
      <c r="V696" s="25">
        <v>0</v>
      </c>
      <c r="W696" s="25">
        <f>表2[[#This Row],[GR]]+表2[[#This Row],[根据BU需调整GR]]</f>
        <v>0</v>
      </c>
      <c r="X696" s="23">
        <f>表2[[#This Row],[MAT销量]]*(1+表2[[#This Row],[调整后GR2]])</f>
        <v>4409.2266666667001</v>
      </c>
      <c r="Y696" s="23">
        <f>表2[[#This Row],[调整结果]]/12/114.03</f>
        <v>3.2222709423446316</v>
      </c>
      <c r="Z696" s="27">
        <f>ROUND(表2[[#This Row],[调整结果]]-表2[[#This Row],[14 ECI金额]],0)</f>
        <v>0</v>
      </c>
      <c r="AA696" t="s">
        <v>2198</v>
      </c>
    </row>
    <row r="697" spans="1:27" x14ac:dyDescent="0.2">
      <c r="A697" t="s">
        <v>1356</v>
      </c>
      <c r="B697" s="38" t="s">
        <v>1357</v>
      </c>
      <c r="C697" t="s">
        <v>1358</v>
      </c>
      <c r="D697" s="38" t="s">
        <v>1359</v>
      </c>
      <c r="E697" s="38" t="s">
        <v>1363</v>
      </c>
      <c r="F697">
        <v>11500250</v>
      </c>
      <c r="G697" s="39" t="s">
        <v>1399</v>
      </c>
      <c r="H697" s="39" t="s">
        <v>105</v>
      </c>
      <c r="I697" s="38" t="s">
        <v>4</v>
      </c>
      <c r="J697" s="38" t="s">
        <v>41</v>
      </c>
      <c r="K697" s="38" t="s">
        <v>106</v>
      </c>
      <c r="L697" s="38">
        <v>20</v>
      </c>
      <c r="M697" s="38">
        <v>250</v>
      </c>
      <c r="N697" s="2">
        <v>36000</v>
      </c>
      <c r="O697" s="2">
        <v>1</v>
      </c>
      <c r="P697" s="2">
        <v>14085.173333332999</v>
      </c>
      <c r="Q697" s="3">
        <v>0.53113666666667003</v>
      </c>
      <c r="R697" s="48" t="s">
        <v>2197</v>
      </c>
      <c r="S697" s="25">
        <v>0</v>
      </c>
      <c r="T697" s="23">
        <v>14085.17</v>
      </c>
      <c r="U697" s="36">
        <f>VLOOKUP(表2[[#This Row],[2014 Segment]],表3[],3)</f>
        <v>0</v>
      </c>
      <c r="V697" s="25">
        <v>0</v>
      </c>
      <c r="W697" s="25">
        <f>表2[[#This Row],[GR]]+表2[[#This Row],[根据BU需调整GR]]</f>
        <v>0</v>
      </c>
      <c r="X697" s="23">
        <f>表2[[#This Row],[MAT销量]]*(1+表2[[#This Row],[调整后GR2]])</f>
        <v>14085.173333332999</v>
      </c>
      <c r="Y697" s="23">
        <f>表2[[#This Row],[调整结果]]/12/114.03</f>
        <v>10.293470529197725</v>
      </c>
      <c r="Z697" s="27">
        <f>ROUND(表2[[#This Row],[调整结果]]-表2[[#This Row],[14 ECI金额]],0)</f>
        <v>0</v>
      </c>
      <c r="AA697" t="s">
        <v>2198</v>
      </c>
    </row>
    <row r="698" spans="1:27" x14ac:dyDescent="0.2">
      <c r="A698" t="s">
        <v>1356</v>
      </c>
      <c r="B698" s="38" t="s">
        <v>1357</v>
      </c>
      <c r="C698" t="s">
        <v>1358</v>
      </c>
      <c r="D698" s="38" t="s">
        <v>1359</v>
      </c>
      <c r="E698" s="38" t="s">
        <v>1363</v>
      </c>
      <c r="F698">
        <v>11500252</v>
      </c>
      <c r="G698" s="39" t="s">
        <v>1400</v>
      </c>
      <c r="H698" s="39" t="s">
        <v>105</v>
      </c>
      <c r="I698" s="38" t="s">
        <v>4</v>
      </c>
      <c r="J698" s="38" t="s">
        <v>41</v>
      </c>
      <c r="K698" s="38" t="s">
        <v>107</v>
      </c>
      <c r="L698" s="38">
        <v>40</v>
      </c>
      <c r="M698" s="38">
        <v>100</v>
      </c>
      <c r="N698" s="2">
        <v>36000</v>
      </c>
      <c r="O698" s="2">
        <v>1</v>
      </c>
      <c r="P698" s="2">
        <v>29319.48</v>
      </c>
      <c r="Q698" s="3">
        <v>0.16791777777778</v>
      </c>
      <c r="R698" s="48" t="s">
        <v>2195</v>
      </c>
      <c r="S698" s="25">
        <v>0</v>
      </c>
      <c r="T698" s="23">
        <v>29319.48</v>
      </c>
      <c r="U698" s="36">
        <f>VLOOKUP(表2[[#This Row],[2014 Segment]],表3[],3)</f>
        <v>0</v>
      </c>
      <c r="V698" s="25">
        <v>0</v>
      </c>
      <c r="W698" s="25">
        <f>表2[[#This Row],[GR]]+表2[[#This Row],[根据BU需调整GR]]</f>
        <v>0</v>
      </c>
      <c r="X698" s="23">
        <f>表2[[#This Row],[MAT销量]]*(1+表2[[#This Row],[调整后GR2]])</f>
        <v>29319.48</v>
      </c>
      <c r="Y698" s="23">
        <f>表2[[#This Row],[调整结果]]/12/114.03</f>
        <v>21.426729807945279</v>
      </c>
      <c r="Z698" s="27">
        <f>ROUND(表2[[#This Row],[调整结果]]-表2[[#This Row],[14 ECI金额]],0)</f>
        <v>0</v>
      </c>
      <c r="AA698" t="s">
        <v>2198</v>
      </c>
    </row>
    <row r="699" spans="1:27" x14ac:dyDescent="0.2">
      <c r="A699" t="s">
        <v>1356</v>
      </c>
      <c r="B699" s="38" t="s">
        <v>1357</v>
      </c>
      <c r="C699" t="s">
        <v>1358</v>
      </c>
      <c r="D699" s="38" t="s">
        <v>1359</v>
      </c>
      <c r="E699" s="38" t="s">
        <v>1365</v>
      </c>
      <c r="F699">
        <v>11500256</v>
      </c>
      <c r="G699" s="39" t="s">
        <v>1401</v>
      </c>
      <c r="H699" s="39" t="s">
        <v>105</v>
      </c>
      <c r="I699" s="38" t="s">
        <v>4</v>
      </c>
      <c r="J699" s="38" t="s">
        <v>41</v>
      </c>
      <c r="K699" s="38" t="s">
        <v>106</v>
      </c>
      <c r="L699" s="38">
        <v>0</v>
      </c>
      <c r="M699" s="38">
        <v>250</v>
      </c>
      <c r="N699" s="2">
        <v>36000</v>
      </c>
      <c r="O699" s="2">
        <v>1</v>
      </c>
      <c r="P699" s="2">
        <v>10491.093333332999</v>
      </c>
      <c r="Q699" s="3">
        <v>0.27307611111111002</v>
      </c>
      <c r="R699" s="48" t="s">
        <v>2196</v>
      </c>
      <c r="S699" s="25">
        <v>0</v>
      </c>
      <c r="T699" s="23">
        <v>10491.09</v>
      </c>
      <c r="U699" s="36">
        <f>VLOOKUP(表2[[#This Row],[2014 Segment]],表3[],3)</f>
        <v>0</v>
      </c>
      <c r="V699" s="25">
        <v>0</v>
      </c>
      <c r="W699" s="25">
        <f>表2[[#This Row],[GR]]+表2[[#This Row],[根据BU需调整GR]]</f>
        <v>0</v>
      </c>
      <c r="X699" s="23">
        <f>表2[[#This Row],[MAT销量]]*(1+表2[[#This Row],[调整后GR2]])</f>
        <v>10491.093333332999</v>
      </c>
      <c r="Y699" s="23">
        <f>表2[[#This Row],[调整结果]]/12/114.03</f>
        <v>7.6669102672783476</v>
      </c>
      <c r="Z699" s="27">
        <f>ROUND(表2[[#This Row],[调整结果]]-表2[[#This Row],[14 ECI金额]],0)</f>
        <v>0</v>
      </c>
      <c r="AA699" t="s">
        <v>2198</v>
      </c>
    </row>
    <row r="700" spans="1:27" x14ac:dyDescent="0.2">
      <c r="A700" t="s">
        <v>1356</v>
      </c>
      <c r="B700" s="38" t="s">
        <v>1357</v>
      </c>
      <c r="C700" t="s">
        <v>1358</v>
      </c>
      <c r="D700" s="38" t="s">
        <v>1359</v>
      </c>
      <c r="E700" s="38" t="s">
        <v>1367</v>
      </c>
      <c r="F700">
        <v>13000212</v>
      </c>
      <c r="G700" s="39" t="s">
        <v>1402</v>
      </c>
      <c r="H700" s="39" t="s">
        <v>105</v>
      </c>
      <c r="I700" s="38" t="s">
        <v>4</v>
      </c>
      <c r="J700" s="38" t="s">
        <v>473</v>
      </c>
      <c r="K700" s="38" t="s">
        <v>107</v>
      </c>
      <c r="L700" s="38">
        <v>50</v>
      </c>
      <c r="M700" s="38">
        <v>300</v>
      </c>
      <c r="N700" s="2">
        <v>90000</v>
      </c>
      <c r="O700" s="2">
        <v>1</v>
      </c>
      <c r="P700" s="2">
        <v>33984.533333332998</v>
      </c>
      <c r="Q700" s="3">
        <v>0.92302622222221997</v>
      </c>
      <c r="R700" s="48" t="s">
        <v>2197</v>
      </c>
      <c r="S700" s="25">
        <v>0</v>
      </c>
      <c r="T700" s="23">
        <v>33984.53</v>
      </c>
      <c r="U700" s="36">
        <f>VLOOKUP(表2[[#This Row],[2014 Segment]],表3[],3)</f>
        <v>0</v>
      </c>
      <c r="V700" s="25">
        <v>0</v>
      </c>
      <c r="W700" s="25">
        <f>表2[[#This Row],[GR]]+表2[[#This Row],[根据BU需调整GR]]</f>
        <v>0</v>
      </c>
      <c r="X700" s="23">
        <f>表2[[#This Row],[MAT销量]]*(1+表2[[#This Row],[调整后GR2]])</f>
        <v>33984.533333332998</v>
      </c>
      <c r="Y700" s="23">
        <f>表2[[#This Row],[调整结果]]/12/114.03</f>
        <v>24.835959347929638</v>
      </c>
      <c r="Z700" s="27">
        <f>ROUND(表2[[#This Row],[调整结果]]-表2[[#This Row],[14 ECI金额]],0)</f>
        <v>0</v>
      </c>
      <c r="AA700" t="s">
        <v>2198</v>
      </c>
    </row>
    <row r="701" spans="1:27" x14ac:dyDescent="0.2">
      <c r="A701" t="s">
        <v>1356</v>
      </c>
      <c r="B701" s="38" t="s">
        <v>1357</v>
      </c>
      <c r="C701" t="s">
        <v>1358</v>
      </c>
      <c r="D701" s="38" t="s">
        <v>1359</v>
      </c>
      <c r="E701" s="38" t="s">
        <v>1363</v>
      </c>
      <c r="F701">
        <v>13000313</v>
      </c>
      <c r="G701" s="39" t="s">
        <v>1403</v>
      </c>
      <c r="H701" s="39" t="s">
        <v>105</v>
      </c>
      <c r="I701" s="38" t="s">
        <v>4</v>
      </c>
      <c r="J701" s="38" t="s">
        <v>41</v>
      </c>
      <c r="K701" s="38" t="s">
        <v>106</v>
      </c>
      <c r="L701" s="38">
        <v>30</v>
      </c>
      <c r="M701" s="38">
        <v>200</v>
      </c>
      <c r="N701" s="2">
        <v>36000</v>
      </c>
      <c r="O701" s="2">
        <v>1</v>
      </c>
      <c r="P701" s="2">
        <v>11502.293333333</v>
      </c>
      <c r="Q701" s="3">
        <v>0.28199111111111003</v>
      </c>
      <c r="R701" s="48" t="s">
        <v>2196</v>
      </c>
      <c r="S701" s="25">
        <v>0</v>
      </c>
      <c r="T701" s="23">
        <v>11502.29</v>
      </c>
      <c r="U701" s="36">
        <f>VLOOKUP(表2[[#This Row],[2014 Segment]],表3[],3)</f>
        <v>0</v>
      </c>
      <c r="V701" s="25">
        <v>0</v>
      </c>
      <c r="W701" s="25">
        <f>表2[[#This Row],[GR]]+表2[[#This Row],[根据BU需调整GR]]</f>
        <v>0</v>
      </c>
      <c r="X701" s="23">
        <f>表2[[#This Row],[MAT销量]]*(1+表2[[#This Row],[调整后GR2]])</f>
        <v>11502.293333333</v>
      </c>
      <c r="Y701" s="23">
        <f>表2[[#This Row],[调整结果]]/12/114.03</f>
        <v>8.4058970836132296</v>
      </c>
      <c r="Z701" s="27">
        <f>ROUND(表2[[#This Row],[调整结果]]-表2[[#This Row],[14 ECI金额]],0)</f>
        <v>0</v>
      </c>
      <c r="AA701" t="s">
        <v>2198</v>
      </c>
    </row>
    <row r="702" spans="1:27" x14ac:dyDescent="0.2">
      <c r="A702" t="s">
        <v>1356</v>
      </c>
      <c r="B702" s="38" t="s">
        <v>1357</v>
      </c>
      <c r="C702" t="s">
        <v>1358</v>
      </c>
      <c r="D702" s="38" t="s">
        <v>1359</v>
      </c>
      <c r="E702" s="38" t="s">
        <v>1362</v>
      </c>
      <c r="F702">
        <v>13000314</v>
      </c>
      <c r="G702" s="39" t="s">
        <v>1404</v>
      </c>
      <c r="H702" s="39" t="s">
        <v>105</v>
      </c>
      <c r="I702" s="38" t="s">
        <v>4</v>
      </c>
      <c r="J702" s="38" t="s">
        <v>41</v>
      </c>
      <c r="K702" s="38" t="s">
        <v>106</v>
      </c>
      <c r="L702" s="38">
        <v>140</v>
      </c>
      <c r="M702" s="38">
        <v>200</v>
      </c>
      <c r="N702" s="2">
        <v>36000</v>
      </c>
      <c r="O702" s="2">
        <v>1</v>
      </c>
      <c r="P702" s="2">
        <v>0</v>
      </c>
      <c r="Q702" s="3">
        <v>0</v>
      </c>
      <c r="R702" s="48" t="s">
        <v>2195</v>
      </c>
      <c r="S702" s="25">
        <v>0</v>
      </c>
      <c r="T702" s="23">
        <v>0</v>
      </c>
      <c r="U702" s="36">
        <f>VLOOKUP(表2[[#This Row],[2014 Segment]],表3[],3)</f>
        <v>0</v>
      </c>
      <c r="V702" s="25">
        <v>0</v>
      </c>
      <c r="W702" s="25">
        <f>表2[[#This Row],[GR]]+表2[[#This Row],[根据BU需调整GR]]</f>
        <v>0</v>
      </c>
      <c r="X702" s="23">
        <f>表2[[#This Row],[MAT销量]]*(1+表2[[#This Row],[调整后GR2]])</f>
        <v>0</v>
      </c>
      <c r="Y702" s="23">
        <f>表2[[#This Row],[调整结果]]/12/114.03</f>
        <v>0</v>
      </c>
      <c r="Z702" s="27">
        <f>ROUND(表2[[#This Row],[调整结果]]-表2[[#This Row],[14 ECI金额]],0)</f>
        <v>0</v>
      </c>
      <c r="AA702" t="s">
        <v>2198</v>
      </c>
    </row>
    <row r="703" spans="1:27" x14ac:dyDescent="0.2">
      <c r="A703" t="s">
        <v>1356</v>
      </c>
      <c r="B703" s="38" t="s">
        <v>1357</v>
      </c>
      <c r="C703" t="s">
        <v>1358</v>
      </c>
      <c r="D703" s="38" t="s">
        <v>1359</v>
      </c>
      <c r="E703" s="38" t="s">
        <v>1362</v>
      </c>
      <c r="F703">
        <v>91000557</v>
      </c>
      <c r="G703" s="39" t="s">
        <v>665</v>
      </c>
      <c r="H703" s="39" t="s">
        <v>105</v>
      </c>
      <c r="I703" s="38" t="s">
        <v>4</v>
      </c>
      <c r="J703" s="38" t="s">
        <v>41</v>
      </c>
      <c r="K703" s="38" t="s">
        <v>106</v>
      </c>
      <c r="L703" s="38">
        <v>140</v>
      </c>
      <c r="M703" s="38">
        <v>300</v>
      </c>
      <c r="N703" s="2">
        <v>36000</v>
      </c>
      <c r="O703" s="2">
        <v>1</v>
      </c>
      <c r="P703" s="2">
        <v>10643</v>
      </c>
      <c r="Q703" s="3">
        <v>0.61666611111111003</v>
      </c>
      <c r="R703" s="48" t="s">
        <v>2197</v>
      </c>
      <c r="S703" s="25">
        <v>0</v>
      </c>
      <c r="T703" s="23">
        <v>10643</v>
      </c>
      <c r="U703" s="36">
        <f>VLOOKUP(表2[[#This Row],[2014 Segment]],表3[],3)</f>
        <v>0</v>
      </c>
      <c r="V703" s="25">
        <v>0</v>
      </c>
      <c r="W703" s="25">
        <f>表2[[#This Row],[GR]]+表2[[#This Row],[根据BU需调整GR]]</f>
        <v>0</v>
      </c>
      <c r="X703" s="23">
        <f>表2[[#This Row],[MAT销量]]*(1+表2[[#This Row],[调整后GR2]])</f>
        <v>10643</v>
      </c>
      <c r="Y703" s="23">
        <f>表2[[#This Row],[调整结果]]/12/114.03</f>
        <v>7.7779239381449319</v>
      </c>
      <c r="Z703" s="27">
        <f>ROUND(表2[[#This Row],[调整结果]]-表2[[#This Row],[14 ECI金额]],0)</f>
        <v>0</v>
      </c>
      <c r="AA703" t="s">
        <v>2198</v>
      </c>
    </row>
    <row r="704" spans="1:27" x14ac:dyDescent="0.2">
      <c r="A704" t="s">
        <v>1356</v>
      </c>
      <c r="B704" s="38" t="s">
        <v>1357</v>
      </c>
      <c r="C704" t="s">
        <v>1358</v>
      </c>
      <c r="D704" s="38" t="s">
        <v>1359</v>
      </c>
      <c r="E704" s="38" t="s">
        <v>1363</v>
      </c>
      <c r="F704">
        <v>91000695</v>
      </c>
      <c r="G704" s="39" t="s">
        <v>1405</v>
      </c>
      <c r="H704" s="39" t="s">
        <v>105</v>
      </c>
      <c r="I704" s="38" t="s">
        <v>4</v>
      </c>
      <c r="J704" s="38" t="s">
        <v>41</v>
      </c>
      <c r="K704" s="38" t="s">
        <v>106</v>
      </c>
      <c r="L704" s="38">
        <v>10</v>
      </c>
      <c r="M704" s="38">
        <v>300</v>
      </c>
      <c r="N704" s="2">
        <v>36000</v>
      </c>
      <c r="O704" s="2">
        <v>1</v>
      </c>
      <c r="P704" s="2">
        <v>3040.9333333333002</v>
      </c>
      <c r="Q704" s="3">
        <v>6.3352777777777994E-2</v>
      </c>
      <c r="R704" s="48" t="s">
        <v>2195</v>
      </c>
      <c r="S704" s="25">
        <v>0</v>
      </c>
      <c r="T704" s="23">
        <v>3040.93</v>
      </c>
      <c r="U704" s="36">
        <f>VLOOKUP(表2[[#This Row],[2014 Segment]],表3[],3)</f>
        <v>0</v>
      </c>
      <c r="V704" s="25">
        <v>0</v>
      </c>
      <c r="W704" s="25">
        <f>表2[[#This Row],[GR]]+表2[[#This Row],[根据BU需调整GR]]</f>
        <v>0</v>
      </c>
      <c r="X704" s="23">
        <f>表2[[#This Row],[MAT销量]]*(1+表2[[#This Row],[调整后GR2]])</f>
        <v>3040.9333333333002</v>
      </c>
      <c r="Y704" s="23">
        <f>表2[[#This Row],[调整结果]]/12/114.03</f>
        <v>2.2223196624669677</v>
      </c>
      <c r="Z704" s="27">
        <f>ROUND(表2[[#This Row],[调整结果]]-表2[[#This Row],[14 ECI金额]],0)</f>
        <v>0</v>
      </c>
      <c r="AA704" t="s">
        <v>2198</v>
      </c>
    </row>
    <row r="705" spans="1:27" x14ac:dyDescent="0.2">
      <c r="A705" t="s">
        <v>1356</v>
      </c>
      <c r="B705" s="38" t="s">
        <v>1357</v>
      </c>
      <c r="C705" t="s">
        <v>1358</v>
      </c>
      <c r="D705" s="38" t="s">
        <v>1359</v>
      </c>
      <c r="E705" s="38" t="s">
        <v>1374</v>
      </c>
      <c r="F705">
        <v>91000733</v>
      </c>
      <c r="G705" s="39" t="s">
        <v>1406</v>
      </c>
      <c r="H705" s="39" t="s">
        <v>105</v>
      </c>
      <c r="I705" s="38" t="s">
        <v>4</v>
      </c>
      <c r="J705" s="38" t="s">
        <v>41</v>
      </c>
      <c r="K705" s="38" t="s">
        <v>107</v>
      </c>
      <c r="L705" s="38">
        <v>30</v>
      </c>
      <c r="M705" s="38">
        <v>40</v>
      </c>
      <c r="N705" s="2">
        <v>36000</v>
      </c>
      <c r="O705" s="2">
        <v>1</v>
      </c>
      <c r="P705" s="2">
        <v>11327.946666667</v>
      </c>
      <c r="Q705" s="3">
        <v>0.33878888888889003</v>
      </c>
      <c r="R705" s="48" t="s">
        <v>2196</v>
      </c>
      <c r="S705" s="25">
        <v>0</v>
      </c>
      <c r="T705" s="23">
        <v>11327.95</v>
      </c>
      <c r="U705" s="36">
        <f>VLOOKUP(表2[[#This Row],[2014 Segment]],表3[],3)</f>
        <v>0</v>
      </c>
      <c r="V705" s="25">
        <v>0</v>
      </c>
      <c r="W705" s="25">
        <f>表2[[#This Row],[GR]]+表2[[#This Row],[根据BU需调整GR]]</f>
        <v>0</v>
      </c>
      <c r="X705" s="23">
        <f>表2[[#This Row],[MAT销量]]*(1+表2[[#This Row],[调整后GR2]])</f>
        <v>11327.946666667</v>
      </c>
      <c r="Y705" s="23">
        <f>表2[[#This Row],[调整结果]]/12/114.03</f>
        <v>8.2784842195526025</v>
      </c>
      <c r="Z705" s="27">
        <f>ROUND(表2[[#This Row],[调整结果]]-表2[[#This Row],[14 ECI金额]],0)</f>
        <v>0</v>
      </c>
      <c r="AA705" t="s">
        <v>2198</v>
      </c>
    </row>
    <row r="706" spans="1:27" x14ac:dyDescent="0.2">
      <c r="A706" t="s">
        <v>1356</v>
      </c>
      <c r="B706" s="38" t="s">
        <v>1357</v>
      </c>
      <c r="C706" t="s">
        <v>1358</v>
      </c>
      <c r="D706" s="38" t="s">
        <v>1359</v>
      </c>
      <c r="E706" s="38" t="s">
        <v>1374</v>
      </c>
      <c r="F706">
        <v>91000740</v>
      </c>
      <c r="G706" s="39" t="s">
        <v>1407</v>
      </c>
      <c r="H706" s="39" t="s">
        <v>105</v>
      </c>
      <c r="I706" s="38" t="s">
        <v>4</v>
      </c>
      <c r="J706" s="38" t="s">
        <v>41</v>
      </c>
      <c r="K706" s="38" t="s">
        <v>107</v>
      </c>
      <c r="L706" s="38">
        <v>30</v>
      </c>
      <c r="M706" s="38">
        <v>40</v>
      </c>
      <c r="N706" s="2">
        <v>36000</v>
      </c>
      <c r="O706" s="2">
        <v>1</v>
      </c>
      <c r="P706" s="2">
        <v>16773.2</v>
      </c>
      <c r="Q706" s="3">
        <v>0.51930555555556002</v>
      </c>
      <c r="R706" s="48" t="s">
        <v>2197</v>
      </c>
      <c r="S706" s="25">
        <v>0</v>
      </c>
      <c r="T706" s="23">
        <v>16773.2</v>
      </c>
      <c r="U706" s="36">
        <f>VLOOKUP(表2[[#This Row],[2014 Segment]],表3[],3)</f>
        <v>0</v>
      </c>
      <c r="V706" s="25">
        <v>0</v>
      </c>
      <c r="W706" s="25">
        <f>表2[[#This Row],[GR]]+表2[[#This Row],[根据BU需调整GR]]</f>
        <v>0</v>
      </c>
      <c r="X706" s="23">
        <f>表2[[#This Row],[MAT销量]]*(1+表2[[#This Row],[调整后GR2]])</f>
        <v>16773.2</v>
      </c>
      <c r="Y706" s="23">
        <f>表2[[#This Row],[调整结果]]/12/114.03</f>
        <v>12.257885351808003</v>
      </c>
      <c r="Z706" s="27">
        <f>ROUND(表2[[#This Row],[调整结果]]-表2[[#This Row],[14 ECI金额]],0)</f>
        <v>0</v>
      </c>
      <c r="AA706" t="s">
        <v>2198</v>
      </c>
    </row>
    <row r="707" spans="1:27" x14ac:dyDescent="0.2">
      <c r="A707" t="s">
        <v>1356</v>
      </c>
      <c r="B707" s="38" t="s">
        <v>1357</v>
      </c>
      <c r="C707" t="s">
        <v>1358</v>
      </c>
      <c r="D707" s="38" t="s">
        <v>1359</v>
      </c>
      <c r="E707" s="38" t="s">
        <v>1362</v>
      </c>
      <c r="F707">
        <v>91001112</v>
      </c>
      <c r="G707" s="39" t="s">
        <v>1408</v>
      </c>
      <c r="H707" s="39" t="s">
        <v>105</v>
      </c>
      <c r="I707" s="38" t="s">
        <v>4</v>
      </c>
      <c r="J707" s="38" t="s">
        <v>293</v>
      </c>
      <c r="K707" s="38" t="s">
        <v>106</v>
      </c>
      <c r="L707" s="38">
        <v>500</v>
      </c>
      <c r="M707" s="38">
        <v>800</v>
      </c>
      <c r="N707" s="2">
        <v>48000</v>
      </c>
      <c r="O707" s="2">
        <v>1</v>
      </c>
      <c r="P707" s="2">
        <v>39227.480000000003</v>
      </c>
      <c r="Q707" s="3">
        <v>0.66654145833333001</v>
      </c>
      <c r="R707" s="48" t="s">
        <v>2197</v>
      </c>
      <c r="S707" s="25">
        <v>0</v>
      </c>
      <c r="T707" s="23">
        <v>39227.480000000003</v>
      </c>
      <c r="U707" s="36">
        <f>VLOOKUP(表2[[#This Row],[2014 Segment]],表3[],3)</f>
        <v>0</v>
      </c>
      <c r="V707" s="25">
        <v>0</v>
      </c>
      <c r="W707" s="25">
        <f>表2[[#This Row],[GR]]+表2[[#This Row],[根据BU需调整GR]]</f>
        <v>0</v>
      </c>
      <c r="X707" s="23">
        <f>表2[[#This Row],[MAT销量]]*(1+表2[[#This Row],[调整后GR2]])</f>
        <v>39227.480000000003</v>
      </c>
      <c r="Y707" s="23">
        <f>表2[[#This Row],[调整结果]]/12/114.03</f>
        <v>28.667514396796168</v>
      </c>
      <c r="Z707" s="27">
        <f>ROUND(表2[[#This Row],[调整结果]]-表2[[#This Row],[14 ECI金额]],0)</f>
        <v>0</v>
      </c>
      <c r="AA707" t="s">
        <v>2198</v>
      </c>
    </row>
    <row r="708" spans="1:27" x14ac:dyDescent="0.2">
      <c r="A708" t="s">
        <v>1356</v>
      </c>
      <c r="B708" s="38" t="s">
        <v>1357</v>
      </c>
      <c r="C708" t="s">
        <v>1358</v>
      </c>
      <c r="D708" s="38" t="s">
        <v>1359</v>
      </c>
      <c r="E708" s="38" t="s">
        <v>1367</v>
      </c>
      <c r="F708">
        <v>91001911</v>
      </c>
      <c r="G708" s="39" t="s">
        <v>1409</v>
      </c>
      <c r="H708" s="39" t="s">
        <v>105</v>
      </c>
      <c r="I708" s="38" t="s">
        <v>4</v>
      </c>
      <c r="J708" s="38" t="s">
        <v>473</v>
      </c>
      <c r="K708" s="38" t="s">
        <v>104</v>
      </c>
      <c r="L708" s="38">
        <v>800</v>
      </c>
      <c r="M708" s="38">
        <v>500</v>
      </c>
      <c r="N708" s="2">
        <v>36000</v>
      </c>
      <c r="O708" s="2">
        <v>1</v>
      </c>
      <c r="P708" s="2">
        <v>3801</v>
      </c>
      <c r="Q708" s="3">
        <v>4.7512499999999999E-2</v>
      </c>
      <c r="R708" s="48" t="s">
        <v>2195</v>
      </c>
      <c r="S708" s="25">
        <v>0</v>
      </c>
      <c r="T708" s="23">
        <v>3801</v>
      </c>
      <c r="U708" s="36">
        <f>VLOOKUP(表2[[#This Row],[2014 Segment]],表3[],3)</f>
        <v>0</v>
      </c>
      <c r="V708" s="25">
        <v>0</v>
      </c>
      <c r="W708" s="25">
        <f>表2[[#This Row],[GR]]+表2[[#This Row],[根据BU需调整GR]]</f>
        <v>0</v>
      </c>
      <c r="X708" s="23">
        <f>表2[[#This Row],[MAT销量]]*(1+表2[[#This Row],[调整后GR2]])</f>
        <v>3801</v>
      </c>
      <c r="Y708" s="23">
        <f>表2[[#This Row],[调整结果]]/12/114.03</f>
        <v>2.7777777777777777</v>
      </c>
      <c r="Z708" s="27">
        <f>ROUND(表2[[#This Row],[调整结果]]-表2[[#This Row],[14 ECI金额]],0)</f>
        <v>0</v>
      </c>
      <c r="AA708" t="s">
        <v>2198</v>
      </c>
    </row>
    <row r="709" spans="1:27" x14ac:dyDescent="0.2">
      <c r="A709" t="s">
        <v>1356</v>
      </c>
      <c r="B709" s="38" t="s">
        <v>1357</v>
      </c>
      <c r="C709" t="s">
        <v>1358</v>
      </c>
      <c r="D709" s="38" t="s">
        <v>1359</v>
      </c>
      <c r="E709" s="38" t="s">
        <v>1371</v>
      </c>
      <c r="F709">
        <v>91011880</v>
      </c>
      <c r="G709" s="39" t="s">
        <v>1410</v>
      </c>
      <c r="H709" s="39" t="s">
        <v>105</v>
      </c>
      <c r="I709" s="38" t="s">
        <v>4</v>
      </c>
      <c r="J709" s="38" t="s">
        <v>41</v>
      </c>
      <c r="K709" s="38" t="s">
        <v>107</v>
      </c>
      <c r="L709" s="38">
        <v>30</v>
      </c>
      <c r="M709" s="38">
        <v>40</v>
      </c>
      <c r="N709" s="2">
        <v>60000</v>
      </c>
      <c r="O709" s="2">
        <v>1</v>
      </c>
      <c r="P709" s="2">
        <v>30763</v>
      </c>
      <c r="Q709" s="3">
        <v>0.6039795</v>
      </c>
      <c r="R709" s="48" t="s">
        <v>2197</v>
      </c>
      <c r="S709" s="25">
        <v>0</v>
      </c>
      <c r="T709" s="23">
        <v>30763</v>
      </c>
      <c r="U709" s="36">
        <f>VLOOKUP(表2[[#This Row],[2014 Segment]],表3[],3)</f>
        <v>0</v>
      </c>
      <c r="V709" s="25">
        <v>0</v>
      </c>
      <c r="W709" s="25">
        <f>表2[[#This Row],[GR]]+表2[[#This Row],[根据BU需调整GR]]</f>
        <v>0</v>
      </c>
      <c r="X709" s="23">
        <f>表2[[#This Row],[MAT销量]]*(1+表2[[#This Row],[调整后GR2]])</f>
        <v>30763</v>
      </c>
      <c r="Y709" s="23">
        <f>表2[[#This Row],[调整结果]]/12/114.03</f>
        <v>22.48165687392207</v>
      </c>
      <c r="Z709" s="27">
        <f>ROUND(表2[[#This Row],[调整结果]]-表2[[#This Row],[14 ECI金额]],0)</f>
        <v>0</v>
      </c>
      <c r="AA709" t="s">
        <v>2198</v>
      </c>
    </row>
    <row r="710" spans="1:27" x14ac:dyDescent="0.2">
      <c r="A710" t="s">
        <v>1356</v>
      </c>
      <c r="B710" s="38" t="s">
        <v>1357</v>
      </c>
      <c r="C710" t="s">
        <v>1358</v>
      </c>
      <c r="D710" s="38" t="s">
        <v>1359</v>
      </c>
      <c r="E710" s="38" t="s">
        <v>1371</v>
      </c>
      <c r="F710">
        <v>91019066</v>
      </c>
      <c r="G710" s="39" t="s">
        <v>1411</v>
      </c>
      <c r="H710" s="39" t="s">
        <v>105</v>
      </c>
      <c r="I710" s="38" t="s">
        <v>4</v>
      </c>
      <c r="J710" s="38" t="s">
        <v>41</v>
      </c>
      <c r="K710" s="38" t="s">
        <v>107</v>
      </c>
      <c r="L710" s="38">
        <v>30</v>
      </c>
      <c r="M710" s="38">
        <v>40</v>
      </c>
      <c r="N710" s="2">
        <v>36000</v>
      </c>
      <c r="O710" s="2">
        <v>1</v>
      </c>
      <c r="P710" s="2">
        <v>18245.599999999999</v>
      </c>
      <c r="Q710" s="3">
        <v>0.25341666666667001</v>
      </c>
      <c r="R710" s="48" t="s">
        <v>2196</v>
      </c>
      <c r="S710" s="25">
        <v>0</v>
      </c>
      <c r="T710" s="23">
        <v>18245.599999999999</v>
      </c>
      <c r="U710" s="36">
        <f>VLOOKUP(表2[[#This Row],[2014 Segment]],表3[],3)</f>
        <v>0</v>
      </c>
      <c r="V710" s="25">
        <v>0</v>
      </c>
      <c r="W710" s="25">
        <f>表2[[#This Row],[GR]]+表2[[#This Row],[根据BU需调整GR]]</f>
        <v>0</v>
      </c>
      <c r="X710" s="23">
        <f>表2[[#This Row],[MAT销量]]*(1+表2[[#This Row],[调整后GR2]])</f>
        <v>18245.599999999999</v>
      </c>
      <c r="Y710" s="23">
        <f>表2[[#This Row],[调整结果]]/12/114.03</f>
        <v>13.333917974801951</v>
      </c>
      <c r="Z710" s="27">
        <f>ROUND(表2[[#This Row],[调整结果]]-表2[[#This Row],[14 ECI金额]],0)</f>
        <v>0</v>
      </c>
      <c r="AA710" t="s">
        <v>2198</v>
      </c>
    </row>
    <row r="711" spans="1:27" x14ac:dyDescent="0.2">
      <c r="A711" t="s">
        <v>1356</v>
      </c>
      <c r="B711" s="38" t="s">
        <v>1357</v>
      </c>
      <c r="C711" t="s">
        <v>1358</v>
      </c>
      <c r="D711" s="38" t="s">
        <v>1359</v>
      </c>
      <c r="E711" s="38" t="s">
        <v>1371</v>
      </c>
      <c r="F711">
        <v>91037381</v>
      </c>
      <c r="G711" s="39" t="s">
        <v>1412</v>
      </c>
      <c r="H711" s="39" t="s">
        <v>105</v>
      </c>
      <c r="I711" s="38" t="s">
        <v>4</v>
      </c>
      <c r="J711" s="38" t="s">
        <v>41</v>
      </c>
      <c r="K711" s="38" t="s">
        <v>107</v>
      </c>
      <c r="L711" s="38">
        <v>30</v>
      </c>
      <c r="M711" s="38">
        <v>20</v>
      </c>
      <c r="N711" s="2">
        <v>60000</v>
      </c>
      <c r="O711" s="2">
        <v>1</v>
      </c>
      <c r="P711" s="2">
        <v>39133.706666667</v>
      </c>
      <c r="Q711" s="3">
        <v>0.72754666666667001</v>
      </c>
      <c r="R711" s="48" t="s">
        <v>2197</v>
      </c>
      <c r="S711" s="25">
        <v>0</v>
      </c>
      <c r="T711" s="23">
        <v>39133.71</v>
      </c>
      <c r="U711" s="36">
        <f>VLOOKUP(表2[[#This Row],[2014 Segment]],表3[],3)</f>
        <v>0</v>
      </c>
      <c r="V711" s="25">
        <v>0</v>
      </c>
      <c r="W711" s="25">
        <f>表2[[#This Row],[GR]]+表2[[#This Row],[根据BU需调整GR]]</f>
        <v>0</v>
      </c>
      <c r="X711" s="23">
        <f>表2[[#This Row],[MAT销量]]*(1+表2[[#This Row],[调整后GR2]])</f>
        <v>39133.706666667</v>
      </c>
      <c r="Y711" s="23">
        <f>表2[[#This Row],[调整结果]]/12/114.03</f>
        <v>28.598984672649742</v>
      </c>
      <c r="Z711" s="27">
        <f>ROUND(表2[[#This Row],[调整结果]]-表2[[#This Row],[14 ECI金额]],0)</f>
        <v>0</v>
      </c>
      <c r="AA711" t="s">
        <v>2198</v>
      </c>
    </row>
    <row r="712" spans="1:27" x14ac:dyDescent="0.2">
      <c r="A712" t="s">
        <v>1356</v>
      </c>
      <c r="B712" s="38" t="s">
        <v>1357</v>
      </c>
      <c r="C712" t="s">
        <v>1413</v>
      </c>
      <c r="D712" s="38" t="s">
        <v>1414</v>
      </c>
      <c r="E712" s="38" t="s">
        <v>1415</v>
      </c>
      <c r="F712">
        <v>11500002</v>
      </c>
      <c r="G712" s="39" t="s">
        <v>697</v>
      </c>
      <c r="H712" s="39" t="s">
        <v>105</v>
      </c>
      <c r="I712" s="38" t="s">
        <v>4</v>
      </c>
      <c r="J712" s="38" t="s">
        <v>166</v>
      </c>
      <c r="K712" s="38" t="s">
        <v>104</v>
      </c>
      <c r="L712" s="38">
        <v>1200</v>
      </c>
      <c r="M712" s="38">
        <v>1800</v>
      </c>
      <c r="N712" s="2">
        <v>503556.48</v>
      </c>
      <c r="O712" s="2">
        <v>3</v>
      </c>
      <c r="P712" s="2">
        <v>484412.4</v>
      </c>
      <c r="Q712" s="3">
        <v>0.83794175382272995</v>
      </c>
      <c r="R712" s="48" t="s">
        <v>2197</v>
      </c>
      <c r="S712" s="25">
        <v>0</v>
      </c>
      <c r="T712" s="23">
        <v>484412.4</v>
      </c>
      <c r="U712" s="36">
        <f>VLOOKUP(表2[[#This Row],[2014 Segment]],表3[],3)</f>
        <v>0</v>
      </c>
      <c r="V712" s="25">
        <v>0</v>
      </c>
      <c r="W712" s="25">
        <f>表2[[#This Row],[GR]]+表2[[#This Row],[根据BU需调整GR]]</f>
        <v>0</v>
      </c>
      <c r="X712" s="23">
        <f>表2[[#This Row],[MAT销量]]*(1+表2[[#This Row],[调整后GR2]])</f>
        <v>484412.4</v>
      </c>
      <c r="Y712" s="23">
        <f>表2[[#This Row],[调整结果]]/12/114.03</f>
        <v>354.00947119179165</v>
      </c>
      <c r="Z712" s="27">
        <f>ROUND(表2[[#This Row],[调整结果]]-表2[[#This Row],[14 ECI金额]],0)</f>
        <v>0</v>
      </c>
      <c r="AA712" t="s">
        <v>2198</v>
      </c>
    </row>
    <row r="713" spans="1:27" x14ac:dyDescent="0.2">
      <c r="A713" t="s">
        <v>1356</v>
      </c>
      <c r="B713" s="38" t="s">
        <v>1357</v>
      </c>
      <c r="C713" t="s">
        <v>1413</v>
      </c>
      <c r="D713" s="38" t="s">
        <v>1414</v>
      </c>
      <c r="E713" s="38" t="s">
        <v>1415</v>
      </c>
      <c r="F713">
        <v>11500003</v>
      </c>
      <c r="G713" s="39" t="s">
        <v>1416</v>
      </c>
      <c r="H713" s="39" t="s">
        <v>105</v>
      </c>
      <c r="I713" s="38" t="s">
        <v>4</v>
      </c>
      <c r="J713" s="38" t="s">
        <v>166</v>
      </c>
      <c r="K713" s="38" t="s">
        <v>106</v>
      </c>
      <c r="L713" s="38">
        <v>100</v>
      </c>
      <c r="M713" s="38">
        <v>150</v>
      </c>
      <c r="N713" s="2">
        <v>48000</v>
      </c>
      <c r="O713" s="2">
        <v>1</v>
      </c>
      <c r="P713" s="2">
        <v>19157.759999999998</v>
      </c>
      <c r="Q713" s="3">
        <v>0.68201500000000004</v>
      </c>
      <c r="R713" s="48" t="s">
        <v>2197</v>
      </c>
      <c r="S713" s="25">
        <v>0</v>
      </c>
      <c r="T713" s="23">
        <v>19157.759999999998</v>
      </c>
      <c r="U713" s="36">
        <f>VLOOKUP(表2[[#This Row],[2014 Segment]],表3[],3)</f>
        <v>0</v>
      </c>
      <c r="V713" s="25">
        <v>0</v>
      </c>
      <c r="W713" s="25">
        <f>表2[[#This Row],[GR]]+表2[[#This Row],[根据BU需调整GR]]</f>
        <v>0</v>
      </c>
      <c r="X713" s="23">
        <f>表2[[#This Row],[MAT销量]]*(1+表2[[#This Row],[调整后GR2]])</f>
        <v>19157.759999999998</v>
      </c>
      <c r="Y713" s="23">
        <f>表2[[#This Row],[调整结果]]/12/114.03</f>
        <v>14.000526177321756</v>
      </c>
      <c r="Z713" s="27">
        <f>ROUND(表2[[#This Row],[调整结果]]-表2[[#This Row],[14 ECI金额]],0)</f>
        <v>0</v>
      </c>
      <c r="AA713" t="s">
        <v>2198</v>
      </c>
    </row>
    <row r="714" spans="1:27" x14ac:dyDescent="0.2">
      <c r="A714" t="s">
        <v>1356</v>
      </c>
      <c r="B714" s="38" t="s">
        <v>1357</v>
      </c>
      <c r="C714" t="s">
        <v>1413</v>
      </c>
      <c r="D714" s="38" t="s">
        <v>1414</v>
      </c>
      <c r="E714" s="38" t="s">
        <v>1415</v>
      </c>
      <c r="F714">
        <v>11500004</v>
      </c>
      <c r="G714" s="39" t="s">
        <v>698</v>
      </c>
      <c r="H714" s="39" t="s">
        <v>105</v>
      </c>
      <c r="I714" s="38" t="s">
        <v>4</v>
      </c>
      <c r="J714" s="38" t="s">
        <v>166</v>
      </c>
      <c r="K714" s="38" t="s">
        <v>106</v>
      </c>
      <c r="L714" s="38">
        <v>269</v>
      </c>
      <c r="M714" s="38">
        <v>500</v>
      </c>
      <c r="N714" s="2">
        <v>36000</v>
      </c>
      <c r="O714" s="2">
        <v>1</v>
      </c>
      <c r="P714" s="2">
        <v>5777.68</v>
      </c>
      <c r="Q714" s="3">
        <v>0.16144277777777999</v>
      </c>
      <c r="R714" s="48" t="s">
        <v>2195</v>
      </c>
      <c r="S714" s="25">
        <v>0</v>
      </c>
      <c r="T714" s="23">
        <v>5777.68</v>
      </c>
      <c r="U714" s="36">
        <f>VLOOKUP(表2[[#This Row],[2014 Segment]],表3[],3)</f>
        <v>0</v>
      </c>
      <c r="V714" s="25">
        <v>0</v>
      </c>
      <c r="W714" s="25">
        <f>表2[[#This Row],[GR]]+表2[[#This Row],[根据BU需调整GR]]</f>
        <v>0</v>
      </c>
      <c r="X714" s="23">
        <f>表2[[#This Row],[MAT销量]]*(1+表2[[#This Row],[调整后GR2]])</f>
        <v>5777.68</v>
      </c>
      <c r="Y714" s="23">
        <f>表2[[#This Row],[调整结果]]/12/114.03</f>
        <v>4.2223391505159462</v>
      </c>
      <c r="Z714" s="27">
        <f>ROUND(表2[[#This Row],[调整结果]]-表2[[#This Row],[14 ECI金额]],0)</f>
        <v>0</v>
      </c>
      <c r="AA714" t="s">
        <v>2198</v>
      </c>
    </row>
    <row r="715" spans="1:27" x14ac:dyDescent="0.2">
      <c r="A715" t="s">
        <v>1356</v>
      </c>
      <c r="B715" s="38" t="s">
        <v>1357</v>
      </c>
      <c r="C715" t="s">
        <v>1413</v>
      </c>
      <c r="D715" s="38" t="s">
        <v>1414</v>
      </c>
      <c r="E715" s="38" t="s">
        <v>1415</v>
      </c>
      <c r="F715">
        <v>11500005</v>
      </c>
      <c r="G715" s="39" t="s">
        <v>1417</v>
      </c>
      <c r="H715" s="39" t="s">
        <v>105</v>
      </c>
      <c r="I715" s="38" t="s">
        <v>4</v>
      </c>
      <c r="J715" s="38" t="s">
        <v>166</v>
      </c>
      <c r="K715" s="38" t="s">
        <v>106</v>
      </c>
      <c r="L715" s="38">
        <v>540</v>
      </c>
      <c r="M715" s="38">
        <v>1500</v>
      </c>
      <c r="N715" s="2">
        <v>96000</v>
      </c>
      <c r="O715" s="2">
        <v>1</v>
      </c>
      <c r="P715" s="2">
        <v>76136.679999999993</v>
      </c>
      <c r="Q715" s="3">
        <v>0.67241916666667001</v>
      </c>
      <c r="R715" s="48" t="s">
        <v>2197</v>
      </c>
      <c r="S715" s="25">
        <v>0</v>
      </c>
      <c r="T715" s="23">
        <v>76136.679999999993</v>
      </c>
      <c r="U715" s="36">
        <f>VLOOKUP(表2[[#This Row],[2014 Segment]],表3[],3)</f>
        <v>0</v>
      </c>
      <c r="V715" s="25">
        <v>0</v>
      </c>
      <c r="W715" s="25">
        <f>表2[[#This Row],[GR]]+表2[[#This Row],[根据BU需调整GR]]</f>
        <v>0</v>
      </c>
      <c r="X715" s="23">
        <f>表2[[#This Row],[MAT销量]]*(1+表2[[#This Row],[调整后GR2]])</f>
        <v>76136.679999999993</v>
      </c>
      <c r="Y715" s="23">
        <f>表2[[#This Row],[调整结果]]/12/114.03</f>
        <v>55.640825513753683</v>
      </c>
      <c r="Z715" s="27">
        <f>ROUND(表2[[#This Row],[调整结果]]-表2[[#This Row],[14 ECI金额]],0)</f>
        <v>0</v>
      </c>
      <c r="AA715" t="s">
        <v>2198</v>
      </c>
    </row>
    <row r="716" spans="1:27" x14ac:dyDescent="0.2">
      <c r="A716" t="s">
        <v>1356</v>
      </c>
      <c r="B716" s="38" t="s">
        <v>1357</v>
      </c>
      <c r="C716" t="s">
        <v>1413</v>
      </c>
      <c r="D716" s="38" t="s">
        <v>1414</v>
      </c>
      <c r="E716" s="38" t="s">
        <v>1415</v>
      </c>
      <c r="F716">
        <v>11500009</v>
      </c>
      <c r="G716" s="39" t="s">
        <v>699</v>
      </c>
      <c r="H716" s="39" t="s">
        <v>105</v>
      </c>
      <c r="I716" s="38" t="s">
        <v>4</v>
      </c>
      <c r="J716" s="38" t="s">
        <v>166</v>
      </c>
      <c r="K716" s="38" t="s">
        <v>106</v>
      </c>
      <c r="L716" s="38">
        <v>550</v>
      </c>
      <c r="M716" s="38">
        <v>1400</v>
      </c>
      <c r="N716" s="2">
        <v>123144</v>
      </c>
      <c r="O716" s="2">
        <v>1</v>
      </c>
      <c r="P716" s="2">
        <v>84841.493333332997</v>
      </c>
      <c r="Q716" s="3">
        <v>0.79184661859286998</v>
      </c>
      <c r="R716" s="48" t="s">
        <v>2197</v>
      </c>
      <c r="S716" s="25">
        <v>0</v>
      </c>
      <c r="T716" s="23">
        <v>84841.49</v>
      </c>
      <c r="U716" s="36">
        <f>VLOOKUP(表2[[#This Row],[2014 Segment]],表3[],3)</f>
        <v>0</v>
      </c>
      <c r="V716" s="25">
        <v>0</v>
      </c>
      <c r="W716" s="25">
        <f>表2[[#This Row],[GR]]+表2[[#This Row],[根据BU需调整GR]]</f>
        <v>0</v>
      </c>
      <c r="X716" s="23">
        <f>表2[[#This Row],[MAT销量]]*(1+表2[[#This Row],[调整后GR2]])</f>
        <v>84841.493333332997</v>
      </c>
      <c r="Y716" s="23">
        <f>表2[[#This Row],[调整结果]]/12/114.03</f>
        <v>62.002319077825277</v>
      </c>
      <c r="Z716" s="27">
        <f>ROUND(表2[[#This Row],[调整结果]]-表2[[#This Row],[14 ECI金额]],0)</f>
        <v>0</v>
      </c>
      <c r="AA716" t="s">
        <v>2198</v>
      </c>
    </row>
    <row r="717" spans="1:27" x14ac:dyDescent="0.2">
      <c r="A717" t="s">
        <v>1356</v>
      </c>
      <c r="B717" s="38" t="s">
        <v>1357</v>
      </c>
      <c r="C717" t="s">
        <v>1413</v>
      </c>
      <c r="D717" s="38" t="s">
        <v>1414</v>
      </c>
      <c r="E717" s="38" t="s">
        <v>1418</v>
      </c>
      <c r="F717">
        <v>11500013</v>
      </c>
      <c r="G717" s="39" t="s">
        <v>167</v>
      </c>
      <c r="H717" s="39" t="s">
        <v>103</v>
      </c>
      <c r="I717" s="38" t="s">
        <v>4</v>
      </c>
      <c r="J717" s="38" t="s">
        <v>168</v>
      </c>
      <c r="K717" s="38" t="s">
        <v>104</v>
      </c>
      <c r="L717" s="38">
        <v>1740</v>
      </c>
      <c r="M717" s="38">
        <v>3000</v>
      </c>
      <c r="N717" s="2">
        <v>254718.32199999999</v>
      </c>
      <c r="O717" s="2">
        <v>2</v>
      </c>
      <c r="P717" s="2">
        <v>185492.82666667001</v>
      </c>
      <c r="Q717" s="3">
        <v>0.56836767321354997</v>
      </c>
      <c r="R717" s="48" t="s">
        <v>2197</v>
      </c>
      <c r="S717" s="25">
        <v>0</v>
      </c>
      <c r="T717" s="23">
        <v>185492.83</v>
      </c>
      <c r="U717" s="36">
        <f>VLOOKUP(表2[[#This Row],[2014 Segment]],表3[],3)</f>
        <v>0</v>
      </c>
      <c r="V717" s="25">
        <v>0</v>
      </c>
      <c r="W717" s="25">
        <f>表2[[#This Row],[GR]]+表2[[#This Row],[根据BU需调整GR]]</f>
        <v>0</v>
      </c>
      <c r="X717" s="23">
        <f>表2[[#This Row],[MAT销量]]*(1+表2[[#This Row],[调整后GR2]])</f>
        <v>185492.82666667001</v>
      </c>
      <c r="Y717" s="23">
        <f>表2[[#This Row],[调整结果]]/12/114.03</f>
        <v>135.55849825095004</v>
      </c>
      <c r="Z717" s="27">
        <f>ROUND(表2[[#This Row],[调整结果]]-表2[[#This Row],[14 ECI金额]],0)</f>
        <v>0</v>
      </c>
      <c r="AA717" t="s">
        <v>2198</v>
      </c>
    </row>
    <row r="718" spans="1:27" x14ac:dyDescent="0.2">
      <c r="A718" t="s">
        <v>1356</v>
      </c>
      <c r="B718" s="38" t="s">
        <v>1357</v>
      </c>
      <c r="C718" t="s">
        <v>1413</v>
      </c>
      <c r="D718" s="38" t="s">
        <v>1414</v>
      </c>
      <c r="E718" s="38" t="s">
        <v>1419</v>
      </c>
      <c r="F718">
        <v>11500015</v>
      </c>
      <c r="G718" s="39" t="s">
        <v>674</v>
      </c>
      <c r="H718" s="39" t="s">
        <v>105</v>
      </c>
      <c r="I718" s="38" t="s">
        <v>4</v>
      </c>
      <c r="J718" s="38" t="s">
        <v>168</v>
      </c>
      <c r="K718" s="38" t="s">
        <v>104</v>
      </c>
      <c r="L718" s="38">
        <v>350</v>
      </c>
      <c r="M718" s="38">
        <v>400</v>
      </c>
      <c r="N718" s="2">
        <v>264000</v>
      </c>
      <c r="O718" s="2">
        <v>2</v>
      </c>
      <c r="P718" s="2">
        <v>218945.06666667</v>
      </c>
      <c r="Q718" s="3">
        <v>0.91661939393938996</v>
      </c>
      <c r="R718" s="48" t="s">
        <v>2197</v>
      </c>
      <c r="S718" s="25">
        <v>0</v>
      </c>
      <c r="T718" s="23">
        <v>218945.07</v>
      </c>
      <c r="U718" s="36">
        <f>VLOOKUP(表2[[#This Row],[2014 Segment]],表3[],3)</f>
        <v>0</v>
      </c>
      <c r="V718" s="25">
        <v>0</v>
      </c>
      <c r="W718" s="25">
        <f>表2[[#This Row],[GR]]+表2[[#This Row],[根据BU需调整GR]]</f>
        <v>0</v>
      </c>
      <c r="X718" s="23">
        <f>表2[[#This Row],[MAT销量]]*(1+表2[[#This Row],[调整后GR2]])</f>
        <v>218945.06666667</v>
      </c>
      <c r="Y718" s="23">
        <f>表2[[#This Row],[调整结果]]/12/114.03</f>
        <v>160.00545665370956</v>
      </c>
      <c r="Z718" s="27">
        <f>ROUND(表2[[#This Row],[调整结果]]-表2[[#This Row],[14 ECI金额]],0)</f>
        <v>0</v>
      </c>
      <c r="AA718" t="s">
        <v>2198</v>
      </c>
    </row>
    <row r="719" spans="1:27" x14ac:dyDescent="0.2">
      <c r="A719" t="s">
        <v>1356</v>
      </c>
      <c r="B719" s="38" t="s">
        <v>1357</v>
      </c>
      <c r="C719" t="s">
        <v>1413</v>
      </c>
      <c r="D719" s="38" t="s">
        <v>1414</v>
      </c>
      <c r="E719" s="38" t="s">
        <v>1419</v>
      </c>
      <c r="F719">
        <v>11500016</v>
      </c>
      <c r="G719" s="39" t="s">
        <v>291</v>
      </c>
      <c r="H719" s="39" t="s">
        <v>103</v>
      </c>
      <c r="I719" s="38" t="s">
        <v>4</v>
      </c>
      <c r="J719" s="38" t="s">
        <v>168</v>
      </c>
      <c r="K719" s="38" t="s">
        <v>104</v>
      </c>
      <c r="L719" s="38">
        <v>1800</v>
      </c>
      <c r="M719" s="38">
        <v>3611</v>
      </c>
      <c r="N719" s="2">
        <v>773505.66130000004</v>
      </c>
      <c r="O719" s="2">
        <v>3</v>
      </c>
      <c r="P719" s="2">
        <v>604198.66666667</v>
      </c>
      <c r="Q719" s="3">
        <v>0.68347093815898996</v>
      </c>
      <c r="R719" s="48" t="s">
        <v>2197</v>
      </c>
      <c r="S719" s="25">
        <v>0</v>
      </c>
      <c r="T719" s="23">
        <v>604198.67000000004</v>
      </c>
      <c r="U719" s="36">
        <f>VLOOKUP(表2[[#This Row],[2014 Segment]],表3[],3)</f>
        <v>0</v>
      </c>
      <c r="V719" s="25">
        <v>0</v>
      </c>
      <c r="W719" s="25">
        <f>表2[[#This Row],[GR]]+表2[[#This Row],[根据BU需调整GR]]</f>
        <v>0</v>
      </c>
      <c r="X719" s="23">
        <f>表2[[#This Row],[MAT销量]]*(1+表2[[#This Row],[调整后GR2]])</f>
        <v>604198.66666667</v>
      </c>
      <c r="Y719" s="23">
        <f>表2[[#This Row],[调整结果]]/12/114.03</f>
        <v>441.54949477233328</v>
      </c>
      <c r="Z719" s="27">
        <f>ROUND(表2[[#This Row],[调整结果]]-表2[[#This Row],[14 ECI金额]],0)</f>
        <v>0</v>
      </c>
      <c r="AA719" t="s">
        <v>2198</v>
      </c>
    </row>
    <row r="720" spans="1:27" x14ac:dyDescent="0.2">
      <c r="A720" t="s">
        <v>1356</v>
      </c>
      <c r="B720" s="38" t="s">
        <v>1357</v>
      </c>
      <c r="C720" t="s">
        <v>1413</v>
      </c>
      <c r="D720" s="38" t="s">
        <v>1414</v>
      </c>
      <c r="E720" s="38" t="s">
        <v>1418</v>
      </c>
      <c r="F720">
        <v>11500018</v>
      </c>
      <c r="G720" s="39" t="s">
        <v>675</v>
      </c>
      <c r="H720" s="39" t="s">
        <v>103</v>
      </c>
      <c r="I720" s="38" t="s">
        <v>4</v>
      </c>
      <c r="J720" s="38" t="s">
        <v>168</v>
      </c>
      <c r="K720" s="38" t="s">
        <v>104</v>
      </c>
      <c r="L720" s="38">
        <v>866</v>
      </c>
      <c r="M720" s="38">
        <v>1800</v>
      </c>
      <c r="N720" s="2">
        <v>92958.64</v>
      </c>
      <c r="O720" s="2">
        <v>1</v>
      </c>
      <c r="P720" s="2">
        <v>49870.186666667003</v>
      </c>
      <c r="Q720" s="3">
        <v>0.44792221572948998</v>
      </c>
      <c r="R720" s="48" t="s">
        <v>2196</v>
      </c>
      <c r="S720" s="25">
        <v>0</v>
      </c>
      <c r="T720" s="23">
        <v>49870.19</v>
      </c>
      <c r="U720" s="36">
        <f>VLOOKUP(表2[[#This Row],[2014 Segment]],表3[],3)</f>
        <v>0</v>
      </c>
      <c r="V720" s="25">
        <v>0</v>
      </c>
      <c r="W720" s="25">
        <f>表2[[#This Row],[GR]]+表2[[#This Row],[根据BU需调整GR]]</f>
        <v>0</v>
      </c>
      <c r="X720" s="23">
        <f>表2[[#This Row],[MAT销量]]*(1+表2[[#This Row],[调整后GR2]])</f>
        <v>49870.186666667003</v>
      </c>
      <c r="Y720" s="23">
        <f>表2[[#This Row],[调整结果]]/12/114.03</f>
        <v>36.44522396640285</v>
      </c>
      <c r="Z720" s="27">
        <f>ROUND(表2[[#This Row],[调整结果]]-表2[[#This Row],[14 ECI金额]],0)</f>
        <v>0</v>
      </c>
      <c r="AA720" t="s">
        <v>2198</v>
      </c>
    </row>
    <row r="721" spans="1:27" x14ac:dyDescent="0.2">
      <c r="A721" t="s">
        <v>1356</v>
      </c>
      <c r="B721" s="38" t="s">
        <v>1357</v>
      </c>
      <c r="C721" t="s">
        <v>1413</v>
      </c>
      <c r="D721" s="38" t="s">
        <v>1414</v>
      </c>
      <c r="E721" s="38" t="s">
        <v>1419</v>
      </c>
      <c r="F721">
        <v>11500020</v>
      </c>
      <c r="G721" s="39" t="s">
        <v>1420</v>
      </c>
      <c r="H721" s="39" t="s">
        <v>105</v>
      </c>
      <c r="I721" s="38" t="s">
        <v>4</v>
      </c>
      <c r="J721" s="38" t="s">
        <v>1421</v>
      </c>
      <c r="K721" s="38" t="s">
        <v>106</v>
      </c>
      <c r="L721" s="38">
        <v>800</v>
      </c>
      <c r="M721" s="38">
        <v>200</v>
      </c>
      <c r="N721" s="2">
        <v>36000</v>
      </c>
      <c r="O721" s="2">
        <v>1</v>
      </c>
      <c r="P721" s="2">
        <v>0</v>
      </c>
      <c r="Q721" s="3">
        <v>0.28550555555556001</v>
      </c>
      <c r="R721" s="48" t="s">
        <v>2196</v>
      </c>
      <c r="S721" s="25">
        <v>0</v>
      </c>
      <c r="T721" s="23">
        <v>0</v>
      </c>
      <c r="U721" s="36">
        <f>VLOOKUP(表2[[#This Row],[2014 Segment]],表3[],3)</f>
        <v>0</v>
      </c>
      <c r="V721" s="25">
        <v>0</v>
      </c>
      <c r="W721" s="25">
        <f>表2[[#This Row],[GR]]+表2[[#This Row],[根据BU需调整GR]]</f>
        <v>0</v>
      </c>
      <c r="X721" s="23">
        <f>表2[[#This Row],[MAT销量]]*(1+表2[[#This Row],[调整后GR2]])</f>
        <v>0</v>
      </c>
      <c r="Y721" s="23">
        <f>表2[[#This Row],[调整结果]]/12/114.03</f>
        <v>0</v>
      </c>
      <c r="Z721" s="27">
        <f>ROUND(表2[[#This Row],[调整结果]]-表2[[#This Row],[14 ECI金额]],0)</f>
        <v>0</v>
      </c>
      <c r="AA721" t="s">
        <v>2198</v>
      </c>
    </row>
    <row r="722" spans="1:27" x14ac:dyDescent="0.2">
      <c r="A722" t="s">
        <v>1356</v>
      </c>
      <c r="B722" s="38" t="s">
        <v>1357</v>
      </c>
      <c r="C722" t="s">
        <v>1413</v>
      </c>
      <c r="D722" s="38" t="s">
        <v>1414</v>
      </c>
      <c r="E722" s="38" t="s">
        <v>1419</v>
      </c>
      <c r="F722">
        <v>11500021</v>
      </c>
      <c r="G722" s="39" t="s">
        <v>1422</v>
      </c>
      <c r="H722" s="39" t="s">
        <v>105</v>
      </c>
      <c r="I722" s="38" t="s">
        <v>4</v>
      </c>
      <c r="J722" s="38" t="s">
        <v>1423</v>
      </c>
      <c r="K722" s="38" t="s">
        <v>106</v>
      </c>
      <c r="L722" s="38">
        <v>800</v>
      </c>
      <c r="M722" s="38">
        <v>600</v>
      </c>
      <c r="N722" s="2">
        <v>60000</v>
      </c>
      <c r="O722" s="2">
        <v>1</v>
      </c>
      <c r="P722" s="2">
        <v>48045.760000000002</v>
      </c>
      <c r="Q722" s="3">
        <v>0.66235533333332997</v>
      </c>
      <c r="R722" s="48" t="s">
        <v>2197</v>
      </c>
      <c r="S722" s="25">
        <v>0</v>
      </c>
      <c r="T722" s="23">
        <v>48045.760000000002</v>
      </c>
      <c r="U722" s="36">
        <f>VLOOKUP(表2[[#This Row],[2014 Segment]],表3[],3)</f>
        <v>0</v>
      </c>
      <c r="V722" s="25">
        <v>0</v>
      </c>
      <c r="W722" s="25">
        <f>表2[[#This Row],[GR]]+表2[[#This Row],[根据BU需调整GR]]</f>
        <v>0</v>
      </c>
      <c r="X722" s="23">
        <f>表2[[#This Row],[MAT销量]]*(1+表2[[#This Row],[调整后GR2]])</f>
        <v>48045.760000000002</v>
      </c>
      <c r="Y722" s="23">
        <f>表2[[#This Row],[调整结果]]/12/114.03</f>
        <v>35.111929609167177</v>
      </c>
      <c r="Z722" s="27">
        <f>ROUND(表2[[#This Row],[调整结果]]-表2[[#This Row],[14 ECI金额]],0)</f>
        <v>0</v>
      </c>
      <c r="AA722" t="s">
        <v>2198</v>
      </c>
    </row>
    <row r="723" spans="1:27" x14ac:dyDescent="0.2">
      <c r="A723" t="s">
        <v>1356</v>
      </c>
      <c r="B723" s="38" t="s">
        <v>1357</v>
      </c>
      <c r="C723" t="s">
        <v>1413</v>
      </c>
      <c r="D723" s="38" t="s">
        <v>1414</v>
      </c>
      <c r="E723" s="38" t="s">
        <v>1424</v>
      </c>
      <c r="F723">
        <v>11500022</v>
      </c>
      <c r="G723" s="39" t="s">
        <v>471</v>
      </c>
      <c r="H723" s="39" t="s">
        <v>105</v>
      </c>
      <c r="I723" s="38" t="s">
        <v>4</v>
      </c>
      <c r="J723" s="38" t="s">
        <v>472</v>
      </c>
      <c r="K723" s="38" t="s">
        <v>106</v>
      </c>
      <c r="L723" s="38">
        <v>1000</v>
      </c>
      <c r="M723" s="38">
        <v>260</v>
      </c>
      <c r="N723" s="2">
        <v>36000</v>
      </c>
      <c r="O723" s="2">
        <v>1</v>
      </c>
      <c r="P723" s="2">
        <v>4409.28</v>
      </c>
      <c r="Q723" s="3">
        <v>0.12544888888889</v>
      </c>
      <c r="R723" s="48" t="s">
        <v>2195</v>
      </c>
      <c r="S723" s="25">
        <v>0</v>
      </c>
      <c r="T723" s="23">
        <v>4409.28</v>
      </c>
      <c r="U723" s="36">
        <f>VLOOKUP(表2[[#This Row],[2014 Segment]],表3[],3)</f>
        <v>0</v>
      </c>
      <c r="V723" s="25">
        <v>0</v>
      </c>
      <c r="W723" s="25">
        <f>表2[[#This Row],[GR]]+表2[[#This Row],[根据BU需调整GR]]</f>
        <v>0</v>
      </c>
      <c r="X723" s="23">
        <f>表2[[#This Row],[MAT销量]]*(1+表2[[#This Row],[调整后GR2]])</f>
        <v>4409.28</v>
      </c>
      <c r="Y723" s="23">
        <f>表2[[#This Row],[调整结果]]/12/114.03</f>
        <v>3.222309918442515</v>
      </c>
      <c r="Z723" s="27">
        <f>ROUND(表2[[#This Row],[调整结果]]-表2[[#This Row],[14 ECI金额]],0)</f>
        <v>0</v>
      </c>
      <c r="AA723" t="s">
        <v>2198</v>
      </c>
    </row>
    <row r="724" spans="1:27" x14ac:dyDescent="0.2">
      <c r="A724" t="s">
        <v>1356</v>
      </c>
      <c r="B724" s="38" t="s">
        <v>1357</v>
      </c>
      <c r="C724" t="s">
        <v>1413</v>
      </c>
      <c r="D724" s="38" t="s">
        <v>1414</v>
      </c>
      <c r="E724" s="38" t="s">
        <v>1418</v>
      </c>
      <c r="F724">
        <v>11500024</v>
      </c>
      <c r="G724" s="39" t="s">
        <v>292</v>
      </c>
      <c r="H724" s="39" t="s">
        <v>105</v>
      </c>
      <c r="I724" s="38" t="s">
        <v>4</v>
      </c>
      <c r="J724" s="38" t="s">
        <v>168</v>
      </c>
      <c r="K724" s="38" t="s">
        <v>104</v>
      </c>
      <c r="L724" s="38">
        <v>1000</v>
      </c>
      <c r="M724" s="38">
        <v>1000</v>
      </c>
      <c r="N724" s="2">
        <v>168000</v>
      </c>
      <c r="O724" s="2">
        <v>1</v>
      </c>
      <c r="P724" s="2">
        <v>103997.75999999999</v>
      </c>
      <c r="Q724" s="3">
        <v>0.45267214285714003</v>
      </c>
      <c r="R724" s="48" t="s">
        <v>2196</v>
      </c>
      <c r="S724" s="25">
        <v>0</v>
      </c>
      <c r="T724" s="23">
        <v>103997.75999999999</v>
      </c>
      <c r="U724" s="36">
        <f>VLOOKUP(表2[[#This Row],[2014 Segment]],表3[],3)</f>
        <v>0</v>
      </c>
      <c r="V724" s="25">
        <v>0</v>
      </c>
      <c r="W724" s="25">
        <f>表2[[#This Row],[GR]]+表2[[#This Row],[根据BU需调整GR]]</f>
        <v>0</v>
      </c>
      <c r="X724" s="23">
        <f>表2[[#This Row],[MAT销量]]*(1+表2[[#This Row],[调整后GR2]])</f>
        <v>103997.75999999999</v>
      </c>
      <c r="Y724" s="23">
        <f>表2[[#This Row],[调整结果]]/12/114.03</f>
        <v>76.001753924405847</v>
      </c>
      <c r="Z724" s="27">
        <f>ROUND(表2[[#This Row],[调整结果]]-表2[[#This Row],[14 ECI金额]],0)</f>
        <v>0</v>
      </c>
      <c r="AA724" t="s">
        <v>2198</v>
      </c>
    </row>
    <row r="725" spans="1:27" x14ac:dyDescent="0.2">
      <c r="A725" t="s">
        <v>1356</v>
      </c>
      <c r="B725" s="38" t="s">
        <v>1357</v>
      </c>
      <c r="C725" t="s">
        <v>1413</v>
      </c>
      <c r="D725" s="38" t="s">
        <v>1414</v>
      </c>
      <c r="E725" s="38" t="s">
        <v>1419</v>
      </c>
      <c r="F725">
        <v>11500025</v>
      </c>
      <c r="G725" s="39" t="s">
        <v>1425</v>
      </c>
      <c r="H725" s="39" t="s">
        <v>105</v>
      </c>
      <c r="I725" s="38" t="s">
        <v>4</v>
      </c>
      <c r="J725" s="38" t="s">
        <v>168</v>
      </c>
      <c r="K725" s="38" t="s">
        <v>106</v>
      </c>
      <c r="L725" s="38">
        <v>800</v>
      </c>
      <c r="M725" s="38">
        <v>1706</v>
      </c>
      <c r="N725" s="2">
        <v>296040</v>
      </c>
      <c r="O725" s="2">
        <v>2</v>
      </c>
      <c r="P725" s="2">
        <v>280826.44</v>
      </c>
      <c r="Q725" s="3">
        <v>0.79451141737603004</v>
      </c>
      <c r="R725" s="48" t="s">
        <v>2197</v>
      </c>
      <c r="S725" s="25">
        <v>0</v>
      </c>
      <c r="T725" s="23">
        <v>280826.44</v>
      </c>
      <c r="U725" s="36">
        <f>VLOOKUP(表2[[#This Row],[2014 Segment]],表3[],3)</f>
        <v>0</v>
      </c>
      <c r="V725" s="25">
        <v>0</v>
      </c>
      <c r="W725" s="25">
        <f>表2[[#This Row],[GR]]+表2[[#This Row],[根据BU需调整GR]]</f>
        <v>0</v>
      </c>
      <c r="X725" s="23">
        <f>表2[[#This Row],[MAT销量]]*(1+表2[[#This Row],[调整后GR2]])</f>
        <v>280826.44</v>
      </c>
      <c r="Y725" s="23">
        <f>表2[[#This Row],[调整结果]]/12/114.03</f>
        <v>205.22847788593646</v>
      </c>
      <c r="Z725" s="27">
        <f>ROUND(表2[[#This Row],[调整结果]]-表2[[#This Row],[14 ECI金额]],0)</f>
        <v>0</v>
      </c>
      <c r="AA725" t="s">
        <v>2198</v>
      </c>
    </row>
    <row r="726" spans="1:27" x14ac:dyDescent="0.2">
      <c r="A726" t="s">
        <v>1356</v>
      </c>
      <c r="B726" s="38" t="s">
        <v>1357</v>
      </c>
      <c r="C726" t="s">
        <v>1413</v>
      </c>
      <c r="D726" s="38" t="s">
        <v>1414</v>
      </c>
      <c r="E726" s="38" t="s">
        <v>1426</v>
      </c>
      <c r="F726">
        <v>11500099</v>
      </c>
      <c r="G726" s="39" t="s">
        <v>1427</v>
      </c>
      <c r="H726" s="39" t="s">
        <v>105</v>
      </c>
      <c r="I726" s="38" t="s">
        <v>4</v>
      </c>
      <c r="J726" s="38" t="s">
        <v>475</v>
      </c>
      <c r="K726" s="38" t="s">
        <v>106</v>
      </c>
      <c r="L726" s="38">
        <v>856</v>
      </c>
      <c r="M726" s="38">
        <v>440</v>
      </c>
      <c r="N726" s="2">
        <v>108000</v>
      </c>
      <c r="O726" s="2">
        <v>1</v>
      </c>
      <c r="P726" s="2">
        <v>83320.053333332995</v>
      </c>
      <c r="Q726" s="3">
        <v>0.72062999999999999</v>
      </c>
      <c r="R726" s="48" t="s">
        <v>2197</v>
      </c>
      <c r="S726" s="25">
        <v>0</v>
      </c>
      <c r="T726" s="23">
        <v>83320.05</v>
      </c>
      <c r="U726" s="36">
        <f>VLOOKUP(表2[[#This Row],[2014 Segment]],表3[],3)</f>
        <v>0</v>
      </c>
      <c r="V726" s="25">
        <v>0</v>
      </c>
      <c r="W726" s="25">
        <f>表2[[#This Row],[GR]]+表2[[#This Row],[根据BU需调整GR]]</f>
        <v>0</v>
      </c>
      <c r="X726" s="23">
        <f>表2[[#This Row],[MAT销量]]*(1+表2[[#This Row],[调整后GR2]])</f>
        <v>83320.053333332995</v>
      </c>
      <c r="Y726" s="23">
        <f>表2[[#This Row],[调整结果]]/12/114.03</f>
        <v>60.89044793280496</v>
      </c>
      <c r="Z726" s="27">
        <f>ROUND(表2[[#This Row],[调整结果]]-表2[[#This Row],[14 ECI金额]],0)</f>
        <v>0</v>
      </c>
      <c r="AA726" t="s">
        <v>2198</v>
      </c>
    </row>
    <row r="727" spans="1:27" x14ac:dyDescent="0.2">
      <c r="A727" t="s">
        <v>1356</v>
      </c>
      <c r="B727" s="38" t="s">
        <v>1357</v>
      </c>
      <c r="C727" t="s">
        <v>1413</v>
      </c>
      <c r="D727" s="38" t="s">
        <v>1414</v>
      </c>
      <c r="E727" s="38" t="s">
        <v>1426</v>
      </c>
      <c r="F727">
        <v>11500100</v>
      </c>
      <c r="G727" s="39" t="s">
        <v>1428</v>
      </c>
      <c r="H727" s="39" t="s">
        <v>105</v>
      </c>
      <c r="I727" s="38" t="s">
        <v>4</v>
      </c>
      <c r="J727" s="38" t="s">
        <v>475</v>
      </c>
      <c r="K727" s="38" t="s">
        <v>106</v>
      </c>
      <c r="L727" s="38">
        <v>500</v>
      </c>
      <c r="M727" s="38">
        <v>380</v>
      </c>
      <c r="N727" s="2">
        <v>180000</v>
      </c>
      <c r="O727" s="2">
        <v>1</v>
      </c>
      <c r="P727" s="2">
        <v>156260.93333333</v>
      </c>
      <c r="Q727" s="3">
        <v>0.86977022222222</v>
      </c>
      <c r="R727" s="48" t="s">
        <v>2197</v>
      </c>
      <c r="S727" s="25">
        <v>0</v>
      </c>
      <c r="T727" s="23">
        <v>156260.93</v>
      </c>
      <c r="U727" s="36">
        <f>VLOOKUP(表2[[#This Row],[2014 Segment]],表3[],3)</f>
        <v>0</v>
      </c>
      <c r="V727" s="25">
        <v>0</v>
      </c>
      <c r="W727" s="25">
        <f>表2[[#This Row],[GR]]+表2[[#This Row],[根据BU需调整GR]]</f>
        <v>0</v>
      </c>
      <c r="X727" s="23">
        <f>表2[[#This Row],[MAT销量]]*(1+表2[[#This Row],[调整后GR2]])</f>
        <v>156260.93333333</v>
      </c>
      <c r="Y727" s="23">
        <f>表2[[#This Row],[调整结果]]/12/114.03</f>
        <v>114.19577693978923</v>
      </c>
      <c r="Z727" s="27">
        <f>ROUND(表2[[#This Row],[调整结果]]-表2[[#This Row],[14 ECI金额]],0)</f>
        <v>0</v>
      </c>
      <c r="AA727" t="s">
        <v>2198</v>
      </c>
    </row>
    <row r="728" spans="1:27" x14ac:dyDescent="0.2">
      <c r="A728" t="s">
        <v>1356</v>
      </c>
      <c r="B728" s="38" t="s">
        <v>1357</v>
      </c>
      <c r="C728" t="s">
        <v>1413</v>
      </c>
      <c r="D728" s="38" t="s">
        <v>1414</v>
      </c>
      <c r="E728" s="38" t="s">
        <v>1426</v>
      </c>
      <c r="F728">
        <v>11500103</v>
      </c>
      <c r="G728" s="39" t="s">
        <v>476</v>
      </c>
      <c r="H728" s="39" t="s">
        <v>105</v>
      </c>
      <c r="I728" s="38" t="s">
        <v>4</v>
      </c>
      <c r="J728" s="38" t="s">
        <v>475</v>
      </c>
      <c r="K728" s="38" t="s">
        <v>106</v>
      </c>
      <c r="L728" s="38">
        <v>300</v>
      </c>
      <c r="M728" s="38">
        <v>580</v>
      </c>
      <c r="N728" s="2">
        <v>264000</v>
      </c>
      <c r="O728" s="2">
        <v>2</v>
      </c>
      <c r="P728" s="2">
        <v>218944</v>
      </c>
      <c r="Q728" s="3">
        <v>0.71463515151515</v>
      </c>
      <c r="R728" s="48" t="s">
        <v>2197</v>
      </c>
      <c r="S728" s="25">
        <v>0</v>
      </c>
      <c r="T728" s="23">
        <v>218944</v>
      </c>
      <c r="U728" s="36">
        <f>VLOOKUP(表2[[#This Row],[2014 Segment]],表3[],3)</f>
        <v>0</v>
      </c>
      <c r="V728" s="25">
        <v>0</v>
      </c>
      <c r="W728" s="25">
        <f>表2[[#This Row],[GR]]+表2[[#This Row],[根据BU需调整GR]]</f>
        <v>0</v>
      </c>
      <c r="X728" s="23">
        <f>表2[[#This Row],[MAT销量]]*(1+表2[[#This Row],[调整后GR2]])</f>
        <v>218944</v>
      </c>
      <c r="Y728" s="23">
        <f>表2[[#This Row],[调整结果]]/12/114.03</f>
        <v>160.00467713174893</v>
      </c>
      <c r="Z728" s="27">
        <f>ROUND(表2[[#This Row],[调整结果]]-表2[[#This Row],[14 ECI金额]],0)</f>
        <v>0</v>
      </c>
      <c r="AA728" t="s">
        <v>2198</v>
      </c>
    </row>
    <row r="729" spans="1:27" x14ac:dyDescent="0.2">
      <c r="A729" t="s">
        <v>1356</v>
      </c>
      <c r="B729" s="38" t="s">
        <v>1357</v>
      </c>
      <c r="C729" t="s">
        <v>1413</v>
      </c>
      <c r="D729" s="38" t="s">
        <v>1414</v>
      </c>
      <c r="E729" s="38" t="s">
        <v>1426</v>
      </c>
      <c r="F729">
        <v>11500107</v>
      </c>
      <c r="G729" s="39" t="s">
        <v>688</v>
      </c>
      <c r="H729" s="39" t="s">
        <v>103</v>
      </c>
      <c r="I729" s="38" t="s">
        <v>4</v>
      </c>
      <c r="J729" s="38" t="s">
        <v>475</v>
      </c>
      <c r="K729" s="38" t="s">
        <v>104</v>
      </c>
      <c r="L729" s="38">
        <v>1060</v>
      </c>
      <c r="M729" s="38">
        <v>2600</v>
      </c>
      <c r="N729" s="2">
        <v>368006.5</v>
      </c>
      <c r="O729" s="2">
        <v>2</v>
      </c>
      <c r="P729" s="2">
        <v>145958.39999999999</v>
      </c>
      <c r="Q729" s="3">
        <v>0.50178461521739004</v>
      </c>
      <c r="R729" s="48" t="s">
        <v>2197</v>
      </c>
      <c r="S729" s="25">
        <v>0</v>
      </c>
      <c r="T729" s="23">
        <v>145958.39999999999</v>
      </c>
      <c r="U729" s="36">
        <f>VLOOKUP(表2[[#This Row],[2014 Segment]],表3[],3)</f>
        <v>0</v>
      </c>
      <c r="V729" s="25">
        <v>0</v>
      </c>
      <c r="W729" s="25">
        <f>表2[[#This Row],[GR]]+表2[[#This Row],[根据BU需调整GR]]</f>
        <v>0</v>
      </c>
      <c r="X729" s="23">
        <f>表2[[#This Row],[MAT销量]]*(1+表2[[#This Row],[调整后GR2]])</f>
        <v>145958.39999999999</v>
      </c>
      <c r="Y729" s="23">
        <f>表2[[#This Row],[调整结果]]/12/114.03</f>
        <v>106.66666666666666</v>
      </c>
      <c r="Z729" s="27">
        <f>ROUND(表2[[#This Row],[调整结果]]-表2[[#This Row],[14 ECI金额]],0)</f>
        <v>0</v>
      </c>
      <c r="AA729" t="s">
        <v>2198</v>
      </c>
    </row>
    <row r="730" spans="1:27" x14ac:dyDescent="0.2">
      <c r="A730" t="s">
        <v>1356</v>
      </c>
      <c r="B730" s="38" t="s">
        <v>1357</v>
      </c>
      <c r="C730" t="s">
        <v>1413</v>
      </c>
      <c r="D730" s="38" t="s">
        <v>1414</v>
      </c>
      <c r="E730" s="38" t="s">
        <v>1426</v>
      </c>
      <c r="F730">
        <v>11500108</v>
      </c>
      <c r="G730" s="39" t="s">
        <v>477</v>
      </c>
      <c r="H730" s="39" t="s">
        <v>105</v>
      </c>
      <c r="I730" s="38" t="s">
        <v>4</v>
      </c>
      <c r="J730" s="38" t="s">
        <v>475</v>
      </c>
      <c r="K730" s="38" t="s">
        <v>104</v>
      </c>
      <c r="L730" s="38">
        <v>2002</v>
      </c>
      <c r="M730" s="38">
        <v>4500</v>
      </c>
      <c r="N730" s="2">
        <v>720000</v>
      </c>
      <c r="O730" s="2">
        <v>3</v>
      </c>
      <c r="P730" s="2">
        <v>352742.40000000002</v>
      </c>
      <c r="Q730" s="3">
        <v>0.53752666666667004</v>
      </c>
      <c r="R730" s="48" t="s">
        <v>2197</v>
      </c>
      <c r="S730" s="25">
        <v>0</v>
      </c>
      <c r="T730" s="23">
        <v>352742.40000000002</v>
      </c>
      <c r="U730" s="36">
        <f>VLOOKUP(表2[[#This Row],[2014 Segment]],表3[],3)</f>
        <v>0</v>
      </c>
      <c r="V730" s="25">
        <v>0</v>
      </c>
      <c r="W730" s="25">
        <f>表2[[#This Row],[GR]]+表2[[#This Row],[根据BU需调整GR]]</f>
        <v>0</v>
      </c>
      <c r="X730" s="23">
        <f>表2[[#This Row],[MAT销量]]*(1+表2[[#This Row],[调整后GR2]])</f>
        <v>352742.40000000002</v>
      </c>
      <c r="Y730" s="23">
        <f>表2[[#This Row],[调整结果]]/12/114.03</f>
        <v>257.78479347540122</v>
      </c>
      <c r="Z730" s="27">
        <f>ROUND(表2[[#This Row],[调整结果]]-表2[[#This Row],[14 ECI金额]],0)</f>
        <v>0</v>
      </c>
      <c r="AA730" t="s">
        <v>2198</v>
      </c>
    </row>
    <row r="731" spans="1:27" x14ac:dyDescent="0.2">
      <c r="A731" t="s">
        <v>1356</v>
      </c>
      <c r="B731" s="38" t="s">
        <v>1357</v>
      </c>
      <c r="C731" t="s">
        <v>1413</v>
      </c>
      <c r="D731" s="38" t="s">
        <v>1414</v>
      </c>
      <c r="E731" s="38" t="s">
        <v>1429</v>
      </c>
      <c r="F731">
        <v>11500110</v>
      </c>
      <c r="G731" s="39" t="s">
        <v>666</v>
      </c>
      <c r="H731" s="39" t="s">
        <v>105</v>
      </c>
      <c r="I731" s="38" t="s">
        <v>4</v>
      </c>
      <c r="J731" s="38" t="s">
        <v>171</v>
      </c>
      <c r="K731" s="38" t="s">
        <v>106</v>
      </c>
      <c r="L731" s="38">
        <v>210</v>
      </c>
      <c r="M731" s="38">
        <v>500</v>
      </c>
      <c r="N731" s="2">
        <v>54000</v>
      </c>
      <c r="O731" s="2">
        <v>1</v>
      </c>
      <c r="P731" s="2">
        <v>29800.533333333002</v>
      </c>
      <c r="Q731" s="3">
        <v>0.82083851851851997</v>
      </c>
      <c r="R731" s="48" t="s">
        <v>2197</v>
      </c>
      <c r="S731" s="25">
        <v>0</v>
      </c>
      <c r="T731" s="23">
        <v>29800.53</v>
      </c>
      <c r="U731" s="36">
        <f>VLOOKUP(表2[[#This Row],[2014 Segment]],表3[],3)</f>
        <v>0</v>
      </c>
      <c r="V731" s="25">
        <v>0</v>
      </c>
      <c r="W731" s="25">
        <f>表2[[#This Row],[GR]]+表2[[#This Row],[根据BU需调整GR]]</f>
        <v>0</v>
      </c>
      <c r="X731" s="23">
        <f>表2[[#This Row],[MAT销量]]*(1+表2[[#This Row],[调整后GR2]])</f>
        <v>29800.533333333002</v>
      </c>
      <c r="Y731" s="23">
        <f>表2[[#This Row],[调整结果]]/12/114.03</f>
        <v>21.778284467050337</v>
      </c>
      <c r="Z731" s="27">
        <f>ROUND(表2[[#This Row],[调整结果]]-表2[[#This Row],[14 ECI金额]],0)</f>
        <v>0</v>
      </c>
      <c r="AA731" t="s">
        <v>2198</v>
      </c>
    </row>
    <row r="732" spans="1:27" x14ac:dyDescent="0.2">
      <c r="A732" t="s">
        <v>1356</v>
      </c>
      <c r="B732" s="38" t="s">
        <v>1357</v>
      </c>
      <c r="C732" t="s">
        <v>1413</v>
      </c>
      <c r="D732" s="38" t="s">
        <v>1414</v>
      </c>
      <c r="E732" s="38" t="s">
        <v>1429</v>
      </c>
      <c r="F732">
        <v>11500111</v>
      </c>
      <c r="G732" s="39" t="s">
        <v>667</v>
      </c>
      <c r="H732" s="39" t="s">
        <v>105</v>
      </c>
      <c r="I732" s="38" t="s">
        <v>4</v>
      </c>
      <c r="J732" s="38" t="s">
        <v>171</v>
      </c>
      <c r="K732" s="38" t="s">
        <v>104</v>
      </c>
      <c r="L732" s="38">
        <v>1500</v>
      </c>
      <c r="M732" s="38">
        <v>3000</v>
      </c>
      <c r="N732" s="2">
        <v>48000</v>
      </c>
      <c r="O732" s="2">
        <v>1</v>
      </c>
      <c r="P732" s="2">
        <v>19157.306666666998</v>
      </c>
      <c r="Q732" s="3">
        <v>0.25281395833332998</v>
      </c>
      <c r="R732" s="48" t="s">
        <v>2196</v>
      </c>
      <c r="S732" s="25">
        <v>0</v>
      </c>
      <c r="T732" s="23">
        <v>19157.310000000001</v>
      </c>
      <c r="U732" s="36">
        <f>VLOOKUP(表2[[#This Row],[2014 Segment]],表3[],3)</f>
        <v>0</v>
      </c>
      <c r="V732" s="25">
        <v>0</v>
      </c>
      <c r="W732" s="25">
        <f>表2[[#This Row],[GR]]+表2[[#This Row],[根据BU需调整GR]]</f>
        <v>0</v>
      </c>
      <c r="X732" s="23">
        <f>表2[[#This Row],[MAT销量]]*(1+表2[[#This Row],[调整后GR2]])</f>
        <v>19157.306666666998</v>
      </c>
      <c r="Y732" s="23">
        <f>表2[[#This Row],[调整结果]]/12/114.03</f>
        <v>14.000194880489783</v>
      </c>
      <c r="Z732" s="27">
        <f>ROUND(表2[[#This Row],[调整结果]]-表2[[#This Row],[14 ECI金额]],0)</f>
        <v>0</v>
      </c>
      <c r="AA732" t="s">
        <v>2198</v>
      </c>
    </row>
    <row r="733" spans="1:27" x14ac:dyDescent="0.2">
      <c r="A733" t="s">
        <v>1356</v>
      </c>
      <c r="B733" s="38" t="s">
        <v>1357</v>
      </c>
      <c r="C733" t="s">
        <v>1413</v>
      </c>
      <c r="D733" s="38" t="s">
        <v>1414</v>
      </c>
      <c r="E733" s="38" t="s">
        <v>1429</v>
      </c>
      <c r="F733">
        <v>11500112</v>
      </c>
      <c r="G733" s="39" t="s">
        <v>668</v>
      </c>
      <c r="H733" s="39" t="s">
        <v>105</v>
      </c>
      <c r="I733" s="38" t="s">
        <v>4</v>
      </c>
      <c r="J733" s="38" t="s">
        <v>171</v>
      </c>
      <c r="K733" s="38" t="s">
        <v>106</v>
      </c>
      <c r="L733" s="38">
        <v>775</v>
      </c>
      <c r="M733" s="38">
        <v>2400</v>
      </c>
      <c r="N733" s="2">
        <v>204000</v>
      </c>
      <c r="O733" s="2">
        <v>1</v>
      </c>
      <c r="P733" s="2">
        <v>206780.79999999999</v>
      </c>
      <c r="Q733" s="3">
        <v>0.94196666666666995</v>
      </c>
      <c r="R733" s="48" t="s">
        <v>2197</v>
      </c>
      <c r="S733" s="25">
        <v>0</v>
      </c>
      <c r="T733" s="23">
        <v>206780.79999999999</v>
      </c>
      <c r="U733" s="36">
        <f>VLOOKUP(表2[[#This Row],[2014 Segment]],表3[],3)</f>
        <v>0</v>
      </c>
      <c r="V733" s="25">
        <v>0</v>
      </c>
      <c r="W733" s="25">
        <f>表2[[#This Row],[GR]]+表2[[#This Row],[根据BU需调整GR]]</f>
        <v>0</v>
      </c>
      <c r="X733" s="23">
        <f>表2[[#This Row],[MAT销量]]*(1+表2[[#This Row],[调整后GR2]])</f>
        <v>206780.79999999999</v>
      </c>
      <c r="Y733" s="23">
        <f>表2[[#This Row],[调整结果]]/12/114.03</f>
        <v>151.11578824286008</v>
      </c>
      <c r="Z733" s="27">
        <f>ROUND(表2[[#This Row],[调整结果]]-表2[[#This Row],[14 ECI金额]],0)</f>
        <v>0</v>
      </c>
      <c r="AA733" t="s">
        <v>2198</v>
      </c>
    </row>
    <row r="734" spans="1:27" x14ac:dyDescent="0.2">
      <c r="A734" t="s">
        <v>1356</v>
      </c>
      <c r="B734" s="38" t="s">
        <v>1357</v>
      </c>
      <c r="C734" t="s">
        <v>1413</v>
      </c>
      <c r="D734" s="38" t="s">
        <v>1414</v>
      </c>
      <c r="E734" s="38" t="s">
        <v>1429</v>
      </c>
      <c r="F734">
        <v>11500113</v>
      </c>
      <c r="G734" s="39" t="s">
        <v>172</v>
      </c>
      <c r="H734" s="39" t="s">
        <v>105</v>
      </c>
      <c r="I734" s="38" t="s">
        <v>4</v>
      </c>
      <c r="J734" s="38" t="s">
        <v>37</v>
      </c>
      <c r="K734" s="38" t="s">
        <v>104</v>
      </c>
      <c r="L734" s="38">
        <v>600</v>
      </c>
      <c r="M734" s="38">
        <v>1096</v>
      </c>
      <c r="N734" s="2">
        <v>504000</v>
      </c>
      <c r="O734" s="2">
        <v>3</v>
      </c>
      <c r="P734" s="2">
        <v>592600.96</v>
      </c>
      <c r="Q734" s="3">
        <v>0.96898769841270005</v>
      </c>
      <c r="R734" s="48" t="s">
        <v>2197</v>
      </c>
      <c r="S734" s="25">
        <v>0</v>
      </c>
      <c r="T734" s="23">
        <v>592600.96</v>
      </c>
      <c r="U734" s="36">
        <f>VLOOKUP(表2[[#This Row],[2014 Segment]],表3[],3)</f>
        <v>0</v>
      </c>
      <c r="V734" s="25">
        <v>0</v>
      </c>
      <c r="W734" s="25">
        <f>表2[[#This Row],[GR]]+表2[[#This Row],[根据BU需调整GR]]</f>
        <v>0</v>
      </c>
      <c r="X734" s="23">
        <f>表2[[#This Row],[MAT销量]]*(1+表2[[#This Row],[调整后GR2]])</f>
        <v>592600.96</v>
      </c>
      <c r="Y734" s="23">
        <f>表2[[#This Row],[调整结果]]/12/114.03</f>
        <v>433.07386944956005</v>
      </c>
      <c r="Z734" s="27">
        <f>ROUND(表2[[#This Row],[调整结果]]-表2[[#This Row],[14 ECI金额]],0)</f>
        <v>0</v>
      </c>
      <c r="AA734" t="s">
        <v>2198</v>
      </c>
    </row>
    <row r="735" spans="1:27" x14ac:dyDescent="0.2">
      <c r="A735" t="s">
        <v>1356</v>
      </c>
      <c r="B735" s="38" t="s">
        <v>1357</v>
      </c>
      <c r="C735" t="s">
        <v>1413</v>
      </c>
      <c r="D735" s="38" t="s">
        <v>1414</v>
      </c>
      <c r="E735" s="38" t="s">
        <v>1430</v>
      </c>
      <c r="F735">
        <v>11500114</v>
      </c>
      <c r="G735" s="39" t="s">
        <v>114</v>
      </c>
      <c r="H735" s="39" t="s">
        <v>105</v>
      </c>
      <c r="I735" s="38" t="s">
        <v>4</v>
      </c>
      <c r="J735" s="38" t="s">
        <v>37</v>
      </c>
      <c r="K735" s="38" t="s">
        <v>104</v>
      </c>
      <c r="L735" s="38">
        <v>1289</v>
      </c>
      <c r="M735" s="38">
        <v>3000</v>
      </c>
      <c r="N735" s="2">
        <v>360000</v>
      </c>
      <c r="O735" s="2">
        <v>2</v>
      </c>
      <c r="P735" s="2">
        <v>307741.89333332999</v>
      </c>
      <c r="Q735" s="3">
        <v>0.77973538888889005</v>
      </c>
      <c r="R735" s="48" t="s">
        <v>2197</v>
      </c>
      <c r="S735" s="25">
        <v>0</v>
      </c>
      <c r="T735" s="23">
        <v>307741.89</v>
      </c>
      <c r="U735" s="36">
        <f>VLOOKUP(表2[[#This Row],[2014 Segment]],表3[],3)</f>
        <v>0</v>
      </c>
      <c r="V735" s="25">
        <v>0</v>
      </c>
      <c r="W735" s="25">
        <f>表2[[#This Row],[GR]]+表2[[#This Row],[根据BU需调整GR]]</f>
        <v>0</v>
      </c>
      <c r="X735" s="23">
        <f>表2[[#This Row],[MAT销量]]*(1+表2[[#This Row],[调整后GR2]])</f>
        <v>307741.89333332999</v>
      </c>
      <c r="Y735" s="23">
        <f>表2[[#This Row],[调整结果]]/12/114.03</f>
        <v>224.89834059262913</v>
      </c>
      <c r="Z735" s="27">
        <f>ROUND(表2[[#This Row],[调整结果]]-表2[[#This Row],[14 ECI金额]],0)</f>
        <v>0</v>
      </c>
      <c r="AA735" t="s">
        <v>2198</v>
      </c>
    </row>
    <row r="736" spans="1:27" x14ac:dyDescent="0.2">
      <c r="A736" t="s">
        <v>1356</v>
      </c>
      <c r="B736" s="38" t="s">
        <v>1357</v>
      </c>
      <c r="C736" t="s">
        <v>1413</v>
      </c>
      <c r="D736" s="38" t="s">
        <v>1414</v>
      </c>
      <c r="E736" s="38" t="s">
        <v>1429</v>
      </c>
      <c r="F736">
        <v>11500115</v>
      </c>
      <c r="G736" s="39" t="s">
        <v>70</v>
      </c>
      <c r="H736" s="39" t="s">
        <v>103</v>
      </c>
      <c r="I736" s="38" t="s">
        <v>4</v>
      </c>
      <c r="J736" s="38" t="s">
        <v>37</v>
      </c>
      <c r="K736" s="38" t="s">
        <v>104</v>
      </c>
      <c r="L736" s="38">
        <v>1691</v>
      </c>
      <c r="M736" s="38">
        <v>3500</v>
      </c>
      <c r="N736" s="2">
        <v>1076127.6000000001</v>
      </c>
      <c r="O736" s="2">
        <v>4</v>
      </c>
      <c r="P736" s="2">
        <v>822702.64</v>
      </c>
      <c r="Q736" s="3">
        <v>0.71881551964654999</v>
      </c>
      <c r="R736" s="48" t="s">
        <v>60</v>
      </c>
      <c r="S736" s="25">
        <v>0.3</v>
      </c>
      <c r="T736" s="23">
        <v>1069513.43</v>
      </c>
      <c r="U736" s="36">
        <f>VLOOKUP(表2[[#This Row],[2014 Segment]],表3[],3)</f>
        <v>0</v>
      </c>
      <c r="V736" s="25">
        <v>0</v>
      </c>
      <c r="W736" s="25">
        <f>表2[[#This Row],[GR]]+表2[[#This Row],[根据BU需调整GR]]</f>
        <v>0.3</v>
      </c>
      <c r="X736" s="23">
        <f>表2[[#This Row],[MAT销量]]*(1+表2[[#This Row],[调整后GR2]])</f>
        <v>1069513.432</v>
      </c>
      <c r="Y736" s="23">
        <f>表2[[#This Row],[调整结果]]/12/114.03</f>
        <v>781.60237949077725</v>
      </c>
      <c r="Z736" s="27">
        <f>ROUND(表2[[#This Row],[调整结果]]-表2[[#This Row],[14 ECI金额]],0)</f>
        <v>0</v>
      </c>
      <c r="AA736" t="s">
        <v>2198</v>
      </c>
    </row>
    <row r="737" spans="1:27" x14ac:dyDescent="0.2">
      <c r="A737" t="s">
        <v>1356</v>
      </c>
      <c r="B737" s="38" t="s">
        <v>1357</v>
      </c>
      <c r="C737" t="s">
        <v>1413</v>
      </c>
      <c r="D737" s="38" t="s">
        <v>1414</v>
      </c>
      <c r="E737" s="38" t="s">
        <v>1430</v>
      </c>
      <c r="F737">
        <v>11500116</v>
      </c>
      <c r="G737" s="39" t="s">
        <v>173</v>
      </c>
      <c r="H737" s="39" t="s">
        <v>105</v>
      </c>
      <c r="I737" s="38" t="s">
        <v>4</v>
      </c>
      <c r="J737" s="38" t="s">
        <v>37</v>
      </c>
      <c r="K737" s="38" t="s">
        <v>104</v>
      </c>
      <c r="L737" s="38">
        <v>1100</v>
      </c>
      <c r="M737" s="38">
        <v>1500</v>
      </c>
      <c r="N737" s="2">
        <v>240000</v>
      </c>
      <c r="O737" s="2">
        <v>2</v>
      </c>
      <c r="P737" s="2">
        <v>197352.18666666999</v>
      </c>
      <c r="Q737" s="3">
        <v>0.94545449999999998</v>
      </c>
      <c r="R737" s="48" t="s">
        <v>2197</v>
      </c>
      <c r="S737" s="25">
        <v>0</v>
      </c>
      <c r="T737" s="23">
        <v>197352.19</v>
      </c>
      <c r="U737" s="36">
        <f>VLOOKUP(表2[[#This Row],[2014 Segment]],表3[],3)</f>
        <v>0</v>
      </c>
      <c r="V737" s="25">
        <v>0</v>
      </c>
      <c r="W737" s="25">
        <f>表2[[#This Row],[GR]]+表2[[#This Row],[根据BU需调整GR]]</f>
        <v>0</v>
      </c>
      <c r="X737" s="23">
        <f>表2[[#This Row],[MAT销量]]*(1+表2[[#This Row],[调整后GR2]])</f>
        <v>197352.18666666999</v>
      </c>
      <c r="Y737" s="23">
        <f>表2[[#This Row],[调整结果]]/12/114.03</f>
        <v>144.22534031005731</v>
      </c>
      <c r="Z737" s="27">
        <f>ROUND(表2[[#This Row],[调整结果]]-表2[[#This Row],[14 ECI金额]],0)</f>
        <v>0</v>
      </c>
      <c r="AA737" t="s">
        <v>2198</v>
      </c>
    </row>
    <row r="738" spans="1:27" x14ac:dyDescent="0.2">
      <c r="A738" t="s">
        <v>1356</v>
      </c>
      <c r="B738" s="38" t="s">
        <v>1357</v>
      </c>
      <c r="C738" t="s">
        <v>1413</v>
      </c>
      <c r="D738" s="38" t="s">
        <v>1414</v>
      </c>
      <c r="E738" s="38" t="s">
        <v>1430</v>
      </c>
      <c r="F738">
        <v>11500117</v>
      </c>
      <c r="G738" s="39" t="s">
        <v>1431</v>
      </c>
      <c r="H738" s="39" t="s">
        <v>105</v>
      </c>
      <c r="I738" s="38" t="s">
        <v>4</v>
      </c>
      <c r="J738" s="38" t="s">
        <v>37</v>
      </c>
      <c r="K738" s="38" t="s">
        <v>107</v>
      </c>
      <c r="L738" s="38">
        <v>100</v>
      </c>
      <c r="M738" s="38">
        <v>500</v>
      </c>
      <c r="N738" s="2">
        <v>36000</v>
      </c>
      <c r="O738" s="2">
        <v>1</v>
      </c>
      <c r="P738" s="2">
        <v>6841.8666666667004</v>
      </c>
      <c r="Q738" s="3">
        <v>0.19101388888889001</v>
      </c>
      <c r="R738" s="48" t="s">
        <v>2195</v>
      </c>
      <c r="S738" s="25">
        <v>0</v>
      </c>
      <c r="T738" s="23">
        <v>6841.87</v>
      </c>
      <c r="U738" s="36">
        <f>VLOOKUP(表2[[#This Row],[2014 Segment]],表3[],3)</f>
        <v>0</v>
      </c>
      <c r="V738" s="25">
        <v>0</v>
      </c>
      <c r="W738" s="25">
        <f>表2[[#This Row],[GR]]+表2[[#This Row],[根据BU需调整GR]]</f>
        <v>0</v>
      </c>
      <c r="X738" s="23">
        <f>表2[[#This Row],[MAT销量]]*(1+表2[[#This Row],[调整后GR2]])</f>
        <v>6841.8666666667004</v>
      </c>
      <c r="Y738" s="23">
        <f>表2[[#This Row],[调整结果]]/12/114.03</f>
        <v>5.0000487201224102</v>
      </c>
      <c r="Z738" s="27">
        <f>ROUND(表2[[#This Row],[调整结果]]-表2[[#This Row],[14 ECI金额]],0)</f>
        <v>0</v>
      </c>
      <c r="AA738" t="s">
        <v>2198</v>
      </c>
    </row>
    <row r="739" spans="1:27" x14ac:dyDescent="0.2">
      <c r="A739" t="s">
        <v>1356</v>
      </c>
      <c r="B739" s="38" t="s">
        <v>1357</v>
      </c>
      <c r="C739" t="s">
        <v>1413</v>
      </c>
      <c r="D739" s="38" t="s">
        <v>1414</v>
      </c>
      <c r="E739" s="38" t="s">
        <v>1430</v>
      </c>
      <c r="F739">
        <v>11500118</v>
      </c>
      <c r="G739" s="39" t="s">
        <v>174</v>
      </c>
      <c r="H739" s="39" t="s">
        <v>105</v>
      </c>
      <c r="I739" s="38" t="s">
        <v>4</v>
      </c>
      <c r="J739" s="38" t="s">
        <v>37</v>
      </c>
      <c r="K739" s="38" t="s">
        <v>104</v>
      </c>
      <c r="L739" s="38">
        <v>1200</v>
      </c>
      <c r="M739" s="38">
        <v>1500</v>
      </c>
      <c r="N739" s="2">
        <v>504000</v>
      </c>
      <c r="O739" s="2">
        <v>3</v>
      </c>
      <c r="P739" s="2">
        <v>475533.78666667</v>
      </c>
      <c r="Q739" s="3">
        <v>0.90360539682539998</v>
      </c>
      <c r="R739" s="48" t="s">
        <v>2197</v>
      </c>
      <c r="S739" s="25">
        <v>0</v>
      </c>
      <c r="T739" s="23">
        <v>475533.79</v>
      </c>
      <c r="U739" s="36">
        <f>VLOOKUP(表2[[#This Row],[2014 Segment]],表3[],3)</f>
        <v>0</v>
      </c>
      <c r="V739" s="25">
        <v>0</v>
      </c>
      <c r="W739" s="25">
        <f>表2[[#This Row],[GR]]+表2[[#This Row],[根据BU需调整GR]]</f>
        <v>0</v>
      </c>
      <c r="X739" s="23">
        <f>表2[[#This Row],[MAT销量]]*(1+表2[[#This Row],[调整后GR2]])</f>
        <v>475533.78666667</v>
      </c>
      <c r="Y739" s="23">
        <f>表2[[#This Row],[调整结果]]/12/114.03</f>
        <v>347.52096426866467</v>
      </c>
      <c r="Z739" s="27">
        <f>ROUND(表2[[#This Row],[调整结果]]-表2[[#This Row],[14 ECI金额]],0)</f>
        <v>0</v>
      </c>
      <c r="AA739" t="s">
        <v>2198</v>
      </c>
    </row>
    <row r="740" spans="1:27" x14ac:dyDescent="0.2">
      <c r="A740" t="s">
        <v>1356</v>
      </c>
      <c r="B740" s="38" t="s">
        <v>1357</v>
      </c>
      <c r="C740" t="s">
        <v>1413</v>
      </c>
      <c r="D740" s="38" t="s">
        <v>1414</v>
      </c>
      <c r="E740" s="38" t="s">
        <v>1430</v>
      </c>
      <c r="F740">
        <v>11500119</v>
      </c>
      <c r="G740" s="39" t="s">
        <v>669</v>
      </c>
      <c r="H740" s="39" t="s">
        <v>105</v>
      </c>
      <c r="I740" s="38" t="s">
        <v>4</v>
      </c>
      <c r="J740" s="38" t="s">
        <v>37</v>
      </c>
      <c r="K740" s="38" t="s">
        <v>106</v>
      </c>
      <c r="L740" s="38">
        <v>227</v>
      </c>
      <c r="M740" s="38">
        <v>600</v>
      </c>
      <c r="N740" s="2">
        <v>36000</v>
      </c>
      <c r="O740" s="2">
        <v>1</v>
      </c>
      <c r="P740" s="2">
        <v>760.26666666666995</v>
      </c>
      <c r="Q740" s="3">
        <v>1.5838888888888999E-2</v>
      </c>
      <c r="R740" s="48" t="s">
        <v>2195</v>
      </c>
      <c r="S740" s="25">
        <v>0</v>
      </c>
      <c r="T740" s="23">
        <v>760.27</v>
      </c>
      <c r="U740" s="36">
        <f>VLOOKUP(表2[[#This Row],[2014 Segment]],表3[],3)</f>
        <v>0</v>
      </c>
      <c r="V740" s="25">
        <v>0</v>
      </c>
      <c r="W740" s="25">
        <f>表2[[#This Row],[GR]]+表2[[#This Row],[根据BU需调整GR]]</f>
        <v>0</v>
      </c>
      <c r="X740" s="23">
        <f>表2[[#This Row],[MAT销量]]*(1+表2[[#This Row],[调整后GR2]])</f>
        <v>760.26666666666995</v>
      </c>
      <c r="Y740" s="23">
        <f>表2[[#This Row],[调整结果]]/12/114.03</f>
        <v>0.5556042756779429</v>
      </c>
      <c r="Z740" s="27">
        <f>ROUND(表2[[#This Row],[调整结果]]-表2[[#This Row],[14 ECI金额]],0)</f>
        <v>0</v>
      </c>
      <c r="AA740" t="s">
        <v>2198</v>
      </c>
    </row>
    <row r="741" spans="1:27" x14ac:dyDescent="0.2">
      <c r="A741" t="s">
        <v>1356</v>
      </c>
      <c r="B741" s="38" t="s">
        <v>1357</v>
      </c>
      <c r="C741" t="s">
        <v>1413</v>
      </c>
      <c r="D741" s="38" t="s">
        <v>1414</v>
      </c>
      <c r="E741" s="38" t="s">
        <v>1432</v>
      </c>
      <c r="F741">
        <v>11500120</v>
      </c>
      <c r="G741" s="39" t="s">
        <v>670</v>
      </c>
      <c r="H741" s="39" t="s">
        <v>105</v>
      </c>
      <c r="I741" s="38" t="s">
        <v>4</v>
      </c>
      <c r="J741" s="38" t="s">
        <v>37</v>
      </c>
      <c r="K741" s="38" t="s">
        <v>104</v>
      </c>
      <c r="L741" s="38">
        <v>506</v>
      </c>
      <c r="M741" s="38">
        <v>950</v>
      </c>
      <c r="N741" s="2">
        <v>48000</v>
      </c>
      <c r="O741" s="2">
        <v>1</v>
      </c>
      <c r="P741" s="2">
        <v>0</v>
      </c>
      <c r="Q741" s="49">
        <v>0</v>
      </c>
      <c r="R741" s="48" t="s">
        <v>2195</v>
      </c>
      <c r="S741" s="25">
        <v>0</v>
      </c>
      <c r="T741" s="23">
        <v>0</v>
      </c>
      <c r="U741" s="36">
        <f>VLOOKUP(表2[[#This Row],[2014 Segment]],表3[],3)</f>
        <v>0</v>
      </c>
      <c r="V741" s="25">
        <v>0</v>
      </c>
      <c r="W741" s="25">
        <f>表2[[#This Row],[GR]]+表2[[#This Row],[根据BU需调整GR]]</f>
        <v>0</v>
      </c>
      <c r="X741" s="23">
        <f>表2[[#This Row],[MAT销量]]*(1+表2[[#This Row],[调整后GR2]])</f>
        <v>0</v>
      </c>
      <c r="Y741" s="23">
        <f>表2[[#This Row],[调整结果]]/12/114.03</f>
        <v>0</v>
      </c>
      <c r="Z741" s="27">
        <f>ROUND(表2[[#This Row],[调整结果]]-表2[[#This Row],[14 ECI金额]],0)</f>
        <v>0</v>
      </c>
      <c r="AA741" t="s">
        <v>2198</v>
      </c>
    </row>
    <row r="742" spans="1:27" x14ac:dyDescent="0.2">
      <c r="A742" t="s">
        <v>1356</v>
      </c>
      <c r="B742" s="38" t="s">
        <v>1357</v>
      </c>
      <c r="C742" t="s">
        <v>1413</v>
      </c>
      <c r="D742" s="38" t="s">
        <v>1414</v>
      </c>
      <c r="E742" s="38" t="s">
        <v>1432</v>
      </c>
      <c r="F742">
        <v>11500121</v>
      </c>
      <c r="G742" s="39" t="s">
        <v>1433</v>
      </c>
      <c r="H742" s="39" t="s">
        <v>103</v>
      </c>
      <c r="I742" s="38" t="s">
        <v>4</v>
      </c>
      <c r="J742" s="38" t="s">
        <v>37</v>
      </c>
      <c r="K742" s="38" t="s">
        <v>106</v>
      </c>
      <c r="L742" s="38">
        <v>500</v>
      </c>
      <c r="M742" s="38">
        <v>500</v>
      </c>
      <c r="N742" s="2">
        <v>503233.25</v>
      </c>
      <c r="O742" s="2">
        <v>3</v>
      </c>
      <c r="P742" s="2">
        <v>30408.106666667001</v>
      </c>
      <c r="Q742" s="3">
        <v>6.2012118634847999E-2</v>
      </c>
      <c r="R742" s="48" t="s">
        <v>2195</v>
      </c>
      <c r="S742" s="25">
        <v>0</v>
      </c>
      <c r="T742" s="23">
        <v>30408.11</v>
      </c>
      <c r="U742" s="36">
        <f>VLOOKUP(表2[[#This Row],[2014 Segment]],表3[],3)</f>
        <v>0</v>
      </c>
      <c r="V742" s="25">
        <v>0</v>
      </c>
      <c r="W742" s="25">
        <f>表2[[#This Row],[GR]]+表2[[#This Row],[根据BU需调整GR]]</f>
        <v>0</v>
      </c>
      <c r="X742" s="23">
        <f>表2[[#This Row],[MAT销量]]*(1+表2[[#This Row],[调整后GR2]])</f>
        <v>30408.106666667001</v>
      </c>
      <c r="Y742" s="23">
        <f>表2[[#This Row],[调整结果]]/12/114.03</f>
        <v>22.222300174418283</v>
      </c>
      <c r="Z742" s="27">
        <f>ROUND(表2[[#This Row],[调整结果]]-表2[[#This Row],[14 ECI金额]],0)</f>
        <v>0</v>
      </c>
      <c r="AA742" t="s">
        <v>2198</v>
      </c>
    </row>
    <row r="743" spans="1:27" x14ac:dyDescent="0.2">
      <c r="A743" t="s">
        <v>1356</v>
      </c>
      <c r="B743" s="38" t="s">
        <v>1357</v>
      </c>
      <c r="C743" t="s">
        <v>1413</v>
      </c>
      <c r="D743" s="38" t="s">
        <v>1414</v>
      </c>
      <c r="E743" s="38" t="s">
        <v>1432</v>
      </c>
      <c r="F743">
        <v>11500122</v>
      </c>
      <c r="G743" s="39" t="s">
        <v>1434</v>
      </c>
      <c r="H743" s="39" t="s">
        <v>105</v>
      </c>
      <c r="I743" s="38" t="s">
        <v>4</v>
      </c>
      <c r="J743" s="38" t="s">
        <v>37</v>
      </c>
      <c r="K743" s="38" t="s">
        <v>106</v>
      </c>
      <c r="L743" s="38">
        <v>400</v>
      </c>
      <c r="M743" s="38">
        <v>200</v>
      </c>
      <c r="N743" s="2">
        <v>36000</v>
      </c>
      <c r="O743" s="2">
        <v>1</v>
      </c>
      <c r="P743" s="2">
        <v>40949.333333333001</v>
      </c>
      <c r="Q743" s="3">
        <v>0</v>
      </c>
      <c r="R743" s="48" t="s">
        <v>2195</v>
      </c>
      <c r="S743" s="25">
        <v>0</v>
      </c>
      <c r="T743" s="23">
        <v>40949.33</v>
      </c>
      <c r="U743" s="36">
        <f>VLOOKUP(表2[[#This Row],[2014 Segment]],表3[],3)</f>
        <v>0</v>
      </c>
      <c r="V743" s="25">
        <v>0</v>
      </c>
      <c r="W743" s="25">
        <f>表2[[#This Row],[GR]]+表2[[#This Row],[根据BU需调整GR]]</f>
        <v>0</v>
      </c>
      <c r="X743" s="23">
        <f>表2[[#This Row],[MAT销量]]*(1+表2[[#This Row],[调整后GR2]])</f>
        <v>40949.333333333001</v>
      </c>
      <c r="Y743" s="23">
        <f>表2[[#This Row],[调整结果]]/12/114.03</f>
        <v>29.925847973729866</v>
      </c>
      <c r="Z743" s="27">
        <f>ROUND(表2[[#This Row],[调整结果]]-表2[[#This Row],[14 ECI金额]],0)</f>
        <v>0</v>
      </c>
      <c r="AA743" t="s">
        <v>2198</v>
      </c>
    </row>
    <row r="744" spans="1:27" x14ac:dyDescent="0.2">
      <c r="A744" t="s">
        <v>1356</v>
      </c>
      <c r="B744" s="38" t="s">
        <v>1357</v>
      </c>
      <c r="C744" t="s">
        <v>1413</v>
      </c>
      <c r="D744" s="38" t="s">
        <v>1414</v>
      </c>
      <c r="E744" s="38" t="s">
        <v>1432</v>
      </c>
      <c r="F744">
        <v>11500124</v>
      </c>
      <c r="G744" s="39" t="s">
        <v>671</v>
      </c>
      <c r="H744" s="39" t="s">
        <v>103</v>
      </c>
      <c r="I744" s="38" t="s">
        <v>4</v>
      </c>
      <c r="J744" s="38" t="s">
        <v>37</v>
      </c>
      <c r="K744" s="38" t="s">
        <v>104</v>
      </c>
      <c r="L744" s="38">
        <v>780</v>
      </c>
      <c r="M744" s="38">
        <v>2000</v>
      </c>
      <c r="N744" s="2">
        <v>86352</v>
      </c>
      <c r="O744" s="2">
        <v>1</v>
      </c>
      <c r="P744" s="2">
        <v>17637.066666667</v>
      </c>
      <c r="Q744" s="3">
        <v>0.23096766722253001</v>
      </c>
      <c r="R744" s="48" t="s">
        <v>2196</v>
      </c>
      <c r="S744" s="25">
        <v>0</v>
      </c>
      <c r="T744" s="23">
        <v>17637.07</v>
      </c>
      <c r="U744" s="36">
        <f>VLOOKUP(表2[[#This Row],[2014 Segment]],表3[],3)</f>
        <v>0</v>
      </c>
      <c r="V744" s="25">
        <v>0</v>
      </c>
      <c r="W744" s="25">
        <f>表2[[#This Row],[GR]]+表2[[#This Row],[根据BU需调整GR]]</f>
        <v>0</v>
      </c>
      <c r="X744" s="23">
        <f>表2[[#This Row],[MAT销量]]*(1+表2[[#This Row],[调整后GR2]])</f>
        <v>17637.066666667</v>
      </c>
      <c r="Y744" s="23">
        <f>表2[[#This Row],[调整结果]]/12/114.03</f>
        <v>12.889200697672397</v>
      </c>
      <c r="Z744" s="27">
        <f>ROUND(表2[[#This Row],[调整结果]]-表2[[#This Row],[14 ECI金额]],0)</f>
        <v>0</v>
      </c>
      <c r="AA744" t="s">
        <v>2198</v>
      </c>
    </row>
    <row r="745" spans="1:27" x14ac:dyDescent="0.2">
      <c r="A745" t="s">
        <v>1356</v>
      </c>
      <c r="B745" s="38" t="s">
        <v>1357</v>
      </c>
      <c r="C745" t="s">
        <v>1413</v>
      </c>
      <c r="D745" s="38" t="s">
        <v>1414</v>
      </c>
      <c r="E745" s="38" t="s">
        <v>1430</v>
      </c>
      <c r="F745">
        <v>11500127</v>
      </c>
      <c r="G745" s="39" t="s">
        <v>1435</v>
      </c>
      <c r="H745" s="39" t="s">
        <v>105</v>
      </c>
      <c r="I745" s="38" t="s">
        <v>4</v>
      </c>
      <c r="J745" s="38" t="s">
        <v>37</v>
      </c>
      <c r="K745" s="38" t="s">
        <v>106</v>
      </c>
      <c r="L745" s="38">
        <v>400</v>
      </c>
      <c r="M745" s="38">
        <v>300</v>
      </c>
      <c r="N745" s="2">
        <v>36000</v>
      </c>
      <c r="O745" s="2">
        <v>1</v>
      </c>
      <c r="P745" s="2">
        <v>0</v>
      </c>
      <c r="Q745" s="3">
        <v>0</v>
      </c>
      <c r="R745" s="48" t="s">
        <v>2195</v>
      </c>
      <c r="S745" s="25">
        <v>0</v>
      </c>
      <c r="T745" s="23">
        <v>0</v>
      </c>
      <c r="U745" s="36">
        <f>VLOOKUP(表2[[#This Row],[2014 Segment]],表3[],3)</f>
        <v>0</v>
      </c>
      <c r="V745" s="25">
        <v>0</v>
      </c>
      <c r="W745" s="25">
        <f>表2[[#This Row],[GR]]+表2[[#This Row],[根据BU需调整GR]]</f>
        <v>0</v>
      </c>
      <c r="X745" s="23">
        <f>表2[[#This Row],[MAT销量]]*(1+表2[[#This Row],[调整后GR2]])</f>
        <v>0</v>
      </c>
      <c r="Y745" s="23">
        <f>表2[[#This Row],[调整结果]]/12/114.03</f>
        <v>0</v>
      </c>
      <c r="Z745" s="27">
        <f>ROUND(表2[[#This Row],[调整结果]]-表2[[#This Row],[14 ECI金额]],0)</f>
        <v>0</v>
      </c>
      <c r="AA745" t="s">
        <v>2198</v>
      </c>
    </row>
    <row r="746" spans="1:27" x14ac:dyDescent="0.2">
      <c r="A746" t="s">
        <v>1356</v>
      </c>
      <c r="B746" s="38" t="s">
        <v>1357</v>
      </c>
      <c r="C746" t="s">
        <v>1413</v>
      </c>
      <c r="D746" s="38" t="s">
        <v>1414</v>
      </c>
      <c r="E746" s="38" t="s">
        <v>1415</v>
      </c>
      <c r="F746">
        <v>11500128</v>
      </c>
      <c r="G746" s="39" t="s">
        <v>672</v>
      </c>
      <c r="H746" s="39" t="s">
        <v>105</v>
      </c>
      <c r="I746" s="38" t="s">
        <v>4</v>
      </c>
      <c r="J746" s="38" t="s">
        <v>37</v>
      </c>
      <c r="K746" s="38" t="s">
        <v>106</v>
      </c>
      <c r="L746" s="38">
        <v>750</v>
      </c>
      <c r="M746" s="38">
        <v>2800</v>
      </c>
      <c r="N746" s="2">
        <v>287280</v>
      </c>
      <c r="O746" s="2">
        <v>2</v>
      </c>
      <c r="P746" s="2">
        <v>304087.46666666999</v>
      </c>
      <c r="Q746" s="3">
        <v>0.90450570871624003</v>
      </c>
      <c r="R746" s="48" t="s">
        <v>2197</v>
      </c>
      <c r="S746" s="25">
        <v>0</v>
      </c>
      <c r="T746" s="23">
        <v>304087.46999999997</v>
      </c>
      <c r="U746" s="36">
        <f>VLOOKUP(表2[[#This Row],[2014 Segment]],表3[],3)</f>
        <v>0</v>
      </c>
      <c r="V746" s="25">
        <v>0</v>
      </c>
      <c r="W746" s="25">
        <f>表2[[#This Row],[GR]]+表2[[#This Row],[根据BU需调整GR]]</f>
        <v>0</v>
      </c>
      <c r="X746" s="23">
        <f>表2[[#This Row],[MAT销量]]*(1+表2[[#This Row],[调整后GR2]])</f>
        <v>304087.46666666999</v>
      </c>
      <c r="Y746" s="23">
        <f>表2[[#This Row],[调整结果]]/12/114.03</f>
        <v>222.22767887593179</v>
      </c>
      <c r="Z746" s="27">
        <f>ROUND(表2[[#This Row],[调整结果]]-表2[[#This Row],[14 ECI金额]],0)</f>
        <v>0</v>
      </c>
      <c r="AA746" t="s">
        <v>2198</v>
      </c>
    </row>
    <row r="747" spans="1:27" x14ac:dyDescent="0.2">
      <c r="A747" t="s">
        <v>1356</v>
      </c>
      <c r="B747" s="38" t="s">
        <v>1357</v>
      </c>
      <c r="C747" t="s">
        <v>1413</v>
      </c>
      <c r="D747" s="38" t="s">
        <v>1414</v>
      </c>
      <c r="E747" s="38" t="s">
        <v>1415</v>
      </c>
      <c r="F747">
        <v>11500129</v>
      </c>
      <c r="G747" s="39" t="s">
        <v>673</v>
      </c>
      <c r="H747" s="39" t="s">
        <v>105</v>
      </c>
      <c r="I747" s="38" t="s">
        <v>4</v>
      </c>
      <c r="J747" s="38" t="s">
        <v>37</v>
      </c>
      <c r="K747" s="38" t="s">
        <v>106</v>
      </c>
      <c r="L747" s="38">
        <v>400</v>
      </c>
      <c r="M747" s="38">
        <v>800</v>
      </c>
      <c r="N747" s="2">
        <v>36000</v>
      </c>
      <c r="O747" s="2">
        <v>1</v>
      </c>
      <c r="P747" s="2">
        <v>0</v>
      </c>
      <c r="Q747" s="3">
        <v>0</v>
      </c>
      <c r="R747" s="48" t="s">
        <v>2195</v>
      </c>
      <c r="S747" s="25">
        <v>0</v>
      </c>
      <c r="T747" s="23">
        <v>0</v>
      </c>
      <c r="U747" s="36">
        <f>VLOOKUP(表2[[#This Row],[2014 Segment]],表3[],3)</f>
        <v>0</v>
      </c>
      <c r="V747" s="25">
        <v>0</v>
      </c>
      <c r="W747" s="25">
        <f>表2[[#This Row],[GR]]+表2[[#This Row],[根据BU需调整GR]]</f>
        <v>0</v>
      </c>
      <c r="X747" s="23">
        <f>表2[[#This Row],[MAT销量]]*(1+表2[[#This Row],[调整后GR2]])</f>
        <v>0</v>
      </c>
      <c r="Y747" s="23">
        <f>表2[[#This Row],[调整结果]]/12/114.03</f>
        <v>0</v>
      </c>
      <c r="Z747" s="27">
        <f>ROUND(表2[[#This Row],[调整结果]]-表2[[#This Row],[14 ECI金额]],0)</f>
        <v>0</v>
      </c>
      <c r="AA747" t="s">
        <v>2198</v>
      </c>
    </row>
    <row r="748" spans="1:27" x14ac:dyDescent="0.2">
      <c r="A748" t="s">
        <v>1356</v>
      </c>
      <c r="B748" s="38" t="s">
        <v>1357</v>
      </c>
      <c r="C748" t="s">
        <v>1413</v>
      </c>
      <c r="D748" s="38" t="s">
        <v>1414</v>
      </c>
      <c r="E748" s="38" t="s">
        <v>1430</v>
      </c>
      <c r="F748">
        <v>11500130</v>
      </c>
      <c r="G748" s="39" t="s">
        <v>700</v>
      </c>
      <c r="H748" s="39" t="s">
        <v>103</v>
      </c>
      <c r="I748" s="38" t="s">
        <v>4</v>
      </c>
      <c r="J748" s="38" t="s">
        <v>313</v>
      </c>
      <c r="K748" s="38" t="s">
        <v>104</v>
      </c>
      <c r="L748" s="38">
        <v>1316</v>
      </c>
      <c r="M748" s="38">
        <v>2600</v>
      </c>
      <c r="N748" s="2">
        <v>133811.14909091001</v>
      </c>
      <c r="O748" s="2">
        <v>1</v>
      </c>
      <c r="P748" s="2">
        <v>72980.533333333005</v>
      </c>
      <c r="Q748" s="3">
        <v>0.52109708700451995</v>
      </c>
      <c r="R748" s="48" t="s">
        <v>2197</v>
      </c>
      <c r="S748" s="25">
        <v>0</v>
      </c>
      <c r="T748" s="23">
        <v>72980.53</v>
      </c>
      <c r="U748" s="36">
        <f>VLOOKUP(表2[[#This Row],[2014 Segment]],表3[],3)</f>
        <v>0</v>
      </c>
      <c r="V748" s="25">
        <v>0</v>
      </c>
      <c r="W748" s="25">
        <f>表2[[#This Row],[GR]]+表2[[#This Row],[根据BU需调整GR]]</f>
        <v>0</v>
      </c>
      <c r="X748" s="23">
        <f>表2[[#This Row],[MAT销量]]*(1+表2[[#This Row],[调整后GR2]])</f>
        <v>72980.533333333005</v>
      </c>
      <c r="Y748" s="23">
        <f>表2[[#This Row],[调整结果]]/12/114.03</f>
        <v>53.33430773578079</v>
      </c>
      <c r="Z748" s="27">
        <f>ROUND(表2[[#This Row],[调整结果]]-表2[[#This Row],[14 ECI金额]],0)</f>
        <v>0</v>
      </c>
      <c r="AA748" t="s">
        <v>2198</v>
      </c>
    </row>
    <row r="749" spans="1:27" x14ac:dyDescent="0.2">
      <c r="A749" t="s">
        <v>1356</v>
      </c>
      <c r="B749" s="38" t="s">
        <v>1357</v>
      </c>
      <c r="C749" t="s">
        <v>1413</v>
      </c>
      <c r="D749" s="38" t="s">
        <v>1414</v>
      </c>
      <c r="E749" s="38" t="s">
        <v>1432</v>
      </c>
      <c r="F749">
        <v>11500132</v>
      </c>
      <c r="G749" s="39" t="s">
        <v>1436</v>
      </c>
      <c r="H749" s="39" t="s">
        <v>105</v>
      </c>
      <c r="I749" s="38" t="s">
        <v>4</v>
      </c>
      <c r="J749" s="38" t="s">
        <v>37</v>
      </c>
      <c r="K749" s="38" t="s">
        <v>106</v>
      </c>
      <c r="L749" s="38">
        <v>600</v>
      </c>
      <c r="M749" s="38">
        <v>1000</v>
      </c>
      <c r="N749" s="2">
        <v>108000</v>
      </c>
      <c r="O749" s="2">
        <v>1</v>
      </c>
      <c r="P749" s="2">
        <v>90770.826666666995</v>
      </c>
      <c r="Q749" s="3">
        <v>0.75842851851852</v>
      </c>
      <c r="R749" s="48" t="s">
        <v>2197</v>
      </c>
      <c r="S749" s="25">
        <v>0</v>
      </c>
      <c r="T749" s="23">
        <v>90770.83</v>
      </c>
      <c r="U749" s="36">
        <f>VLOOKUP(表2[[#This Row],[2014 Segment]],表3[],3)</f>
        <v>0</v>
      </c>
      <c r="V749" s="25">
        <v>0</v>
      </c>
      <c r="W749" s="25">
        <f>表2[[#This Row],[GR]]+表2[[#This Row],[根据BU需调整GR]]</f>
        <v>0</v>
      </c>
      <c r="X749" s="23">
        <f>表2[[#This Row],[MAT销量]]*(1+表2[[#This Row],[调整后GR2]])</f>
        <v>90770.826666666995</v>
      </c>
      <c r="Y749" s="23">
        <f>表2[[#This Row],[调整结果]]/12/114.03</f>
        <v>66.335486762742988</v>
      </c>
      <c r="Z749" s="27">
        <f>ROUND(表2[[#This Row],[调整结果]]-表2[[#This Row],[14 ECI金额]],0)</f>
        <v>0</v>
      </c>
      <c r="AA749" t="s">
        <v>2198</v>
      </c>
    </row>
    <row r="750" spans="1:27" x14ac:dyDescent="0.2">
      <c r="A750" t="s">
        <v>1356</v>
      </c>
      <c r="B750" s="38" t="s">
        <v>1357</v>
      </c>
      <c r="C750" t="s">
        <v>1413</v>
      </c>
      <c r="D750" s="38" t="s">
        <v>1414</v>
      </c>
      <c r="E750" s="38" t="s">
        <v>1419</v>
      </c>
      <c r="F750">
        <v>11500134</v>
      </c>
      <c r="G750" s="39" t="s">
        <v>678</v>
      </c>
      <c r="H750" s="39" t="s">
        <v>105</v>
      </c>
      <c r="I750" s="38" t="s">
        <v>4</v>
      </c>
      <c r="J750" s="38" t="s">
        <v>679</v>
      </c>
      <c r="K750" s="38" t="s">
        <v>104</v>
      </c>
      <c r="L750" s="38">
        <v>1200</v>
      </c>
      <c r="M750" s="38">
        <v>2000</v>
      </c>
      <c r="N750" s="2">
        <v>96000</v>
      </c>
      <c r="O750" s="2">
        <v>1</v>
      </c>
      <c r="P750" s="2">
        <v>78152.293333333</v>
      </c>
      <c r="Q750" s="3">
        <v>0.70749499999999999</v>
      </c>
      <c r="R750" s="48" t="s">
        <v>2197</v>
      </c>
      <c r="S750" s="25">
        <v>0</v>
      </c>
      <c r="T750" s="23">
        <v>78152.289999999994</v>
      </c>
      <c r="U750" s="36">
        <f>VLOOKUP(表2[[#This Row],[2014 Segment]],表3[],3)</f>
        <v>0</v>
      </c>
      <c r="V750" s="25">
        <v>0</v>
      </c>
      <c r="W750" s="25">
        <f>表2[[#This Row],[GR]]+表2[[#This Row],[根据BU需调整GR]]</f>
        <v>0</v>
      </c>
      <c r="X750" s="23">
        <f>表2[[#This Row],[MAT销量]]*(1+表2[[#This Row],[调整后GR2]])</f>
        <v>78152.293333333</v>
      </c>
      <c r="Y750" s="23">
        <f>表2[[#This Row],[调整结果]]/12/114.03</f>
        <v>57.113839437964423</v>
      </c>
      <c r="Z750" s="27">
        <f>ROUND(表2[[#This Row],[调整结果]]-表2[[#This Row],[14 ECI金额]],0)</f>
        <v>0</v>
      </c>
      <c r="AA750" t="s">
        <v>2198</v>
      </c>
    </row>
    <row r="751" spans="1:27" x14ac:dyDescent="0.2">
      <c r="A751" t="s">
        <v>1356</v>
      </c>
      <c r="B751" s="38" t="s">
        <v>1357</v>
      </c>
      <c r="C751" t="s">
        <v>1413</v>
      </c>
      <c r="D751" s="38" t="s">
        <v>1414</v>
      </c>
      <c r="E751" s="38" t="s">
        <v>1418</v>
      </c>
      <c r="F751">
        <v>11500135</v>
      </c>
      <c r="G751" s="39" t="s">
        <v>1437</v>
      </c>
      <c r="H751" s="39" t="s">
        <v>103</v>
      </c>
      <c r="I751" s="38" t="s">
        <v>4</v>
      </c>
      <c r="J751" s="38" t="s">
        <v>1438</v>
      </c>
      <c r="K751" s="38" t="s">
        <v>104</v>
      </c>
      <c r="L751" s="38">
        <v>1500</v>
      </c>
      <c r="M751" s="38">
        <v>1300</v>
      </c>
      <c r="N751" s="2">
        <v>36000</v>
      </c>
      <c r="O751" s="2">
        <v>1</v>
      </c>
      <c r="P751" s="2">
        <v>25847.599999999999</v>
      </c>
      <c r="Q751" s="3">
        <v>0.44729722222222001</v>
      </c>
      <c r="R751" s="48" t="s">
        <v>2196</v>
      </c>
      <c r="S751" s="25">
        <v>0</v>
      </c>
      <c r="T751" s="23">
        <v>25847.599999999999</v>
      </c>
      <c r="U751" s="36">
        <f>VLOOKUP(表2[[#This Row],[2014 Segment]],表3[],3)</f>
        <v>0</v>
      </c>
      <c r="V751" s="25">
        <v>0</v>
      </c>
      <c r="W751" s="25">
        <f>表2[[#This Row],[GR]]+表2[[#This Row],[根据BU需调整GR]]</f>
        <v>0</v>
      </c>
      <c r="X751" s="23">
        <f>表2[[#This Row],[MAT销量]]*(1+表2[[#This Row],[调整后GR2]])</f>
        <v>25847.599999999999</v>
      </c>
      <c r="Y751" s="23">
        <f>表2[[#This Row],[调整结果]]/12/114.03</f>
        <v>18.88947353035751</v>
      </c>
      <c r="Z751" s="27">
        <f>ROUND(表2[[#This Row],[调整结果]]-表2[[#This Row],[14 ECI金额]],0)</f>
        <v>0</v>
      </c>
      <c r="AA751" t="s">
        <v>2198</v>
      </c>
    </row>
    <row r="752" spans="1:27" x14ac:dyDescent="0.2">
      <c r="A752" t="s">
        <v>1356</v>
      </c>
      <c r="B752" s="38" t="s">
        <v>1357</v>
      </c>
      <c r="C752" t="s">
        <v>1413</v>
      </c>
      <c r="D752" s="38" t="s">
        <v>1414</v>
      </c>
      <c r="E752" s="38" t="s">
        <v>1424</v>
      </c>
      <c r="F752">
        <v>11500136</v>
      </c>
      <c r="G752" s="39" t="s">
        <v>175</v>
      </c>
      <c r="H752" s="39" t="s">
        <v>105</v>
      </c>
      <c r="I752" s="38" t="s">
        <v>4</v>
      </c>
      <c r="J752" s="38" t="s">
        <v>176</v>
      </c>
      <c r="K752" s="38" t="s">
        <v>104</v>
      </c>
      <c r="L752" s="38">
        <v>1200</v>
      </c>
      <c r="M752" s="38">
        <v>2200</v>
      </c>
      <c r="N752" s="2">
        <v>288000</v>
      </c>
      <c r="O752" s="2">
        <v>2</v>
      </c>
      <c r="P752" s="2">
        <v>313898.45333332999</v>
      </c>
      <c r="Q752" s="3">
        <v>0.89699982638888998</v>
      </c>
      <c r="R752" s="48" t="s">
        <v>2197</v>
      </c>
      <c r="S752" s="25">
        <v>0</v>
      </c>
      <c r="T752" s="23">
        <v>313898.45</v>
      </c>
      <c r="U752" s="36">
        <f>VLOOKUP(表2[[#This Row],[2014 Segment]],表3[],3)</f>
        <v>0</v>
      </c>
      <c r="V752" s="25">
        <v>0</v>
      </c>
      <c r="W752" s="25">
        <f>表2[[#This Row],[GR]]+表2[[#This Row],[根据BU需调整GR]]</f>
        <v>0</v>
      </c>
      <c r="X752" s="23">
        <f>表2[[#This Row],[MAT销量]]*(1+表2[[#This Row],[调整后GR2]])</f>
        <v>313898.45333332999</v>
      </c>
      <c r="Y752" s="23">
        <f>表2[[#This Row],[调整结果]]/12/114.03</f>
        <v>229.3975659426832</v>
      </c>
      <c r="Z752" s="27">
        <f>ROUND(表2[[#This Row],[调整结果]]-表2[[#This Row],[14 ECI金额]],0)</f>
        <v>0</v>
      </c>
      <c r="AA752" t="s">
        <v>2198</v>
      </c>
    </row>
    <row r="753" spans="1:27" x14ac:dyDescent="0.2">
      <c r="A753" t="s">
        <v>1356</v>
      </c>
      <c r="B753" s="38" t="s">
        <v>1357</v>
      </c>
      <c r="C753" t="s">
        <v>1413</v>
      </c>
      <c r="D753" s="38" t="s">
        <v>1414</v>
      </c>
      <c r="E753" s="38" t="s">
        <v>1418</v>
      </c>
      <c r="F753">
        <v>11500138</v>
      </c>
      <c r="G753" s="39" t="s">
        <v>701</v>
      </c>
      <c r="H753" s="39" t="s">
        <v>105</v>
      </c>
      <c r="I753" s="38" t="s">
        <v>4</v>
      </c>
      <c r="J753" s="38" t="s">
        <v>177</v>
      </c>
      <c r="K753" s="38" t="s">
        <v>106</v>
      </c>
      <c r="L753" s="38">
        <v>200</v>
      </c>
      <c r="M753" s="38">
        <v>130</v>
      </c>
      <c r="N753" s="2">
        <v>36000</v>
      </c>
      <c r="O753" s="2">
        <v>1</v>
      </c>
      <c r="P753" s="2">
        <v>3648.96</v>
      </c>
      <c r="Q753" s="3">
        <v>3.1675000000000002E-2</v>
      </c>
      <c r="R753" s="48" t="s">
        <v>2195</v>
      </c>
      <c r="S753" s="25">
        <v>0</v>
      </c>
      <c r="T753" s="23">
        <v>3648.96</v>
      </c>
      <c r="U753" s="36">
        <f>VLOOKUP(表2[[#This Row],[2014 Segment]],表3[],3)</f>
        <v>0</v>
      </c>
      <c r="V753" s="25">
        <v>0</v>
      </c>
      <c r="W753" s="25">
        <f>表2[[#This Row],[GR]]+表2[[#This Row],[根据BU需调整GR]]</f>
        <v>0</v>
      </c>
      <c r="X753" s="23">
        <f>表2[[#This Row],[MAT销量]]*(1+表2[[#This Row],[调整后GR2]])</f>
        <v>3648.96</v>
      </c>
      <c r="Y753" s="23">
        <f>表2[[#This Row],[调整结果]]/12/114.03</f>
        <v>2.6666666666666665</v>
      </c>
      <c r="Z753" s="27">
        <f>ROUND(表2[[#This Row],[调整结果]]-表2[[#This Row],[14 ECI金额]],0)</f>
        <v>0</v>
      </c>
      <c r="AA753" t="s">
        <v>2198</v>
      </c>
    </row>
    <row r="754" spans="1:27" x14ac:dyDescent="0.2">
      <c r="A754" t="s">
        <v>1356</v>
      </c>
      <c r="B754" s="38" t="s">
        <v>1357</v>
      </c>
      <c r="C754" t="s">
        <v>1413</v>
      </c>
      <c r="D754" s="38" t="s">
        <v>1414</v>
      </c>
      <c r="E754" s="38" t="s">
        <v>1424</v>
      </c>
      <c r="F754">
        <v>11500140</v>
      </c>
      <c r="G754" s="39" t="s">
        <v>305</v>
      </c>
      <c r="H754" s="39" t="s">
        <v>105</v>
      </c>
      <c r="I754" s="38" t="s">
        <v>4</v>
      </c>
      <c r="J754" s="38" t="s">
        <v>177</v>
      </c>
      <c r="K754" s="38" t="s">
        <v>104</v>
      </c>
      <c r="L754" s="38">
        <v>650</v>
      </c>
      <c r="M754" s="38">
        <v>1600</v>
      </c>
      <c r="N754" s="2">
        <v>342000</v>
      </c>
      <c r="O754" s="2">
        <v>2</v>
      </c>
      <c r="P754" s="2">
        <v>291322.09333333001</v>
      </c>
      <c r="Q754" s="3">
        <v>0.88397046783625999</v>
      </c>
      <c r="R754" s="48" t="s">
        <v>2197</v>
      </c>
      <c r="S754" s="25">
        <v>0</v>
      </c>
      <c r="T754" s="23">
        <v>291322.09000000003</v>
      </c>
      <c r="U754" s="36">
        <f>VLOOKUP(表2[[#This Row],[2014 Segment]],表3[],3)</f>
        <v>0</v>
      </c>
      <c r="V754" s="25">
        <v>0</v>
      </c>
      <c r="W754" s="25">
        <f>表2[[#This Row],[GR]]+表2[[#This Row],[根据BU需调整GR]]</f>
        <v>0</v>
      </c>
      <c r="X754" s="23">
        <f>表2[[#This Row],[MAT销量]]*(1+表2[[#This Row],[调整后GR2]])</f>
        <v>291322.09333333001</v>
      </c>
      <c r="Y754" s="23">
        <f>表2[[#This Row],[调整结果]]/12/114.03</f>
        <v>212.89872060958373</v>
      </c>
      <c r="Z754" s="27">
        <f>ROUND(表2[[#This Row],[调整结果]]-表2[[#This Row],[14 ECI金额]],0)</f>
        <v>0</v>
      </c>
      <c r="AA754" t="s">
        <v>2198</v>
      </c>
    </row>
    <row r="755" spans="1:27" x14ac:dyDescent="0.2">
      <c r="A755" t="s">
        <v>1356</v>
      </c>
      <c r="B755" s="38" t="s">
        <v>1357</v>
      </c>
      <c r="C755" t="s">
        <v>1413</v>
      </c>
      <c r="D755" s="38" t="s">
        <v>1414</v>
      </c>
      <c r="E755" s="38" t="s">
        <v>1418</v>
      </c>
      <c r="F755">
        <v>11500141</v>
      </c>
      <c r="G755" s="39" t="s">
        <v>1439</v>
      </c>
      <c r="H755" s="39" t="s">
        <v>105</v>
      </c>
      <c r="I755" s="38" t="s">
        <v>4</v>
      </c>
      <c r="J755" s="38" t="s">
        <v>177</v>
      </c>
      <c r="K755" s="38" t="s">
        <v>106</v>
      </c>
      <c r="L755" s="38">
        <v>200</v>
      </c>
      <c r="M755" s="38">
        <v>150</v>
      </c>
      <c r="N755" s="2">
        <v>36000</v>
      </c>
      <c r="O755" s="2">
        <v>1</v>
      </c>
      <c r="P755" s="2">
        <v>6689.76</v>
      </c>
      <c r="Q755" s="3">
        <v>0</v>
      </c>
      <c r="R755" s="48" t="s">
        <v>2195</v>
      </c>
      <c r="S755" s="25">
        <v>0</v>
      </c>
      <c r="T755" s="23">
        <v>6689.76</v>
      </c>
      <c r="U755" s="36">
        <f>VLOOKUP(表2[[#This Row],[2014 Segment]],表3[],3)</f>
        <v>0</v>
      </c>
      <c r="V755" s="25">
        <v>0</v>
      </c>
      <c r="W755" s="25">
        <f>表2[[#This Row],[GR]]+表2[[#This Row],[根据BU需调整GR]]</f>
        <v>0</v>
      </c>
      <c r="X755" s="23">
        <f>表2[[#This Row],[MAT销量]]*(1+表2[[#This Row],[调整后GR2]])</f>
        <v>6689.76</v>
      </c>
      <c r="Y755" s="23">
        <f>表2[[#This Row],[调整结果]]/12/114.03</f>
        <v>4.8888888888888893</v>
      </c>
      <c r="Z755" s="27">
        <f>ROUND(表2[[#This Row],[调整结果]]-表2[[#This Row],[14 ECI金额]],0)</f>
        <v>0</v>
      </c>
      <c r="AA755" t="s">
        <v>2198</v>
      </c>
    </row>
    <row r="756" spans="1:27" x14ac:dyDescent="0.2">
      <c r="A756" t="s">
        <v>1356</v>
      </c>
      <c r="B756" s="38" t="s">
        <v>1357</v>
      </c>
      <c r="C756" t="s">
        <v>1413</v>
      </c>
      <c r="D756" s="38" t="s">
        <v>1414</v>
      </c>
      <c r="E756" s="38" t="s">
        <v>1424</v>
      </c>
      <c r="F756">
        <v>11500142</v>
      </c>
      <c r="G756" s="39" t="s">
        <v>306</v>
      </c>
      <c r="H756" s="39" t="s">
        <v>105</v>
      </c>
      <c r="I756" s="38" t="s">
        <v>4</v>
      </c>
      <c r="J756" s="38" t="s">
        <v>177</v>
      </c>
      <c r="K756" s="38" t="s">
        <v>104</v>
      </c>
      <c r="L756" s="38">
        <v>900</v>
      </c>
      <c r="M756" s="38">
        <v>1200</v>
      </c>
      <c r="N756" s="2">
        <v>60000</v>
      </c>
      <c r="O756" s="2">
        <v>1</v>
      </c>
      <c r="P756" s="2">
        <v>74045.399999999994</v>
      </c>
      <c r="Q756" s="3">
        <v>0.78398133333332998</v>
      </c>
      <c r="R756" s="48" t="s">
        <v>2197</v>
      </c>
      <c r="S756" s="25">
        <v>0</v>
      </c>
      <c r="T756" s="23">
        <v>74045.399999999994</v>
      </c>
      <c r="U756" s="36">
        <f>VLOOKUP(表2[[#This Row],[2014 Segment]],表3[],3)</f>
        <v>0</v>
      </c>
      <c r="V756" s="25">
        <v>0</v>
      </c>
      <c r="W756" s="25">
        <f>表2[[#This Row],[GR]]+表2[[#This Row],[根据BU需调整GR]]</f>
        <v>0</v>
      </c>
      <c r="X756" s="23">
        <f>表2[[#This Row],[MAT销量]]*(1+表2[[#This Row],[调整后GR2]])</f>
        <v>74045.399999999994</v>
      </c>
      <c r="Y756" s="23">
        <f>表2[[#This Row],[调整结果]]/12/114.03</f>
        <v>54.112514250635797</v>
      </c>
      <c r="Z756" s="27">
        <f>ROUND(表2[[#This Row],[调整结果]]-表2[[#This Row],[14 ECI金额]],0)</f>
        <v>0</v>
      </c>
      <c r="AA756" t="s">
        <v>2198</v>
      </c>
    </row>
    <row r="757" spans="1:27" x14ac:dyDescent="0.2">
      <c r="A757" t="s">
        <v>1356</v>
      </c>
      <c r="B757" s="38" t="s">
        <v>1357</v>
      </c>
      <c r="C757" t="s">
        <v>1413</v>
      </c>
      <c r="D757" s="38" t="s">
        <v>1414</v>
      </c>
      <c r="E757" s="38" t="s">
        <v>1424</v>
      </c>
      <c r="F757">
        <v>11500144</v>
      </c>
      <c r="G757" s="39" t="s">
        <v>1440</v>
      </c>
      <c r="H757" s="39" t="s">
        <v>105</v>
      </c>
      <c r="I757" s="38" t="s">
        <v>4</v>
      </c>
      <c r="J757" s="38" t="s">
        <v>177</v>
      </c>
      <c r="K757" s="38" t="s">
        <v>104</v>
      </c>
      <c r="L757" s="38">
        <v>950</v>
      </c>
      <c r="M757" s="38">
        <v>800</v>
      </c>
      <c r="N757" s="2">
        <v>36000</v>
      </c>
      <c r="O757" s="2">
        <v>1</v>
      </c>
      <c r="P757" s="2">
        <v>11735.906666667001</v>
      </c>
      <c r="Q757" s="3">
        <v>0.25890166666667003</v>
      </c>
      <c r="R757" s="48" t="s">
        <v>2196</v>
      </c>
      <c r="S757" s="25">
        <v>0</v>
      </c>
      <c r="T757" s="23">
        <v>11735.91</v>
      </c>
      <c r="U757" s="36">
        <f>VLOOKUP(表2[[#This Row],[2014 Segment]],表3[],3)</f>
        <v>0</v>
      </c>
      <c r="V757" s="25">
        <v>0</v>
      </c>
      <c r="W757" s="25">
        <f>表2[[#This Row],[GR]]+表2[[#This Row],[根据BU需调整GR]]</f>
        <v>0</v>
      </c>
      <c r="X757" s="23">
        <f>表2[[#This Row],[MAT销量]]*(1+表2[[#This Row],[调整后GR2]])</f>
        <v>11735.906666667001</v>
      </c>
      <c r="Y757" s="23">
        <f>表2[[#This Row],[调整结果]]/12/114.03</f>
        <v>8.5766221364750503</v>
      </c>
      <c r="Z757" s="27">
        <f>ROUND(表2[[#This Row],[调整结果]]-表2[[#This Row],[14 ECI金额]],0)</f>
        <v>0</v>
      </c>
      <c r="AA757" t="s">
        <v>2198</v>
      </c>
    </row>
    <row r="758" spans="1:27" x14ac:dyDescent="0.2">
      <c r="A758" t="s">
        <v>1356</v>
      </c>
      <c r="B758" s="38" t="s">
        <v>1357</v>
      </c>
      <c r="C758" t="s">
        <v>1413</v>
      </c>
      <c r="D758" s="38" t="s">
        <v>1414</v>
      </c>
      <c r="E758" s="38" t="s">
        <v>1424</v>
      </c>
      <c r="F758">
        <v>11500146</v>
      </c>
      <c r="G758" s="39" t="s">
        <v>702</v>
      </c>
      <c r="H758" s="39" t="s">
        <v>105</v>
      </c>
      <c r="I758" s="38" t="s">
        <v>4</v>
      </c>
      <c r="J758" s="38" t="s">
        <v>177</v>
      </c>
      <c r="K758" s="38" t="s">
        <v>104</v>
      </c>
      <c r="L758" s="38">
        <v>1500</v>
      </c>
      <c r="M758" s="38">
        <v>2000</v>
      </c>
      <c r="N758" s="2">
        <v>216000</v>
      </c>
      <c r="O758" s="2">
        <v>2</v>
      </c>
      <c r="P758" s="2">
        <v>222591.14666667001</v>
      </c>
      <c r="Q758" s="3">
        <v>0.71494592592592998</v>
      </c>
      <c r="R758" s="48" t="s">
        <v>2197</v>
      </c>
      <c r="S758" s="25">
        <v>0</v>
      </c>
      <c r="T758" s="23">
        <v>222591.15</v>
      </c>
      <c r="U758" s="36">
        <f>VLOOKUP(表2[[#This Row],[2014 Segment]],表3[],3)</f>
        <v>0</v>
      </c>
      <c r="V758" s="25">
        <v>0</v>
      </c>
      <c r="W758" s="25">
        <f>表2[[#This Row],[GR]]+表2[[#This Row],[根据BU需调整GR]]</f>
        <v>0</v>
      </c>
      <c r="X758" s="23">
        <f>表2[[#This Row],[MAT销量]]*(1+表2[[#This Row],[调整后GR2]])</f>
        <v>222591.14666667001</v>
      </c>
      <c r="Y758" s="23">
        <f>表2[[#This Row],[调整结果]]/12/114.03</f>
        <v>162.67001861108918</v>
      </c>
      <c r="Z758" s="27">
        <f>ROUND(表2[[#This Row],[调整结果]]-表2[[#This Row],[14 ECI金额]],0)</f>
        <v>0</v>
      </c>
      <c r="AA758" t="s">
        <v>2198</v>
      </c>
    </row>
    <row r="759" spans="1:27" x14ac:dyDescent="0.2">
      <c r="A759" t="s">
        <v>1356</v>
      </c>
      <c r="B759" s="38" t="s">
        <v>1357</v>
      </c>
      <c r="C759" t="s">
        <v>1413</v>
      </c>
      <c r="D759" s="38" t="s">
        <v>1414</v>
      </c>
      <c r="E759" s="38" t="s">
        <v>1424</v>
      </c>
      <c r="F759">
        <v>11500148</v>
      </c>
      <c r="G759" s="39" t="s">
        <v>703</v>
      </c>
      <c r="H759" s="39" t="s">
        <v>105</v>
      </c>
      <c r="I759" s="38" t="s">
        <v>4</v>
      </c>
      <c r="J759" s="38" t="s">
        <v>177</v>
      </c>
      <c r="K759" s="38" t="s">
        <v>104</v>
      </c>
      <c r="L759" s="38">
        <v>800</v>
      </c>
      <c r="M759" s="38">
        <v>1500</v>
      </c>
      <c r="N759" s="2">
        <v>126000</v>
      </c>
      <c r="O759" s="2">
        <v>1</v>
      </c>
      <c r="P759" s="2">
        <v>113576.30666667</v>
      </c>
      <c r="Q759" s="3">
        <v>0.71414150793650999</v>
      </c>
      <c r="R759" s="48" t="s">
        <v>2197</v>
      </c>
      <c r="S759" s="25">
        <v>0</v>
      </c>
      <c r="T759" s="23">
        <v>113576.31</v>
      </c>
      <c r="U759" s="36">
        <f>VLOOKUP(表2[[#This Row],[2014 Segment]],表3[],3)</f>
        <v>0</v>
      </c>
      <c r="V759" s="25">
        <v>0</v>
      </c>
      <c r="W759" s="25">
        <f>表2[[#This Row],[GR]]+表2[[#This Row],[根据BU需调整GR]]</f>
        <v>0</v>
      </c>
      <c r="X759" s="23">
        <f>表2[[#This Row],[MAT销量]]*(1+表2[[#This Row],[调整后GR2]])</f>
        <v>113576.30666667</v>
      </c>
      <c r="Y759" s="23">
        <f>表2[[#This Row],[调整结果]]/12/114.03</f>
        <v>83.001773412457254</v>
      </c>
      <c r="Z759" s="27">
        <f>ROUND(表2[[#This Row],[调整结果]]-表2[[#This Row],[14 ECI金额]],0)</f>
        <v>0</v>
      </c>
      <c r="AA759" t="s">
        <v>2198</v>
      </c>
    </row>
    <row r="760" spans="1:27" x14ac:dyDescent="0.2">
      <c r="A760" t="s">
        <v>1356</v>
      </c>
      <c r="B760" s="38" t="s">
        <v>1357</v>
      </c>
      <c r="C760" t="s">
        <v>1413</v>
      </c>
      <c r="D760" s="38" t="s">
        <v>1414</v>
      </c>
      <c r="E760" s="38" t="s">
        <v>1424</v>
      </c>
      <c r="F760">
        <v>11500149</v>
      </c>
      <c r="G760" s="39" t="s">
        <v>1441</v>
      </c>
      <c r="H760" s="39" t="s">
        <v>105</v>
      </c>
      <c r="I760" s="38" t="s">
        <v>4</v>
      </c>
      <c r="J760" s="38" t="s">
        <v>177</v>
      </c>
      <c r="K760" s="38" t="s">
        <v>104</v>
      </c>
      <c r="L760" s="38">
        <v>800</v>
      </c>
      <c r="M760" s="38">
        <v>800</v>
      </c>
      <c r="N760" s="2">
        <v>152160</v>
      </c>
      <c r="O760" s="2">
        <v>1</v>
      </c>
      <c r="P760" s="2">
        <v>120515.28</v>
      </c>
      <c r="Q760" s="3">
        <v>0.71726353838065005</v>
      </c>
      <c r="R760" s="48" t="s">
        <v>2197</v>
      </c>
      <c r="S760" s="25">
        <v>0</v>
      </c>
      <c r="T760" s="23">
        <v>120515.28</v>
      </c>
      <c r="U760" s="36">
        <f>VLOOKUP(表2[[#This Row],[2014 Segment]],表3[],3)</f>
        <v>0</v>
      </c>
      <c r="V760" s="25">
        <v>0</v>
      </c>
      <c r="W760" s="25">
        <f>表2[[#This Row],[GR]]+表2[[#This Row],[根据BU需调整GR]]</f>
        <v>0</v>
      </c>
      <c r="X760" s="23">
        <f>表2[[#This Row],[MAT销量]]*(1+表2[[#This Row],[调整后GR2]])</f>
        <v>120515.28</v>
      </c>
      <c r="Y760" s="23">
        <f>表2[[#This Row],[调整结果]]/12/114.03</f>
        <v>88.072787862843114</v>
      </c>
      <c r="Z760" s="27">
        <f>ROUND(表2[[#This Row],[调整结果]]-表2[[#This Row],[14 ECI金额]],0)</f>
        <v>0</v>
      </c>
      <c r="AA760" t="s">
        <v>2198</v>
      </c>
    </row>
    <row r="761" spans="1:27" x14ac:dyDescent="0.2">
      <c r="A761" t="s">
        <v>1356</v>
      </c>
      <c r="B761" s="38" t="s">
        <v>1357</v>
      </c>
      <c r="C761" t="s">
        <v>1413</v>
      </c>
      <c r="D761" s="38" t="s">
        <v>1414</v>
      </c>
      <c r="E761" s="38" t="s">
        <v>1418</v>
      </c>
      <c r="F761">
        <v>11500152</v>
      </c>
      <c r="G761" s="39" t="s">
        <v>308</v>
      </c>
      <c r="H761" s="39" t="s">
        <v>103</v>
      </c>
      <c r="I761" s="38" t="s">
        <v>4</v>
      </c>
      <c r="J761" s="38" t="s">
        <v>307</v>
      </c>
      <c r="K761" s="38" t="s">
        <v>104</v>
      </c>
      <c r="L761" s="38">
        <v>600</v>
      </c>
      <c r="M761" s="38">
        <v>1500</v>
      </c>
      <c r="N761" s="2">
        <v>179219.20000000001</v>
      </c>
      <c r="O761" s="2">
        <v>1</v>
      </c>
      <c r="P761" s="2">
        <v>66898.666666667006</v>
      </c>
      <c r="Q761" s="3">
        <v>0.20361211298789</v>
      </c>
      <c r="R761" s="48" t="s">
        <v>2196</v>
      </c>
      <c r="S761" s="25">
        <v>0</v>
      </c>
      <c r="T761" s="23">
        <v>66898.67</v>
      </c>
      <c r="U761" s="36">
        <f>VLOOKUP(表2[[#This Row],[2014 Segment]],表3[],3)</f>
        <v>0</v>
      </c>
      <c r="V761" s="25">
        <v>0</v>
      </c>
      <c r="W761" s="25">
        <f>表2[[#This Row],[GR]]+表2[[#This Row],[根据BU需调整GR]]</f>
        <v>0</v>
      </c>
      <c r="X761" s="23">
        <f>表2[[#This Row],[MAT销量]]*(1+表2[[#This Row],[调整后GR2]])</f>
        <v>66898.666666667006</v>
      </c>
      <c r="Y761" s="23">
        <f>表2[[#This Row],[调整结果]]/12/114.03</f>
        <v>48.889668410847293</v>
      </c>
      <c r="Z761" s="27">
        <f>ROUND(表2[[#This Row],[调整结果]]-表2[[#This Row],[14 ECI金额]],0)</f>
        <v>0</v>
      </c>
      <c r="AA761" t="s">
        <v>2198</v>
      </c>
    </row>
    <row r="762" spans="1:27" x14ac:dyDescent="0.2">
      <c r="A762" t="s">
        <v>1356</v>
      </c>
      <c r="B762" s="38" t="s">
        <v>1357</v>
      </c>
      <c r="C762" t="s">
        <v>1413</v>
      </c>
      <c r="D762" s="38" t="s">
        <v>1414</v>
      </c>
      <c r="E762" s="38" t="s">
        <v>1432</v>
      </c>
      <c r="F762">
        <v>11500173</v>
      </c>
      <c r="G762" s="39" t="s">
        <v>704</v>
      </c>
      <c r="H762" s="39" t="s">
        <v>105</v>
      </c>
      <c r="I762" s="38" t="s">
        <v>4</v>
      </c>
      <c r="J762" s="38" t="s">
        <v>314</v>
      </c>
      <c r="K762" s="38" t="s">
        <v>104</v>
      </c>
      <c r="L762" s="38">
        <v>1028</v>
      </c>
      <c r="M762" s="38">
        <v>2000</v>
      </c>
      <c r="N762" s="2">
        <v>168000</v>
      </c>
      <c r="O762" s="2">
        <v>1</v>
      </c>
      <c r="P762" s="2">
        <v>99742.506666667003</v>
      </c>
      <c r="Q762" s="3">
        <v>0.49856190476189999</v>
      </c>
      <c r="R762" s="48" t="s">
        <v>2196</v>
      </c>
      <c r="S762" s="25">
        <v>0</v>
      </c>
      <c r="T762" s="23">
        <v>99742.51</v>
      </c>
      <c r="U762" s="36">
        <f>VLOOKUP(表2[[#This Row],[2014 Segment]],表3[],3)</f>
        <v>0</v>
      </c>
      <c r="V762" s="25">
        <v>0</v>
      </c>
      <c r="W762" s="25">
        <f>表2[[#This Row],[GR]]+表2[[#This Row],[根据BU需调整GR]]</f>
        <v>0</v>
      </c>
      <c r="X762" s="23">
        <f>表2[[#This Row],[MAT销量]]*(1+表2[[#This Row],[调整后GR2]])</f>
        <v>99742.506666667003</v>
      </c>
      <c r="Y762" s="23">
        <f>表2[[#This Row],[调整结果]]/12/114.03</f>
        <v>72.892006976721774</v>
      </c>
      <c r="Z762" s="27">
        <f>ROUND(表2[[#This Row],[调整结果]]-表2[[#This Row],[14 ECI金额]],0)</f>
        <v>0</v>
      </c>
      <c r="AA762" t="s">
        <v>2198</v>
      </c>
    </row>
    <row r="763" spans="1:27" x14ac:dyDescent="0.2">
      <c r="A763" t="s">
        <v>1356</v>
      </c>
      <c r="B763" s="38" t="s">
        <v>1357</v>
      </c>
      <c r="C763" t="s">
        <v>1413</v>
      </c>
      <c r="D763" s="38" t="s">
        <v>1414</v>
      </c>
      <c r="E763" s="38" t="s">
        <v>1432</v>
      </c>
      <c r="F763">
        <v>11500174</v>
      </c>
      <c r="G763" s="39" t="s">
        <v>705</v>
      </c>
      <c r="H763" s="39" t="s">
        <v>105</v>
      </c>
      <c r="I763" s="38" t="s">
        <v>4</v>
      </c>
      <c r="J763" s="38" t="s">
        <v>314</v>
      </c>
      <c r="K763" s="38" t="s">
        <v>106</v>
      </c>
      <c r="L763" s="38">
        <v>480</v>
      </c>
      <c r="M763" s="38">
        <v>1200</v>
      </c>
      <c r="N763" s="2">
        <v>132000</v>
      </c>
      <c r="O763" s="2">
        <v>1</v>
      </c>
      <c r="P763" s="2">
        <v>95331.68</v>
      </c>
      <c r="Q763" s="3">
        <v>0.80521909090909005</v>
      </c>
      <c r="R763" s="48" t="s">
        <v>2197</v>
      </c>
      <c r="S763" s="25">
        <v>0</v>
      </c>
      <c r="T763" s="23">
        <v>95331.68</v>
      </c>
      <c r="U763" s="36">
        <f>VLOOKUP(表2[[#This Row],[2014 Segment]],表3[],3)</f>
        <v>0</v>
      </c>
      <c r="V763" s="25">
        <v>0</v>
      </c>
      <c r="W763" s="25">
        <f>表2[[#This Row],[GR]]+表2[[#This Row],[根据BU需调整GR]]</f>
        <v>0</v>
      </c>
      <c r="X763" s="23">
        <f>表2[[#This Row],[MAT销量]]*(1+表2[[#This Row],[调整后GR2]])</f>
        <v>95331.68</v>
      </c>
      <c r="Y763" s="23">
        <f>表2[[#This Row],[调整结果]]/12/114.03</f>
        <v>69.66856675143967</v>
      </c>
      <c r="Z763" s="27">
        <f>ROUND(表2[[#This Row],[调整结果]]-表2[[#This Row],[14 ECI金额]],0)</f>
        <v>0</v>
      </c>
      <c r="AA763" t="s">
        <v>2198</v>
      </c>
    </row>
    <row r="764" spans="1:27" x14ac:dyDescent="0.2">
      <c r="A764" t="s">
        <v>1356</v>
      </c>
      <c r="B764" s="38" t="s">
        <v>1357</v>
      </c>
      <c r="C764" t="s">
        <v>1413</v>
      </c>
      <c r="D764" s="38" t="s">
        <v>1414</v>
      </c>
      <c r="E764" s="38" t="s">
        <v>1426</v>
      </c>
      <c r="F764">
        <v>11500207</v>
      </c>
      <c r="G764" s="39" t="s">
        <v>301</v>
      </c>
      <c r="H764" s="39" t="s">
        <v>105</v>
      </c>
      <c r="I764" s="38" t="s">
        <v>4</v>
      </c>
      <c r="J764" s="38" t="s">
        <v>300</v>
      </c>
      <c r="K764" s="38" t="s">
        <v>104</v>
      </c>
      <c r="L764" s="38">
        <v>1600</v>
      </c>
      <c r="M764" s="38">
        <v>2500</v>
      </c>
      <c r="N764" s="2">
        <v>108000</v>
      </c>
      <c r="O764" s="2">
        <v>1</v>
      </c>
      <c r="P764" s="2">
        <v>61728.24</v>
      </c>
      <c r="Q764" s="3">
        <v>0.63985351851852001</v>
      </c>
      <c r="R764" s="48" t="s">
        <v>2197</v>
      </c>
      <c r="S764" s="25">
        <v>0</v>
      </c>
      <c r="T764" s="23">
        <v>61728.24</v>
      </c>
      <c r="U764" s="36">
        <f>VLOOKUP(表2[[#This Row],[2014 Segment]],表3[],3)</f>
        <v>0</v>
      </c>
      <c r="V764" s="25">
        <v>0</v>
      </c>
      <c r="W764" s="25">
        <f>表2[[#This Row],[GR]]+表2[[#This Row],[根据BU需调整GR]]</f>
        <v>0</v>
      </c>
      <c r="X764" s="23">
        <f>表2[[#This Row],[MAT销量]]*(1+表2[[#This Row],[调整后GR2]])</f>
        <v>61728.24</v>
      </c>
      <c r="Y764" s="23">
        <f>表2[[#This Row],[调整结果]]/12/114.03</f>
        <v>45.111111111111107</v>
      </c>
      <c r="Z764" s="27">
        <f>ROUND(表2[[#This Row],[调整结果]]-表2[[#This Row],[14 ECI金额]],0)</f>
        <v>0</v>
      </c>
      <c r="AA764" t="s">
        <v>2198</v>
      </c>
    </row>
    <row r="765" spans="1:27" x14ac:dyDescent="0.2">
      <c r="A765" t="s">
        <v>1356</v>
      </c>
      <c r="B765" s="38" t="s">
        <v>1357</v>
      </c>
      <c r="C765" t="s">
        <v>1413</v>
      </c>
      <c r="D765" s="38" t="s">
        <v>1414</v>
      </c>
      <c r="E765" s="38" t="s">
        <v>1426</v>
      </c>
      <c r="F765">
        <v>11500208</v>
      </c>
      <c r="G765" s="39" t="s">
        <v>685</v>
      </c>
      <c r="H765" s="39" t="s">
        <v>105</v>
      </c>
      <c r="I765" s="38" t="s">
        <v>4</v>
      </c>
      <c r="J765" s="38" t="s">
        <v>300</v>
      </c>
      <c r="K765" s="38" t="s">
        <v>104</v>
      </c>
      <c r="L765" s="38">
        <v>360</v>
      </c>
      <c r="M765" s="38">
        <v>280</v>
      </c>
      <c r="N765" s="2">
        <v>96000</v>
      </c>
      <c r="O765" s="2">
        <v>1</v>
      </c>
      <c r="P765" s="2">
        <v>72981.333333332994</v>
      </c>
      <c r="Q765" s="3">
        <v>0.67668333333332997</v>
      </c>
      <c r="R765" s="48" t="s">
        <v>2197</v>
      </c>
      <c r="S765" s="25">
        <v>0</v>
      </c>
      <c r="T765" s="23">
        <v>72981.33</v>
      </c>
      <c r="U765" s="36">
        <f>VLOOKUP(表2[[#This Row],[2014 Segment]],表3[],3)</f>
        <v>0</v>
      </c>
      <c r="V765" s="25">
        <v>0</v>
      </c>
      <c r="W765" s="25">
        <f>表2[[#This Row],[GR]]+表2[[#This Row],[根据BU需调整GR]]</f>
        <v>0</v>
      </c>
      <c r="X765" s="23">
        <f>表2[[#This Row],[MAT销量]]*(1+表2[[#This Row],[调整后GR2]])</f>
        <v>72981.333333332994</v>
      </c>
      <c r="Y765" s="23">
        <f>表2[[#This Row],[调整结果]]/12/114.03</f>
        <v>53.334892377249403</v>
      </c>
      <c r="Z765" s="27">
        <f>ROUND(表2[[#This Row],[调整结果]]-表2[[#This Row],[14 ECI金额]],0)</f>
        <v>0</v>
      </c>
      <c r="AA765" t="s">
        <v>2198</v>
      </c>
    </row>
    <row r="766" spans="1:27" x14ac:dyDescent="0.2">
      <c r="A766" t="s">
        <v>1356</v>
      </c>
      <c r="B766" s="38" t="s">
        <v>1357</v>
      </c>
      <c r="C766" t="s">
        <v>1413</v>
      </c>
      <c r="D766" s="38" t="s">
        <v>1414</v>
      </c>
      <c r="E766" s="38" t="s">
        <v>1426</v>
      </c>
      <c r="F766">
        <v>11500209</v>
      </c>
      <c r="G766" s="39" t="s">
        <v>302</v>
      </c>
      <c r="H766" s="39" t="s">
        <v>103</v>
      </c>
      <c r="I766" s="38" t="s">
        <v>4</v>
      </c>
      <c r="J766" s="38" t="s">
        <v>300</v>
      </c>
      <c r="K766" s="38" t="s">
        <v>104</v>
      </c>
      <c r="L766" s="38">
        <v>1800</v>
      </c>
      <c r="M766" s="38">
        <v>2500</v>
      </c>
      <c r="N766" s="2">
        <v>93624.4</v>
      </c>
      <c r="O766" s="2">
        <v>1</v>
      </c>
      <c r="P766" s="2">
        <v>121636.53333332999</v>
      </c>
      <c r="Q766" s="3">
        <v>1</v>
      </c>
      <c r="R766" s="48" t="s">
        <v>2197</v>
      </c>
      <c r="S766" s="25">
        <v>0</v>
      </c>
      <c r="T766" s="23">
        <v>121636.53</v>
      </c>
      <c r="U766" s="36">
        <f>VLOOKUP(表2[[#This Row],[2014 Segment]],表3[],3)</f>
        <v>0</v>
      </c>
      <c r="V766" s="25">
        <v>0</v>
      </c>
      <c r="W766" s="25">
        <f>表2[[#This Row],[GR]]+表2[[#This Row],[根据BU需调整GR]]</f>
        <v>0</v>
      </c>
      <c r="X766" s="23">
        <f>表2[[#This Row],[MAT销量]]*(1+表2[[#This Row],[调整后GR2]])</f>
        <v>121636.53333332999</v>
      </c>
      <c r="Y766" s="23">
        <f>表2[[#This Row],[调整结果]]/12/114.03</f>
        <v>88.892201857208619</v>
      </c>
      <c r="Z766" s="27">
        <f>ROUND(表2[[#This Row],[调整结果]]-表2[[#This Row],[14 ECI金额]],0)</f>
        <v>0</v>
      </c>
      <c r="AA766" t="s">
        <v>2198</v>
      </c>
    </row>
    <row r="767" spans="1:27" x14ac:dyDescent="0.2">
      <c r="A767" t="s">
        <v>1356</v>
      </c>
      <c r="B767" s="38" t="s">
        <v>1357</v>
      </c>
      <c r="C767" t="s">
        <v>1413</v>
      </c>
      <c r="D767" s="38" t="s">
        <v>1414</v>
      </c>
      <c r="E767" s="38" t="s">
        <v>1419</v>
      </c>
      <c r="F767">
        <v>11500210</v>
      </c>
      <c r="G767" s="39" t="s">
        <v>1442</v>
      </c>
      <c r="H767" s="39" t="s">
        <v>105</v>
      </c>
      <c r="I767" s="38" t="s">
        <v>4</v>
      </c>
      <c r="J767" s="38" t="s">
        <v>1423</v>
      </c>
      <c r="K767" s="38" t="s">
        <v>106</v>
      </c>
      <c r="L767" s="38">
        <v>450</v>
      </c>
      <c r="M767" s="38">
        <v>400</v>
      </c>
      <c r="N767" s="2">
        <v>36000</v>
      </c>
      <c r="O767" s="2">
        <v>1</v>
      </c>
      <c r="P767" s="2">
        <v>760.2</v>
      </c>
      <c r="Q767" s="3">
        <v>1.41175E-2</v>
      </c>
      <c r="R767" s="48" t="s">
        <v>2195</v>
      </c>
      <c r="S767" s="25">
        <v>0</v>
      </c>
      <c r="T767" s="23">
        <v>760.2</v>
      </c>
      <c r="U767" s="36">
        <f>VLOOKUP(表2[[#This Row],[2014 Segment]],表3[],3)</f>
        <v>0</v>
      </c>
      <c r="V767" s="25">
        <v>0</v>
      </c>
      <c r="W767" s="25">
        <f>表2[[#This Row],[GR]]+表2[[#This Row],[根据BU需调整GR]]</f>
        <v>0</v>
      </c>
      <c r="X767" s="23">
        <f>表2[[#This Row],[MAT销量]]*(1+表2[[#This Row],[调整后GR2]])</f>
        <v>760.2</v>
      </c>
      <c r="Y767" s="23">
        <f>表2[[#This Row],[调整结果]]/12/114.03</f>
        <v>0.55555555555555558</v>
      </c>
      <c r="Z767" s="27">
        <f>ROUND(表2[[#This Row],[调整结果]]-表2[[#This Row],[14 ECI金额]],0)</f>
        <v>0</v>
      </c>
      <c r="AA767" t="s">
        <v>2198</v>
      </c>
    </row>
    <row r="768" spans="1:27" x14ac:dyDescent="0.2">
      <c r="A768" t="s">
        <v>1356</v>
      </c>
      <c r="B768" s="38" t="s">
        <v>1357</v>
      </c>
      <c r="C768" t="s">
        <v>1413</v>
      </c>
      <c r="D768" s="38" t="s">
        <v>1414</v>
      </c>
      <c r="E768" s="38" t="s">
        <v>1419</v>
      </c>
      <c r="F768">
        <v>11500211</v>
      </c>
      <c r="G768" s="39" t="s">
        <v>1443</v>
      </c>
      <c r="H768" s="39" t="s">
        <v>105</v>
      </c>
      <c r="I768" s="38" t="s">
        <v>4</v>
      </c>
      <c r="J768" s="38" t="s">
        <v>1444</v>
      </c>
      <c r="K768" s="38" t="s">
        <v>106</v>
      </c>
      <c r="L768" s="38">
        <v>400</v>
      </c>
      <c r="M768" s="38">
        <v>100</v>
      </c>
      <c r="N768" s="2">
        <v>36000</v>
      </c>
      <c r="O768" s="2">
        <v>1</v>
      </c>
      <c r="P768" s="2">
        <v>6081.8666666667004</v>
      </c>
      <c r="Q768" s="3">
        <v>0.12861944444444001</v>
      </c>
      <c r="R768" s="48" t="s">
        <v>2195</v>
      </c>
      <c r="S768" s="25">
        <v>0</v>
      </c>
      <c r="T768" s="23">
        <v>6081.87</v>
      </c>
      <c r="U768" s="36">
        <f>VLOOKUP(表2[[#This Row],[2014 Segment]],表3[],3)</f>
        <v>0</v>
      </c>
      <c r="V768" s="25">
        <v>0</v>
      </c>
      <c r="W768" s="25">
        <f>表2[[#This Row],[GR]]+表2[[#This Row],[根据BU需调整GR]]</f>
        <v>0</v>
      </c>
      <c r="X768" s="23">
        <f>表2[[#This Row],[MAT销量]]*(1+表2[[#This Row],[调整后GR2]])</f>
        <v>6081.8666666667004</v>
      </c>
      <c r="Y768" s="23">
        <f>表2[[#This Row],[调整结果]]/12/114.03</f>
        <v>4.444639324934009</v>
      </c>
      <c r="Z768" s="27">
        <f>ROUND(表2[[#This Row],[调整结果]]-表2[[#This Row],[14 ECI金额]],0)</f>
        <v>0</v>
      </c>
      <c r="AA768" t="s">
        <v>2198</v>
      </c>
    </row>
    <row r="769" spans="1:27" x14ac:dyDescent="0.2">
      <c r="A769" t="s">
        <v>1356</v>
      </c>
      <c r="B769" s="38" t="s">
        <v>1357</v>
      </c>
      <c r="C769" t="s">
        <v>1413</v>
      </c>
      <c r="D769" s="38" t="s">
        <v>1414</v>
      </c>
      <c r="E769" s="38" t="s">
        <v>1429</v>
      </c>
      <c r="F769">
        <v>11500213</v>
      </c>
      <c r="G769" s="39" t="s">
        <v>1445</v>
      </c>
      <c r="H769" s="39" t="s">
        <v>105</v>
      </c>
      <c r="I769" s="38" t="s">
        <v>4</v>
      </c>
      <c r="J769" s="38" t="s">
        <v>171</v>
      </c>
      <c r="K769" s="38" t="s">
        <v>106</v>
      </c>
      <c r="L769" s="38">
        <v>310</v>
      </c>
      <c r="M769" s="38">
        <v>300</v>
      </c>
      <c r="N769" s="2">
        <v>48000</v>
      </c>
      <c r="O769" s="2">
        <v>1</v>
      </c>
      <c r="P769" s="2">
        <v>62641.306666666998</v>
      </c>
      <c r="Q769" s="3">
        <v>0.80594541666666997</v>
      </c>
      <c r="R769" s="48" t="s">
        <v>2197</v>
      </c>
      <c r="S769" s="25">
        <v>0</v>
      </c>
      <c r="T769" s="23">
        <v>62641.31</v>
      </c>
      <c r="U769" s="36">
        <f>VLOOKUP(表2[[#This Row],[2014 Segment]],表3[],3)</f>
        <v>0</v>
      </c>
      <c r="V769" s="25">
        <v>0</v>
      </c>
      <c r="W769" s="25">
        <f>表2[[#This Row],[GR]]+表2[[#This Row],[根据BU需调整GR]]</f>
        <v>0</v>
      </c>
      <c r="X769" s="23">
        <f>表2[[#This Row],[MAT销量]]*(1+表2[[#This Row],[调整后GR2]])</f>
        <v>62641.306666666998</v>
      </c>
      <c r="Y769" s="23">
        <f>表2[[#This Row],[调整结果]]/12/114.03</f>
        <v>45.778381907295589</v>
      </c>
      <c r="Z769" s="27">
        <f>ROUND(表2[[#This Row],[调整结果]]-表2[[#This Row],[14 ECI金额]],0)</f>
        <v>0</v>
      </c>
      <c r="AA769" t="s">
        <v>2198</v>
      </c>
    </row>
    <row r="770" spans="1:27" x14ac:dyDescent="0.2">
      <c r="A770" t="s">
        <v>1356</v>
      </c>
      <c r="B770" s="38" t="s">
        <v>1357</v>
      </c>
      <c r="C770" t="s">
        <v>1413</v>
      </c>
      <c r="D770" s="38" t="s">
        <v>1414</v>
      </c>
      <c r="E770" s="38" t="s">
        <v>1430</v>
      </c>
      <c r="F770">
        <v>11500214</v>
      </c>
      <c r="G770" s="39" t="s">
        <v>315</v>
      </c>
      <c r="H770" s="39" t="s">
        <v>105</v>
      </c>
      <c r="I770" s="38" t="s">
        <v>4</v>
      </c>
      <c r="J770" s="38" t="s">
        <v>313</v>
      </c>
      <c r="K770" s="38" t="s">
        <v>106</v>
      </c>
      <c r="L770" s="38">
        <v>618</v>
      </c>
      <c r="M770" s="38">
        <v>500</v>
      </c>
      <c r="N770" s="2">
        <v>36000</v>
      </c>
      <c r="O770" s="2">
        <v>1</v>
      </c>
      <c r="P770" s="2">
        <v>9730.56</v>
      </c>
      <c r="Q770" s="3">
        <v>0.59049777777778001</v>
      </c>
      <c r="R770" s="48" t="s">
        <v>2197</v>
      </c>
      <c r="S770" s="25">
        <v>0</v>
      </c>
      <c r="T770" s="23">
        <v>9730.56</v>
      </c>
      <c r="U770" s="36">
        <f>VLOOKUP(表2[[#This Row],[2014 Segment]],表3[],3)</f>
        <v>0</v>
      </c>
      <c r="V770" s="25">
        <v>0</v>
      </c>
      <c r="W770" s="25">
        <f>表2[[#This Row],[GR]]+表2[[#This Row],[根据BU需调整GR]]</f>
        <v>0</v>
      </c>
      <c r="X770" s="23">
        <f>表2[[#This Row],[MAT销量]]*(1+表2[[#This Row],[调整后GR2]])</f>
        <v>9730.56</v>
      </c>
      <c r="Y770" s="23">
        <f>表2[[#This Row],[调整结果]]/12/114.03</f>
        <v>7.1111111111111107</v>
      </c>
      <c r="Z770" s="27">
        <f>ROUND(表2[[#This Row],[调整结果]]-表2[[#This Row],[14 ECI金额]],0)</f>
        <v>0</v>
      </c>
      <c r="AA770" t="s">
        <v>2198</v>
      </c>
    </row>
    <row r="771" spans="1:27" x14ac:dyDescent="0.2">
      <c r="A771" t="s">
        <v>1356</v>
      </c>
      <c r="B771" s="38" t="s">
        <v>1357</v>
      </c>
      <c r="C771" t="s">
        <v>1413</v>
      </c>
      <c r="D771" s="38" t="s">
        <v>1414</v>
      </c>
      <c r="E771" s="38" t="s">
        <v>1432</v>
      </c>
      <c r="F771">
        <v>11500216</v>
      </c>
      <c r="G771" s="39" t="s">
        <v>1446</v>
      </c>
      <c r="H771" s="39" t="s">
        <v>105</v>
      </c>
      <c r="I771" s="38" t="s">
        <v>4</v>
      </c>
      <c r="J771" s="38" t="s">
        <v>37</v>
      </c>
      <c r="K771" s="38" t="s">
        <v>107</v>
      </c>
      <c r="L771" s="38">
        <v>200</v>
      </c>
      <c r="M771" s="38">
        <v>0</v>
      </c>
      <c r="N771" s="2">
        <v>40800</v>
      </c>
      <c r="O771" s="2">
        <v>1</v>
      </c>
      <c r="P771" s="2">
        <v>12163.866666667</v>
      </c>
      <c r="Q771" s="3">
        <v>0.37179411764706</v>
      </c>
      <c r="R771" s="48" t="s">
        <v>2196</v>
      </c>
      <c r="S771" s="25">
        <v>0</v>
      </c>
      <c r="T771" s="23">
        <v>12163.87</v>
      </c>
      <c r="U771" s="36">
        <f>VLOOKUP(表2[[#This Row],[2014 Segment]],表3[],3)</f>
        <v>0</v>
      </c>
      <c r="V771" s="25">
        <v>0</v>
      </c>
      <c r="W771" s="25">
        <f>表2[[#This Row],[GR]]+表2[[#This Row],[根据BU需调整GR]]</f>
        <v>0</v>
      </c>
      <c r="X771" s="23">
        <f>表2[[#This Row],[MAT销量]]*(1+表2[[#This Row],[调整后GR2]])</f>
        <v>12163.866666667</v>
      </c>
      <c r="Y771" s="23">
        <f>表2[[#This Row],[调整结果]]/12/114.03</f>
        <v>8.8893760901129824</v>
      </c>
      <c r="Z771" s="27">
        <f>ROUND(表2[[#This Row],[调整结果]]-表2[[#This Row],[14 ECI金额]],0)</f>
        <v>0</v>
      </c>
      <c r="AA771" t="s">
        <v>2198</v>
      </c>
    </row>
    <row r="772" spans="1:27" x14ac:dyDescent="0.2">
      <c r="A772" t="s">
        <v>1356</v>
      </c>
      <c r="B772" s="38" t="s">
        <v>1357</v>
      </c>
      <c r="C772" t="s">
        <v>1413</v>
      </c>
      <c r="D772" s="38" t="s">
        <v>1414</v>
      </c>
      <c r="E772" s="38" t="s">
        <v>1432</v>
      </c>
      <c r="F772">
        <v>11500217</v>
      </c>
      <c r="G772" s="39" t="s">
        <v>478</v>
      </c>
      <c r="H772" s="39" t="s">
        <v>105</v>
      </c>
      <c r="I772" s="38" t="s">
        <v>4</v>
      </c>
      <c r="J772" s="38" t="s">
        <v>314</v>
      </c>
      <c r="K772" s="38" t="s">
        <v>106</v>
      </c>
      <c r="L772" s="38">
        <v>400</v>
      </c>
      <c r="M772" s="38">
        <v>200</v>
      </c>
      <c r="N772" s="2">
        <v>244272</v>
      </c>
      <c r="O772" s="2">
        <v>2</v>
      </c>
      <c r="P772" s="2">
        <v>200545.45333332999</v>
      </c>
      <c r="Q772" s="3">
        <v>0.78520874271303998</v>
      </c>
      <c r="R772" s="48" t="s">
        <v>2197</v>
      </c>
      <c r="S772" s="25">
        <v>0</v>
      </c>
      <c r="T772" s="23">
        <v>200545.45</v>
      </c>
      <c r="U772" s="36">
        <f>VLOOKUP(表2[[#This Row],[2014 Segment]],表3[],3)</f>
        <v>0</v>
      </c>
      <c r="V772" s="25">
        <v>0</v>
      </c>
      <c r="W772" s="25">
        <f>表2[[#This Row],[GR]]+表2[[#This Row],[根据BU需调整GR]]</f>
        <v>0</v>
      </c>
      <c r="X772" s="23">
        <f>表2[[#This Row],[MAT销量]]*(1+表2[[#This Row],[调整后GR2]])</f>
        <v>200545.45333332999</v>
      </c>
      <c r="Y772" s="23">
        <f>表2[[#This Row],[调整结果]]/12/114.03</f>
        <v>146.558985452169</v>
      </c>
      <c r="Z772" s="27">
        <f>ROUND(表2[[#This Row],[调整结果]]-表2[[#This Row],[14 ECI金额]],0)</f>
        <v>0</v>
      </c>
      <c r="AA772" t="s">
        <v>2198</v>
      </c>
    </row>
    <row r="773" spans="1:27" x14ac:dyDescent="0.2">
      <c r="A773" t="s">
        <v>1356</v>
      </c>
      <c r="B773" s="38" t="s">
        <v>1357</v>
      </c>
      <c r="C773" t="s">
        <v>1413</v>
      </c>
      <c r="D773" s="38" t="s">
        <v>1414</v>
      </c>
      <c r="E773" s="38" t="s">
        <v>1418</v>
      </c>
      <c r="F773">
        <v>11500264</v>
      </c>
      <c r="G773" s="39" t="s">
        <v>1447</v>
      </c>
      <c r="H773" s="39" t="s">
        <v>105</v>
      </c>
      <c r="I773" s="38" t="s">
        <v>4</v>
      </c>
      <c r="J773" s="38" t="s">
        <v>1438</v>
      </c>
      <c r="K773" s="38" t="s">
        <v>104</v>
      </c>
      <c r="L773" s="38">
        <v>1000</v>
      </c>
      <c r="M773" s="38">
        <v>200</v>
      </c>
      <c r="N773" s="2">
        <v>36000</v>
      </c>
      <c r="O773" s="2">
        <v>1</v>
      </c>
      <c r="P773" s="2">
        <v>13684</v>
      </c>
      <c r="Q773" s="49">
        <v>0.27211944444443997</v>
      </c>
      <c r="R773" s="48" t="s">
        <v>2196</v>
      </c>
      <c r="S773" s="25">
        <v>0</v>
      </c>
      <c r="T773" s="23">
        <v>13684</v>
      </c>
      <c r="U773" s="36">
        <f>VLOOKUP(表2[[#This Row],[2014 Segment]],表3[],3)</f>
        <v>0</v>
      </c>
      <c r="V773" s="25">
        <v>0</v>
      </c>
      <c r="W773" s="25">
        <f>表2[[#This Row],[GR]]+表2[[#This Row],[根据BU需调整GR]]</f>
        <v>0</v>
      </c>
      <c r="X773" s="23">
        <f>表2[[#This Row],[MAT销量]]*(1+表2[[#This Row],[调整后GR2]])</f>
        <v>13684</v>
      </c>
      <c r="Y773" s="23">
        <f>表2[[#This Row],[调整结果]]/12/114.03</f>
        <v>10.000292320734308</v>
      </c>
      <c r="Z773" s="27">
        <f>ROUND(表2[[#This Row],[调整结果]]-表2[[#This Row],[14 ECI金额]],0)</f>
        <v>0</v>
      </c>
      <c r="AA773" t="s">
        <v>2198</v>
      </c>
    </row>
    <row r="774" spans="1:27" x14ac:dyDescent="0.2">
      <c r="A774" t="s">
        <v>1356</v>
      </c>
      <c r="B774" s="38" t="s">
        <v>1357</v>
      </c>
      <c r="C774" t="s">
        <v>1413</v>
      </c>
      <c r="D774" s="38" t="s">
        <v>1414</v>
      </c>
      <c r="E774" s="38" t="s">
        <v>1418</v>
      </c>
      <c r="F774">
        <v>11500266</v>
      </c>
      <c r="G774" s="39" t="s">
        <v>1448</v>
      </c>
      <c r="H774" s="39" t="s">
        <v>105</v>
      </c>
      <c r="I774" s="38" t="s">
        <v>4</v>
      </c>
      <c r="J774" s="38" t="s">
        <v>1438</v>
      </c>
      <c r="K774" s="38" t="s">
        <v>106</v>
      </c>
      <c r="L774" s="38">
        <v>300</v>
      </c>
      <c r="M774" s="38">
        <v>100</v>
      </c>
      <c r="N774" s="2">
        <v>54000</v>
      </c>
      <c r="O774" s="2">
        <v>1</v>
      </c>
      <c r="P774" s="2">
        <v>47742.8</v>
      </c>
      <c r="Q774" s="3">
        <v>0.73449074074073994</v>
      </c>
      <c r="R774" s="48" t="s">
        <v>2197</v>
      </c>
      <c r="S774" s="25">
        <v>0</v>
      </c>
      <c r="T774" s="23">
        <v>47742.8</v>
      </c>
      <c r="U774" s="36">
        <f>VLOOKUP(表2[[#This Row],[2014 Segment]],表3[],3)</f>
        <v>0</v>
      </c>
      <c r="V774" s="25">
        <v>0</v>
      </c>
      <c r="W774" s="25">
        <f>表2[[#This Row],[GR]]+表2[[#This Row],[根据BU需调整GR]]</f>
        <v>0</v>
      </c>
      <c r="X774" s="23">
        <f>表2[[#This Row],[MAT销量]]*(1+表2[[#This Row],[调整后GR2]])</f>
        <v>47742.8</v>
      </c>
      <c r="Y774" s="23">
        <f>表2[[#This Row],[调整结果]]/12/114.03</f>
        <v>34.890525885001026</v>
      </c>
      <c r="Z774" s="27">
        <f>ROUND(表2[[#This Row],[调整结果]]-表2[[#This Row],[14 ECI金额]],0)</f>
        <v>0</v>
      </c>
      <c r="AA774" t="s">
        <v>2198</v>
      </c>
    </row>
    <row r="775" spans="1:27" x14ac:dyDescent="0.2">
      <c r="A775" t="s">
        <v>1356</v>
      </c>
      <c r="B775" s="38" t="s">
        <v>1357</v>
      </c>
      <c r="C775" t="s">
        <v>1413</v>
      </c>
      <c r="D775" s="38" t="s">
        <v>1414</v>
      </c>
      <c r="E775" s="38" t="s">
        <v>1418</v>
      </c>
      <c r="F775">
        <v>11500272</v>
      </c>
      <c r="G775" s="39" t="s">
        <v>1449</v>
      </c>
      <c r="H775" s="39" t="s">
        <v>105</v>
      </c>
      <c r="I775" s="38" t="s">
        <v>4</v>
      </c>
      <c r="J775" s="38" t="s">
        <v>307</v>
      </c>
      <c r="K775" s="38" t="s">
        <v>104</v>
      </c>
      <c r="L775" s="38">
        <v>700</v>
      </c>
      <c r="M775" s="38">
        <v>350</v>
      </c>
      <c r="N775" s="2">
        <v>48000</v>
      </c>
      <c r="O775" s="2">
        <v>1</v>
      </c>
      <c r="P775" s="2">
        <v>0</v>
      </c>
      <c r="Q775" s="3">
        <v>0</v>
      </c>
      <c r="R775" s="48" t="s">
        <v>2195</v>
      </c>
      <c r="S775" s="25">
        <v>0</v>
      </c>
      <c r="T775" s="23">
        <v>0</v>
      </c>
      <c r="U775" s="36">
        <f>VLOOKUP(表2[[#This Row],[2014 Segment]],表3[],3)</f>
        <v>0</v>
      </c>
      <c r="V775" s="25">
        <v>0</v>
      </c>
      <c r="W775" s="25">
        <f>表2[[#This Row],[GR]]+表2[[#This Row],[根据BU需调整GR]]</f>
        <v>0</v>
      </c>
      <c r="X775" s="23">
        <f>表2[[#This Row],[MAT销量]]*(1+表2[[#This Row],[调整后GR2]])</f>
        <v>0</v>
      </c>
      <c r="Y775" s="23">
        <f>表2[[#This Row],[调整结果]]/12/114.03</f>
        <v>0</v>
      </c>
      <c r="Z775" s="27">
        <f>ROUND(表2[[#This Row],[调整结果]]-表2[[#This Row],[14 ECI金额]],0)</f>
        <v>0</v>
      </c>
      <c r="AA775" t="s">
        <v>2198</v>
      </c>
    </row>
    <row r="776" spans="1:27" x14ac:dyDescent="0.2">
      <c r="A776" t="s">
        <v>1356</v>
      </c>
      <c r="B776" s="38" t="s">
        <v>1357</v>
      </c>
      <c r="C776" t="s">
        <v>1413</v>
      </c>
      <c r="D776" s="38" t="s">
        <v>1414</v>
      </c>
      <c r="E776" s="38" t="s">
        <v>1430</v>
      </c>
      <c r="F776">
        <v>13000105</v>
      </c>
      <c r="G776" s="39" t="s">
        <v>1450</v>
      </c>
      <c r="H776" s="39" t="s">
        <v>105</v>
      </c>
      <c r="I776" s="38" t="s">
        <v>4</v>
      </c>
      <c r="J776" s="38" t="s">
        <v>37</v>
      </c>
      <c r="K776" s="38" t="s">
        <v>107</v>
      </c>
      <c r="L776" s="38">
        <v>200</v>
      </c>
      <c r="M776" s="38">
        <v>0</v>
      </c>
      <c r="N776" s="2">
        <v>41400</v>
      </c>
      <c r="O776" s="2">
        <v>1</v>
      </c>
      <c r="P776" s="2">
        <v>28279.973333333</v>
      </c>
      <c r="Q776" s="3">
        <v>0.72862657004831</v>
      </c>
      <c r="R776" s="48" t="s">
        <v>2197</v>
      </c>
      <c r="S776" s="25">
        <v>0</v>
      </c>
      <c r="T776" s="23">
        <v>28279.97</v>
      </c>
      <c r="U776" s="36">
        <f>VLOOKUP(表2[[#This Row],[2014 Segment]],表3[],3)</f>
        <v>0</v>
      </c>
      <c r="V776" s="25">
        <v>0</v>
      </c>
      <c r="W776" s="25">
        <f>表2[[#This Row],[GR]]+表2[[#This Row],[根据BU需调整GR]]</f>
        <v>0</v>
      </c>
      <c r="X776" s="23">
        <f>表2[[#This Row],[MAT销量]]*(1+表2[[#This Row],[调整后GR2]])</f>
        <v>28279.973333333</v>
      </c>
      <c r="Y776" s="23">
        <f>表2[[#This Row],[调整结果]]/12/114.03</f>
        <v>20.667056427645505</v>
      </c>
      <c r="Z776" s="27">
        <f>ROUND(表2[[#This Row],[调整结果]]-表2[[#This Row],[14 ECI金额]],0)</f>
        <v>0</v>
      </c>
      <c r="AA776" t="s">
        <v>2198</v>
      </c>
    </row>
    <row r="777" spans="1:27" x14ac:dyDescent="0.2">
      <c r="A777" t="s">
        <v>1356</v>
      </c>
      <c r="B777" s="38" t="s">
        <v>1357</v>
      </c>
      <c r="C777" t="s">
        <v>1413</v>
      </c>
      <c r="D777" s="38" t="s">
        <v>1414</v>
      </c>
      <c r="E777" s="38" t="s">
        <v>1426</v>
      </c>
      <c r="F777">
        <v>13000136</v>
      </c>
      <c r="G777" s="39" t="s">
        <v>303</v>
      </c>
      <c r="H777" s="39" t="s">
        <v>103</v>
      </c>
      <c r="I777" s="38" t="s">
        <v>4</v>
      </c>
      <c r="J777" s="38" t="s">
        <v>304</v>
      </c>
      <c r="K777" s="38" t="s">
        <v>104</v>
      </c>
      <c r="L777" s="38">
        <v>1810</v>
      </c>
      <c r="M777" s="38">
        <v>3500</v>
      </c>
      <c r="N777" s="2">
        <v>204071.49333333</v>
      </c>
      <c r="O777" s="2">
        <v>2</v>
      </c>
      <c r="P777" s="2">
        <v>142007.49333333</v>
      </c>
      <c r="Q777" s="3">
        <v>0.72957754935818997</v>
      </c>
      <c r="R777" s="48" t="s">
        <v>2197</v>
      </c>
      <c r="S777" s="25">
        <v>0</v>
      </c>
      <c r="T777" s="23">
        <v>142007.49</v>
      </c>
      <c r="U777" s="36">
        <f>VLOOKUP(表2[[#This Row],[2014 Segment]],表3[],3)</f>
        <v>0</v>
      </c>
      <c r="V777" s="25">
        <v>0</v>
      </c>
      <c r="W777" s="25">
        <f>表2[[#This Row],[GR]]+表2[[#This Row],[根据BU需调整GR]]</f>
        <v>0</v>
      </c>
      <c r="X777" s="23">
        <f>表2[[#This Row],[MAT销量]]*(1+表2[[#This Row],[调整后GR2]])</f>
        <v>142007.49333333</v>
      </c>
      <c r="Y777" s="23">
        <f>表2[[#This Row],[调整结果]]/12/114.03</f>
        <v>103.77933682169166</v>
      </c>
      <c r="Z777" s="27">
        <f>ROUND(表2[[#This Row],[调整结果]]-表2[[#This Row],[14 ECI金额]],0)</f>
        <v>0</v>
      </c>
      <c r="AA777" t="s">
        <v>2198</v>
      </c>
    </row>
    <row r="778" spans="1:27" x14ac:dyDescent="0.2">
      <c r="A778" t="s">
        <v>1356</v>
      </c>
      <c r="B778" s="38" t="s">
        <v>1357</v>
      </c>
      <c r="C778" t="s">
        <v>1413</v>
      </c>
      <c r="D778" s="38" t="s">
        <v>1414</v>
      </c>
      <c r="E778" s="38" t="s">
        <v>1424</v>
      </c>
      <c r="F778">
        <v>13000219</v>
      </c>
      <c r="G778" s="39" t="s">
        <v>1451</v>
      </c>
      <c r="H778" s="39" t="s">
        <v>105</v>
      </c>
      <c r="I778" s="38" t="s">
        <v>4</v>
      </c>
      <c r="J778" s="38" t="s">
        <v>177</v>
      </c>
      <c r="K778" s="38" t="s">
        <v>107</v>
      </c>
      <c r="L778" s="38">
        <v>200</v>
      </c>
      <c r="M778" s="38">
        <v>100</v>
      </c>
      <c r="N778" s="2">
        <v>93600</v>
      </c>
      <c r="O778" s="2">
        <v>1</v>
      </c>
      <c r="P778" s="2">
        <v>57569.813333332997</v>
      </c>
      <c r="Q778" s="3">
        <v>0.66854476495727</v>
      </c>
      <c r="R778" s="48" t="s">
        <v>2197</v>
      </c>
      <c r="S778" s="25">
        <v>0</v>
      </c>
      <c r="T778" s="23">
        <v>57569.81</v>
      </c>
      <c r="U778" s="36">
        <f>VLOOKUP(表2[[#This Row],[2014 Segment]],表3[],3)</f>
        <v>0</v>
      </c>
      <c r="V778" s="25">
        <v>0</v>
      </c>
      <c r="W778" s="25">
        <f>表2[[#This Row],[GR]]+表2[[#This Row],[根据BU需调整GR]]</f>
        <v>0</v>
      </c>
      <c r="X778" s="23">
        <f>表2[[#This Row],[MAT销量]]*(1+表2[[#This Row],[调整后GR2]])</f>
        <v>57569.813333332997</v>
      </c>
      <c r="Y778" s="23">
        <f>表2[[#This Row],[调整结果]]/12/114.03</f>
        <v>42.072125269178429</v>
      </c>
      <c r="Z778" s="27">
        <f>ROUND(表2[[#This Row],[调整结果]]-表2[[#This Row],[14 ECI金额]],0)</f>
        <v>0</v>
      </c>
      <c r="AA778" t="s">
        <v>2198</v>
      </c>
    </row>
    <row r="779" spans="1:27" x14ac:dyDescent="0.2">
      <c r="A779" t="s">
        <v>1356</v>
      </c>
      <c r="B779" s="38" t="s">
        <v>1357</v>
      </c>
      <c r="C779" t="s">
        <v>1413</v>
      </c>
      <c r="D779" s="38" t="s">
        <v>1414</v>
      </c>
      <c r="E779" s="38" t="s">
        <v>1432</v>
      </c>
      <c r="F779">
        <v>13000242</v>
      </c>
      <c r="G779" s="39" t="s">
        <v>1452</v>
      </c>
      <c r="H779" s="39" t="s">
        <v>105</v>
      </c>
      <c r="I779" s="38" t="s">
        <v>4</v>
      </c>
      <c r="J779" s="38" t="s">
        <v>37</v>
      </c>
      <c r="K779" s="38" t="s">
        <v>106</v>
      </c>
      <c r="L779" s="38">
        <v>280</v>
      </c>
      <c r="M779" s="38">
        <v>500</v>
      </c>
      <c r="N779" s="2">
        <v>36000</v>
      </c>
      <c r="O779" s="2">
        <v>1</v>
      </c>
      <c r="P779" s="2">
        <v>28888.133333333</v>
      </c>
      <c r="Q779" s="3">
        <v>0.38393888888889</v>
      </c>
      <c r="R779" s="48" t="s">
        <v>2196</v>
      </c>
      <c r="S779" s="25">
        <v>0</v>
      </c>
      <c r="T779" s="23">
        <v>28888.13</v>
      </c>
      <c r="U779" s="36">
        <f>VLOOKUP(表2[[#This Row],[2014 Segment]],表3[],3)</f>
        <v>0</v>
      </c>
      <c r="V779" s="25">
        <v>0</v>
      </c>
      <c r="W779" s="25">
        <f>表2[[#This Row],[GR]]+表2[[#This Row],[根据BU需调整GR]]</f>
        <v>0</v>
      </c>
      <c r="X779" s="23">
        <f>表2[[#This Row],[MAT销量]]*(1+表2[[#This Row],[调整后GR2]])</f>
        <v>28888.133333333</v>
      </c>
      <c r="Y779" s="23">
        <f>表2[[#This Row],[调整结果]]/12/114.03</f>
        <v>21.111500872089948</v>
      </c>
      <c r="Z779" s="27">
        <f>ROUND(表2[[#This Row],[调整结果]]-表2[[#This Row],[14 ECI金额]],0)</f>
        <v>0</v>
      </c>
      <c r="AA779" t="s">
        <v>2198</v>
      </c>
    </row>
    <row r="780" spans="1:27" x14ac:dyDescent="0.2">
      <c r="A780" t="s">
        <v>1356</v>
      </c>
      <c r="B780" s="38" t="s">
        <v>1357</v>
      </c>
      <c r="C780" t="s">
        <v>1413</v>
      </c>
      <c r="D780" s="38" t="s">
        <v>1414</v>
      </c>
      <c r="E780" s="38" t="s">
        <v>1419</v>
      </c>
      <c r="F780">
        <v>13000414</v>
      </c>
      <c r="G780" s="39" t="s">
        <v>1453</v>
      </c>
      <c r="H780" s="39" t="s">
        <v>105</v>
      </c>
      <c r="I780" s="38" t="s">
        <v>4</v>
      </c>
      <c r="J780" s="38" t="s">
        <v>168</v>
      </c>
      <c r="K780" s="38" t="s">
        <v>107</v>
      </c>
      <c r="L780" s="38">
        <v>0</v>
      </c>
      <c r="M780" s="38">
        <v>30</v>
      </c>
      <c r="N780" s="2">
        <v>81360</v>
      </c>
      <c r="O780" s="2">
        <v>1</v>
      </c>
      <c r="P780" s="2">
        <v>33192.186666667003</v>
      </c>
      <c r="Q780" s="3">
        <v>0.74742846607669999</v>
      </c>
      <c r="R780" s="48" t="s">
        <v>2197</v>
      </c>
      <c r="S780" s="25">
        <v>0</v>
      </c>
      <c r="T780" s="23">
        <v>33192.19</v>
      </c>
      <c r="U780" s="36">
        <f>VLOOKUP(表2[[#This Row],[2014 Segment]],表3[],3)</f>
        <v>0</v>
      </c>
      <c r="V780" s="25">
        <v>0</v>
      </c>
      <c r="W780" s="25">
        <f>表2[[#This Row],[GR]]+表2[[#This Row],[根据BU需调整GR]]</f>
        <v>0</v>
      </c>
      <c r="X780" s="23">
        <f>表2[[#This Row],[MAT销量]]*(1+表2[[#This Row],[调整后GR2]])</f>
        <v>33192.186666667003</v>
      </c>
      <c r="Y780" s="23">
        <f>表2[[#This Row],[调整结果]]/12/114.03</f>
        <v>24.256910949360549</v>
      </c>
      <c r="Z780" s="27">
        <f>ROUND(表2[[#This Row],[调整结果]]-表2[[#This Row],[14 ECI金额]],0)</f>
        <v>0</v>
      </c>
      <c r="AA780" t="s">
        <v>2198</v>
      </c>
    </row>
    <row r="781" spans="1:27" x14ac:dyDescent="0.2">
      <c r="A781" t="s">
        <v>1356</v>
      </c>
      <c r="B781" s="38" t="s">
        <v>1357</v>
      </c>
      <c r="C781" t="s">
        <v>1413</v>
      </c>
      <c r="D781" s="38" t="s">
        <v>1414</v>
      </c>
      <c r="E781" s="38" t="s">
        <v>1430</v>
      </c>
      <c r="F781">
        <v>13000623</v>
      </c>
      <c r="G781" s="39" t="s">
        <v>316</v>
      </c>
      <c r="H781" s="39" t="s">
        <v>105</v>
      </c>
      <c r="I781" s="38" t="s">
        <v>4</v>
      </c>
      <c r="J781" s="38" t="s">
        <v>37</v>
      </c>
      <c r="K781" s="38" t="s">
        <v>106</v>
      </c>
      <c r="L781" s="38">
        <v>400</v>
      </c>
      <c r="M781" s="38">
        <v>800</v>
      </c>
      <c r="N781" s="2">
        <v>36000</v>
      </c>
      <c r="O781" s="2">
        <v>1</v>
      </c>
      <c r="P781" s="2">
        <v>6841.8</v>
      </c>
      <c r="Q781" s="3">
        <v>0</v>
      </c>
      <c r="R781" s="48" t="s">
        <v>2195</v>
      </c>
      <c r="S781" s="25">
        <v>0</v>
      </c>
      <c r="T781" s="23">
        <v>6841.8</v>
      </c>
      <c r="U781" s="36">
        <f>VLOOKUP(表2[[#This Row],[2014 Segment]],表3[],3)</f>
        <v>0</v>
      </c>
      <c r="V781" s="25">
        <v>0</v>
      </c>
      <c r="W781" s="25">
        <f>表2[[#This Row],[GR]]+表2[[#This Row],[根据BU需调整GR]]</f>
        <v>0</v>
      </c>
      <c r="X781" s="23">
        <f>表2[[#This Row],[MAT销量]]*(1+表2[[#This Row],[调整后GR2]])</f>
        <v>6841.8</v>
      </c>
      <c r="Y781" s="23">
        <f>表2[[#This Row],[调整结果]]/12/114.03</f>
        <v>5</v>
      </c>
      <c r="Z781" s="27">
        <f>ROUND(表2[[#This Row],[调整结果]]-表2[[#This Row],[14 ECI金额]],0)</f>
        <v>0</v>
      </c>
      <c r="AA781" t="s">
        <v>2198</v>
      </c>
    </row>
    <row r="782" spans="1:27" x14ac:dyDescent="0.2">
      <c r="A782" t="s">
        <v>1356</v>
      </c>
      <c r="B782" s="38" t="s">
        <v>1357</v>
      </c>
      <c r="C782" t="s">
        <v>1413</v>
      </c>
      <c r="D782" s="38" t="s">
        <v>1414</v>
      </c>
      <c r="E782" s="38" t="s">
        <v>1419</v>
      </c>
      <c r="F782">
        <v>91000764</v>
      </c>
      <c r="G782" s="39" t="s">
        <v>1454</v>
      </c>
      <c r="H782" s="39" t="s">
        <v>105</v>
      </c>
      <c r="I782" s="38" t="s">
        <v>4</v>
      </c>
      <c r="J782" s="38" t="s">
        <v>475</v>
      </c>
      <c r="K782" s="38" t="s">
        <v>107</v>
      </c>
      <c r="L782" s="38">
        <v>100</v>
      </c>
      <c r="M782" s="38">
        <v>100</v>
      </c>
      <c r="N782" s="2">
        <v>36000</v>
      </c>
      <c r="O782" s="2">
        <v>1</v>
      </c>
      <c r="P782" s="2">
        <v>15405.093333332999</v>
      </c>
      <c r="Q782" s="3">
        <v>0.31819638888889001</v>
      </c>
      <c r="R782" s="48" t="s">
        <v>2196</v>
      </c>
      <c r="S782" s="25">
        <v>0</v>
      </c>
      <c r="T782" s="23">
        <v>15405.09</v>
      </c>
      <c r="U782" s="36">
        <f>VLOOKUP(表2[[#This Row],[2014 Segment]],表3[],3)</f>
        <v>0</v>
      </c>
      <c r="V782" s="25">
        <v>0</v>
      </c>
      <c r="W782" s="25">
        <f>表2[[#This Row],[GR]]+表2[[#This Row],[根据BU需调整GR]]</f>
        <v>0</v>
      </c>
      <c r="X782" s="23">
        <f>表2[[#This Row],[MAT销量]]*(1+表2[[#This Row],[调整后GR2]])</f>
        <v>15405.093333332999</v>
      </c>
      <c r="Y782" s="23">
        <f>表2[[#This Row],[调整结果]]/12/114.03</f>
        <v>11.258070488272821</v>
      </c>
      <c r="Z782" s="27">
        <f>ROUND(表2[[#This Row],[调整结果]]-表2[[#This Row],[14 ECI金额]],0)</f>
        <v>0</v>
      </c>
      <c r="AA782" t="s">
        <v>2198</v>
      </c>
    </row>
    <row r="783" spans="1:27" x14ac:dyDescent="0.2">
      <c r="A783" t="s">
        <v>1356</v>
      </c>
      <c r="B783" s="38" t="s">
        <v>1357</v>
      </c>
      <c r="C783" t="s">
        <v>1413</v>
      </c>
      <c r="D783" s="38" t="s">
        <v>1414</v>
      </c>
      <c r="E783" s="38" t="s">
        <v>1424</v>
      </c>
      <c r="F783">
        <v>91001279</v>
      </c>
      <c r="G783" s="39" t="s">
        <v>1455</v>
      </c>
      <c r="H783" s="39" t="s">
        <v>105</v>
      </c>
      <c r="I783" s="38" t="s">
        <v>4</v>
      </c>
      <c r="J783" s="38" t="s">
        <v>177</v>
      </c>
      <c r="K783" s="38" t="s">
        <v>106</v>
      </c>
      <c r="L783" s="38">
        <v>70</v>
      </c>
      <c r="M783" s="38">
        <v>70</v>
      </c>
      <c r="N783" s="2">
        <v>69600</v>
      </c>
      <c r="O783" s="2">
        <v>1</v>
      </c>
      <c r="P783" s="2">
        <v>62642.613333333</v>
      </c>
      <c r="Q783" s="3">
        <v>0.83437298850575004</v>
      </c>
      <c r="R783" s="48" t="s">
        <v>2197</v>
      </c>
      <c r="S783" s="25">
        <v>0</v>
      </c>
      <c r="T783" s="23">
        <v>62642.61</v>
      </c>
      <c r="U783" s="36">
        <f>VLOOKUP(表2[[#This Row],[2014 Segment]],表3[],3)</f>
        <v>0</v>
      </c>
      <c r="V783" s="25">
        <v>0</v>
      </c>
      <c r="W783" s="25">
        <f>表2[[#This Row],[GR]]+表2[[#This Row],[根据BU需调整GR]]</f>
        <v>0</v>
      </c>
      <c r="X783" s="23">
        <f>表2[[#This Row],[MAT销量]]*(1+表2[[#This Row],[调整后GR2]])</f>
        <v>62642.613333333</v>
      </c>
      <c r="Y783" s="23">
        <f>表2[[#This Row],[调整结果]]/12/114.03</f>
        <v>45.779336821693846</v>
      </c>
      <c r="Z783" s="27">
        <f>ROUND(表2[[#This Row],[调整结果]]-表2[[#This Row],[14 ECI金额]],0)</f>
        <v>0</v>
      </c>
      <c r="AA783" t="s">
        <v>2198</v>
      </c>
    </row>
    <row r="784" spans="1:27" x14ac:dyDescent="0.2">
      <c r="A784" t="s">
        <v>1356</v>
      </c>
      <c r="B784" s="38" t="s">
        <v>1357</v>
      </c>
      <c r="C784" t="s">
        <v>1413</v>
      </c>
      <c r="D784" s="38" t="s">
        <v>1414</v>
      </c>
      <c r="E784" s="38" t="s">
        <v>1424</v>
      </c>
      <c r="F784">
        <v>91001312</v>
      </c>
      <c r="G784" s="39" t="s">
        <v>1456</v>
      </c>
      <c r="H784" s="39" t="s">
        <v>103</v>
      </c>
      <c r="I784" s="38" t="s">
        <v>4</v>
      </c>
      <c r="J784" s="38" t="s">
        <v>177</v>
      </c>
      <c r="K784" s="38" t="s">
        <v>107</v>
      </c>
      <c r="L784" s="38">
        <v>300</v>
      </c>
      <c r="M784" s="38">
        <v>100</v>
      </c>
      <c r="N784" s="2">
        <v>65693.64</v>
      </c>
      <c r="O784" s="2">
        <v>1</v>
      </c>
      <c r="P784" s="2">
        <v>34969.733333333003</v>
      </c>
      <c r="Q784" s="3">
        <v>0.69028356474081998</v>
      </c>
      <c r="R784" s="48" t="s">
        <v>2197</v>
      </c>
      <c r="S784" s="25">
        <v>0</v>
      </c>
      <c r="T784" s="23">
        <v>34969.730000000003</v>
      </c>
      <c r="U784" s="36">
        <f>VLOOKUP(表2[[#This Row],[2014 Segment]],表3[],3)</f>
        <v>0</v>
      </c>
      <c r="V784" s="25">
        <v>0</v>
      </c>
      <c r="W784" s="25">
        <f>表2[[#This Row],[GR]]+表2[[#This Row],[根据BU需调整GR]]</f>
        <v>0</v>
      </c>
      <c r="X784" s="23">
        <f>表2[[#This Row],[MAT销量]]*(1+表2[[#This Row],[调整后GR2]])</f>
        <v>34969.733333333003</v>
      </c>
      <c r="Y784" s="23">
        <f>表2[[#This Row],[调整结果]]/12/114.03</f>
        <v>25.555945316534395</v>
      </c>
      <c r="Z784" s="27">
        <f>ROUND(表2[[#This Row],[调整结果]]-表2[[#This Row],[14 ECI金额]],0)</f>
        <v>0</v>
      </c>
      <c r="AA784" t="s">
        <v>2198</v>
      </c>
    </row>
    <row r="785" spans="1:27" x14ac:dyDescent="0.2">
      <c r="A785" t="s">
        <v>1356</v>
      </c>
      <c r="B785" s="38" t="s">
        <v>1357</v>
      </c>
      <c r="C785" t="s">
        <v>1413</v>
      </c>
      <c r="D785" s="38" t="s">
        <v>1414</v>
      </c>
      <c r="E785" s="38" t="s">
        <v>1418</v>
      </c>
      <c r="F785">
        <v>91001319</v>
      </c>
      <c r="G785" s="39" t="s">
        <v>1457</v>
      </c>
      <c r="H785" s="39" t="s">
        <v>105</v>
      </c>
      <c r="I785" s="38" t="s">
        <v>4</v>
      </c>
      <c r="J785" s="38" t="s">
        <v>307</v>
      </c>
      <c r="K785" s="38" t="s">
        <v>106</v>
      </c>
      <c r="L785" s="38">
        <v>700</v>
      </c>
      <c r="M785" s="38">
        <v>600</v>
      </c>
      <c r="N785" s="2">
        <v>36000</v>
      </c>
      <c r="O785" s="2">
        <v>1</v>
      </c>
      <c r="P785" s="2">
        <v>7602.2</v>
      </c>
      <c r="Q785" s="3">
        <v>0.16739722222222</v>
      </c>
      <c r="R785" s="48" t="s">
        <v>2195</v>
      </c>
      <c r="S785" s="25">
        <v>0</v>
      </c>
      <c r="T785" s="23">
        <v>7602.2</v>
      </c>
      <c r="U785" s="36">
        <f>VLOOKUP(表2[[#This Row],[2014 Segment]],表3[],3)</f>
        <v>0</v>
      </c>
      <c r="V785" s="25">
        <v>0</v>
      </c>
      <c r="W785" s="25">
        <f>表2[[#This Row],[GR]]+表2[[#This Row],[根据BU需调整GR]]</f>
        <v>0</v>
      </c>
      <c r="X785" s="23">
        <f>表2[[#This Row],[MAT销量]]*(1+表2[[#This Row],[调整后GR2]])</f>
        <v>7602.2</v>
      </c>
      <c r="Y785" s="23">
        <f>表2[[#This Row],[调整结果]]/12/114.03</f>
        <v>5.5557017159227104</v>
      </c>
      <c r="Z785" s="27">
        <f>ROUND(表2[[#This Row],[调整结果]]-表2[[#This Row],[14 ECI金额]],0)</f>
        <v>0</v>
      </c>
      <c r="AA785" t="s">
        <v>2198</v>
      </c>
    </row>
    <row r="786" spans="1:27" x14ac:dyDescent="0.2">
      <c r="A786" t="s">
        <v>1356</v>
      </c>
      <c r="B786" s="38" t="s">
        <v>1357</v>
      </c>
      <c r="C786" t="s">
        <v>1413</v>
      </c>
      <c r="D786" s="38" t="s">
        <v>1414</v>
      </c>
      <c r="E786" s="38" t="s">
        <v>1418</v>
      </c>
      <c r="F786">
        <v>91001389</v>
      </c>
      <c r="G786" s="39" t="s">
        <v>1458</v>
      </c>
      <c r="H786" s="39" t="s">
        <v>105</v>
      </c>
      <c r="I786" s="38" t="s">
        <v>4</v>
      </c>
      <c r="J786" s="38" t="s">
        <v>472</v>
      </c>
      <c r="K786" s="38" t="s">
        <v>106</v>
      </c>
      <c r="L786" s="38">
        <v>300</v>
      </c>
      <c r="M786" s="38">
        <v>200</v>
      </c>
      <c r="N786" s="2">
        <v>48000</v>
      </c>
      <c r="O786" s="2">
        <v>1</v>
      </c>
      <c r="P786" s="2">
        <v>4865.7066666666997</v>
      </c>
      <c r="Q786" s="3">
        <v>0.15016833333332999</v>
      </c>
      <c r="R786" s="48" t="s">
        <v>2195</v>
      </c>
      <c r="S786" s="25">
        <v>0</v>
      </c>
      <c r="T786" s="23">
        <v>4865.71</v>
      </c>
      <c r="U786" s="36">
        <f>VLOOKUP(表2[[#This Row],[2014 Segment]],表3[],3)</f>
        <v>0</v>
      </c>
      <c r="V786" s="25">
        <v>0</v>
      </c>
      <c r="W786" s="25">
        <f>表2[[#This Row],[GR]]+表2[[#This Row],[根据BU需调整GR]]</f>
        <v>0</v>
      </c>
      <c r="X786" s="23">
        <f>表2[[#This Row],[MAT销量]]*(1+表2[[#This Row],[调整后GR2]])</f>
        <v>4865.7066666666997</v>
      </c>
      <c r="Y786" s="23">
        <f>表2[[#This Row],[调整结果]]/12/114.03</f>
        <v>3.5558673643388432</v>
      </c>
      <c r="Z786" s="27">
        <f>ROUND(表2[[#This Row],[调整结果]]-表2[[#This Row],[14 ECI金额]],0)</f>
        <v>0</v>
      </c>
      <c r="AA786" t="s">
        <v>2198</v>
      </c>
    </row>
    <row r="787" spans="1:27" x14ac:dyDescent="0.2">
      <c r="A787" t="s">
        <v>1356</v>
      </c>
      <c r="B787" s="38" t="s">
        <v>1357</v>
      </c>
      <c r="C787" t="s">
        <v>1413</v>
      </c>
      <c r="D787" s="38" t="s">
        <v>1414</v>
      </c>
      <c r="E787" s="38" t="s">
        <v>1415</v>
      </c>
      <c r="F787">
        <v>91001609</v>
      </c>
      <c r="G787" s="39" t="s">
        <v>1459</v>
      </c>
      <c r="H787" s="39" t="s">
        <v>105</v>
      </c>
      <c r="I787" s="38" t="s">
        <v>4</v>
      </c>
      <c r="J787" s="38" t="s">
        <v>1460</v>
      </c>
      <c r="K787" s="38" t="s">
        <v>106</v>
      </c>
      <c r="L787" s="38">
        <v>200</v>
      </c>
      <c r="M787" s="38">
        <v>150</v>
      </c>
      <c r="N787" s="2">
        <v>174000</v>
      </c>
      <c r="O787" s="2">
        <v>1</v>
      </c>
      <c r="P787" s="2">
        <v>170290.13333333001</v>
      </c>
      <c r="Q787" s="49">
        <v>0.96482965517241004</v>
      </c>
      <c r="R787" s="48" t="s">
        <v>2197</v>
      </c>
      <c r="S787" s="25">
        <v>0</v>
      </c>
      <c r="T787" s="23">
        <v>170290.13</v>
      </c>
      <c r="U787" s="36">
        <f>VLOOKUP(表2[[#This Row],[2014 Segment]],表3[],3)</f>
        <v>0</v>
      </c>
      <c r="V787" s="25">
        <v>0</v>
      </c>
      <c r="W787" s="25">
        <f>表2[[#This Row],[GR]]+表2[[#This Row],[根据BU需调整GR]]</f>
        <v>0</v>
      </c>
      <c r="X787" s="23">
        <f>表2[[#This Row],[MAT销量]]*(1+表2[[#This Row],[调整后GR2]])</f>
        <v>170290.13333333001</v>
      </c>
      <c r="Y787" s="23">
        <f>表2[[#This Row],[调整结果]]/12/114.03</f>
        <v>124.44834205423282</v>
      </c>
      <c r="Z787" s="27">
        <f>ROUND(表2[[#This Row],[调整结果]]-表2[[#This Row],[14 ECI金额]],0)</f>
        <v>0</v>
      </c>
      <c r="AA787" t="s">
        <v>2198</v>
      </c>
    </row>
    <row r="788" spans="1:27" x14ac:dyDescent="0.2">
      <c r="A788" t="s">
        <v>1356</v>
      </c>
      <c r="B788" s="38" t="s">
        <v>1357</v>
      </c>
      <c r="C788" t="s">
        <v>1413</v>
      </c>
      <c r="D788" s="38" t="s">
        <v>1414</v>
      </c>
      <c r="E788" s="38" t="s">
        <v>1429</v>
      </c>
      <c r="F788">
        <v>91001669</v>
      </c>
      <c r="G788" s="39" t="s">
        <v>1461</v>
      </c>
      <c r="H788" s="39" t="s">
        <v>105</v>
      </c>
      <c r="I788" s="38" t="s">
        <v>4</v>
      </c>
      <c r="J788" s="38" t="s">
        <v>171</v>
      </c>
      <c r="K788" s="38" t="s">
        <v>106</v>
      </c>
      <c r="L788" s="38">
        <v>100</v>
      </c>
      <c r="M788" s="38">
        <v>250</v>
      </c>
      <c r="N788" s="2">
        <v>36000</v>
      </c>
      <c r="O788" s="2">
        <v>1</v>
      </c>
      <c r="P788" s="2">
        <v>36490.266666666997</v>
      </c>
      <c r="Q788" s="3">
        <v>0.31868055555556002</v>
      </c>
      <c r="R788" s="48" t="s">
        <v>2196</v>
      </c>
      <c r="S788" s="25">
        <v>0</v>
      </c>
      <c r="T788" s="23">
        <v>36490.269999999997</v>
      </c>
      <c r="U788" s="36">
        <f>VLOOKUP(表2[[#This Row],[2014 Segment]],表3[],3)</f>
        <v>0</v>
      </c>
      <c r="V788" s="25">
        <v>0</v>
      </c>
      <c r="W788" s="25">
        <f>表2[[#This Row],[GR]]+表2[[#This Row],[根据BU需调整GR]]</f>
        <v>0</v>
      </c>
      <c r="X788" s="23">
        <f>表2[[#This Row],[MAT销量]]*(1+表2[[#This Row],[调整后GR2]])</f>
        <v>36490.266666666997</v>
      </c>
      <c r="Y788" s="23">
        <f>表2[[#This Row],[调整结果]]/12/114.03</f>
        <v>26.667153867890757</v>
      </c>
      <c r="Z788" s="27">
        <f>ROUND(表2[[#This Row],[调整结果]]-表2[[#This Row],[14 ECI金额]],0)</f>
        <v>0</v>
      </c>
      <c r="AA788" t="s">
        <v>2198</v>
      </c>
    </row>
    <row r="789" spans="1:27" x14ac:dyDescent="0.2">
      <c r="A789" t="s">
        <v>1356</v>
      </c>
      <c r="B789" s="38" t="s">
        <v>1357</v>
      </c>
      <c r="C789" t="s">
        <v>1413</v>
      </c>
      <c r="D789" s="38" t="s">
        <v>1414</v>
      </c>
      <c r="E789" s="38" t="s">
        <v>1415</v>
      </c>
      <c r="F789">
        <v>91001738</v>
      </c>
      <c r="G789" s="39" t="s">
        <v>1462</v>
      </c>
      <c r="H789" s="39" t="s">
        <v>105</v>
      </c>
      <c r="I789" s="38" t="s">
        <v>4</v>
      </c>
      <c r="J789" s="38" t="s">
        <v>166</v>
      </c>
      <c r="K789" s="38" t="s">
        <v>107</v>
      </c>
      <c r="L789" s="38">
        <v>150</v>
      </c>
      <c r="M789" s="38">
        <v>0</v>
      </c>
      <c r="N789" s="2">
        <v>57456</v>
      </c>
      <c r="O789" s="2">
        <v>1</v>
      </c>
      <c r="P789" s="2">
        <v>58602.453333332996</v>
      </c>
      <c r="Q789" s="3">
        <v>0.76386243386243002</v>
      </c>
      <c r="R789" s="48" t="s">
        <v>2197</v>
      </c>
      <c r="S789" s="25">
        <v>0</v>
      </c>
      <c r="T789" s="23">
        <v>58602.45</v>
      </c>
      <c r="U789" s="36">
        <f>VLOOKUP(表2[[#This Row],[2014 Segment]],表3[],3)</f>
        <v>0</v>
      </c>
      <c r="V789" s="25">
        <v>0</v>
      </c>
      <c r="W789" s="25">
        <f>表2[[#This Row],[GR]]+表2[[#This Row],[根据BU需调整GR]]</f>
        <v>0</v>
      </c>
      <c r="X789" s="23">
        <f>表2[[#This Row],[MAT销量]]*(1+表2[[#This Row],[调整后GR2]])</f>
        <v>58602.453333332996</v>
      </c>
      <c r="Y789" s="23">
        <f>表2[[#This Row],[调整结果]]/12/114.03</f>
        <v>42.826780476872308</v>
      </c>
      <c r="Z789" s="27">
        <f>ROUND(表2[[#This Row],[调整结果]]-表2[[#This Row],[14 ECI金额]],0)</f>
        <v>0</v>
      </c>
      <c r="AA789" t="s">
        <v>2198</v>
      </c>
    </row>
    <row r="790" spans="1:27" x14ac:dyDescent="0.2">
      <c r="A790" t="s">
        <v>1356</v>
      </c>
      <c r="B790" s="38" t="s">
        <v>1357</v>
      </c>
      <c r="C790" t="s">
        <v>1413</v>
      </c>
      <c r="D790" s="38" t="s">
        <v>1414</v>
      </c>
      <c r="E790" s="38" t="s">
        <v>1429</v>
      </c>
      <c r="F790">
        <v>91012066</v>
      </c>
      <c r="G790" s="39" t="s">
        <v>1463</v>
      </c>
      <c r="H790" s="39" t="s">
        <v>105</v>
      </c>
      <c r="I790" s="38" t="s">
        <v>4</v>
      </c>
      <c r="J790" s="38" t="s">
        <v>37</v>
      </c>
      <c r="K790" s="38" t="s">
        <v>106</v>
      </c>
      <c r="L790" s="38">
        <v>100</v>
      </c>
      <c r="M790" s="38">
        <v>120</v>
      </c>
      <c r="N790" s="2">
        <v>36000</v>
      </c>
      <c r="O790" s="2">
        <v>1</v>
      </c>
      <c r="P790" s="2">
        <v>27216.613333333</v>
      </c>
      <c r="Q790" s="3">
        <v>0.90033888888889002</v>
      </c>
      <c r="R790" s="48" t="s">
        <v>2197</v>
      </c>
      <c r="S790" s="25">
        <v>0</v>
      </c>
      <c r="T790" s="23">
        <v>27216.61</v>
      </c>
      <c r="U790" s="36">
        <f>VLOOKUP(表2[[#This Row],[2014 Segment]],表3[],3)</f>
        <v>0</v>
      </c>
      <c r="V790" s="25">
        <v>0</v>
      </c>
      <c r="W790" s="25">
        <f>表2[[#This Row],[GR]]+表2[[#This Row],[根据BU需调整GR]]</f>
        <v>0</v>
      </c>
      <c r="X790" s="23">
        <f>表2[[#This Row],[MAT销量]]*(1+表2[[#This Row],[调整后GR2]])</f>
        <v>27216.613333333</v>
      </c>
      <c r="Y790" s="23">
        <f>表2[[#This Row],[调整结果]]/12/114.03</f>
        <v>19.889950987556634</v>
      </c>
      <c r="Z790" s="27">
        <f>ROUND(表2[[#This Row],[调整结果]]-表2[[#This Row],[14 ECI金额]],0)</f>
        <v>0</v>
      </c>
      <c r="AA790" t="s">
        <v>2198</v>
      </c>
    </row>
    <row r="791" spans="1:27" x14ac:dyDescent="0.2">
      <c r="A791" t="s">
        <v>1356</v>
      </c>
      <c r="B791" s="38" t="s">
        <v>1357</v>
      </c>
      <c r="C791" t="s">
        <v>1413</v>
      </c>
      <c r="D791" s="38" t="s">
        <v>1414</v>
      </c>
      <c r="E791" s="38" t="s">
        <v>1426</v>
      </c>
      <c r="F791">
        <v>91014043</v>
      </c>
      <c r="G791" s="39" t="s">
        <v>1464</v>
      </c>
      <c r="H791" s="39" t="s">
        <v>105</v>
      </c>
      <c r="I791" s="38" t="s">
        <v>4</v>
      </c>
      <c r="J791" s="38" t="s">
        <v>304</v>
      </c>
      <c r="K791" s="38" t="s">
        <v>104</v>
      </c>
      <c r="L791" s="38">
        <v>350</v>
      </c>
      <c r="M791" s="38">
        <v>500</v>
      </c>
      <c r="N791" s="2">
        <v>72000</v>
      </c>
      <c r="O791" s="2">
        <v>1</v>
      </c>
      <c r="P791" s="2">
        <v>41356.160000000003</v>
      </c>
      <c r="Q791" s="3">
        <v>0.68225333333333005</v>
      </c>
      <c r="R791" s="48" t="s">
        <v>2197</v>
      </c>
      <c r="S791" s="25">
        <v>0</v>
      </c>
      <c r="T791" s="23">
        <v>41356.160000000003</v>
      </c>
      <c r="U791" s="36">
        <f>VLOOKUP(表2[[#This Row],[2014 Segment]],表3[],3)</f>
        <v>0</v>
      </c>
      <c r="V791" s="25">
        <v>0</v>
      </c>
      <c r="W791" s="25">
        <f>表2[[#This Row],[GR]]+表2[[#This Row],[根据BU需调整GR]]</f>
        <v>0</v>
      </c>
      <c r="X791" s="23">
        <f>表2[[#This Row],[MAT销量]]*(1+表2[[#This Row],[调整后GR2]])</f>
        <v>41356.160000000003</v>
      </c>
      <c r="Y791" s="23">
        <f>表2[[#This Row],[调整结果]]/12/114.03</f>
        <v>30.223157648572013</v>
      </c>
      <c r="Z791" s="27">
        <f>ROUND(表2[[#This Row],[调整结果]]-表2[[#This Row],[14 ECI金额]],0)</f>
        <v>0</v>
      </c>
      <c r="AA791" t="s">
        <v>2198</v>
      </c>
    </row>
    <row r="792" spans="1:27" x14ac:dyDescent="0.2">
      <c r="A792" t="s">
        <v>1356</v>
      </c>
      <c r="B792" s="38" t="s">
        <v>1357</v>
      </c>
      <c r="C792" t="s">
        <v>1413</v>
      </c>
      <c r="D792" s="38" t="s">
        <v>1414</v>
      </c>
      <c r="E792" s="38" t="s">
        <v>1429</v>
      </c>
      <c r="F792">
        <v>91014284</v>
      </c>
      <c r="G792" s="39" t="s">
        <v>1465</v>
      </c>
      <c r="H792" s="39" t="s">
        <v>105</v>
      </c>
      <c r="I792" s="38" t="s">
        <v>4</v>
      </c>
      <c r="J792" s="38" t="s">
        <v>171</v>
      </c>
      <c r="K792" s="38" t="s">
        <v>106</v>
      </c>
      <c r="L792" s="38">
        <v>300</v>
      </c>
      <c r="M792" s="38">
        <v>600</v>
      </c>
      <c r="N792" s="2">
        <v>36000</v>
      </c>
      <c r="O792" s="2">
        <v>1</v>
      </c>
      <c r="P792" s="2">
        <v>9122.7999999999993</v>
      </c>
      <c r="Q792" s="3">
        <v>0.12670833333333001</v>
      </c>
      <c r="R792" s="48" t="s">
        <v>2195</v>
      </c>
      <c r="S792" s="25">
        <v>0</v>
      </c>
      <c r="T792" s="23">
        <v>9122.7999999999993</v>
      </c>
      <c r="U792" s="36">
        <f>VLOOKUP(表2[[#This Row],[2014 Segment]],表3[],3)</f>
        <v>0</v>
      </c>
      <c r="V792" s="25">
        <v>0</v>
      </c>
      <c r="W792" s="25">
        <f>表2[[#This Row],[GR]]+表2[[#This Row],[根据BU需调整GR]]</f>
        <v>0</v>
      </c>
      <c r="X792" s="23">
        <f>表2[[#This Row],[MAT销量]]*(1+表2[[#This Row],[调整后GR2]])</f>
        <v>9122.7999999999993</v>
      </c>
      <c r="Y792" s="23">
        <f>表2[[#This Row],[调整结果]]/12/114.03</f>
        <v>6.6669589874009754</v>
      </c>
      <c r="Z792" s="27">
        <f>ROUND(表2[[#This Row],[调整结果]]-表2[[#This Row],[14 ECI金额]],0)</f>
        <v>0</v>
      </c>
      <c r="AA792" t="s">
        <v>2198</v>
      </c>
    </row>
    <row r="793" spans="1:27" x14ac:dyDescent="0.2">
      <c r="A793" t="s">
        <v>1356</v>
      </c>
      <c r="B793" s="38" t="s">
        <v>1357</v>
      </c>
      <c r="C793" t="s">
        <v>1413</v>
      </c>
      <c r="D793" s="38" t="s">
        <v>1414</v>
      </c>
      <c r="E793" s="38" t="s">
        <v>1426</v>
      </c>
      <c r="F793">
        <v>91018274</v>
      </c>
      <c r="G793" s="39" t="s">
        <v>1466</v>
      </c>
      <c r="H793" s="39" t="s">
        <v>105</v>
      </c>
      <c r="I793" s="38" t="s">
        <v>4</v>
      </c>
      <c r="J793" s="38" t="s">
        <v>475</v>
      </c>
      <c r="K793" s="38" t="s">
        <v>106</v>
      </c>
      <c r="L793" s="38">
        <v>0</v>
      </c>
      <c r="M793" s="38">
        <v>90</v>
      </c>
      <c r="N793" s="2">
        <v>36000</v>
      </c>
      <c r="O793" s="2">
        <v>1</v>
      </c>
      <c r="P793" s="2">
        <v>23586.720000000001</v>
      </c>
      <c r="Q793" s="3">
        <v>0.63402722222221997</v>
      </c>
      <c r="R793" s="48" t="s">
        <v>2197</v>
      </c>
      <c r="S793" s="25">
        <v>0</v>
      </c>
      <c r="T793" s="23">
        <v>23586.720000000001</v>
      </c>
      <c r="U793" s="36">
        <f>VLOOKUP(表2[[#This Row],[2014 Segment]],表3[],3)</f>
        <v>0</v>
      </c>
      <c r="V793" s="25">
        <v>0</v>
      </c>
      <c r="W793" s="25">
        <f>表2[[#This Row],[GR]]+表2[[#This Row],[根据BU需调整GR]]</f>
        <v>0</v>
      </c>
      <c r="X793" s="23">
        <f>表2[[#This Row],[MAT销量]]*(1+表2[[#This Row],[调整后GR2]])</f>
        <v>23586.720000000001</v>
      </c>
      <c r="Y793" s="23">
        <f>表2[[#This Row],[调整结果]]/12/114.03</f>
        <v>17.23721827589231</v>
      </c>
      <c r="Z793" s="27">
        <f>ROUND(表2[[#This Row],[调整结果]]-表2[[#This Row],[14 ECI金额]],0)</f>
        <v>0</v>
      </c>
      <c r="AA793" t="s">
        <v>2198</v>
      </c>
    </row>
    <row r="794" spans="1:27" x14ac:dyDescent="0.2">
      <c r="A794" t="s">
        <v>1356</v>
      </c>
      <c r="B794" s="38" t="s">
        <v>1357</v>
      </c>
      <c r="C794" t="s">
        <v>1413</v>
      </c>
      <c r="D794" s="38" t="s">
        <v>1414</v>
      </c>
      <c r="E794" s="38" t="s">
        <v>1426</v>
      </c>
      <c r="F794">
        <v>91018538</v>
      </c>
      <c r="G794" s="39" t="s">
        <v>687</v>
      </c>
      <c r="H794" s="39" t="s">
        <v>105</v>
      </c>
      <c r="I794" s="38" t="s">
        <v>4</v>
      </c>
      <c r="J794" s="38" t="s">
        <v>304</v>
      </c>
      <c r="K794" s="38" t="s">
        <v>104</v>
      </c>
      <c r="L794" s="38">
        <v>1307</v>
      </c>
      <c r="M794" s="38">
        <v>600</v>
      </c>
      <c r="N794" s="2">
        <v>84000</v>
      </c>
      <c r="O794" s="2">
        <v>1</v>
      </c>
      <c r="P794" s="2">
        <v>43788.480000000003</v>
      </c>
      <c r="Q794" s="3">
        <v>0.47749238095238</v>
      </c>
      <c r="R794" s="48" t="s">
        <v>2196</v>
      </c>
      <c r="S794" s="25">
        <v>0</v>
      </c>
      <c r="T794" s="23">
        <v>43788.480000000003</v>
      </c>
      <c r="U794" s="36">
        <f>VLOOKUP(表2[[#This Row],[2014 Segment]],表3[],3)</f>
        <v>0</v>
      </c>
      <c r="V794" s="25">
        <v>0</v>
      </c>
      <c r="W794" s="25">
        <f>表2[[#This Row],[GR]]+表2[[#This Row],[根据BU需调整GR]]</f>
        <v>0</v>
      </c>
      <c r="X794" s="23">
        <f>表2[[#This Row],[MAT销量]]*(1+表2[[#This Row],[调整后GR2]])</f>
        <v>43788.480000000003</v>
      </c>
      <c r="Y794" s="23">
        <f>表2[[#This Row],[调整结果]]/12/114.03</f>
        <v>32.000701569762349</v>
      </c>
      <c r="Z794" s="27">
        <f>ROUND(表2[[#This Row],[调整结果]]-表2[[#This Row],[14 ECI金额]],0)</f>
        <v>0</v>
      </c>
      <c r="AA794" t="s">
        <v>2198</v>
      </c>
    </row>
    <row r="795" spans="1:27" x14ac:dyDescent="0.2">
      <c r="A795" t="s">
        <v>1356</v>
      </c>
      <c r="B795" s="38" t="s">
        <v>1357</v>
      </c>
      <c r="C795" t="s">
        <v>1413</v>
      </c>
      <c r="D795" s="38" t="s">
        <v>1414</v>
      </c>
      <c r="E795" s="38" t="s">
        <v>1429</v>
      </c>
      <c r="F795">
        <v>91021168</v>
      </c>
      <c r="G795" s="39" t="s">
        <v>1467</v>
      </c>
      <c r="H795" s="39" t="s">
        <v>105</v>
      </c>
      <c r="I795" s="38" t="s">
        <v>4</v>
      </c>
      <c r="J795" s="38" t="s">
        <v>37</v>
      </c>
      <c r="K795" s="38" t="s">
        <v>106</v>
      </c>
      <c r="L795" s="38">
        <v>0</v>
      </c>
      <c r="M795" s="38">
        <v>40</v>
      </c>
      <c r="N795" s="2">
        <v>36000</v>
      </c>
      <c r="O795" s="2">
        <v>1</v>
      </c>
      <c r="P795" s="2">
        <v>6081.6</v>
      </c>
      <c r="Q795" s="3">
        <v>0.16794444444444001</v>
      </c>
      <c r="R795" s="48" t="s">
        <v>2195</v>
      </c>
      <c r="S795" s="25">
        <v>0</v>
      </c>
      <c r="T795" s="23">
        <v>6081.6</v>
      </c>
      <c r="U795" s="36">
        <f>VLOOKUP(表2[[#This Row],[2014 Segment]],表3[],3)</f>
        <v>0</v>
      </c>
      <c r="V795" s="25">
        <v>0</v>
      </c>
      <c r="W795" s="25">
        <f>表2[[#This Row],[GR]]+表2[[#This Row],[根据BU需调整GR]]</f>
        <v>0</v>
      </c>
      <c r="X795" s="23">
        <f>表2[[#This Row],[MAT销量]]*(1+表2[[#This Row],[调整后GR2]])</f>
        <v>6081.6</v>
      </c>
      <c r="Y795" s="23">
        <f>表2[[#This Row],[调整结果]]/12/114.03</f>
        <v>4.4444444444444446</v>
      </c>
      <c r="Z795" s="27">
        <f>ROUND(表2[[#This Row],[调整结果]]-表2[[#This Row],[14 ECI金额]],0)</f>
        <v>0</v>
      </c>
      <c r="AA795" t="s">
        <v>2198</v>
      </c>
    </row>
    <row r="796" spans="1:27" x14ac:dyDescent="0.2">
      <c r="A796" t="s">
        <v>1356</v>
      </c>
      <c r="B796" s="38" t="s">
        <v>1357</v>
      </c>
      <c r="C796" t="s">
        <v>1468</v>
      </c>
      <c r="D796" s="38" t="s">
        <v>1469</v>
      </c>
      <c r="E796" s="38" t="s">
        <v>1470</v>
      </c>
      <c r="F796">
        <v>10100002</v>
      </c>
      <c r="G796" s="39" t="s">
        <v>1471</v>
      </c>
      <c r="H796" s="39" t="s">
        <v>105</v>
      </c>
      <c r="I796" s="38" t="s">
        <v>164</v>
      </c>
      <c r="J796" s="38" t="s">
        <v>309</v>
      </c>
      <c r="K796" s="38" t="s">
        <v>104</v>
      </c>
      <c r="L796" s="38">
        <v>1469</v>
      </c>
      <c r="M796" s="38">
        <v>1000</v>
      </c>
      <c r="N796" s="2">
        <v>36000</v>
      </c>
      <c r="O796" s="2">
        <v>1</v>
      </c>
      <c r="P796" s="2">
        <v>8666.3066666667</v>
      </c>
      <c r="Q796" s="3">
        <v>0.24628083333333001</v>
      </c>
      <c r="R796" s="48" t="s">
        <v>2196</v>
      </c>
      <c r="S796" s="25">
        <v>0</v>
      </c>
      <c r="T796" s="23">
        <v>8666.31</v>
      </c>
      <c r="U796" s="36">
        <f>VLOOKUP(表2[[#This Row],[2014 Segment]],表3[],3)</f>
        <v>0</v>
      </c>
      <c r="V796" s="25">
        <v>0</v>
      </c>
      <c r="W796" s="25">
        <f>表2[[#This Row],[GR]]+表2[[#This Row],[根据BU需调整GR]]</f>
        <v>0</v>
      </c>
      <c r="X796" s="23">
        <f>表2[[#This Row],[MAT销量]]*(1+表2[[#This Row],[调整后GR2]])</f>
        <v>8666.3066666667</v>
      </c>
      <c r="Y796" s="23">
        <f>表2[[#This Row],[调整结果]]/12/114.03</f>
        <v>6.333352821382312</v>
      </c>
      <c r="Z796" s="27">
        <f>ROUND(表2[[#This Row],[调整结果]]-表2[[#This Row],[14 ECI金额]],0)</f>
        <v>0</v>
      </c>
      <c r="AA796" t="s">
        <v>2198</v>
      </c>
    </row>
    <row r="797" spans="1:27" x14ac:dyDescent="0.2">
      <c r="A797" t="s">
        <v>1356</v>
      </c>
      <c r="B797" s="38" t="s">
        <v>1357</v>
      </c>
      <c r="C797" t="s">
        <v>1468</v>
      </c>
      <c r="D797" s="38" t="s">
        <v>1469</v>
      </c>
      <c r="E797" s="38" t="s">
        <v>1472</v>
      </c>
      <c r="F797">
        <v>10100003</v>
      </c>
      <c r="G797" s="39" t="s">
        <v>1473</v>
      </c>
      <c r="H797" s="39" t="s">
        <v>105</v>
      </c>
      <c r="I797" s="38" t="s">
        <v>164</v>
      </c>
      <c r="J797" s="38" t="s">
        <v>1474</v>
      </c>
      <c r="K797" s="38" t="s">
        <v>104</v>
      </c>
      <c r="L797" s="38">
        <v>860</v>
      </c>
      <c r="M797" s="38">
        <v>833</v>
      </c>
      <c r="N797" s="2">
        <v>36000</v>
      </c>
      <c r="O797" s="2">
        <v>1</v>
      </c>
      <c r="P797" s="2">
        <v>0</v>
      </c>
      <c r="Q797" s="3">
        <v>0</v>
      </c>
      <c r="R797" s="48" t="s">
        <v>2195</v>
      </c>
      <c r="S797" s="25">
        <v>0</v>
      </c>
      <c r="T797" s="23">
        <v>0</v>
      </c>
      <c r="U797" s="36">
        <f>VLOOKUP(表2[[#This Row],[2014 Segment]],表3[],3)</f>
        <v>0</v>
      </c>
      <c r="V797" s="25">
        <v>0</v>
      </c>
      <c r="W797" s="25">
        <f>表2[[#This Row],[GR]]+表2[[#This Row],[根据BU需调整GR]]</f>
        <v>0</v>
      </c>
      <c r="X797" s="23">
        <f>表2[[#This Row],[MAT销量]]*(1+表2[[#This Row],[调整后GR2]])</f>
        <v>0</v>
      </c>
      <c r="Y797" s="23">
        <f>表2[[#This Row],[调整结果]]/12/114.03</f>
        <v>0</v>
      </c>
      <c r="Z797" s="27">
        <f>ROUND(表2[[#This Row],[调整结果]]-表2[[#This Row],[14 ECI金额]],0)</f>
        <v>0</v>
      </c>
      <c r="AA797" t="s">
        <v>2198</v>
      </c>
    </row>
    <row r="798" spans="1:27" x14ac:dyDescent="0.2">
      <c r="A798" t="s">
        <v>1356</v>
      </c>
      <c r="B798" s="38" t="s">
        <v>1357</v>
      </c>
      <c r="C798" t="s">
        <v>1468</v>
      </c>
      <c r="D798" s="38" t="s">
        <v>1469</v>
      </c>
      <c r="E798" s="38" t="s">
        <v>1475</v>
      </c>
      <c r="F798">
        <v>10100004</v>
      </c>
      <c r="G798" s="39" t="s">
        <v>1476</v>
      </c>
      <c r="H798" s="39" t="s">
        <v>105</v>
      </c>
      <c r="I798" s="38" t="s">
        <v>164</v>
      </c>
      <c r="J798" s="38" t="s">
        <v>1477</v>
      </c>
      <c r="K798" s="38" t="s">
        <v>104</v>
      </c>
      <c r="L798" s="38">
        <v>450</v>
      </c>
      <c r="M798" s="38">
        <v>500</v>
      </c>
      <c r="N798" s="2">
        <v>36000</v>
      </c>
      <c r="O798" s="2">
        <v>1</v>
      </c>
      <c r="P798" s="2">
        <v>25543.200000000001</v>
      </c>
      <c r="Q798" s="3">
        <v>0.76763944444443999</v>
      </c>
      <c r="R798" s="48" t="s">
        <v>2197</v>
      </c>
      <c r="S798" s="25">
        <v>0</v>
      </c>
      <c r="T798" s="23">
        <v>25543.200000000001</v>
      </c>
      <c r="U798" s="36">
        <f>VLOOKUP(表2[[#This Row],[2014 Segment]],表3[],3)</f>
        <v>0</v>
      </c>
      <c r="V798" s="25">
        <v>0</v>
      </c>
      <c r="W798" s="25">
        <f>表2[[#This Row],[GR]]+表2[[#This Row],[根据BU需调整GR]]</f>
        <v>0</v>
      </c>
      <c r="X798" s="23">
        <f>表2[[#This Row],[MAT销量]]*(1+表2[[#This Row],[调整后GR2]])</f>
        <v>25543.200000000001</v>
      </c>
      <c r="Y798" s="23">
        <f>表2[[#This Row],[调整结果]]/12/114.03</f>
        <v>18.667017451547839</v>
      </c>
      <c r="Z798" s="27">
        <f>ROUND(表2[[#This Row],[调整结果]]-表2[[#This Row],[14 ECI金额]],0)</f>
        <v>0</v>
      </c>
      <c r="AA798" t="s">
        <v>2198</v>
      </c>
    </row>
    <row r="799" spans="1:27" x14ac:dyDescent="0.2">
      <c r="A799" t="s">
        <v>1356</v>
      </c>
      <c r="B799" s="38" t="s">
        <v>1357</v>
      </c>
      <c r="C799" t="s">
        <v>1468</v>
      </c>
      <c r="D799" s="38" t="s">
        <v>1469</v>
      </c>
      <c r="E799" s="38" t="s">
        <v>1475</v>
      </c>
      <c r="F799">
        <v>10100005</v>
      </c>
      <c r="G799" s="39" t="s">
        <v>1478</v>
      </c>
      <c r="H799" s="39" t="s">
        <v>105</v>
      </c>
      <c r="I799" s="38" t="s">
        <v>164</v>
      </c>
      <c r="J799" s="38" t="s">
        <v>1477</v>
      </c>
      <c r="K799" s="38" t="s">
        <v>104</v>
      </c>
      <c r="L799" s="38">
        <v>1205</v>
      </c>
      <c r="M799" s="38">
        <v>700</v>
      </c>
      <c r="N799" s="2">
        <v>36000</v>
      </c>
      <c r="O799" s="2">
        <v>1</v>
      </c>
      <c r="P799" s="2">
        <v>0</v>
      </c>
      <c r="Q799" s="3">
        <v>0</v>
      </c>
      <c r="R799" s="48" t="s">
        <v>2195</v>
      </c>
      <c r="S799" s="25">
        <v>0</v>
      </c>
      <c r="T799" s="23">
        <v>0</v>
      </c>
      <c r="U799" s="36">
        <f>VLOOKUP(表2[[#This Row],[2014 Segment]],表3[],3)</f>
        <v>0</v>
      </c>
      <c r="V799" s="25">
        <v>0</v>
      </c>
      <c r="W799" s="25">
        <f>表2[[#This Row],[GR]]+表2[[#This Row],[根据BU需调整GR]]</f>
        <v>0</v>
      </c>
      <c r="X799" s="23">
        <f>表2[[#This Row],[MAT销量]]*(1+表2[[#This Row],[调整后GR2]])</f>
        <v>0</v>
      </c>
      <c r="Y799" s="23">
        <f>表2[[#This Row],[调整结果]]/12/114.03</f>
        <v>0</v>
      </c>
      <c r="Z799" s="27">
        <f>ROUND(表2[[#This Row],[调整结果]]-表2[[#This Row],[14 ECI金额]],0)</f>
        <v>0</v>
      </c>
      <c r="AA799" t="s">
        <v>2198</v>
      </c>
    </row>
    <row r="800" spans="1:27" x14ac:dyDescent="0.2">
      <c r="A800" t="s">
        <v>1356</v>
      </c>
      <c r="B800" s="38" t="s">
        <v>1357</v>
      </c>
      <c r="C800" t="s">
        <v>1468</v>
      </c>
      <c r="D800" s="38" t="s">
        <v>1469</v>
      </c>
      <c r="E800" s="38" t="s">
        <v>1479</v>
      </c>
      <c r="F800">
        <v>10100006</v>
      </c>
      <c r="G800" s="39" t="s">
        <v>1480</v>
      </c>
      <c r="H800" s="39" t="s">
        <v>105</v>
      </c>
      <c r="I800" s="38" t="s">
        <v>164</v>
      </c>
      <c r="J800" s="38" t="s">
        <v>1481</v>
      </c>
      <c r="K800" s="38" t="s">
        <v>104</v>
      </c>
      <c r="L800" s="38">
        <v>938</v>
      </c>
      <c r="M800" s="38">
        <v>700</v>
      </c>
      <c r="N800" s="2">
        <v>36000</v>
      </c>
      <c r="O800" s="2">
        <v>1</v>
      </c>
      <c r="P800" s="2">
        <v>2574.5333333333001</v>
      </c>
      <c r="Q800" s="3">
        <v>0.107275</v>
      </c>
      <c r="R800" s="48" t="s">
        <v>2195</v>
      </c>
      <c r="S800" s="25">
        <v>0</v>
      </c>
      <c r="T800" s="23">
        <v>2574.5300000000002</v>
      </c>
      <c r="U800" s="36">
        <f>VLOOKUP(表2[[#This Row],[2014 Segment]],表3[],3)</f>
        <v>0</v>
      </c>
      <c r="V800" s="25">
        <v>0</v>
      </c>
      <c r="W800" s="25">
        <f>表2[[#This Row],[GR]]+表2[[#This Row],[根据BU需调整GR]]</f>
        <v>0</v>
      </c>
      <c r="X800" s="23">
        <f>表2[[#This Row],[MAT销量]]*(1+表2[[#This Row],[调整后GR2]])</f>
        <v>2574.5333333333001</v>
      </c>
      <c r="Y800" s="23">
        <f>表2[[#This Row],[调整结果]]/12/114.03</f>
        <v>1.8814736862618755</v>
      </c>
      <c r="Z800" s="27">
        <f>ROUND(表2[[#This Row],[调整结果]]-表2[[#This Row],[14 ECI金额]],0)</f>
        <v>0</v>
      </c>
      <c r="AA800" t="s">
        <v>2198</v>
      </c>
    </row>
    <row r="801" spans="1:27" x14ac:dyDescent="0.2">
      <c r="A801" t="s">
        <v>1356</v>
      </c>
      <c r="B801" s="38" t="s">
        <v>1357</v>
      </c>
      <c r="C801" t="s">
        <v>1468</v>
      </c>
      <c r="D801" s="38" t="s">
        <v>1469</v>
      </c>
      <c r="E801" s="38" t="s">
        <v>1479</v>
      </c>
      <c r="F801">
        <v>10100007</v>
      </c>
      <c r="G801" s="39" t="s">
        <v>1482</v>
      </c>
      <c r="H801" s="39" t="s">
        <v>105</v>
      </c>
      <c r="I801" s="38" t="s">
        <v>164</v>
      </c>
      <c r="J801" s="38" t="s">
        <v>1481</v>
      </c>
      <c r="K801" s="38" t="s">
        <v>104</v>
      </c>
      <c r="L801" s="38">
        <v>1925</v>
      </c>
      <c r="M801" s="38">
        <v>2739</v>
      </c>
      <c r="N801" s="2">
        <v>216000</v>
      </c>
      <c r="O801" s="2">
        <v>2</v>
      </c>
      <c r="P801" s="2">
        <v>237192</v>
      </c>
      <c r="Q801" s="3">
        <v>0.96706111111111004</v>
      </c>
      <c r="R801" s="48" t="s">
        <v>2197</v>
      </c>
      <c r="S801" s="25">
        <v>0</v>
      </c>
      <c r="T801" s="23">
        <v>237192</v>
      </c>
      <c r="U801" s="36">
        <f>VLOOKUP(表2[[#This Row],[2014 Segment]],表3[],3)</f>
        <v>0</v>
      </c>
      <c r="V801" s="25">
        <v>0</v>
      </c>
      <c r="W801" s="25">
        <f>表2[[#This Row],[GR]]+表2[[#This Row],[根据BU需调整GR]]</f>
        <v>0</v>
      </c>
      <c r="X801" s="23">
        <f>表2[[#This Row],[MAT销量]]*(1+表2[[#This Row],[调整后GR2]])</f>
        <v>237192</v>
      </c>
      <c r="Y801" s="23">
        <f>表2[[#This Row],[调整结果]]/12/114.03</f>
        <v>173.34034903095676</v>
      </c>
      <c r="Z801" s="27">
        <f>ROUND(表2[[#This Row],[调整结果]]-表2[[#This Row],[14 ECI金额]],0)</f>
        <v>0</v>
      </c>
      <c r="AA801" t="s">
        <v>2198</v>
      </c>
    </row>
    <row r="802" spans="1:27" x14ac:dyDescent="0.2">
      <c r="A802" t="s">
        <v>1356</v>
      </c>
      <c r="B802" s="38" t="s">
        <v>1357</v>
      </c>
      <c r="C802" t="s">
        <v>1468</v>
      </c>
      <c r="D802" s="38" t="s">
        <v>1469</v>
      </c>
      <c r="E802" s="38" t="s">
        <v>1479</v>
      </c>
      <c r="F802">
        <v>10100008</v>
      </c>
      <c r="G802" s="39" t="s">
        <v>1483</v>
      </c>
      <c r="H802" s="39" t="s">
        <v>105</v>
      </c>
      <c r="I802" s="38" t="s">
        <v>164</v>
      </c>
      <c r="J802" s="38" t="s">
        <v>309</v>
      </c>
      <c r="K802" s="38" t="s">
        <v>104</v>
      </c>
      <c r="L802" s="38">
        <v>800</v>
      </c>
      <c r="M802" s="38">
        <v>800</v>
      </c>
      <c r="N802" s="2">
        <v>36000</v>
      </c>
      <c r="O802" s="2">
        <v>1</v>
      </c>
      <c r="P802" s="2">
        <v>0</v>
      </c>
      <c r="Q802" s="3">
        <v>0</v>
      </c>
      <c r="R802" s="48" t="s">
        <v>2195</v>
      </c>
      <c r="S802" s="25">
        <v>0</v>
      </c>
      <c r="T802" s="23">
        <v>0</v>
      </c>
      <c r="U802" s="36">
        <f>VLOOKUP(表2[[#This Row],[2014 Segment]],表3[],3)</f>
        <v>0</v>
      </c>
      <c r="V802" s="25">
        <v>0</v>
      </c>
      <c r="W802" s="25">
        <f>表2[[#This Row],[GR]]+表2[[#This Row],[根据BU需调整GR]]</f>
        <v>0</v>
      </c>
      <c r="X802" s="23">
        <f>表2[[#This Row],[MAT销量]]*(1+表2[[#This Row],[调整后GR2]])</f>
        <v>0</v>
      </c>
      <c r="Y802" s="23">
        <f>表2[[#This Row],[调整结果]]/12/114.03</f>
        <v>0</v>
      </c>
      <c r="Z802" s="27">
        <f>ROUND(表2[[#This Row],[调整结果]]-表2[[#This Row],[14 ECI金额]],0)</f>
        <v>0</v>
      </c>
      <c r="AA802" t="s">
        <v>2198</v>
      </c>
    </row>
    <row r="803" spans="1:27" x14ac:dyDescent="0.2">
      <c r="A803" t="s">
        <v>1356</v>
      </c>
      <c r="B803" s="38" t="s">
        <v>1357</v>
      </c>
      <c r="C803" t="s">
        <v>1468</v>
      </c>
      <c r="D803" s="38" t="s">
        <v>1469</v>
      </c>
      <c r="E803" s="38" t="s">
        <v>1479</v>
      </c>
      <c r="F803">
        <v>10100010</v>
      </c>
      <c r="G803" s="39" t="s">
        <v>1484</v>
      </c>
      <c r="H803" s="39" t="s">
        <v>105</v>
      </c>
      <c r="I803" s="38" t="s">
        <v>164</v>
      </c>
      <c r="J803" s="38" t="s">
        <v>1485</v>
      </c>
      <c r="K803" s="38" t="s">
        <v>104</v>
      </c>
      <c r="L803" s="38">
        <v>670</v>
      </c>
      <c r="M803" s="38">
        <v>900</v>
      </c>
      <c r="N803" s="2">
        <v>36000</v>
      </c>
      <c r="O803" s="2">
        <v>1</v>
      </c>
      <c r="P803" s="2">
        <v>10764.533333333</v>
      </c>
      <c r="Q803" s="3">
        <v>0.19439444444444001</v>
      </c>
      <c r="R803" s="48" t="s">
        <v>2195</v>
      </c>
      <c r="S803" s="25">
        <v>0</v>
      </c>
      <c r="T803" s="23">
        <v>10764.53</v>
      </c>
      <c r="U803" s="36">
        <f>VLOOKUP(表2[[#This Row],[2014 Segment]],表3[],3)</f>
        <v>0</v>
      </c>
      <c r="V803" s="25">
        <v>0</v>
      </c>
      <c r="W803" s="25">
        <f>表2[[#This Row],[GR]]+表2[[#This Row],[根据BU需调整GR]]</f>
        <v>0</v>
      </c>
      <c r="X803" s="23">
        <f>表2[[#This Row],[MAT销量]]*(1+表2[[#This Row],[调整后GR2]])</f>
        <v>10764.533333333</v>
      </c>
      <c r="Y803" s="23">
        <f>表2[[#This Row],[调整结果]]/12/114.03</f>
        <v>7.8667407212524481</v>
      </c>
      <c r="Z803" s="27">
        <f>ROUND(表2[[#This Row],[调整结果]]-表2[[#This Row],[14 ECI金额]],0)</f>
        <v>0</v>
      </c>
      <c r="AA803" t="s">
        <v>2198</v>
      </c>
    </row>
    <row r="804" spans="1:27" x14ac:dyDescent="0.2">
      <c r="A804" t="s">
        <v>1356</v>
      </c>
      <c r="B804" s="38" t="s">
        <v>1357</v>
      </c>
      <c r="C804" t="s">
        <v>1468</v>
      </c>
      <c r="D804" s="38" t="s">
        <v>1469</v>
      </c>
      <c r="E804" s="38" t="s">
        <v>1470</v>
      </c>
      <c r="F804">
        <v>10100015</v>
      </c>
      <c r="G804" s="39" t="s">
        <v>310</v>
      </c>
      <c r="H804" s="39" t="s">
        <v>103</v>
      </c>
      <c r="I804" s="38" t="s">
        <v>164</v>
      </c>
      <c r="J804" s="38" t="s">
        <v>165</v>
      </c>
      <c r="K804" s="38" t="s">
        <v>104</v>
      </c>
      <c r="L804" s="38">
        <v>1400</v>
      </c>
      <c r="M804" s="38">
        <v>1500</v>
      </c>
      <c r="N804" s="2">
        <v>424494.10666667001</v>
      </c>
      <c r="O804" s="2">
        <v>2</v>
      </c>
      <c r="P804" s="2">
        <v>298612.98666667001</v>
      </c>
      <c r="Q804" s="3">
        <v>0.76192435871429998</v>
      </c>
      <c r="R804" s="48" t="s">
        <v>2197</v>
      </c>
      <c r="S804" s="25">
        <v>0</v>
      </c>
      <c r="T804" s="23">
        <v>298612.99</v>
      </c>
      <c r="U804" s="36">
        <f>VLOOKUP(表2[[#This Row],[2014 Segment]],表3[],3)</f>
        <v>0</v>
      </c>
      <c r="V804" s="25">
        <v>0</v>
      </c>
      <c r="W804" s="25">
        <f>表2[[#This Row],[GR]]+表2[[#This Row],[根据BU需调整GR]]</f>
        <v>0</v>
      </c>
      <c r="X804" s="23">
        <f>表2[[#This Row],[MAT销量]]*(1+表2[[#This Row],[调整后GR2]])</f>
        <v>298612.98666667001</v>
      </c>
      <c r="Y804" s="23">
        <f>表2[[#This Row],[调整结果]]/12/114.03</f>
        <v>218.22691884202257</v>
      </c>
      <c r="Z804" s="27">
        <f>ROUND(表2[[#This Row],[调整结果]]-表2[[#This Row],[14 ECI金额]],0)</f>
        <v>0</v>
      </c>
      <c r="AA804" t="s">
        <v>2198</v>
      </c>
    </row>
    <row r="805" spans="1:27" x14ac:dyDescent="0.2">
      <c r="A805" t="s">
        <v>1356</v>
      </c>
      <c r="B805" s="38" t="s">
        <v>1357</v>
      </c>
      <c r="C805" t="s">
        <v>1468</v>
      </c>
      <c r="D805" s="38" t="s">
        <v>1469</v>
      </c>
      <c r="E805" s="38" t="s">
        <v>1470</v>
      </c>
      <c r="F805">
        <v>10100018</v>
      </c>
      <c r="G805" s="39" t="s">
        <v>1486</v>
      </c>
      <c r="H805" s="39" t="s">
        <v>105</v>
      </c>
      <c r="I805" s="38" t="s">
        <v>164</v>
      </c>
      <c r="J805" s="38" t="s">
        <v>165</v>
      </c>
      <c r="K805" s="38" t="s">
        <v>106</v>
      </c>
      <c r="L805" s="38">
        <v>50</v>
      </c>
      <c r="M805" s="38">
        <v>100</v>
      </c>
      <c r="N805" s="2">
        <v>36000</v>
      </c>
      <c r="O805" s="2">
        <v>1</v>
      </c>
      <c r="P805" s="2">
        <v>29864.799999999999</v>
      </c>
      <c r="Q805" s="3">
        <v>0.68435666666667005</v>
      </c>
      <c r="R805" s="48" t="s">
        <v>2197</v>
      </c>
      <c r="S805" s="25">
        <v>0</v>
      </c>
      <c r="T805" s="23">
        <v>29864.799999999999</v>
      </c>
      <c r="U805" s="36">
        <f>VLOOKUP(表2[[#This Row],[2014 Segment]],表3[],3)</f>
        <v>0</v>
      </c>
      <c r="V805" s="25">
        <v>0</v>
      </c>
      <c r="W805" s="25">
        <f>表2[[#This Row],[GR]]+表2[[#This Row],[根据BU需调整GR]]</f>
        <v>0</v>
      </c>
      <c r="X805" s="23">
        <f>表2[[#This Row],[MAT销量]]*(1+表2[[#This Row],[调整后GR2]])</f>
        <v>29864.799999999999</v>
      </c>
      <c r="Y805" s="23">
        <f>表2[[#This Row],[调整结果]]/12/114.03</f>
        <v>21.825250665029667</v>
      </c>
      <c r="Z805" s="27">
        <f>ROUND(表2[[#This Row],[调整结果]]-表2[[#This Row],[14 ECI金额]],0)</f>
        <v>0</v>
      </c>
      <c r="AA805" t="s">
        <v>2198</v>
      </c>
    </row>
    <row r="806" spans="1:27" x14ac:dyDescent="0.2">
      <c r="A806" t="s">
        <v>1356</v>
      </c>
      <c r="B806" s="38" t="s">
        <v>1357</v>
      </c>
      <c r="C806" t="s">
        <v>1468</v>
      </c>
      <c r="D806" s="38" t="s">
        <v>1469</v>
      </c>
      <c r="E806" s="38" t="s">
        <v>1487</v>
      </c>
      <c r="F806">
        <v>10100019</v>
      </c>
      <c r="G806" s="39" t="s">
        <v>163</v>
      </c>
      <c r="H806" s="39" t="s">
        <v>105</v>
      </c>
      <c r="I806" s="38" t="s">
        <v>164</v>
      </c>
      <c r="J806" s="38" t="s">
        <v>165</v>
      </c>
      <c r="K806" s="38" t="s">
        <v>104</v>
      </c>
      <c r="L806" s="38">
        <v>2800</v>
      </c>
      <c r="M806" s="38">
        <v>1500</v>
      </c>
      <c r="N806" s="2">
        <v>324000</v>
      </c>
      <c r="O806" s="2">
        <v>2</v>
      </c>
      <c r="P806" s="2">
        <v>267597.86666667002</v>
      </c>
      <c r="Q806" s="3">
        <v>0.74397530864198003</v>
      </c>
      <c r="R806" s="48" t="s">
        <v>2197</v>
      </c>
      <c r="S806" s="25">
        <v>0</v>
      </c>
      <c r="T806" s="23">
        <v>267597.87</v>
      </c>
      <c r="U806" s="36">
        <f>VLOOKUP(表2[[#This Row],[2014 Segment]],表3[],3)</f>
        <v>0</v>
      </c>
      <c r="V806" s="25">
        <v>0</v>
      </c>
      <c r="W806" s="25">
        <f>表2[[#This Row],[GR]]+表2[[#This Row],[根据BU需调整GR]]</f>
        <v>0</v>
      </c>
      <c r="X806" s="23">
        <f>表2[[#This Row],[MAT销量]]*(1+表2[[#This Row],[调整后GR2]])</f>
        <v>267597.86666667002</v>
      </c>
      <c r="Y806" s="23">
        <f>表2[[#This Row],[调整结果]]/12/114.03</f>
        <v>195.5610122092651</v>
      </c>
      <c r="Z806" s="27">
        <f>ROUND(表2[[#This Row],[调整结果]]-表2[[#This Row],[14 ECI金额]],0)</f>
        <v>0</v>
      </c>
      <c r="AA806" t="s">
        <v>2198</v>
      </c>
    </row>
    <row r="807" spans="1:27" x14ac:dyDescent="0.2">
      <c r="A807" t="s">
        <v>1356</v>
      </c>
      <c r="B807" s="38" t="s">
        <v>1357</v>
      </c>
      <c r="C807" t="s">
        <v>1468</v>
      </c>
      <c r="D807" s="38" t="s">
        <v>1469</v>
      </c>
      <c r="E807" s="38" t="s">
        <v>1487</v>
      </c>
      <c r="F807">
        <v>10100020</v>
      </c>
      <c r="G807" s="39" t="s">
        <v>1488</v>
      </c>
      <c r="H807" s="39" t="s">
        <v>105</v>
      </c>
      <c r="I807" s="38" t="s">
        <v>164</v>
      </c>
      <c r="J807" s="38" t="s">
        <v>165</v>
      </c>
      <c r="K807" s="38" t="s">
        <v>104</v>
      </c>
      <c r="L807" s="38">
        <v>800</v>
      </c>
      <c r="M807" s="38">
        <v>800</v>
      </c>
      <c r="N807" s="2">
        <v>36000</v>
      </c>
      <c r="O807" s="2">
        <v>1</v>
      </c>
      <c r="P807" s="2">
        <v>42267.413333333003</v>
      </c>
      <c r="Q807" s="3">
        <v>0.33057777777778002</v>
      </c>
      <c r="R807" s="48" t="s">
        <v>2196</v>
      </c>
      <c r="S807" s="25">
        <v>0</v>
      </c>
      <c r="T807" s="23">
        <v>42267.41</v>
      </c>
      <c r="U807" s="36">
        <f>VLOOKUP(表2[[#This Row],[2014 Segment]],表3[],3)</f>
        <v>0</v>
      </c>
      <c r="V807" s="25">
        <v>0</v>
      </c>
      <c r="W807" s="25">
        <f>表2[[#This Row],[GR]]+表2[[#This Row],[根据BU需调整GR]]</f>
        <v>0</v>
      </c>
      <c r="X807" s="23">
        <f>表2[[#This Row],[MAT销量]]*(1+表2[[#This Row],[调整后GR2]])</f>
        <v>42267.413333333003</v>
      </c>
      <c r="Y807" s="23">
        <f>表2[[#This Row],[调整结果]]/12/114.03</f>
        <v>30.889103257427138</v>
      </c>
      <c r="Z807" s="27">
        <f>ROUND(表2[[#This Row],[调整结果]]-表2[[#This Row],[14 ECI金额]],0)</f>
        <v>0</v>
      </c>
      <c r="AA807" t="s">
        <v>2198</v>
      </c>
    </row>
    <row r="808" spans="1:27" x14ac:dyDescent="0.2">
      <c r="A808" t="s">
        <v>1356</v>
      </c>
      <c r="B808" s="38" t="s">
        <v>1357</v>
      </c>
      <c r="C808" t="s">
        <v>1468</v>
      </c>
      <c r="D808" s="38" t="s">
        <v>1469</v>
      </c>
      <c r="E808" s="38" t="s">
        <v>1487</v>
      </c>
      <c r="F808">
        <v>10100021</v>
      </c>
      <c r="G808" s="39" t="s">
        <v>689</v>
      </c>
      <c r="H808" s="39" t="s">
        <v>105</v>
      </c>
      <c r="I808" s="38" t="s">
        <v>164</v>
      </c>
      <c r="J808" s="38" t="s">
        <v>165</v>
      </c>
      <c r="K808" s="38" t="s">
        <v>104</v>
      </c>
      <c r="L808" s="38">
        <v>1180</v>
      </c>
      <c r="M808" s="38">
        <v>650</v>
      </c>
      <c r="N808" s="2">
        <v>300000</v>
      </c>
      <c r="O808" s="2">
        <v>2</v>
      </c>
      <c r="P808" s="2">
        <v>267597.86666667002</v>
      </c>
      <c r="Q808" s="3">
        <v>0.86799199999999999</v>
      </c>
      <c r="R808" s="48" t="s">
        <v>2197</v>
      </c>
      <c r="S808" s="25">
        <v>0</v>
      </c>
      <c r="T808" s="23">
        <v>267597.87</v>
      </c>
      <c r="U808" s="36">
        <f>VLOOKUP(表2[[#This Row],[2014 Segment]],表3[],3)</f>
        <v>0</v>
      </c>
      <c r="V808" s="25">
        <v>0</v>
      </c>
      <c r="W808" s="25">
        <f>表2[[#This Row],[GR]]+表2[[#This Row],[根据BU需调整GR]]</f>
        <v>0</v>
      </c>
      <c r="X808" s="23">
        <f>表2[[#This Row],[MAT销量]]*(1+表2[[#This Row],[调整后GR2]])</f>
        <v>267597.86666667002</v>
      </c>
      <c r="Y808" s="23">
        <f>表2[[#This Row],[调整结果]]/12/114.03</f>
        <v>195.5610122092651</v>
      </c>
      <c r="Z808" s="27">
        <f>ROUND(表2[[#This Row],[调整结果]]-表2[[#This Row],[14 ECI金额]],0)</f>
        <v>0</v>
      </c>
      <c r="AA808" t="s">
        <v>2198</v>
      </c>
    </row>
    <row r="809" spans="1:27" x14ac:dyDescent="0.2">
      <c r="A809" t="s">
        <v>1356</v>
      </c>
      <c r="B809" s="38" t="s">
        <v>1357</v>
      </c>
      <c r="C809" t="s">
        <v>1468</v>
      </c>
      <c r="D809" s="38" t="s">
        <v>1469</v>
      </c>
      <c r="E809" s="38" t="s">
        <v>1470</v>
      </c>
      <c r="F809">
        <v>10100022</v>
      </c>
      <c r="G809" s="39" t="s">
        <v>1489</v>
      </c>
      <c r="H809" s="39" t="s">
        <v>105</v>
      </c>
      <c r="I809" s="38" t="s">
        <v>164</v>
      </c>
      <c r="J809" s="38" t="s">
        <v>165</v>
      </c>
      <c r="K809" s="38" t="s">
        <v>107</v>
      </c>
      <c r="L809" s="38">
        <v>168</v>
      </c>
      <c r="M809" s="38">
        <v>50</v>
      </c>
      <c r="N809" s="2">
        <v>60000</v>
      </c>
      <c r="O809" s="2">
        <v>1</v>
      </c>
      <c r="P809" s="2">
        <v>41193.466666667002</v>
      </c>
      <c r="Q809" s="3">
        <v>0.63694233333332995</v>
      </c>
      <c r="R809" s="48" t="s">
        <v>2197</v>
      </c>
      <c r="S809" s="25">
        <v>0</v>
      </c>
      <c r="T809" s="23">
        <v>41193.47</v>
      </c>
      <c r="U809" s="36">
        <f>VLOOKUP(表2[[#This Row],[2014 Segment]],表3[],3)</f>
        <v>0</v>
      </c>
      <c r="V809" s="25">
        <v>0</v>
      </c>
      <c r="W809" s="25">
        <f>表2[[#This Row],[GR]]+表2[[#This Row],[根据BU需调整GR]]</f>
        <v>0</v>
      </c>
      <c r="X809" s="23">
        <f>表2[[#This Row],[MAT销量]]*(1+表2[[#This Row],[调整后GR2]])</f>
        <v>41193.466666667002</v>
      </c>
      <c r="Y809" s="23">
        <f>表2[[#This Row],[调整结果]]/12/114.03</f>
        <v>30.104261061904033</v>
      </c>
      <c r="Z809" s="27">
        <f>ROUND(表2[[#This Row],[调整结果]]-表2[[#This Row],[14 ECI金额]],0)</f>
        <v>0</v>
      </c>
      <c r="AA809" t="s">
        <v>2198</v>
      </c>
    </row>
    <row r="810" spans="1:27" x14ac:dyDescent="0.2">
      <c r="A810" t="s">
        <v>1356</v>
      </c>
      <c r="B810" s="38" t="s">
        <v>1357</v>
      </c>
      <c r="C810" t="s">
        <v>1468</v>
      </c>
      <c r="D810" s="38" t="s">
        <v>1469</v>
      </c>
      <c r="E810" s="38" t="s">
        <v>1487</v>
      </c>
      <c r="F810">
        <v>10100026</v>
      </c>
      <c r="G810" s="39" t="s">
        <v>1490</v>
      </c>
      <c r="H810" s="39" t="s">
        <v>105</v>
      </c>
      <c r="I810" s="38" t="s">
        <v>164</v>
      </c>
      <c r="J810" s="38" t="s">
        <v>165</v>
      </c>
      <c r="K810" s="38" t="s">
        <v>104</v>
      </c>
      <c r="L810" s="38">
        <v>800</v>
      </c>
      <c r="M810" s="38">
        <v>600</v>
      </c>
      <c r="N810" s="2">
        <v>48000</v>
      </c>
      <c r="O810" s="2">
        <v>1</v>
      </c>
      <c r="P810" s="2">
        <v>25734.186666666999</v>
      </c>
      <c r="Q810" s="3">
        <v>0.59510291666667003</v>
      </c>
      <c r="R810" s="48" t="s">
        <v>2197</v>
      </c>
      <c r="S810" s="25">
        <v>0</v>
      </c>
      <c r="T810" s="23">
        <v>25734.19</v>
      </c>
      <c r="U810" s="36">
        <f>VLOOKUP(表2[[#This Row],[2014 Segment]],表3[],3)</f>
        <v>0</v>
      </c>
      <c r="V810" s="25">
        <v>0</v>
      </c>
      <c r="W810" s="25">
        <f>表2[[#This Row],[GR]]+表2[[#This Row],[根据BU需调整GR]]</f>
        <v>0</v>
      </c>
      <c r="X810" s="23">
        <f>表2[[#This Row],[MAT销量]]*(1+表2[[#This Row],[调整后GR2]])</f>
        <v>25734.186666666999</v>
      </c>
      <c r="Y810" s="23">
        <f>表2[[#This Row],[调整结果]]/12/114.03</f>
        <v>18.806590858156479</v>
      </c>
      <c r="Z810" s="27">
        <f>ROUND(表2[[#This Row],[调整结果]]-表2[[#This Row],[14 ECI金额]],0)</f>
        <v>0</v>
      </c>
      <c r="AA810" t="s">
        <v>2198</v>
      </c>
    </row>
    <row r="811" spans="1:27" x14ac:dyDescent="0.2">
      <c r="A811" t="s">
        <v>1356</v>
      </c>
      <c r="B811" s="38" t="s">
        <v>1357</v>
      </c>
      <c r="C811" t="s">
        <v>1468</v>
      </c>
      <c r="D811" s="38" t="s">
        <v>1469</v>
      </c>
      <c r="E811" s="38" t="s">
        <v>1475</v>
      </c>
      <c r="F811">
        <v>10100028</v>
      </c>
      <c r="G811" s="39" t="s">
        <v>1491</v>
      </c>
      <c r="H811" s="39" t="s">
        <v>105</v>
      </c>
      <c r="I811" s="38" t="s">
        <v>164</v>
      </c>
      <c r="J811" s="38" t="s">
        <v>165</v>
      </c>
      <c r="K811" s="38" t="s">
        <v>104</v>
      </c>
      <c r="L811" s="38">
        <v>200</v>
      </c>
      <c r="M811" s="38">
        <v>300</v>
      </c>
      <c r="N811" s="2">
        <v>120000</v>
      </c>
      <c r="O811" s="2">
        <v>1</v>
      </c>
      <c r="P811" s="2">
        <v>157214.07999999999</v>
      </c>
      <c r="Q811" s="3">
        <v>0.78586266666667004</v>
      </c>
      <c r="R811" s="48" t="s">
        <v>2197</v>
      </c>
      <c r="S811" s="25">
        <v>0</v>
      </c>
      <c r="T811" s="23">
        <v>157214.07999999999</v>
      </c>
      <c r="U811" s="36">
        <f>VLOOKUP(表2[[#This Row],[2014 Segment]],表3[],3)</f>
        <v>0</v>
      </c>
      <c r="V811" s="25">
        <v>0</v>
      </c>
      <c r="W811" s="25">
        <f>表2[[#This Row],[GR]]+表2[[#This Row],[根据BU需调整GR]]</f>
        <v>0</v>
      </c>
      <c r="X811" s="23">
        <f>表2[[#This Row],[MAT销量]]*(1+表2[[#This Row],[调整后GR2]])</f>
        <v>157214.07999999999</v>
      </c>
      <c r="Y811" s="23">
        <f>表2[[#This Row],[调整结果]]/12/114.03</f>
        <v>114.89233827355373</v>
      </c>
      <c r="Z811" s="27">
        <f>ROUND(表2[[#This Row],[调整结果]]-表2[[#This Row],[14 ECI金额]],0)</f>
        <v>0</v>
      </c>
      <c r="AA811" t="s">
        <v>2198</v>
      </c>
    </row>
    <row r="812" spans="1:27" x14ac:dyDescent="0.2">
      <c r="A812" t="s">
        <v>1356</v>
      </c>
      <c r="B812" s="38" t="s">
        <v>1357</v>
      </c>
      <c r="C812" t="s">
        <v>1468</v>
      </c>
      <c r="D812" s="38" t="s">
        <v>1469</v>
      </c>
      <c r="E812" s="38" t="s">
        <v>1475</v>
      </c>
      <c r="F812">
        <v>10100029</v>
      </c>
      <c r="G812" s="39" t="s">
        <v>408</v>
      </c>
      <c r="H812" s="39" t="s">
        <v>105</v>
      </c>
      <c r="I812" s="38" t="s">
        <v>164</v>
      </c>
      <c r="J812" s="38" t="s">
        <v>165</v>
      </c>
      <c r="K812" s="38" t="s">
        <v>104</v>
      </c>
      <c r="L812" s="38">
        <v>500</v>
      </c>
      <c r="M812" s="38">
        <v>800</v>
      </c>
      <c r="N812" s="2">
        <v>156000</v>
      </c>
      <c r="O812" s="2">
        <v>1</v>
      </c>
      <c r="P812" s="2">
        <v>170286.93333333</v>
      </c>
      <c r="Q812" s="3">
        <v>0.88777948717948996</v>
      </c>
      <c r="R812" s="48" t="s">
        <v>2197</v>
      </c>
      <c r="S812" s="25">
        <v>0</v>
      </c>
      <c r="T812" s="23">
        <v>170286.93</v>
      </c>
      <c r="U812" s="36">
        <f>VLOOKUP(表2[[#This Row],[2014 Segment]],表3[],3)</f>
        <v>0</v>
      </c>
      <c r="V812" s="25">
        <v>0</v>
      </c>
      <c r="W812" s="25">
        <f>表2[[#This Row],[GR]]+表2[[#This Row],[根据BU需调整GR]]</f>
        <v>0</v>
      </c>
      <c r="X812" s="23">
        <f>表2[[#This Row],[MAT销量]]*(1+表2[[#This Row],[调整后GR2]])</f>
        <v>170286.93333333</v>
      </c>
      <c r="Y812" s="23">
        <f>表2[[#This Row],[调整结果]]/12/114.03</f>
        <v>124.44600348835833</v>
      </c>
      <c r="Z812" s="27">
        <f>ROUND(表2[[#This Row],[调整结果]]-表2[[#This Row],[14 ECI金额]],0)</f>
        <v>0</v>
      </c>
      <c r="AA812" t="s">
        <v>2198</v>
      </c>
    </row>
    <row r="813" spans="1:27" x14ac:dyDescent="0.2">
      <c r="A813" t="s">
        <v>1356</v>
      </c>
      <c r="B813" s="38" t="s">
        <v>1357</v>
      </c>
      <c r="C813" t="s">
        <v>1468</v>
      </c>
      <c r="D813" s="38" t="s">
        <v>1469</v>
      </c>
      <c r="E813" s="38" t="s">
        <v>1479</v>
      </c>
      <c r="F813">
        <v>10100031</v>
      </c>
      <c r="G813" s="39" t="s">
        <v>690</v>
      </c>
      <c r="H813" s="39" t="s">
        <v>103</v>
      </c>
      <c r="I813" s="38" t="s">
        <v>164</v>
      </c>
      <c r="J813" s="38" t="s">
        <v>691</v>
      </c>
      <c r="K813" s="38" t="s">
        <v>104</v>
      </c>
      <c r="L813" s="38">
        <v>688</v>
      </c>
      <c r="M813" s="38">
        <v>400</v>
      </c>
      <c r="N813" s="2">
        <v>36000</v>
      </c>
      <c r="O813" s="2">
        <v>1</v>
      </c>
      <c r="P813" s="2">
        <v>0</v>
      </c>
      <c r="Q813" s="3">
        <v>0</v>
      </c>
      <c r="R813" s="48" t="s">
        <v>2195</v>
      </c>
      <c r="S813" s="25">
        <v>0</v>
      </c>
      <c r="T813" s="23">
        <v>0</v>
      </c>
      <c r="U813" s="36">
        <f>VLOOKUP(表2[[#This Row],[2014 Segment]],表3[],3)</f>
        <v>0</v>
      </c>
      <c r="V813" s="25">
        <v>0</v>
      </c>
      <c r="W813" s="25">
        <f>表2[[#This Row],[GR]]+表2[[#This Row],[根据BU需调整GR]]</f>
        <v>0</v>
      </c>
      <c r="X813" s="23">
        <f>表2[[#This Row],[MAT销量]]*(1+表2[[#This Row],[调整后GR2]])</f>
        <v>0</v>
      </c>
      <c r="Y813" s="23">
        <f>表2[[#This Row],[调整结果]]/12/114.03</f>
        <v>0</v>
      </c>
      <c r="Z813" s="27">
        <f>ROUND(表2[[#This Row],[调整结果]]-表2[[#This Row],[14 ECI金额]],0)</f>
        <v>0</v>
      </c>
      <c r="AA813" t="s">
        <v>2198</v>
      </c>
    </row>
    <row r="814" spans="1:27" x14ac:dyDescent="0.2">
      <c r="A814" t="s">
        <v>1356</v>
      </c>
      <c r="B814" s="38" t="s">
        <v>1357</v>
      </c>
      <c r="C814" t="s">
        <v>1468</v>
      </c>
      <c r="D814" s="38" t="s">
        <v>1469</v>
      </c>
      <c r="E814" s="38" t="s">
        <v>1479</v>
      </c>
      <c r="F814">
        <v>10100032</v>
      </c>
      <c r="G814" s="39" t="s">
        <v>1492</v>
      </c>
      <c r="H814" s="39" t="s">
        <v>103</v>
      </c>
      <c r="I814" s="38" t="s">
        <v>164</v>
      </c>
      <c r="J814" s="38" t="s">
        <v>691</v>
      </c>
      <c r="K814" s="38" t="s">
        <v>104</v>
      </c>
      <c r="L814" s="38">
        <v>600</v>
      </c>
      <c r="M814" s="38">
        <v>600</v>
      </c>
      <c r="N814" s="2">
        <v>64957.48</v>
      </c>
      <c r="O814" s="2">
        <v>1</v>
      </c>
      <c r="P814" s="2">
        <v>120478</v>
      </c>
      <c r="Q814" s="3">
        <v>1</v>
      </c>
      <c r="R814" s="48" t="s">
        <v>2197</v>
      </c>
      <c r="S814" s="25">
        <v>0</v>
      </c>
      <c r="T814" s="23">
        <v>120478</v>
      </c>
      <c r="U814" s="36">
        <f>VLOOKUP(表2[[#This Row],[2014 Segment]],表3[],3)</f>
        <v>0</v>
      </c>
      <c r="V814" s="25">
        <v>0</v>
      </c>
      <c r="W814" s="25">
        <f>表2[[#This Row],[GR]]+表2[[#This Row],[根据BU需调整GR]]</f>
        <v>0</v>
      </c>
      <c r="X814" s="23">
        <f>表2[[#This Row],[MAT销量]]*(1+表2[[#This Row],[调整后GR2]])</f>
        <v>120478</v>
      </c>
      <c r="Y814" s="23">
        <f>表2[[#This Row],[调整结果]]/12/114.03</f>
        <v>88.045543570405457</v>
      </c>
      <c r="Z814" s="27">
        <f>ROUND(表2[[#This Row],[调整结果]]-表2[[#This Row],[14 ECI金额]],0)</f>
        <v>0</v>
      </c>
      <c r="AA814" t="s">
        <v>2198</v>
      </c>
    </row>
    <row r="815" spans="1:27" x14ac:dyDescent="0.2">
      <c r="A815" t="s">
        <v>1356</v>
      </c>
      <c r="B815" s="38" t="s">
        <v>1357</v>
      </c>
      <c r="C815" t="s">
        <v>1468</v>
      </c>
      <c r="D815" s="38" t="s">
        <v>1469</v>
      </c>
      <c r="E815" s="38" t="s">
        <v>1470</v>
      </c>
      <c r="F815">
        <v>10100033</v>
      </c>
      <c r="G815" s="39" t="s">
        <v>1493</v>
      </c>
      <c r="H815" s="39" t="s">
        <v>105</v>
      </c>
      <c r="I815" s="38" t="s">
        <v>164</v>
      </c>
      <c r="J815" s="38" t="s">
        <v>165</v>
      </c>
      <c r="K815" s="38" t="s">
        <v>106</v>
      </c>
      <c r="L815" s="38">
        <v>50</v>
      </c>
      <c r="M815" s="38">
        <v>100</v>
      </c>
      <c r="N815" s="2">
        <v>76800</v>
      </c>
      <c r="O815" s="2">
        <v>1</v>
      </c>
      <c r="P815" s="2">
        <v>76786.080000000002</v>
      </c>
      <c r="Q815" s="3">
        <v>0.99667447916666996</v>
      </c>
      <c r="R815" s="48" t="s">
        <v>2197</v>
      </c>
      <c r="S815" s="25">
        <v>0</v>
      </c>
      <c r="T815" s="23">
        <v>76786.080000000002</v>
      </c>
      <c r="U815" s="36">
        <f>VLOOKUP(表2[[#This Row],[2014 Segment]],表3[],3)</f>
        <v>0</v>
      </c>
      <c r="V815" s="25">
        <v>0</v>
      </c>
      <c r="W815" s="25">
        <f>表2[[#This Row],[GR]]+表2[[#This Row],[根据BU需调整GR]]</f>
        <v>0</v>
      </c>
      <c r="X815" s="23">
        <f>表2[[#This Row],[MAT销量]]*(1+表2[[#This Row],[调整后GR2]])</f>
        <v>76786.080000000002</v>
      </c>
      <c r="Y815" s="23">
        <f>表2[[#This Row],[调整结果]]/12/114.03</f>
        <v>56.115408225905462</v>
      </c>
      <c r="Z815" s="27">
        <f>ROUND(表2[[#This Row],[调整结果]]-表2[[#This Row],[14 ECI金额]],0)</f>
        <v>0</v>
      </c>
      <c r="AA815" t="s">
        <v>2198</v>
      </c>
    </row>
    <row r="816" spans="1:27" x14ac:dyDescent="0.2">
      <c r="A816" t="s">
        <v>1356</v>
      </c>
      <c r="B816" s="38" t="s">
        <v>1357</v>
      </c>
      <c r="C816" t="s">
        <v>1468</v>
      </c>
      <c r="D816" s="38" t="s">
        <v>1469</v>
      </c>
      <c r="E816" s="38" t="s">
        <v>1470</v>
      </c>
      <c r="F816">
        <v>10100034</v>
      </c>
      <c r="G816" s="39" t="s">
        <v>1494</v>
      </c>
      <c r="H816" s="39" t="s">
        <v>105</v>
      </c>
      <c r="I816" s="38" t="s">
        <v>164</v>
      </c>
      <c r="J816" s="38" t="s">
        <v>309</v>
      </c>
      <c r="K816" s="38" t="s">
        <v>106</v>
      </c>
      <c r="L816" s="38">
        <v>865</v>
      </c>
      <c r="M816" s="38">
        <v>500</v>
      </c>
      <c r="N816" s="2">
        <v>36000</v>
      </c>
      <c r="O816" s="2">
        <v>1</v>
      </c>
      <c r="P816" s="2">
        <v>10947.52</v>
      </c>
      <c r="Q816" s="3">
        <v>0.30120722222222002</v>
      </c>
      <c r="R816" s="48" t="s">
        <v>2196</v>
      </c>
      <c r="S816" s="25">
        <v>0</v>
      </c>
      <c r="T816" s="23">
        <v>10947.52</v>
      </c>
      <c r="U816" s="36">
        <f>VLOOKUP(表2[[#This Row],[2014 Segment]],表3[],3)</f>
        <v>0</v>
      </c>
      <c r="V816" s="25">
        <v>0</v>
      </c>
      <c r="W816" s="25">
        <f>表2[[#This Row],[GR]]+表2[[#This Row],[根据BU需调整GR]]</f>
        <v>0</v>
      </c>
      <c r="X816" s="23">
        <f>表2[[#This Row],[MAT销量]]*(1+表2[[#This Row],[调整后GR2]])</f>
        <v>10947.52</v>
      </c>
      <c r="Y816" s="23">
        <f>表2[[#This Row],[调整结果]]/12/114.03</f>
        <v>8.0004677131748956</v>
      </c>
      <c r="Z816" s="27">
        <f>ROUND(表2[[#This Row],[调整结果]]-表2[[#This Row],[14 ECI金额]],0)</f>
        <v>0</v>
      </c>
      <c r="AA816" t="s">
        <v>2198</v>
      </c>
    </row>
    <row r="817" spans="1:27" x14ac:dyDescent="0.2">
      <c r="A817" t="s">
        <v>1356</v>
      </c>
      <c r="B817" s="38" t="s">
        <v>1357</v>
      </c>
      <c r="C817" t="s">
        <v>1468</v>
      </c>
      <c r="D817" s="38" t="s">
        <v>1469</v>
      </c>
      <c r="E817" s="38" t="s">
        <v>1470</v>
      </c>
      <c r="F817">
        <v>10100035</v>
      </c>
      <c r="G817" s="39" t="s">
        <v>1495</v>
      </c>
      <c r="H817" s="39" t="s">
        <v>105</v>
      </c>
      <c r="I817" s="38" t="s">
        <v>164</v>
      </c>
      <c r="J817" s="38" t="s">
        <v>165</v>
      </c>
      <c r="K817" s="38" t="s">
        <v>104</v>
      </c>
      <c r="L817" s="38">
        <v>350</v>
      </c>
      <c r="M817" s="38">
        <v>400</v>
      </c>
      <c r="N817" s="2">
        <v>36000</v>
      </c>
      <c r="O817" s="2">
        <v>1</v>
      </c>
      <c r="P817" s="2">
        <v>29192.213333332998</v>
      </c>
      <c r="Q817" s="3">
        <v>0.53723805555556003</v>
      </c>
      <c r="R817" s="48" t="s">
        <v>2197</v>
      </c>
      <c r="S817" s="25">
        <v>0</v>
      </c>
      <c r="T817" s="23">
        <v>29192.21</v>
      </c>
      <c r="U817" s="36">
        <f>VLOOKUP(表2[[#This Row],[2014 Segment]],表3[],3)</f>
        <v>0</v>
      </c>
      <c r="V817" s="25">
        <v>0</v>
      </c>
      <c r="W817" s="25">
        <f>表2[[#This Row],[GR]]+表2[[#This Row],[根据BU需调整GR]]</f>
        <v>0</v>
      </c>
      <c r="X817" s="23">
        <f>表2[[#This Row],[MAT销量]]*(1+表2[[#This Row],[调整后GR2]])</f>
        <v>29192.213333332998</v>
      </c>
      <c r="Y817" s="23">
        <f>表2[[#This Row],[调整结果]]/12/114.03</f>
        <v>21.333723094312166</v>
      </c>
      <c r="Z817" s="27">
        <f>ROUND(表2[[#This Row],[调整结果]]-表2[[#This Row],[14 ECI金额]],0)</f>
        <v>0</v>
      </c>
      <c r="AA817" t="s">
        <v>2198</v>
      </c>
    </row>
    <row r="818" spans="1:27" x14ac:dyDescent="0.2">
      <c r="A818" t="s">
        <v>1356</v>
      </c>
      <c r="B818" s="38" t="s">
        <v>1357</v>
      </c>
      <c r="C818" t="s">
        <v>1468</v>
      </c>
      <c r="D818" s="38" t="s">
        <v>1469</v>
      </c>
      <c r="E818" s="38" t="s">
        <v>1472</v>
      </c>
      <c r="F818">
        <v>10100037</v>
      </c>
      <c r="G818" s="39" t="s">
        <v>1496</v>
      </c>
      <c r="H818" s="39" t="s">
        <v>105</v>
      </c>
      <c r="I818" s="38" t="s">
        <v>164</v>
      </c>
      <c r="J818" s="38" t="s">
        <v>1497</v>
      </c>
      <c r="K818" s="38" t="s">
        <v>104</v>
      </c>
      <c r="L818" s="38">
        <v>850</v>
      </c>
      <c r="M818" s="38">
        <v>800</v>
      </c>
      <c r="N818" s="2">
        <v>36000</v>
      </c>
      <c r="O818" s="2">
        <v>1</v>
      </c>
      <c r="P818" s="2">
        <v>0</v>
      </c>
      <c r="Q818" s="3">
        <v>0</v>
      </c>
      <c r="R818" s="48" t="s">
        <v>2195</v>
      </c>
      <c r="S818" s="25">
        <v>0</v>
      </c>
      <c r="T818" s="23">
        <v>0</v>
      </c>
      <c r="U818" s="36">
        <f>VLOOKUP(表2[[#This Row],[2014 Segment]],表3[],3)</f>
        <v>0</v>
      </c>
      <c r="V818" s="25">
        <v>0</v>
      </c>
      <c r="W818" s="25">
        <f>表2[[#This Row],[GR]]+表2[[#This Row],[根据BU需调整GR]]</f>
        <v>0</v>
      </c>
      <c r="X818" s="23">
        <f>表2[[#This Row],[MAT销量]]*(1+表2[[#This Row],[调整后GR2]])</f>
        <v>0</v>
      </c>
      <c r="Y818" s="23">
        <f>表2[[#This Row],[调整结果]]/12/114.03</f>
        <v>0</v>
      </c>
      <c r="Z818" s="27">
        <f>ROUND(表2[[#This Row],[调整结果]]-表2[[#This Row],[14 ECI金额]],0)</f>
        <v>0</v>
      </c>
      <c r="AA818" t="s">
        <v>2198</v>
      </c>
    </row>
    <row r="819" spans="1:27" x14ac:dyDescent="0.2">
      <c r="A819" t="s">
        <v>1356</v>
      </c>
      <c r="B819" s="38" t="s">
        <v>1357</v>
      </c>
      <c r="C819" t="s">
        <v>1468</v>
      </c>
      <c r="D819" s="38" t="s">
        <v>1469</v>
      </c>
      <c r="E819" s="38" t="s">
        <v>1472</v>
      </c>
      <c r="F819">
        <v>10100038</v>
      </c>
      <c r="G819" s="39" t="s">
        <v>1498</v>
      </c>
      <c r="H819" s="39" t="s">
        <v>105</v>
      </c>
      <c r="I819" s="38" t="s">
        <v>164</v>
      </c>
      <c r="J819" s="38" t="s">
        <v>1497</v>
      </c>
      <c r="K819" s="38" t="s">
        <v>104</v>
      </c>
      <c r="L819" s="38">
        <v>1000</v>
      </c>
      <c r="M819" s="38">
        <v>800</v>
      </c>
      <c r="N819" s="2">
        <v>36000</v>
      </c>
      <c r="O819" s="2">
        <v>1</v>
      </c>
      <c r="P819" s="2">
        <v>4561.3333333333003</v>
      </c>
      <c r="Q819" s="3">
        <v>9.6944444444444E-2</v>
      </c>
      <c r="R819" s="48" t="s">
        <v>2195</v>
      </c>
      <c r="S819" s="25">
        <v>0</v>
      </c>
      <c r="T819" s="23">
        <v>4561.33</v>
      </c>
      <c r="U819" s="36">
        <f>VLOOKUP(表2[[#This Row],[2014 Segment]],表3[],3)</f>
        <v>0</v>
      </c>
      <c r="V819" s="25">
        <v>0</v>
      </c>
      <c r="W819" s="25">
        <f>表2[[#This Row],[GR]]+表2[[#This Row],[根据BU需调整GR]]</f>
        <v>0</v>
      </c>
      <c r="X819" s="23">
        <f>表2[[#This Row],[MAT销量]]*(1+表2[[#This Row],[调整后GR2]])</f>
        <v>4561.3333333333003</v>
      </c>
      <c r="Y819" s="23">
        <f>表2[[#This Row],[调整结果]]/12/114.03</f>
        <v>3.3334307735780793</v>
      </c>
      <c r="Z819" s="27">
        <f>ROUND(表2[[#This Row],[调整结果]]-表2[[#This Row],[14 ECI金额]],0)</f>
        <v>0</v>
      </c>
      <c r="AA819" t="s">
        <v>2198</v>
      </c>
    </row>
    <row r="820" spans="1:27" x14ac:dyDescent="0.2">
      <c r="A820" t="s">
        <v>1356</v>
      </c>
      <c r="B820" s="38" t="s">
        <v>1357</v>
      </c>
      <c r="C820" t="s">
        <v>1468</v>
      </c>
      <c r="D820" s="38" t="s">
        <v>1469</v>
      </c>
      <c r="E820" s="38" t="s">
        <v>1472</v>
      </c>
      <c r="F820">
        <v>10100039</v>
      </c>
      <c r="G820" s="39" t="s">
        <v>692</v>
      </c>
      <c r="H820" s="39" t="s">
        <v>105</v>
      </c>
      <c r="I820" s="38" t="s">
        <v>164</v>
      </c>
      <c r="J820" s="38" t="s">
        <v>311</v>
      </c>
      <c r="K820" s="38" t="s">
        <v>104</v>
      </c>
      <c r="L820" s="38">
        <v>800</v>
      </c>
      <c r="M820" s="38">
        <v>900</v>
      </c>
      <c r="N820" s="2">
        <v>120000</v>
      </c>
      <c r="O820" s="2">
        <v>1</v>
      </c>
      <c r="P820" s="2">
        <v>136535.92000000001</v>
      </c>
      <c r="Q820" s="3">
        <v>0.89262833333333003</v>
      </c>
      <c r="R820" s="48" t="s">
        <v>2197</v>
      </c>
      <c r="S820" s="25">
        <v>0</v>
      </c>
      <c r="T820" s="23">
        <v>136535.92000000001</v>
      </c>
      <c r="U820" s="36">
        <f>VLOOKUP(表2[[#This Row],[2014 Segment]],表3[],3)</f>
        <v>0</v>
      </c>
      <c r="V820" s="25">
        <v>0</v>
      </c>
      <c r="W820" s="25">
        <f>表2[[#This Row],[GR]]+表2[[#This Row],[根据BU需调整GR]]</f>
        <v>0</v>
      </c>
      <c r="X820" s="23">
        <f>表2[[#This Row],[MAT销量]]*(1+表2[[#This Row],[调整后GR2]])</f>
        <v>136535.92000000001</v>
      </c>
      <c r="Y820" s="23">
        <f>表2[[#This Row],[调整结果]]/12/114.03</f>
        <v>99.780700985120873</v>
      </c>
      <c r="Z820" s="27">
        <f>ROUND(表2[[#This Row],[调整结果]]-表2[[#This Row],[14 ECI金额]],0)</f>
        <v>0</v>
      </c>
      <c r="AA820" t="s">
        <v>2198</v>
      </c>
    </row>
    <row r="821" spans="1:27" x14ac:dyDescent="0.2">
      <c r="A821" t="s">
        <v>1356</v>
      </c>
      <c r="B821" s="38" t="s">
        <v>1357</v>
      </c>
      <c r="C821" t="s">
        <v>1468</v>
      </c>
      <c r="D821" s="38" t="s">
        <v>1469</v>
      </c>
      <c r="E821" s="38" t="s">
        <v>1472</v>
      </c>
      <c r="F821">
        <v>10100040</v>
      </c>
      <c r="G821" s="39" t="s">
        <v>693</v>
      </c>
      <c r="H821" s="39" t="s">
        <v>103</v>
      </c>
      <c r="I821" s="38" t="s">
        <v>164</v>
      </c>
      <c r="J821" s="38" t="s">
        <v>694</v>
      </c>
      <c r="K821" s="38" t="s">
        <v>104</v>
      </c>
      <c r="L821" s="38">
        <v>2100</v>
      </c>
      <c r="M821" s="38">
        <v>1500</v>
      </c>
      <c r="N821" s="2">
        <v>206251.76</v>
      </c>
      <c r="O821" s="2">
        <v>2</v>
      </c>
      <c r="P821" s="2">
        <v>285840.53333333001</v>
      </c>
      <c r="Q821" s="3">
        <v>1</v>
      </c>
      <c r="R821" s="48" t="s">
        <v>2197</v>
      </c>
      <c r="S821" s="25">
        <v>0</v>
      </c>
      <c r="T821" s="23">
        <v>285840.53000000003</v>
      </c>
      <c r="U821" s="36">
        <f>VLOOKUP(表2[[#This Row],[2014 Segment]],表3[],3)</f>
        <v>0</v>
      </c>
      <c r="V821" s="25">
        <v>0</v>
      </c>
      <c r="W821" s="25">
        <f>表2[[#This Row],[GR]]+表2[[#This Row],[根据BU需调整GR]]</f>
        <v>0</v>
      </c>
      <c r="X821" s="23">
        <f>表2[[#This Row],[MAT销量]]*(1+表2[[#This Row],[调整后GR2]])</f>
        <v>285840.53333333001</v>
      </c>
      <c r="Y821" s="23">
        <f>表2[[#This Row],[调整结果]]/12/114.03</f>
        <v>208.89278649867725</v>
      </c>
      <c r="Z821" s="27">
        <f>ROUND(表2[[#This Row],[调整结果]]-表2[[#This Row],[14 ECI金额]],0)</f>
        <v>0</v>
      </c>
      <c r="AA821" t="s">
        <v>2198</v>
      </c>
    </row>
    <row r="822" spans="1:27" x14ac:dyDescent="0.2">
      <c r="A822" t="s">
        <v>1356</v>
      </c>
      <c r="B822" s="38" t="s">
        <v>1357</v>
      </c>
      <c r="C822" t="s">
        <v>1468</v>
      </c>
      <c r="D822" s="38" t="s">
        <v>1469</v>
      </c>
      <c r="E822" s="38" t="s">
        <v>1472</v>
      </c>
      <c r="F822">
        <v>10100042</v>
      </c>
      <c r="G822" s="39" t="s">
        <v>1499</v>
      </c>
      <c r="H822" s="39" t="s">
        <v>105</v>
      </c>
      <c r="I822" s="38" t="s">
        <v>164</v>
      </c>
      <c r="J822" s="38" t="s">
        <v>694</v>
      </c>
      <c r="K822" s="38" t="s">
        <v>104</v>
      </c>
      <c r="L822" s="38">
        <v>650</v>
      </c>
      <c r="M822" s="38">
        <v>800</v>
      </c>
      <c r="N822" s="2">
        <v>36000</v>
      </c>
      <c r="O822" s="2">
        <v>1</v>
      </c>
      <c r="P822" s="2">
        <v>0</v>
      </c>
      <c r="Q822" s="3">
        <v>0</v>
      </c>
      <c r="R822" s="48" t="s">
        <v>2195</v>
      </c>
      <c r="S822" s="25">
        <v>0</v>
      </c>
      <c r="T822" s="23">
        <v>0</v>
      </c>
      <c r="U822" s="36">
        <f>VLOOKUP(表2[[#This Row],[2014 Segment]],表3[],3)</f>
        <v>0</v>
      </c>
      <c r="V822" s="25">
        <v>0</v>
      </c>
      <c r="W822" s="25">
        <f>表2[[#This Row],[GR]]+表2[[#This Row],[根据BU需调整GR]]</f>
        <v>0</v>
      </c>
      <c r="X822" s="23">
        <f>表2[[#This Row],[MAT销量]]*(1+表2[[#This Row],[调整后GR2]])</f>
        <v>0</v>
      </c>
      <c r="Y822" s="23">
        <f>表2[[#This Row],[调整结果]]/12/114.03</f>
        <v>0</v>
      </c>
      <c r="Z822" s="27">
        <f>ROUND(表2[[#This Row],[调整结果]]-表2[[#This Row],[14 ECI金额]],0)</f>
        <v>0</v>
      </c>
      <c r="AA822" t="s">
        <v>2198</v>
      </c>
    </row>
    <row r="823" spans="1:27" x14ac:dyDescent="0.2">
      <c r="A823" t="s">
        <v>1356</v>
      </c>
      <c r="B823" s="38" t="s">
        <v>1357</v>
      </c>
      <c r="C823" t="s">
        <v>1468</v>
      </c>
      <c r="D823" s="38" t="s">
        <v>1469</v>
      </c>
      <c r="E823" s="38" t="s">
        <v>1472</v>
      </c>
      <c r="F823">
        <v>10100043</v>
      </c>
      <c r="G823" s="39" t="s">
        <v>1500</v>
      </c>
      <c r="H823" s="39" t="s">
        <v>105</v>
      </c>
      <c r="I823" s="38" t="s">
        <v>164</v>
      </c>
      <c r="J823" s="38" t="s">
        <v>1501</v>
      </c>
      <c r="K823" s="38" t="s">
        <v>106</v>
      </c>
      <c r="L823" s="38">
        <v>450</v>
      </c>
      <c r="M823" s="38">
        <v>400</v>
      </c>
      <c r="N823" s="2">
        <v>36000</v>
      </c>
      <c r="O823" s="2">
        <v>1</v>
      </c>
      <c r="P823" s="2">
        <v>1520.5333333333001</v>
      </c>
      <c r="Q823" s="3">
        <v>8.2061111111111001E-2</v>
      </c>
      <c r="R823" s="48" t="s">
        <v>2195</v>
      </c>
      <c r="S823" s="25">
        <v>0</v>
      </c>
      <c r="T823" s="23">
        <v>1520.53</v>
      </c>
      <c r="U823" s="36">
        <f>VLOOKUP(表2[[#This Row],[2014 Segment]],表3[],3)</f>
        <v>0</v>
      </c>
      <c r="V823" s="25">
        <v>0</v>
      </c>
      <c r="W823" s="25">
        <f>表2[[#This Row],[GR]]+表2[[#This Row],[根据BU需调整GR]]</f>
        <v>0</v>
      </c>
      <c r="X823" s="23">
        <f>表2[[#This Row],[MAT销量]]*(1+表2[[#This Row],[调整后GR2]])</f>
        <v>1520.5333333333001</v>
      </c>
      <c r="Y823" s="23">
        <f>表2[[#This Row],[调整结果]]/12/114.03</f>
        <v>1.1112085513558567</v>
      </c>
      <c r="Z823" s="27">
        <f>ROUND(表2[[#This Row],[调整结果]]-表2[[#This Row],[14 ECI金额]],0)</f>
        <v>0</v>
      </c>
      <c r="AA823" t="s">
        <v>2198</v>
      </c>
    </row>
    <row r="824" spans="1:27" x14ac:dyDescent="0.2">
      <c r="A824" t="s">
        <v>1356</v>
      </c>
      <c r="B824" s="38" t="s">
        <v>1357</v>
      </c>
      <c r="C824" t="s">
        <v>1468</v>
      </c>
      <c r="D824" s="38" t="s">
        <v>1469</v>
      </c>
      <c r="E824" s="38" t="s">
        <v>1472</v>
      </c>
      <c r="F824">
        <v>10100050</v>
      </c>
      <c r="G824" s="39" t="s">
        <v>1502</v>
      </c>
      <c r="H824" s="39" t="s">
        <v>103</v>
      </c>
      <c r="I824" s="38" t="s">
        <v>164</v>
      </c>
      <c r="J824" s="38" t="s">
        <v>694</v>
      </c>
      <c r="K824" s="38" t="s">
        <v>104</v>
      </c>
      <c r="L824" s="38">
        <v>400</v>
      </c>
      <c r="M824" s="38">
        <v>500</v>
      </c>
      <c r="N824" s="2">
        <v>36000</v>
      </c>
      <c r="O824" s="2">
        <v>1</v>
      </c>
      <c r="P824" s="2">
        <v>10156.453333333</v>
      </c>
      <c r="Q824" s="3">
        <v>0.27877055555556002</v>
      </c>
      <c r="R824" s="48" t="s">
        <v>2196</v>
      </c>
      <c r="S824" s="25">
        <v>0</v>
      </c>
      <c r="T824" s="23">
        <v>10156.450000000001</v>
      </c>
      <c r="U824" s="36">
        <f>VLOOKUP(表2[[#This Row],[2014 Segment]],表3[],3)</f>
        <v>0</v>
      </c>
      <c r="V824" s="25">
        <v>0</v>
      </c>
      <c r="W824" s="25">
        <f>表2[[#This Row],[GR]]+表2[[#This Row],[根据BU需调整GR]]</f>
        <v>0</v>
      </c>
      <c r="X824" s="23">
        <f>表2[[#This Row],[MAT销量]]*(1+表2[[#This Row],[调整后GR2]])</f>
        <v>10156.453333333</v>
      </c>
      <c r="Y824" s="23">
        <f>表2[[#This Row],[调整结果]]/12/114.03</f>
        <v>7.4223547409548658</v>
      </c>
      <c r="Z824" s="27">
        <f>ROUND(表2[[#This Row],[调整结果]]-表2[[#This Row],[14 ECI金额]],0)</f>
        <v>0</v>
      </c>
      <c r="AA824" t="s">
        <v>2198</v>
      </c>
    </row>
    <row r="825" spans="1:27" x14ac:dyDescent="0.2">
      <c r="A825" t="s">
        <v>1356</v>
      </c>
      <c r="B825" s="38" t="s">
        <v>1357</v>
      </c>
      <c r="C825" t="s">
        <v>1468</v>
      </c>
      <c r="D825" s="38" t="s">
        <v>1469</v>
      </c>
      <c r="E825" s="38" t="s">
        <v>1472</v>
      </c>
      <c r="F825">
        <v>10100051</v>
      </c>
      <c r="G825" s="39" t="s">
        <v>1503</v>
      </c>
      <c r="H825" s="39" t="s">
        <v>105</v>
      </c>
      <c r="I825" s="38" t="s">
        <v>164</v>
      </c>
      <c r="J825" s="38" t="s">
        <v>1504</v>
      </c>
      <c r="K825" s="38" t="s">
        <v>104</v>
      </c>
      <c r="L825" s="38">
        <v>400</v>
      </c>
      <c r="M825" s="38">
        <v>500</v>
      </c>
      <c r="N825" s="2">
        <v>48000</v>
      </c>
      <c r="O825" s="2">
        <v>1</v>
      </c>
      <c r="P825" s="2">
        <v>47115.199999999997</v>
      </c>
      <c r="Q825" s="3">
        <v>0.92745958333333001</v>
      </c>
      <c r="R825" s="48" t="s">
        <v>2197</v>
      </c>
      <c r="S825" s="25">
        <v>0</v>
      </c>
      <c r="T825" s="23">
        <v>47115.199999999997</v>
      </c>
      <c r="U825" s="36">
        <f>VLOOKUP(表2[[#This Row],[2014 Segment]],表3[],3)</f>
        <v>0</v>
      </c>
      <c r="V825" s="25">
        <v>0</v>
      </c>
      <c r="W825" s="25">
        <f>表2[[#This Row],[GR]]+表2[[#This Row],[根据BU需调整GR]]</f>
        <v>0</v>
      </c>
      <c r="X825" s="23">
        <f>表2[[#This Row],[MAT销量]]*(1+表2[[#This Row],[调整后GR2]])</f>
        <v>47115.199999999997</v>
      </c>
      <c r="Y825" s="23">
        <f>表2[[#This Row],[调整结果]]/12/114.03</f>
        <v>34.431874652869126</v>
      </c>
      <c r="Z825" s="27">
        <f>ROUND(表2[[#This Row],[调整结果]]-表2[[#This Row],[14 ECI金额]],0)</f>
        <v>0</v>
      </c>
      <c r="AA825" t="s">
        <v>2198</v>
      </c>
    </row>
    <row r="826" spans="1:27" x14ac:dyDescent="0.2">
      <c r="A826" t="s">
        <v>1356</v>
      </c>
      <c r="B826" s="38" t="s">
        <v>1357</v>
      </c>
      <c r="C826" t="s">
        <v>1468</v>
      </c>
      <c r="D826" s="38" t="s">
        <v>1469</v>
      </c>
      <c r="E826" s="38" t="s">
        <v>1472</v>
      </c>
      <c r="F826">
        <v>10100053</v>
      </c>
      <c r="G826" s="39" t="s">
        <v>1505</v>
      </c>
      <c r="H826" s="39" t="s">
        <v>105</v>
      </c>
      <c r="I826" s="38" t="s">
        <v>164</v>
      </c>
      <c r="J826" s="38" t="s">
        <v>311</v>
      </c>
      <c r="K826" s="38" t="s">
        <v>106</v>
      </c>
      <c r="L826" s="38">
        <v>800</v>
      </c>
      <c r="M826" s="38">
        <v>800</v>
      </c>
      <c r="N826" s="2">
        <v>36000</v>
      </c>
      <c r="O826" s="2">
        <v>1</v>
      </c>
      <c r="P826" s="2">
        <v>16116.373333333</v>
      </c>
      <c r="Q826" s="3">
        <v>0.24456611111111001</v>
      </c>
      <c r="R826" s="48" t="s">
        <v>2196</v>
      </c>
      <c r="S826" s="25">
        <v>0</v>
      </c>
      <c r="T826" s="23">
        <v>16116.37</v>
      </c>
      <c r="U826" s="36">
        <f>VLOOKUP(表2[[#This Row],[2014 Segment]],表3[],3)</f>
        <v>0</v>
      </c>
      <c r="V826" s="25">
        <v>0</v>
      </c>
      <c r="W826" s="25">
        <f>表2[[#This Row],[GR]]+表2[[#This Row],[根据BU需调整GR]]</f>
        <v>0</v>
      </c>
      <c r="X826" s="23">
        <f>表2[[#This Row],[MAT销量]]*(1+表2[[#This Row],[调整后GR2]])</f>
        <v>16116.373333333</v>
      </c>
      <c r="Y826" s="23">
        <f>表2[[#This Row],[调整结果]]/12/114.03</f>
        <v>11.777875218022304</v>
      </c>
      <c r="Z826" s="27">
        <f>ROUND(表2[[#This Row],[调整结果]]-表2[[#This Row],[14 ECI金额]],0)</f>
        <v>0</v>
      </c>
      <c r="AA826" t="s">
        <v>2198</v>
      </c>
    </row>
    <row r="827" spans="1:27" x14ac:dyDescent="0.2">
      <c r="A827" t="s">
        <v>1356</v>
      </c>
      <c r="B827" s="38" t="s">
        <v>1357</v>
      </c>
      <c r="C827" t="s">
        <v>1468</v>
      </c>
      <c r="D827" s="38" t="s">
        <v>1469</v>
      </c>
      <c r="E827" s="38" t="s">
        <v>1487</v>
      </c>
      <c r="F827">
        <v>10100054</v>
      </c>
      <c r="G827" s="39" t="s">
        <v>1506</v>
      </c>
      <c r="H827" s="39" t="s">
        <v>105</v>
      </c>
      <c r="I827" s="38" t="s">
        <v>164</v>
      </c>
      <c r="J827" s="38" t="s">
        <v>1507</v>
      </c>
      <c r="K827" s="38" t="s">
        <v>104</v>
      </c>
      <c r="L827" s="38">
        <v>580</v>
      </c>
      <c r="M827" s="38">
        <v>1300</v>
      </c>
      <c r="N827" s="2">
        <v>36000</v>
      </c>
      <c r="O827" s="2">
        <v>1</v>
      </c>
      <c r="P827" s="2">
        <v>4409.2266666667001</v>
      </c>
      <c r="Q827" s="3">
        <v>0.21609777777778</v>
      </c>
      <c r="R827" s="48" t="s">
        <v>2196</v>
      </c>
      <c r="S827" s="25">
        <v>0</v>
      </c>
      <c r="T827" s="23">
        <v>4409.2299999999996</v>
      </c>
      <c r="U827" s="36">
        <f>VLOOKUP(表2[[#This Row],[2014 Segment]],表3[],3)</f>
        <v>0</v>
      </c>
      <c r="V827" s="25">
        <v>0</v>
      </c>
      <c r="W827" s="25">
        <f>表2[[#This Row],[GR]]+表2[[#This Row],[根据BU需调整GR]]</f>
        <v>0</v>
      </c>
      <c r="X827" s="23">
        <f>表2[[#This Row],[MAT销量]]*(1+表2[[#This Row],[调整后GR2]])</f>
        <v>4409.2266666667001</v>
      </c>
      <c r="Y827" s="23">
        <f>表2[[#This Row],[调整结果]]/12/114.03</f>
        <v>3.2222709423446316</v>
      </c>
      <c r="Z827" s="27">
        <f>ROUND(表2[[#This Row],[调整结果]]-表2[[#This Row],[14 ECI金额]],0)</f>
        <v>0</v>
      </c>
      <c r="AA827" t="s">
        <v>2198</v>
      </c>
    </row>
    <row r="828" spans="1:27" x14ac:dyDescent="0.2">
      <c r="A828" t="s">
        <v>1356</v>
      </c>
      <c r="B828" s="38" t="s">
        <v>1357</v>
      </c>
      <c r="C828" t="s">
        <v>1468</v>
      </c>
      <c r="D828" s="38" t="s">
        <v>1469</v>
      </c>
      <c r="E828" s="38" t="s">
        <v>1479</v>
      </c>
      <c r="F828">
        <v>10100060</v>
      </c>
      <c r="G828" s="39" t="s">
        <v>1508</v>
      </c>
      <c r="H828" s="39" t="s">
        <v>105</v>
      </c>
      <c r="I828" s="38" t="s">
        <v>164</v>
      </c>
      <c r="J828" s="38" t="s">
        <v>1509</v>
      </c>
      <c r="K828" s="38" t="s">
        <v>106</v>
      </c>
      <c r="L828" s="38">
        <v>450</v>
      </c>
      <c r="M828" s="38">
        <v>650</v>
      </c>
      <c r="N828" s="2">
        <v>36000</v>
      </c>
      <c r="O828" s="2">
        <v>1</v>
      </c>
      <c r="P828" s="2">
        <v>0</v>
      </c>
      <c r="Q828" s="3">
        <v>1.3435555555556001E-2</v>
      </c>
      <c r="R828" s="48" t="s">
        <v>2195</v>
      </c>
      <c r="S828" s="25">
        <v>0</v>
      </c>
      <c r="T828" s="23">
        <v>0</v>
      </c>
      <c r="U828" s="36">
        <f>VLOOKUP(表2[[#This Row],[2014 Segment]],表3[],3)</f>
        <v>0</v>
      </c>
      <c r="V828" s="25">
        <v>0</v>
      </c>
      <c r="W828" s="25">
        <f>表2[[#This Row],[GR]]+表2[[#This Row],[根据BU需调整GR]]</f>
        <v>0</v>
      </c>
      <c r="X828" s="23">
        <f>表2[[#This Row],[MAT销量]]*(1+表2[[#This Row],[调整后GR2]])</f>
        <v>0</v>
      </c>
      <c r="Y828" s="23">
        <f>表2[[#This Row],[调整结果]]/12/114.03</f>
        <v>0</v>
      </c>
      <c r="Z828" s="27">
        <f>ROUND(表2[[#This Row],[调整结果]]-表2[[#This Row],[14 ECI金额]],0)</f>
        <v>0</v>
      </c>
      <c r="AA828" t="s">
        <v>2198</v>
      </c>
    </row>
    <row r="829" spans="1:27" x14ac:dyDescent="0.2">
      <c r="A829" t="s">
        <v>1356</v>
      </c>
      <c r="B829" s="38" t="s">
        <v>1357</v>
      </c>
      <c r="C829" t="s">
        <v>1468</v>
      </c>
      <c r="D829" s="38" t="s">
        <v>1469</v>
      </c>
      <c r="E829" s="38" t="s">
        <v>1470</v>
      </c>
      <c r="F829">
        <v>10100062</v>
      </c>
      <c r="G829" s="39" t="s">
        <v>412</v>
      </c>
      <c r="H829" s="39" t="s">
        <v>105</v>
      </c>
      <c r="I829" s="38" t="s">
        <v>164</v>
      </c>
      <c r="J829" s="38" t="s">
        <v>309</v>
      </c>
      <c r="K829" s="38" t="s">
        <v>104</v>
      </c>
      <c r="L829" s="38">
        <v>1000</v>
      </c>
      <c r="M829" s="38">
        <v>800</v>
      </c>
      <c r="N829" s="2">
        <v>36000</v>
      </c>
      <c r="O829" s="2">
        <v>1</v>
      </c>
      <c r="P829" s="2">
        <v>6081.6</v>
      </c>
      <c r="Q829" s="3">
        <v>5.5111111111111E-2</v>
      </c>
      <c r="R829" s="48" t="s">
        <v>2195</v>
      </c>
      <c r="S829" s="25">
        <v>0</v>
      </c>
      <c r="T829" s="23">
        <v>6081.6</v>
      </c>
      <c r="U829" s="36">
        <f>VLOOKUP(表2[[#This Row],[2014 Segment]],表3[],3)</f>
        <v>0</v>
      </c>
      <c r="V829" s="25">
        <v>0</v>
      </c>
      <c r="W829" s="25">
        <f>表2[[#This Row],[GR]]+表2[[#This Row],[根据BU需调整GR]]</f>
        <v>0</v>
      </c>
      <c r="X829" s="23">
        <f>表2[[#This Row],[MAT销量]]*(1+表2[[#This Row],[调整后GR2]])</f>
        <v>6081.6</v>
      </c>
      <c r="Y829" s="23">
        <f>表2[[#This Row],[调整结果]]/12/114.03</f>
        <v>4.4444444444444446</v>
      </c>
      <c r="Z829" s="27">
        <f>ROUND(表2[[#This Row],[调整结果]]-表2[[#This Row],[14 ECI金额]],0)</f>
        <v>0</v>
      </c>
      <c r="AA829" t="s">
        <v>2198</v>
      </c>
    </row>
    <row r="830" spans="1:27" x14ac:dyDescent="0.2">
      <c r="A830" t="s">
        <v>1356</v>
      </c>
      <c r="B830" s="38" t="s">
        <v>1357</v>
      </c>
      <c r="C830" t="s">
        <v>1468</v>
      </c>
      <c r="D830" s="38" t="s">
        <v>1469</v>
      </c>
      <c r="E830" s="38" t="s">
        <v>1475</v>
      </c>
      <c r="F830">
        <v>10100063</v>
      </c>
      <c r="G830" s="39" t="s">
        <v>1510</v>
      </c>
      <c r="H830" s="39" t="s">
        <v>105</v>
      </c>
      <c r="I830" s="38" t="s">
        <v>164</v>
      </c>
      <c r="J830" s="38" t="s">
        <v>165</v>
      </c>
      <c r="K830" s="38" t="s">
        <v>107</v>
      </c>
      <c r="L830" s="38">
        <v>30</v>
      </c>
      <c r="M830" s="38">
        <v>100</v>
      </c>
      <c r="N830" s="2">
        <v>36000</v>
      </c>
      <c r="O830" s="2">
        <v>1</v>
      </c>
      <c r="P830" s="2">
        <v>15204.48</v>
      </c>
      <c r="Q830" s="3">
        <v>0.46792</v>
      </c>
      <c r="R830" s="48" t="s">
        <v>2196</v>
      </c>
      <c r="S830" s="25">
        <v>0</v>
      </c>
      <c r="T830" s="23">
        <v>15204.48</v>
      </c>
      <c r="U830" s="36">
        <f>VLOOKUP(表2[[#This Row],[2014 Segment]],表3[],3)</f>
        <v>0</v>
      </c>
      <c r="V830" s="25">
        <v>0</v>
      </c>
      <c r="W830" s="25">
        <f>表2[[#This Row],[GR]]+表2[[#This Row],[根据BU需调整GR]]</f>
        <v>0</v>
      </c>
      <c r="X830" s="23">
        <f>表2[[#This Row],[MAT销量]]*(1+表2[[#This Row],[调整后GR2]])</f>
        <v>15204.48</v>
      </c>
      <c r="Y830" s="23">
        <f>表2[[#This Row],[调整结果]]/12/114.03</f>
        <v>11.111461895992282</v>
      </c>
      <c r="Z830" s="27">
        <f>ROUND(表2[[#This Row],[调整结果]]-表2[[#This Row],[14 ECI金额]],0)</f>
        <v>0</v>
      </c>
      <c r="AA830" t="s">
        <v>2198</v>
      </c>
    </row>
    <row r="831" spans="1:27" x14ac:dyDescent="0.2">
      <c r="A831" t="s">
        <v>1356</v>
      </c>
      <c r="B831" s="38" t="s">
        <v>1357</v>
      </c>
      <c r="C831" t="s">
        <v>1468</v>
      </c>
      <c r="D831" s="38" t="s">
        <v>1469</v>
      </c>
      <c r="E831" s="38" t="s">
        <v>1487</v>
      </c>
      <c r="F831">
        <v>10100066</v>
      </c>
      <c r="G831" s="39" t="s">
        <v>1511</v>
      </c>
      <c r="H831" s="39" t="s">
        <v>105</v>
      </c>
      <c r="I831" s="38" t="s">
        <v>164</v>
      </c>
      <c r="J831" s="38" t="s">
        <v>165</v>
      </c>
      <c r="K831" s="38" t="s">
        <v>107</v>
      </c>
      <c r="L831" s="38">
        <v>20</v>
      </c>
      <c r="M831" s="38">
        <v>210</v>
      </c>
      <c r="N831" s="2">
        <v>60000</v>
      </c>
      <c r="O831" s="2">
        <v>1</v>
      </c>
      <c r="P831" s="2">
        <v>62994.720000000001</v>
      </c>
      <c r="Q831" s="3">
        <v>0.94675600000000004</v>
      </c>
      <c r="R831" s="48" t="s">
        <v>2197</v>
      </c>
      <c r="S831" s="25">
        <v>0</v>
      </c>
      <c r="T831" s="23">
        <v>62994.720000000001</v>
      </c>
      <c r="U831" s="36">
        <f>VLOOKUP(表2[[#This Row],[2014 Segment]],表3[],3)</f>
        <v>0</v>
      </c>
      <c r="V831" s="25">
        <v>0</v>
      </c>
      <c r="W831" s="25">
        <f>表2[[#This Row],[GR]]+表2[[#This Row],[根据BU需调整GR]]</f>
        <v>0</v>
      </c>
      <c r="X831" s="23">
        <f>表2[[#This Row],[MAT销量]]*(1+表2[[#This Row],[调整后GR2]])</f>
        <v>62994.720000000001</v>
      </c>
      <c r="Y831" s="23">
        <f>表2[[#This Row],[调整结果]]/12/114.03</f>
        <v>46.036657020082437</v>
      </c>
      <c r="Z831" s="27">
        <f>ROUND(表2[[#This Row],[调整结果]]-表2[[#This Row],[14 ECI金额]],0)</f>
        <v>0</v>
      </c>
      <c r="AA831" t="s">
        <v>2198</v>
      </c>
    </row>
    <row r="832" spans="1:27" x14ac:dyDescent="0.2">
      <c r="A832" t="s">
        <v>1356</v>
      </c>
      <c r="B832" s="38" t="s">
        <v>1357</v>
      </c>
      <c r="C832" t="s">
        <v>1468</v>
      </c>
      <c r="D832" s="38" t="s">
        <v>1469</v>
      </c>
      <c r="E832" s="38" t="s">
        <v>1472</v>
      </c>
      <c r="F832">
        <v>13000066</v>
      </c>
      <c r="G832" s="39" t="s">
        <v>1512</v>
      </c>
      <c r="H832" s="39" t="s">
        <v>105</v>
      </c>
      <c r="I832" s="38" t="s">
        <v>164</v>
      </c>
      <c r="J832" s="38" t="s">
        <v>1501</v>
      </c>
      <c r="K832" s="38" t="s">
        <v>104</v>
      </c>
      <c r="L832" s="38">
        <v>510</v>
      </c>
      <c r="M832" s="38">
        <v>480</v>
      </c>
      <c r="N832" s="2">
        <v>36000</v>
      </c>
      <c r="O832" s="2">
        <v>1</v>
      </c>
      <c r="P832" s="2">
        <v>0</v>
      </c>
      <c r="Q832" s="3">
        <v>0</v>
      </c>
      <c r="R832" s="48" t="s">
        <v>2195</v>
      </c>
      <c r="S832" s="25">
        <v>0</v>
      </c>
      <c r="T832" s="23">
        <v>0</v>
      </c>
      <c r="U832" s="36">
        <f>VLOOKUP(表2[[#This Row],[2014 Segment]],表3[],3)</f>
        <v>0</v>
      </c>
      <c r="V832" s="25">
        <v>0</v>
      </c>
      <c r="W832" s="25">
        <f>表2[[#This Row],[GR]]+表2[[#This Row],[根据BU需调整GR]]</f>
        <v>0</v>
      </c>
      <c r="X832" s="23">
        <f>表2[[#This Row],[MAT销量]]*(1+表2[[#This Row],[调整后GR2]])</f>
        <v>0</v>
      </c>
      <c r="Y832" s="23">
        <f>表2[[#This Row],[调整结果]]/12/114.03</f>
        <v>0</v>
      </c>
      <c r="Z832" s="27">
        <f>ROUND(表2[[#This Row],[调整结果]]-表2[[#This Row],[14 ECI金额]],0)</f>
        <v>0</v>
      </c>
      <c r="AA832" t="s">
        <v>2198</v>
      </c>
    </row>
    <row r="833" spans="1:27" x14ac:dyDescent="0.2">
      <c r="A833" t="s">
        <v>1356</v>
      </c>
      <c r="B833" s="38" t="s">
        <v>1357</v>
      </c>
      <c r="C833" t="s">
        <v>1468</v>
      </c>
      <c r="D833" s="38" t="s">
        <v>1469</v>
      </c>
      <c r="E833" s="38" t="s">
        <v>1472</v>
      </c>
      <c r="F833">
        <v>13000067</v>
      </c>
      <c r="G833" s="39" t="s">
        <v>1513</v>
      </c>
      <c r="H833" s="39" t="s">
        <v>105</v>
      </c>
      <c r="I833" s="38" t="s">
        <v>164</v>
      </c>
      <c r="J833" s="38" t="s">
        <v>694</v>
      </c>
      <c r="K833" s="38" t="s">
        <v>106</v>
      </c>
      <c r="L833" s="38">
        <v>320</v>
      </c>
      <c r="M833" s="38">
        <v>180</v>
      </c>
      <c r="N833" s="2">
        <v>36000</v>
      </c>
      <c r="O833" s="2">
        <v>1</v>
      </c>
      <c r="P833" s="2">
        <v>27367.533333333002</v>
      </c>
      <c r="Q833" s="3">
        <v>0.62105694444444004</v>
      </c>
      <c r="R833" s="48" t="s">
        <v>2197</v>
      </c>
      <c r="S833" s="25">
        <v>0</v>
      </c>
      <c r="T833" s="23">
        <v>27367.53</v>
      </c>
      <c r="U833" s="36">
        <f>VLOOKUP(表2[[#This Row],[2014 Segment]],表3[],3)</f>
        <v>0</v>
      </c>
      <c r="V833" s="25">
        <v>0</v>
      </c>
      <c r="W833" s="25">
        <f>表2[[#This Row],[GR]]+表2[[#This Row],[根据BU需调整GR]]</f>
        <v>0</v>
      </c>
      <c r="X833" s="23">
        <f>表2[[#This Row],[MAT销量]]*(1+表2[[#This Row],[调整后GR2]])</f>
        <v>27367.533333333002</v>
      </c>
      <c r="Y833" s="23">
        <f>表2[[#This Row],[调整结果]]/12/114.03</f>
        <v>20.000243600611682</v>
      </c>
      <c r="Z833" s="27">
        <f>ROUND(表2[[#This Row],[调整结果]]-表2[[#This Row],[14 ECI金额]],0)</f>
        <v>0</v>
      </c>
      <c r="AA833" t="s">
        <v>2198</v>
      </c>
    </row>
    <row r="834" spans="1:27" x14ac:dyDescent="0.2">
      <c r="A834" t="s">
        <v>1356</v>
      </c>
      <c r="B834" s="38" t="s">
        <v>1357</v>
      </c>
      <c r="C834" t="s">
        <v>1468</v>
      </c>
      <c r="D834" s="38" t="s">
        <v>1469</v>
      </c>
      <c r="E834" s="38" t="s">
        <v>1470</v>
      </c>
      <c r="F834">
        <v>13000321</v>
      </c>
      <c r="G834" s="39" t="s">
        <v>695</v>
      </c>
      <c r="H834" s="39" t="s">
        <v>105</v>
      </c>
      <c r="I834" s="38" t="s">
        <v>164</v>
      </c>
      <c r="J834" s="38" t="s">
        <v>165</v>
      </c>
      <c r="K834" s="38" t="s">
        <v>104</v>
      </c>
      <c r="L834" s="38">
        <v>1500</v>
      </c>
      <c r="M834" s="38">
        <v>800</v>
      </c>
      <c r="N834" s="2">
        <v>72000</v>
      </c>
      <c r="O834" s="2">
        <v>1</v>
      </c>
      <c r="P834" s="2">
        <v>51999.853333332998</v>
      </c>
      <c r="Q834" s="3">
        <v>0.64630777777778003</v>
      </c>
      <c r="R834" s="48" t="s">
        <v>2197</v>
      </c>
      <c r="S834" s="25">
        <v>0</v>
      </c>
      <c r="T834" s="23">
        <v>51999.85</v>
      </c>
      <c r="U834" s="36">
        <f>VLOOKUP(表2[[#This Row],[2014 Segment]],表3[],3)</f>
        <v>0</v>
      </c>
      <c r="V834" s="25">
        <v>0</v>
      </c>
      <c r="W834" s="25">
        <f>表2[[#This Row],[GR]]+表2[[#This Row],[根据BU需调整GR]]</f>
        <v>0</v>
      </c>
      <c r="X834" s="23">
        <f>表2[[#This Row],[MAT销量]]*(1+表2[[#This Row],[调整后GR2]])</f>
        <v>51999.853333332998</v>
      </c>
      <c r="Y834" s="23">
        <f>表2[[#This Row],[调整结果]]/12/114.03</f>
        <v>38.001588275989505</v>
      </c>
      <c r="Z834" s="27">
        <f>ROUND(表2[[#This Row],[调整结果]]-表2[[#This Row],[14 ECI金额]],0)</f>
        <v>0</v>
      </c>
      <c r="AA834" t="s">
        <v>2198</v>
      </c>
    </row>
    <row r="835" spans="1:27" x14ac:dyDescent="0.2">
      <c r="A835" t="s">
        <v>1356</v>
      </c>
      <c r="B835" s="38" t="s">
        <v>1357</v>
      </c>
      <c r="C835" t="s">
        <v>1468</v>
      </c>
      <c r="D835" s="38" t="s">
        <v>1469</v>
      </c>
      <c r="E835" s="38" t="s">
        <v>1475</v>
      </c>
      <c r="F835">
        <v>91000265</v>
      </c>
      <c r="G835" s="39" t="s">
        <v>1514</v>
      </c>
      <c r="H835" s="39" t="s">
        <v>105</v>
      </c>
      <c r="I835" s="38" t="s">
        <v>164</v>
      </c>
      <c r="J835" s="38" t="s">
        <v>165</v>
      </c>
      <c r="K835" s="38" t="s">
        <v>106</v>
      </c>
      <c r="L835" s="38">
        <v>100</v>
      </c>
      <c r="M835" s="38">
        <v>420</v>
      </c>
      <c r="N835" s="2">
        <v>36000</v>
      </c>
      <c r="O835" s="2">
        <v>1</v>
      </c>
      <c r="P835" s="2">
        <v>12873.066666667</v>
      </c>
      <c r="Q835" s="3">
        <v>0.56471444444443997</v>
      </c>
      <c r="R835" s="48" t="s">
        <v>2197</v>
      </c>
      <c r="S835" s="25">
        <v>0</v>
      </c>
      <c r="T835" s="23">
        <v>12873.07</v>
      </c>
      <c r="U835" s="36">
        <f>VLOOKUP(表2[[#This Row],[2014 Segment]],表3[],3)</f>
        <v>0</v>
      </c>
      <c r="V835" s="25">
        <v>0</v>
      </c>
      <c r="W835" s="25">
        <f>表2[[#This Row],[GR]]+表2[[#This Row],[根据BU需调整GR]]</f>
        <v>0</v>
      </c>
      <c r="X835" s="23">
        <f>表2[[#This Row],[MAT销量]]*(1+表2[[#This Row],[调整后GR2]])</f>
        <v>12873.066666667</v>
      </c>
      <c r="Y835" s="23">
        <f>表2[[#This Row],[调整结果]]/12/114.03</f>
        <v>9.4076607520440536</v>
      </c>
      <c r="Z835" s="27">
        <f>ROUND(表2[[#This Row],[调整结果]]-表2[[#This Row],[14 ECI金额]],0)</f>
        <v>0</v>
      </c>
      <c r="AA835" t="s">
        <v>2198</v>
      </c>
    </row>
    <row r="836" spans="1:27" x14ac:dyDescent="0.2">
      <c r="A836" t="s">
        <v>1356</v>
      </c>
      <c r="B836" s="38" t="s">
        <v>1357</v>
      </c>
      <c r="C836" t="s">
        <v>1468</v>
      </c>
      <c r="D836" s="38" t="s">
        <v>1469</v>
      </c>
      <c r="E836" s="38" t="s">
        <v>1479</v>
      </c>
      <c r="F836">
        <v>91000326</v>
      </c>
      <c r="G836" s="39" t="s">
        <v>1515</v>
      </c>
      <c r="H836" s="39" t="s">
        <v>105</v>
      </c>
      <c r="I836" s="38" t="s">
        <v>164</v>
      </c>
      <c r="J836" s="38" t="s">
        <v>1516</v>
      </c>
      <c r="K836" s="38" t="s">
        <v>104</v>
      </c>
      <c r="L836" s="38">
        <v>580</v>
      </c>
      <c r="M836" s="38">
        <v>400</v>
      </c>
      <c r="N836" s="2">
        <v>36000</v>
      </c>
      <c r="O836" s="2">
        <v>1</v>
      </c>
      <c r="P836" s="2">
        <v>0</v>
      </c>
      <c r="Q836" s="3">
        <v>0</v>
      </c>
      <c r="R836" s="48" t="s">
        <v>2195</v>
      </c>
      <c r="S836" s="25">
        <v>0</v>
      </c>
      <c r="T836" s="23">
        <v>0</v>
      </c>
      <c r="U836" s="36">
        <f>VLOOKUP(表2[[#This Row],[2014 Segment]],表3[],3)</f>
        <v>0</v>
      </c>
      <c r="V836" s="25">
        <v>0</v>
      </c>
      <c r="W836" s="25">
        <f>表2[[#This Row],[GR]]+表2[[#This Row],[根据BU需调整GR]]</f>
        <v>0</v>
      </c>
      <c r="X836" s="23">
        <f>表2[[#This Row],[MAT销量]]*(1+表2[[#This Row],[调整后GR2]])</f>
        <v>0</v>
      </c>
      <c r="Y836" s="23">
        <f>表2[[#This Row],[调整结果]]/12/114.03</f>
        <v>0</v>
      </c>
      <c r="Z836" s="27">
        <f>ROUND(表2[[#This Row],[调整结果]]-表2[[#This Row],[14 ECI金额]],0)</f>
        <v>0</v>
      </c>
      <c r="AA836" t="s">
        <v>2198</v>
      </c>
    </row>
    <row r="837" spans="1:27" x14ac:dyDescent="0.2">
      <c r="A837" t="s">
        <v>1356</v>
      </c>
      <c r="B837" s="38" t="s">
        <v>1357</v>
      </c>
      <c r="C837" t="s">
        <v>1468</v>
      </c>
      <c r="D837" s="38" t="s">
        <v>1469</v>
      </c>
      <c r="E837" s="38" t="s">
        <v>1487</v>
      </c>
      <c r="F837">
        <v>91000442</v>
      </c>
      <c r="G837" s="39" t="s">
        <v>1517</v>
      </c>
      <c r="H837" s="39" t="s">
        <v>105</v>
      </c>
      <c r="I837" s="38" t="s">
        <v>164</v>
      </c>
      <c r="J837" s="38" t="s">
        <v>165</v>
      </c>
      <c r="K837" s="38" t="s">
        <v>107</v>
      </c>
      <c r="L837" s="38">
        <v>100</v>
      </c>
      <c r="M837" s="38">
        <v>50</v>
      </c>
      <c r="N837" s="2">
        <v>36000</v>
      </c>
      <c r="O837" s="2">
        <v>1</v>
      </c>
      <c r="P837" s="2">
        <v>20070.026666667</v>
      </c>
      <c r="Q837" s="3">
        <v>0.41005111111110998</v>
      </c>
      <c r="R837" s="48" t="s">
        <v>2196</v>
      </c>
      <c r="S837" s="25">
        <v>0</v>
      </c>
      <c r="T837" s="23">
        <v>20070.03</v>
      </c>
      <c r="U837" s="36">
        <f>VLOOKUP(表2[[#This Row],[2014 Segment]],表3[],3)</f>
        <v>0</v>
      </c>
      <c r="V837" s="25">
        <v>0</v>
      </c>
      <c r="W837" s="25">
        <f>表2[[#This Row],[GR]]+表2[[#This Row],[根据BU需调整GR]]</f>
        <v>0</v>
      </c>
      <c r="X837" s="23">
        <f>表2[[#This Row],[MAT销量]]*(1+表2[[#This Row],[调整后GR2]])</f>
        <v>20070.026666667</v>
      </c>
      <c r="Y837" s="23">
        <f>表2[[#This Row],[调整结果]]/12/114.03</f>
        <v>14.66721233203762</v>
      </c>
      <c r="Z837" s="27">
        <f>ROUND(表2[[#This Row],[调整结果]]-表2[[#This Row],[14 ECI金额]],0)</f>
        <v>0</v>
      </c>
      <c r="AA837" t="s">
        <v>2198</v>
      </c>
    </row>
    <row r="838" spans="1:27" x14ac:dyDescent="0.2">
      <c r="A838" t="s">
        <v>1356</v>
      </c>
      <c r="B838" s="38" t="s">
        <v>1357</v>
      </c>
      <c r="C838" t="s">
        <v>1468</v>
      </c>
      <c r="D838" s="38" t="s">
        <v>1469</v>
      </c>
      <c r="E838" s="38" t="s">
        <v>1479</v>
      </c>
      <c r="F838">
        <v>91000457</v>
      </c>
      <c r="G838" s="39" t="s">
        <v>1518</v>
      </c>
      <c r="H838" s="39" t="s">
        <v>105</v>
      </c>
      <c r="I838" s="38" t="s">
        <v>164</v>
      </c>
      <c r="J838" s="38" t="s">
        <v>1481</v>
      </c>
      <c r="K838" s="38" t="s">
        <v>106</v>
      </c>
      <c r="L838" s="38">
        <v>420</v>
      </c>
      <c r="M838" s="38">
        <v>300</v>
      </c>
      <c r="N838" s="2">
        <v>36000</v>
      </c>
      <c r="O838" s="2">
        <v>1</v>
      </c>
      <c r="P838" s="2">
        <v>38545.173333332998</v>
      </c>
      <c r="Q838" s="3">
        <v>0.76802333333332995</v>
      </c>
      <c r="R838" s="48" t="s">
        <v>2197</v>
      </c>
      <c r="S838" s="25">
        <v>0</v>
      </c>
      <c r="T838" s="23">
        <v>38545.17</v>
      </c>
      <c r="U838" s="36">
        <f>VLOOKUP(表2[[#This Row],[2014 Segment]],表3[],3)</f>
        <v>0</v>
      </c>
      <c r="V838" s="25">
        <v>0</v>
      </c>
      <c r="W838" s="25">
        <f>表2[[#This Row],[GR]]+表2[[#This Row],[根据BU需调整GR]]</f>
        <v>0</v>
      </c>
      <c r="X838" s="23">
        <f>表2[[#This Row],[MAT销量]]*(1+表2[[#This Row],[调整后GR2]])</f>
        <v>38545.173333332998</v>
      </c>
      <c r="Y838" s="23">
        <f>表2[[#This Row],[调整结果]]/12/114.03</f>
        <v>28.168883432234935</v>
      </c>
      <c r="Z838" s="27">
        <f>ROUND(表2[[#This Row],[调整结果]]-表2[[#This Row],[14 ECI金额]],0)</f>
        <v>0</v>
      </c>
      <c r="AA838" t="s">
        <v>2198</v>
      </c>
    </row>
    <row r="839" spans="1:27" x14ac:dyDescent="0.2">
      <c r="A839" t="s">
        <v>1356</v>
      </c>
      <c r="B839" s="38" t="s">
        <v>1357</v>
      </c>
      <c r="C839" t="s">
        <v>1468</v>
      </c>
      <c r="D839" s="38" t="s">
        <v>1469</v>
      </c>
      <c r="E839" s="38" t="s">
        <v>1487</v>
      </c>
      <c r="F839">
        <v>91015132</v>
      </c>
      <c r="G839" s="39" t="s">
        <v>312</v>
      </c>
      <c r="H839" s="39" t="s">
        <v>105</v>
      </c>
      <c r="I839" s="38" t="s">
        <v>164</v>
      </c>
      <c r="J839" s="38" t="s">
        <v>165</v>
      </c>
      <c r="K839" s="38" t="s">
        <v>104</v>
      </c>
      <c r="L839" s="38">
        <v>1000</v>
      </c>
      <c r="M839" s="38">
        <v>1000</v>
      </c>
      <c r="N839" s="2">
        <v>96000</v>
      </c>
      <c r="O839" s="2">
        <v>1</v>
      </c>
      <c r="P839" s="2">
        <v>78149.226666667004</v>
      </c>
      <c r="Q839" s="3">
        <v>0.57829760416666998</v>
      </c>
      <c r="R839" s="48" t="s">
        <v>2197</v>
      </c>
      <c r="S839" s="25">
        <v>0</v>
      </c>
      <c r="T839" s="23">
        <v>78149.23</v>
      </c>
      <c r="U839" s="36">
        <f>VLOOKUP(表2[[#This Row],[2014 Segment]],表3[],3)</f>
        <v>0</v>
      </c>
      <c r="V839" s="25">
        <v>0</v>
      </c>
      <c r="W839" s="25">
        <f>表2[[#This Row],[GR]]+表2[[#This Row],[根据BU需调整GR]]</f>
        <v>0</v>
      </c>
      <c r="X839" s="23">
        <f>表2[[#This Row],[MAT销量]]*(1+表2[[#This Row],[调整后GR2]])</f>
        <v>78149.226666667004</v>
      </c>
      <c r="Y839" s="23">
        <f>表2[[#This Row],[调整结果]]/12/114.03</f>
        <v>57.111598312335211</v>
      </c>
      <c r="Z839" s="27">
        <f>ROUND(表2[[#This Row],[调整结果]]-表2[[#This Row],[14 ECI金额]],0)</f>
        <v>0</v>
      </c>
      <c r="AA839" t="s">
        <v>2198</v>
      </c>
    </row>
    <row r="840" spans="1:27" x14ac:dyDescent="0.2">
      <c r="A840" t="s">
        <v>1356</v>
      </c>
      <c r="B840" s="38" t="s">
        <v>1357</v>
      </c>
      <c r="C840" t="s">
        <v>1468</v>
      </c>
      <c r="D840" s="38" t="s">
        <v>1469</v>
      </c>
      <c r="E840" s="38" t="s">
        <v>1475</v>
      </c>
      <c r="F840">
        <v>91016481</v>
      </c>
      <c r="G840" s="39" t="s">
        <v>1519</v>
      </c>
      <c r="H840" s="39" t="s">
        <v>105</v>
      </c>
      <c r="I840" s="38" t="s">
        <v>164</v>
      </c>
      <c r="J840" s="38" t="s">
        <v>165</v>
      </c>
      <c r="K840" s="38" t="s">
        <v>107</v>
      </c>
      <c r="L840" s="38">
        <v>200</v>
      </c>
      <c r="M840" s="38">
        <v>100</v>
      </c>
      <c r="N840" s="2">
        <v>36000</v>
      </c>
      <c r="O840" s="2">
        <v>1</v>
      </c>
      <c r="P840" s="2">
        <v>1672.4933333332999</v>
      </c>
      <c r="Q840" s="3">
        <v>4.0911111111111002E-2</v>
      </c>
      <c r="R840" s="48" t="s">
        <v>2195</v>
      </c>
      <c r="S840" s="25">
        <v>0</v>
      </c>
      <c r="T840" s="23">
        <v>1672.49</v>
      </c>
      <c r="U840" s="36">
        <f>VLOOKUP(表2[[#This Row],[2014 Segment]],表3[],3)</f>
        <v>0</v>
      </c>
      <c r="V840" s="25">
        <v>0</v>
      </c>
      <c r="W840" s="25">
        <f>表2[[#This Row],[GR]]+表2[[#This Row],[根据BU需调整GR]]</f>
        <v>0</v>
      </c>
      <c r="X840" s="23">
        <f>表2[[#This Row],[MAT销量]]*(1+表2[[#This Row],[调整后GR2]])</f>
        <v>1672.4933333332999</v>
      </c>
      <c r="Y840" s="23">
        <f>表2[[#This Row],[调整结果]]/12/114.03</f>
        <v>1.2222611983201057</v>
      </c>
      <c r="Z840" s="27">
        <f>ROUND(表2[[#This Row],[调整结果]]-表2[[#This Row],[14 ECI金额]],0)</f>
        <v>0</v>
      </c>
      <c r="AA840" t="s">
        <v>2198</v>
      </c>
    </row>
    <row r="841" spans="1:27" x14ac:dyDescent="0.2">
      <c r="A841" t="s">
        <v>1356</v>
      </c>
      <c r="B841" s="38" t="s">
        <v>1357</v>
      </c>
      <c r="C841" t="s">
        <v>1468</v>
      </c>
      <c r="D841" s="38" t="s">
        <v>1469</v>
      </c>
      <c r="E841" s="38" t="s">
        <v>1470</v>
      </c>
      <c r="F841">
        <v>91026533</v>
      </c>
      <c r="G841" s="39" t="s">
        <v>1520</v>
      </c>
      <c r="H841" s="39" t="s">
        <v>105</v>
      </c>
      <c r="I841" s="38" t="s">
        <v>164</v>
      </c>
      <c r="J841" s="38" t="s">
        <v>165</v>
      </c>
      <c r="K841" s="38" t="s">
        <v>106</v>
      </c>
      <c r="L841" s="38">
        <v>300</v>
      </c>
      <c r="M841" s="38">
        <v>400</v>
      </c>
      <c r="N841" s="2">
        <v>36000</v>
      </c>
      <c r="O841" s="2">
        <v>1</v>
      </c>
      <c r="P841" s="2">
        <v>0</v>
      </c>
      <c r="Q841" s="3">
        <v>0</v>
      </c>
      <c r="R841" s="48" t="s">
        <v>2195</v>
      </c>
      <c r="S841" s="25">
        <v>0</v>
      </c>
      <c r="T841" s="23">
        <v>0</v>
      </c>
      <c r="U841" s="36">
        <f>VLOOKUP(表2[[#This Row],[2014 Segment]],表3[],3)</f>
        <v>0</v>
      </c>
      <c r="V841" s="25">
        <v>0</v>
      </c>
      <c r="W841" s="25">
        <f>表2[[#This Row],[GR]]+表2[[#This Row],[根据BU需调整GR]]</f>
        <v>0</v>
      </c>
      <c r="X841" s="23">
        <f>表2[[#This Row],[MAT销量]]*(1+表2[[#This Row],[调整后GR2]])</f>
        <v>0</v>
      </c>
      <c r="Y841" s="23">
        <f>表2[[#This Row],[调整结果]]/12/114.03</f>
        <v>0</v>
      </c>
      <c r="Z841" s="27">
        <f>ROUND(表2[[#This Row],[调整结果]]-表2[[#This Row],[14 ECI金额]],0)</f>
        <v>0</v>
      </c>
      <c r="AA841" t="s">
        <v>2198</v>
      </c>
    </row>
    <row r="842" spans="1:27" x14ac:dyDescent="0.2">
      <c r="A842" t="s">
        <v>1356</v>
      </c>
      <c r="B842" s="38" t="s">
        <v>1357</v>
      </c>
      <c r="C842" t="s">
        <v>1468</v>
      </c>
      <c r="D842" s="38" t="s">
        <v>1469</v>
      </c>
      <c r="E842" s="38" t="s">
        <v>1475</v>
      </c>
      <c r="F842">
        <v>91027744</v>
      </c>
      <c r="G842" s="39" t="s">
        <v>696</v>
      </c>
      <c r="H842" s="39" t="s">
        <v>105</v>
      </c>
      <c r="I842" s="38" t="s">
        <v>164</v>
      </c>
      <c r="J842" s="38" t="s">
        <v>165</v>
      </c>
      <c r="K842" s="38" t="s">
        <v>104</v>
      </c>
      <c r="L842" s="38">
        <v>2200</v>
      </c>
      <c r="M842" s="38">
        <v>500</v>
      </c>
      <c r="N842" s="2">
        <v>468000</v>
      </c>
      <c r="O842" s="2">
        <v>2</v>
      </c>
      <c r="P842" s="2">
        <v>407936.09333333001</v>
      </c>
      <c r="Q842" s="3">
        <v>0.94969502136752004</v>
      </c>
      <c r="R842" s="48" t="s">
        <v>2197</v>
      </c>
      <c r="S842" s="25">
        <v>0</v>
      </c>
      <c r="T842" s="23">
        <v>407936.09</v>
      </c>
      <c r="U842" s="36">
        <f>VLOOKUP(表2[[#This Row],[2014 Segment]],表3[],3)</f>
        <v>0</v>
      </c>
      <c r="V842" s="25">
        <v>0</v>
      </c>
      <c r="W842" s="25">
        <f>表2[[#This Row],[GR]]+表2[[#This Row],[根据BU需调整GR]]</f>
        <v>0</v>
      </c>
      <c r="X842" s="23">
        <f>表2[[#This Row],[MAT销量]]*(1+表2[[#This Row],[调整后GR2]])</f>
        <v>407936.09333333001</v>
      </c>
      <c r="Y842" s="23">
        <f>表2[[#This Row],[调整结果]]/12/114.03</f>
        <v>298.1204458865576</v>
      </c>
      <c r="Z842" s="27">
        <f>ROUND(表2[[#This Row],[调整结果]]-表2[[#This Row],[14 ECI金额]],0)</f>
        <v>0</v>
      </c>
      <c r="AA842" t="s">
        <v>2198</v>
      </c>
    </row>
    <row r="843" spans="1:27" x14ac:dyDescent="0.2">
      <c r="A843" t="s">
        <v>1356</v>
      </c>
      <c r="B843" s="38" t="s">
        <v>1357</v>
      </c>
      <c r="C843" t="s">
        <v>1468</v>
      </c>
      <c r="D843" s="38" t="s">
        <v>1469</v>
      </c>
      <c r="E843" s="38" t="s">
        <v>1479</v>
      </c>
      <c r="F843">
        <v>91029017</v>
      </c>
      <c r="G843" s="39" t="s">
        <v>1521</v>
      </c>
      <c r="H843" s="39" t="s">
        <v>105</v>
      </c>
      <c r="I843" s="38" t="s">
        <v>164</v>
      </c>
      <c r="J843" s="38" t="s">
        <v>1509</v>
      </c>
      <c r="K843" s="38" t="s">
        <v>106</v>
      </c>
      <c r="L843" s="38">
        <v>300</v>
      </c>
      <c r="M843" s="38">
        <v>200</v>
      </c>
      <c r="N843" s="2">
        <v>36000</v>
      </c>
      <c r="O843" s="2">
        <v>1</v>
      </c>
      <c r="P843" s="2">
        <v>8362.3333333332994</v>
      </c>
      <c r="Q843" s="3">
        <v>9.5027777777778002E-2</v>
      </c>
      <c r="R843" s="48" t="s">
        <v>2195</v>
      </c>
      <c r="S843" s="25">
        <v>0</v>
      </c>
      <c r="T843" s="23">
        <v>8362.33</v>
      </c>
      <c r="U843" s="36">
        <f>VLOOKUP(表2[[#This Row],[2014 Segment]],表3[],3)</f>
        <v>0</v>
      </c>
      <c r="V843" s="25">
        <v>0</v>
      </c>
      <c r="W843" s="25">
        <f>表2[[#This Row],[GR]]+表2[[#This Row],[根据BU需调整GR]]</f>
        <v>0</v>
      </c>
      <c r="X843" s="23">
        <f>表2[[#This Row],[MAT销量]]*(1+表2[[#This Row],[调整后GR2]])</f>
        <v>8362.3333333332994</v>
      </c>
      <c r="Y843" s="23">
        <f>表2[[#This Row],[调整结果]]/12/114.03</f>
        <v>6.1112085513558556</v>
      </c>
      <c r="Z843" s="27">
        <f>ROUND(表2[[#This Row],[调整结果]]-表2[[#This Row],[14 ECI金额]],0)</f>
        <v>0</v>
      </c>
      <c r="AA843" t="s">
        <v>2198</v>
      </c>
    </row>
    <row r="844" spans="1:27" x14ac:dyDescent="0.2">
      <c r="A844" t="s">
        <v>1356</v>
      </c>
      <c r="B844" s="38" t="s">
        <v>1357</v>
      </c>
      <c r="C844" t="s">
        <v>1468</v>
      </c>
      <c r="D844" s="38" t="s">
        <v>1469</v>
      </c>
      <c r="E844" s="38" t="s">
        <v>1487</v>
      </c>
      <c r="F844">
        <v>91048515</v>
      </c>
      <c r="G844" s="39" t="s">
        <v>1522</v>
      </c>
      <c r="H844" s="39" t="s">
        <v>105</v>
      </c>
      <c r="I844" s="38" t="s">
        <v>164</v>
      </c>
      <c r="J844" s="38" t="s">
        <v>165</v>
      </c>
      <c r="K844" s="38" t="s">
        <v>106</v>
      </c>
      <c r="L844" s="38">
        <v>1082</v>
      </c>
      <c r="M844" s="38">
        <v>800</v>
      </c>
      <c r="N844" s="2">
        <v>36000</v>
      </c>
      <c r="O844" s="2">
        <v>1</v>
      </c>
      <c r="P844" s="2">
        <v>23110.240000000002</v>
      </c>
      <c r="Q844" s="3">
        <v>0.16471333333332999</v>
      </c>
      <c r="R844" s="48" t="s">
        <v>2195</v>
      </c>
      <c r="S844" s="25">
        <v>0</v>
      </c>
      <c r="T844" s="23">
        <v>23110.240000000002</v>
      </c>
      <c r="U844" s="36">
        <f>VLOOKUP(表2[[#This Row],[2014 Segment]],表3[],3)</f>
        <v>0</v>
      </c>
      <c r="V844" s="25">
        <v>0</v>
      </c>
      <c r="W844" s="25">
        <f>表2[[#This Row],[GR]]+表2[[#This Row],[根据BU需调整GR]]</f>
        <v>0</v>
      </c>
      <c r="X844" s="23">
        <f>表2[[#This Row],[MAT销量]]*(1+表2[[#This Row],[调整后GR2]])</f>
        <v>23110.240000000002</v>
      </c>
      <c r="Y844" s="23">
        <f>表2[[#This Row],[调整结果]]/12/114.03</f>
        <v>16.889005817182614</v>
      </c>
      <c r="Z844" s="27">
        <f>ROUND(表2[[#This Row],[调整结果]]-表2[[#This Row],[14 ECI金额]],0)</f>
        <v>0</v>
      </c>
      <c r="AA844" t="s">
        <v>2198</v>
      </c>
    </row>
    <row r="845" spans="1:27" x14ac:dyDescent="0.2">
      <c r="A845" t="s">
        <v>1523</v>
      </c>
      <c r="B845" s="38" t="s">
        <v>1524</v>
      </c>
      <c r="C845" t="s">
        <v>1525</v>
      </c>
      <c r="D845" s="38" t="s">
        <v>1526</v>
      </c>
      <c r="E845" s="38" t="s">
        <v>1527</v>
      </c>
      <c r="F845">
        <v>12400009</v>
      </c>
      <c r="G845" s="39" t="s">
        <v>74</v>
      </c>
      <c r="H845" s="39" t="s">
        <v>103</v>
      </c>
      <c r="I845" s="38" t="s">
        <v>10</v>
      </c>
      <c r="J845" s="38" t="s">
        <v>10</v>
      </c>
      <c r="K845" s="38" t="s">
        <v>104</v>
      </c>
      <c r="L845" s="38">
        <v>1326</v>
      </c>
      <c r="M845" s="38">
        <v>8500</v>
      </c>
      <c r="N845" s="2">
        <v>9004712.3699999992</v>
      </c>
      <c r="O845" s="2">
        <v>10</v>
      </c>
      <c r="P845" s="2">
        <v>2545215.4666666999</v>
      </c>
      <c r="Q845" s="3">
        <v>0.24619105074202</v>
      </c>
      <c r="R845" s="48" t="s">
        <v>67</v>
      </c>
      <c r="S845" s="25">
        <v>0.22</v>
      </c>
      <c r="T845" s="23">
        <v>3105162.87</v>
      </c>
      <c r="U845" s="36">
        <f>VLOOKUP(表2[[#This Row],[2014 Segment]],表3[],3)</f>
        <v>0</v>
      </c>
      <c r="V845" s="25">
        <v>0</v>
      </c>
      <c r="W845" s="25">
        <f>表2[[#This Row],[GR]]+表2[[#This Row],[根据BU需调整GR]]</f>
        <v>0.22</v>
      </c>
      <c r="X845" s="23">
        <f>表2[[#This Row],[MAT销量]]*(1+表2[[#This Row],[调整后GR2]])</f>
        <v>3105162.8693333738</v>
      </c>
      <c r="Y845" s="23">
        <f>表2[[#This Row],[调整结果]]/12/114.03</f>
        <v>2269.2587252867474</v>
      </c>
      <c r="Z845" s="27">
        <f>ROUND(表2[[#This Row],[调整结果]]-表2[[#This Row],[14 ECI金额]],0)</f>
        <v>0</v>
      </c>
      <c r="AA845" t="s">
        <v>2198</v>
      </c>
    </row>
    <row r="846" spans="1:27" x14ac:dyDescent="0.2">
      <c r="A846" t="s">
        <v>1523</v>
      </c>
      <c r="B846" s="38" t="s">
        <v>1524</v>
      </c>
      <c r="C846" t="s">
        <v>1525</v>
      </c>
      <c r="D846" s="38" t="s">
        <v>1526</v>
      </c>
      <c r="E846" s="38" t="s">
        <v>1528</v>
      </c>
      <c r="F846">
        <v>12400037</v>
      </c>
      <c r="G846" s="39" t="s">
        <v>1529</v>
      </c>
      <c r="H846" s="39" t="s">
        <v>103</v>
      </c>
      <c r="I846" s="38" t="s">
        <v>10</v>
      </c>
      <c r="J846" s="38" t="s">
        <v>10</v>
      </c>
      <c r="K846" s="38" t="s">
        <v>104</v>
      </c>
      <c r="L846" s="38">
        <v>500</v>
      </c>
      <c r="M846" s="38">
        <v>1300</v>
      </c>
      <c r="N846" s="2">
        <v>80892</v>
      </c>
      <c r="O846" s="2">
        <v>1</v>
      </c>
      <c r="P846" s="2">
        <v>6689.76</v>
      </c>
      <c r="Q846" s="3">
        <v>0</v>
      </c>
      <c r="R846" s="48" t="s">
        <v>2195</v>
      </c>
      <c r="S846" s="25">
        <v>0</v>
      </c>
      <c r="T846" s="23">
        <v>6689.76</v>
      </c>
      <c r="U846" s="36">
        <f>VLOOKUP(表2[[#This Row],[2014 Segment]],表3[],3)</f>
        <v>0</v>
      </c>
      <c r="V846" s="25">
        <v>0</v>
      </c>
      <c r="W846" s="25">
        <f>表2[[#This Row],[GR]]+表2[[#This Row],[根据BU需调整GR]]</f>
        <v>0</v>
      </c>
      <c r="X846" s="23">
        <f>表2[[#This Row],[MAT销量]]*(1+表2[[#This Row],[调整后GR2]])</f>
        <v>6689.76</v>
      </c>
      <c r="Y846" s="23">
        <f>表2[[#This Row],[调整结果]]/12/114.03</f>
        <v>4.8888888888888893</v>
      </c>
      <c r="Z846" s="27">
        <f>ROUND(表2[[#This Row],[调整结果]]-表2[[#This Row],[14 ECI金额]],0)</f>
        <v>0</v>
      </c>
      <c r="AA846" t="s">
        <v>2198</v>
      </c>
    </row>
    <row r="847" spans="1:27" x14ac:dyDescent="0.2">
      <c r="A847" t="s">
        <v>1523</v>
      </c>
      <c r="B847" s="38" t="s">
        <v>1524</v>
      </c>
      <c r="C847" t="s">
        <v>1525</v>
      </c>
      <c r="D847" s="38" t="s">
        <v>1526</v>
      </c>
      <c r="E847" s="38" t="s">
        <v>1530</v>
      </c>
      <c r="F847">
        <v>12400040</v>
      </c>
      <c r="G847" s="39" t="s">
        <v>1531</v>
      </c>
      <c r="H847" s="39" t="s">
        <v>103</v>
      </c>
      <c r="I847" s="38" t="s">
        <v>10</v>
      </c>
      <c r="J847" s="38" t="s">
        <v>10</v>
      </c>
      <c r="K847" s="38" t="s">
        <v>104</v>
      </c>
      <c r="L847" s="38">
        <v>1600</v>
      </c>
      <c r="M847" s="38">
        <v>8000</v>
      </c>
      <c r="N847" s="2">
        <v>2170552.81</v>
      </c>
      <c r="O847" s="2">
        <v>7</v>
      </c>
      <c r="P847" s="2">
        <v>1001058.08</v>
      </c>
      <c r="Q847" s="3">
        <v>0.45129567706763002</v>
      </c>
      <c r="R847" s="48" t="s">
        <v>62</v>
      </c>
      <c r="S847" s="25">
        <v>0.2</v>
      </c>
      <c r="T847" s="23">
        <v>1201269.7</v>
      </c>
      <c r="U847" s="36">
        <f>VLOOKUP(表2[[#This Row],[2014 Segment]],表3[],3)</f>
        <v>0</v>
      </c>
      <c r="V847" s="25">
        <v>0</v>
      </c>
      <c r="W847" s="25">
        <f>表2[[#This Row],[GR]]+表2[[#This Row],[根据BU需调整GR]]</f>
        <v>0.2</v>
      </c>
      <c r="X847" s="23">
        <f>表2[[#This Row],[MAT销量]]*(1+表2[[#This Row],[调整后GR2]])</f>
        <v>1201269.696</v>
      </c>
      <c r="Y847" s="23">
        <f>表2[[#This Row],[调整结果]]/12/114.03</f>
        <v>877.89009909672893</v>
      </c>
      <c r="Z847" s="27">
        <f>ROUND(表2[[#This Row],[调整结果]]-表2[[#This Row],[14 ECI金额]],0)</f>
        <v>0</v>
      </c>
      <c r="AA847" t="s">
        <v>2198</v>
      </c>
    </row>
    <row r="848" spans="1:27" x14ac:dyDescent="0.2">
      <c r="A848" t="s">
        <v>1523</v>
      </c>
      <c r="B848" s="38" t="s">
        <v>1524</v>
      </c>
      <c r="C848" t="s">
        <v>1525</v>
      </c>
      <c r="D848" s="38" t="s">
        <v>1526</v>
      </c>
      <c r="E848" s="38" t="s">
        <v>1532</v>
      </c>
      <c r="F848">
        <v>12400041</v>
      </c>
      <c r="G848" s="39" t="s">
        <v>73</v>
      </c>
      <c r="H848" s="39" t="s">
        <v>103</v>
      </c>
      <c r="I848" s="38" t="s">
        <v>10</v>
      </c>
      <c r="J848" s="38" t="s">
        <v>10</v>
      </c>
      <c r="K848" s="38" t="s">
        <v>104</v>
      </c>
      <c r="L848" s="38">
        <v>1900</v>
      </c>
      <c r="M848" s="38">
        <v>7000</v>
      </c>
      <c r="N848" s="2">
        <v>801313.63</v>
      </c>
      <c r="O848" s="2">
        <v>4</v>
      </c>
      <c r="P848" s="2">
        <v>559522.13333333004</v>
      </c>
      <c r="Q848" s="3">
        <v>0.68088955381926997</v>
      </c>
      <c r="R848" s="48" t="s">
        <v>2197</v>
      </c>
      <c r="S848" s="25">
        <v>0</v>
      </c>
      <c r="T848" s="23">
        <v>559522.13</v>
      </c>
      <c r="U848" s="36">
        <f>VLOOKUP(表2[[#This Row],[2014 Segment]],表3[],3)</f>
        <v>0</v>
      </c>
      <c r="V848" s="25">
        <v>0</v>
      </c>
      <c r="W848" s="25">
        <f>表2[[#This Row],[GR]]+表2[[#This Row],[根据BU需调整GR]]</f>
        <v>0</v>
      </c>
      <c r="X848" s="23">
        <f>表2[[#This Row],[MAT销量]]*(1+表2[[#This Row],[调整后GR2]])</f>
        <v>559522.13333333004</v>
      </c>
      <c r="Y848" s="23">
        <f>表2[[#This Row],[调整结果]]/12/114.03</f>
        <v>408.8998021963007</v>
      </c>
      <c r="Z848" s="27">
        <f>ROUND(表2[[#This Row],[调整结果]]-表2[[#This Row],[14 ECI金额]],0)</f>
        <v>0</v>
      </c>
      <c r="AA848" t="s">
        <v>2198</v>
      </c>
    </row>
    <row r="849" spans="1:27" x14ac:dyDescent="0.2">
      <c r="A849" t="s">
        <v>1523</v>
      </c>
      <c r="B849" s="38" t="s">
        <v>1524</v>
      </c>
      <c r="C849" t="s">
        <v>1525</v>
      </c>
      <c r="D849" s="38" t="s">
        <v>1526</v>
      </c>
      <c r="E849" s="38" t="s">
        <v>1530</v>
      </c>
      <c r="F849">
        <v>12400042</v>
      </c>
      <c r="G849" s="39" t="s">
        <v>159</v>
      </c>
      <c r="H849" s="39" t="s">
        <v>105</v>
      </c>
      <c r="I849" s="38" t="s">
        <v>10</v>
      </c>
      <c r="J849" s="38" t="s">
        <v>10</v>
      </c>
      <c r="K849" s="38" t="s">
        <v>106</v>
      </c>
      <c r="L849" s="38">
        <v>400</v>
      </c>
      <c r="M849" s="38">
        <v>1200</v>
      </c>
      <c r="N849" s="2">
        <v>36000</v>
      </c>
      <c r="O849" s="2">
        <v>1</v>
      </c>
      <c r="P849" s="2">
        <v>14595.946666667</v>
      </c>
      <c r="Q849" s="3">
        <v>0.40273111111110999</v>
      </c>
      <c r="R849" s="48" t="s">
        <v>2196</v>
      </c>
      <c r="S849" s="25">
        <v>0</v>
      </c>
      <c r="T849" s="23">
        <v>14595.95</v>
      </c>
      <c r="U849" s="36">
        <f>VLOOKUP(表2[[#This Row],[2014 Segment]],表3[],3)</f>
        <v>0</v>
      </c>
      <c r="V849" s="25">
        <v>0</v>
      </c>
      <c r="W849" s="25">
        <f>表2[[#This Row],[GR]]+表2[[#This Row],[根据BU需调整GR]]</f>
        <v>0</v>
      </c>
      <c r="X849" s="23">
        <f>表2[[#This Row],[MAT销量]]*(1+表2[[#This Row],[调整后GR2]])</f>
        <v>14595.946666667</v>
      </c>
      <c r="Y849" s="23">
        <f>表2[[#This Row],[调整结果]]/12/114.03</f>
        <v>10.666744618862726</v>
      </c>
      <c r="Z849" s="27">
        <f>ROUND(表2[[#This Row],[调整结果]]-表2[[#This Row],[14 ECI金额]],0)</f>
        <v>0</v>
      </c>
      <c r="AA849" t="s">
        <v>2198</v>
      </c>
    </row>
    <row r="850" spans="1:27" x14ac:dyDescent="0.2">
      <c r="A850" t="s">
        <v>1523</v>
      </c>
      <c r="B850" s="38" t="s">
        <v>1524</v>
      </c>
      <c r="C850" t="s">
        <v>1525</v>
      </c>
      <c r="D850" s="38" t="s">
        <v>1526</v>
      </c>
      <c r="E850" s="38" t="s">
        <v>1528</v>
      </c>
      <c r="F850">
        <v>12400053</v>
      </c>
      <c r="G850" s="39" t="s">
        <v>1533</v>
      </c>
      <c r="H850" s="39" t="s">
        <v>105</v>
      </c>
      <c r="I850" s="38" t="s">
        <v>10</v>
      </c>
      <c r="J850" s="38" t="s">
        <v>10</v>
      </c>
      <c r="K850" s="38" t="s">
        <v>106</v>
      </c>
      <c r="L850" s="38">
        <v>533</v>
      </c>
      <c r="M850" s="38">
        <v>1700</v>
      </c>
      <c r="N850" s="2">
        <v>36000</v>
      </c>
      <c r="O850" s="2">
        <v>1</v>
      </c>
      <c r="P850" s="2">
        <v>0</v>
      </c>
      <c r="Q850" s="3">
        <v>0</v>
      </c>
      <c r="R850" s="48" t="s">
        <v>2195</v>
      </c>
      <c r="S850" s="25">
        <v>0</v>
      </c>
      <c r="T850" s="23">
        <v>0</v>
      </c>
      <c r="U850" s="36">
        <f>VLOOKUP(表2[[#This Row],[2014 Segment]],表3[],3)</f>
        <v>0</v>
      </c>
      <c r="V850" s="25">
        <v>0</v>
      </c>
      <c r="W850" s="25">
        <f>表2[[#This Row],[GR]]+表2[[#This Row],[根据BU需调整GR]]</f>
        <v>0</v>
      </c>
      <c r="X850" s="23">
        <f>表2[[#This Row],[MAT销量]]*(1+表2[[#This Row],[调整后GR2]])</f>
        <v>0</v>
      </c>
      <c r="Y850" s="23">
        <f>表2[[#This Row],[调整结果]]/12/114.03</f>
        <v>0</v>
      </c>
      <c r="Z850" s="27">
        <f>ROUND(表2[[#This Row],[调整结果]]-表2[[#This Row],[14 ECI金额]],0)</f>
        <v>0</v>
      </c>
      <c r="AA850" t="s">
        <v>2198</v>
      </c>
    </row>
    <row r="851" spans="1:27" x14ac:dyDescent="0.2">
      <c r="A851" t="s">
        <v>1523</v>
      </c>
      <c r="B851" s="38" t="s">
        <v>1524</v>
      </c>
      <c r="C851" t="s">
        <v>1525</v>
      </c>
      <c r="D851" s="38" t="s">
        <v>1526</v>
      </c>
      <c r="E851" s="38" t="s">
        <v>1528</v>
      </c>
      <c r="F851">
        <v>12400055</v>
      </c>
      <c r="G851" s="39" t="s">
        <v>76</v>
      </c>
      <c r="H851" s="39" t="s">
        <v>103</v>
      </c>
      <c r="I851" s="38" t="s">
        <v>10</v>
      </c>
      <c r="J851" s="38" t="s">
        <v>10</v>
      </c>
      <c r="K851" s="38" t="s">
        <v>104</v>
      </c>
      <c r="L851" s="38">
        <v>1800</v>
      </c>
      <c r="M851" s="38">
        <v>6500</v>
      </c>
      <c r="N851" s="2">
        <v>1120201.1781818001</v>
      </c>
      <c r="O851" s="2">
        <v>5</v>
      </c>
      <c r="P851" s="2">
        <v>766300.8</v>
      </c>
      <c r="Q851" s="3">
        <v>0.64628219832357003</v>
      </c>
      <c r="R851" s="48" t="s">
        <v>60</v>
      </c>
      <c r="S851" s="25">
        <v>0.3</v>
      </c>
      <c r="T851" s="23">
        <v>996191.04</v>
      </c>
      <c r="U851" s="36">
        <f>VLOOKUP(表2[[#This Row],[2014 Segment]],表3[],3)</f>
        <v>0</v>
      </c>
      <c r="V851" s="25">
        <v>0</v>
      </c>
      <c r="W851" s="25">
        <f>表2[[#This Row],[GR]]+表2[[#This Row],[根据BU需调整GR]]</f>
        <v>0.3</v>
      </c>
      <c r="X851" s="23">
        <f>表2[[#This Row],[MAT销量]]*(1+表2[[#This Row],[调整后GR2]])</f>
        <v>996191.04</v>
      </c>
      <c r="Y851" s="23">
        <f>表2[[#This Row],[调整结果]]/12/114.03</f>
        <v>728.01824081382085</v>
      </c>
      <c r="Z851" s="27">
        <f>ROUND(表2[[#This Row],[调整结果]]-表2[[#This Row],[14 ECI金额]],0)</f>
        <v>0</v>
      </c>
      <c r="AA851" t="s">
        <v>2198</v>
      </c>
    </row>
    <row r="852" spans="1:27" x14ac:dyDescent="0.2">
      <c r="A852" t="s">
        <v>1523</v>
      </c>
      <c r="B852" s="38" t="s">
        <v>1524</v>
      </c>
      <c r="C852" t="s">
        <v>1525</v>
      </c>
      <c r="D852" s="38" t="s">
        <v>1526</v>
      </c>
      <c r="E852" s="38" t="s">
        <v>1527</v>
      </c>
      <c r="F852">
        <v>12400070</v>
      </c>
      <c r="G852" s="39" t="s">
        <v>30</v>
      </c>
      <c r="H852" s="39" t="s">
        <v>103</v>
      </c>
      <c r="I852" s="38" t="s">
        <v>10</v>
      </c>
      <c r="J852" s="38" t="s">
        <v>10</v>
      </c>
      <c r="K852" s="38" t="s">
        <v>106</v>
      </c>
      <c r="L852" s="38">
        <v>590</v>
      </c>
      <c r="M852" s="38">
        <v>1500</v>
      </c>
      <c r="N852" s="2">
        <v>601193.31000000006</v>
      </c>
      <c r="O852" s="2">
        <v>3</v>
      </c>
      <c r="P852" s="2">
        <v>221676.45333332999</v>
      </c>
      <c r="Q852" s="3">
        <v>0.40278026380566001</v>
      </c>
      <c r="R852" s="48" t="s">
        <v>2196</v>
      </c>
      <c r="S852" s="25">
        <v>0</v>
      </c>
      <c r="T852" s="23">
        <v>221676.45</v>
      </c>
      <c r="U852" s="36">
        <f>VLOOKUP(表2[[#This Row],[2014 Segment]],表3[],3)</f>
        <v>0</v>
      </c>
      <c r="V852" s="25">
        <v>0</v>
      </c>
      <c r="W852" s="25">
        <f>表2[[#This Row],[GR]]+表2[[#This Row],[根据BU需调整GR]]</f>
        <v>0</v>
      </c>
      <c r="X852" s="23">
        <f>表2[[#This Row],[MAT销量]]*(1+表2[[#This Row],[调整后GR2]])</f>
        <v>221676.45333332999</v>
      </c>
      <c r="Y852" s="23">
        <f>表2[[#This Row],[调整结果]]/12/114.03</f>
        <v>162.00155904391389</v>
      </c>
      <c r="Z852" s="27">
        <f>ROUND(表2[[#This Row],[调整结果]]-表2[[#This Row],[14 ECI金额]],0)</f>
        <v>0</v>
      </c>
      <c r="AA852" t="s">
        <v>2198</v>
      </c>
    </row>
    <row r="853" spans="1:27" x14ac:dyDescent="0.2">
      <c r="A853" t="s">
        <v>1523</v>
      </c>
      <c r="B853" s="38" t="s">
        <v>1524</v>
      </c>
      <c r="C853" t="s">
        <v>1525</v>
      </c>
      <c r="D853" s="38" t="s">
        <v>1526</v>
      </c>
      <c r="E853" s="38" t="s">
        <v>1528</v>
      </c>
      <c r="F853">
        <v>12400091</v>
      </c>
      <c r="G853" s="39" t="s">
        <v>1534</v>
      </c>
      <c r="H853" s="39" t="s">
        <v>103</v>
      </c>
      <c r="I853" s="38" t="s">
        <v>10</v>
      </c>
      <c r="J853" s="38" t="s">
        <v>10</v>
      </c>
      <c r="K853" s="38" t="s">
        <v>106</v>
      </c>
      <c r="L853" s="38">
        <v>640</v>
      </c>
      <c r="M853" s="38">
        <v>2000</v>
      </c>
      <c r="N853" s="2">
        <v>149862.26999999999</v>
      </c>
      <c r="O853" s="2">
        <v>1</v>
      </c>
      <c r="P853" s="2">
        <v>0</v>
      </c>
      <c r="Q853" s="3">
        <v>0</v>
      </c>
      <c r="R853" s="48" t="s">
        <v>2195</v>
      </c>
      <c r="S853" s="25">
        <v>0</v>
      </c>
      <c r="T853" s="23">
        <v>0</v>
      </c>
      <c r="U853" s="36">
        <f>VLOOKUP(表2[[#This Row],[2014 Segment]],表3[],3)</f>
        <v>0</v>
      </c>
      <c r="V853" s="25">
        <v>0</v>
      </c>
      <c r="W853" s="25">
        <f>表2[[#This Row],[GR]]+表2[[#This Row],[根据BU需调整GR]]</f>
        <v>0</v>
      </c>
      <c r="X853" s="23">
        <f>表2[[#This Row],[MAT销量]]*(1+表2[[#This Row],[调整后GR2]])</f>
        <v>0</v>
      </c>
      <c r="Y853" s="23">
        <f>表2[[#This Row],[调整结果]]/12/114.03</f>
        <v>0</v>
      </c>
      <c r="Z853" s="27">
        <f>ROUND(表2[[#This Row],[调整结果]]-表2[[#This Row],[14 ECI金额]],0)</f>
        <v>0</v>
      </c>
      <c r="AA853" t="s">
        <v>2198</v>
      </c>
    </row>
    <row r="854" spans="1:27" x14ac:dyDescent="0.2">
      <c r="A854" t="s">
        <v>1523</v>
      </c>
      <c r="B854" s="38" t="s">
        <v>1524</v>
      </c>
      <c r="C854" t="s">
        <v>1525</v>
      </c>
      <c r="D854" s="38" t="s">
        <v>1526</v>
      </c>
      <c r="E854" s="38" t="s">
        <v>1528</v>
      </c>
      <c r="F854">
        <v>12400092</v>
      </c>
      <c r="G854" s="39" t="s">
        <v>1535</v>
      </c>
      <c r="H854" s="39" t="s">
        <v>103</v>
      </c>
      <c r="I854" s="38" t="s">
        <v>10</v>
      </c>
      <c r="J854" s="38" t="s">
        <v>10</v>
      </c>
      <c r="K854" s="38" t="s">
        <v>104</v>
      </c>
      <c r="L854" s="38">
        <v>950</v>
      </c>
      <c r="M854" s="38">
        <v>2500</v>
      </c>
      <c r="N854" s="2">
        <v>93677.728000000003</v>
      </c>
      <c r="O854" s="2">
        <v>1</v>
      </c>
      <c r="P854" s="2">
        <v>42115.88</v>
      </c>
      <c r="Q854" s="3">
        <v>0.4017722334171</v>
      </c>
      <c r="R854" s="48" t="s">
        <v>2196</v>
      </c>
      <c r="S854" s="25">
        <v>0</v>
      </c>
      <c r="T854" s="23">
        <v>42115.88</v>
      </c>
      <c r="U854" s="36">
        <f>VLOOKUP(表2[[#This Row],[2014 Segment]],表3[],3)</f>
        <v>0</v>
      </c>
      <c r="V854" s="25">
        <v>0</v>
      </c>
      <c r="W854" s="25">
        <f>表2[[#This Row],[GR]]+表2[[#This Row],[根据BU需调整GR]]</f>
        <v>0</v>
      </c>
      <c r="X854" s="23">
        <f>表2[[#This Row],[MAT销量]]*(1+表2[[#This Row],[调整后GR2]])</f>
        <v>42115.88</v>
      </c>
      <c r="Y854" s="23">
        <f>表2[[#This Row],[调整结果]]/12/114.03</f>
        <v>30.778362419246392</v>
      </c>
      <c r="Z854" s="27">
        <f>ROUND(表2[[#This Row],[调整结果]]-表2[[#This Row],[14 ECI金额]],0)</f>
        <v>0</v>
      </c>
      <c r="AA854" t="s">
        <v>2198</v>
      </c>
    </row>
    <row r="855" spans="1:27" x14ac:dyDescent="0.2">
      <c r="A855" t="s">
        <v>1523</v>
      </c>
      <c r="B855" s="38" t="s">
        <v>1524</v>
      </c>
      <c r="C855" t="s">
        <v>1525</v>
      </c>
      <c r="D855" s="38" t="s">
        <v>1526</v>
      </c>
      <c r="E855" s="38" t="s">
        <v>1536</v>
      </c>
      <c r="F855">
        <v>12400100</v>
      </c>
      <c r="G855" s="39" t="s">
        <v>1537</v>
      </c>
      <c r="H855" s="39" t="s">
        <v>103</v>
      </c>
      <c r="I855" s="38" t="s">
        <v>10</v>
      </c>
      <c r="J855" s="38" t="s">
        <v>10</v>
      </c>
      <c r="K855" s="38" t="s">
        <v>106</v>
      </c>
      <c r="L855" s="38">
        <v>200</v>
      </c>
      <c r="M855" s="38">
        <v>900</v>
      </c>
      <c r="N855" s="2">
        <v>141835.35999999999</v>
      </c>
      <c r="O855" s="2">
        <v>1</v>
      </c>
      <c r="P855" s="2">
        <v>13379.52</v>
      </c>
      <c r="Q855" s="3">
        <v>9.7989669148792993E-2</v>
      </c>
      <c r="R855" s="48" t="s">
        <v>2195</v>
      </c>
      <c r="S855" s="25">
        <v>0</v>
      </c>
      <c r="T855" s="23">
        <v>13379.52</v>
      </c>
      <c r="U855" s="36">
        <f>VLOOKUP(表2[[#This Row],[2014 Segment]],表3[],3)</f>
        <v>0</v>
      </c>
      <c r="V855" s="25">
        <v>0</v>
      </c>
      <c r="W855" s="25">
        <f>表2[[#This Row],[GR]]+表2[[#This Row],[根据BU需调整GR]]</f>
        <v>0</v>
      </c>
      <c r="X855" s="23">
        <f>表2[[#This Row],[MAT销量]]*(1+表2[[#This Row],[调整后GR2]])</f>
        <v>13379.52</v>
      </c>
      <c r="Y855" s="23">
        <f>表2[[#This Row],[调整结果]]/12/114.03</f>
        <v>9.7777777777777786</v>
      </c>
      <c r="Z855" s="27">
        <f>ROUND(表2[[#This Row],[调整结果]]-表2[[#This Row],[14 ECI金额]],0)</f>
        <v>0</v>
      </c>
      <c r="AA855" t="s">
        <v>2198</v>
      </c>
    </row>
    <row r="856" spans="1:27" x14ac:dyDescent="0.2">
      <c r="A856" t="s">
        <v>1523</v>
      </c>
      <c r="B856" s="38" t="s">
        <v>1524</v>
      </c>
      <c r="C856" t="s">
        <v>1525</v>
      </c>
      <c r="D856" s="38" t="s">
        <v>1526</v>
      </c>
      <c r="E856" s="38" t="s">
        <v>1536</v>
      </c>
      <c r="F856">
        <v>12400113</v>
      </c>
      <c r="G856" s="39" t="s">
        <v>1538</v>
      </c>
      <c r="H856" s="39" t="s">
        <v>105</v>
      </c>
      <c r="I856" s="38" t="s">
        <v>10</v>
      </c>
      <c r="J856" s="38" t="s">
        <v>10</v>
      </c>
      <c r="K856" s="38" t="s">
        <v>106</v>
      </c>
      <c r="L856" s="38">
        <v>410</v>
      </c>
      <c r="M856" s="38">
        <v>1000</v>
      </c>
      <c r="N856" s="2">
        <v>79236</v>
      </c>
      <c r="O856" s="2">
        <v>1</v>
      </c>
      <c r="P856" s="2">
        <v>60513.626666666998</v>
      </c>
      <c r="Q856" s="3">
        <v>0.69458074612550003</v>
      </c>
      <c r="R856" s="48" t="s">
        <v>2197</v>
      </c>
      <c r="S856" s="25">
        <v>0</v>
      </c>
      <c r="T856" s="23">
        <v>60513.63</v>
      </c>
      <c r="U856" s="36">
        <f>VLOOKUP(表2[[#This Row],[2014 Segment]],表3[],3)</f>
        <v>0</v>
      </c>
      <c r="V856" s="50"/>
      <c r="W856" s="25">
        <f>表2[[#This Row],[GR]]+表2[[#This Row],[根据BU需调整GR]]</f>
        <v>0</v>
      </c>
      <c r="X856" s="23">
        <f>表2[[#This Row],[MAT销量]]*(1+表2[[#This Row],[调整后GR2]])</f>
        <v>60513.626666666998</v>
      </c>
      <c r="Y856" s="23">
        <f>表2[[#This Row],[调整结果]]/12/114.03</f>
        <v>44.22346945735552</v>
      </c>
      <c r="Z856" s="27">
        <f>ROUND(表2[[#This Row],[调整结果]]-表2[[#This Row],[14 ECI金额]],0)</f>
        <v>0</v>
      </c>
      <c r="AA856" t="s">
        <v>2198</v>
      </c>
    </row>
    <row r="857" spans="1:27" x14ac:dyDescent="0.2">
      <c r="A857" t="s">
        <v>1523</v>
      </c>
      <c r="B857" s="38" t="s">
        <v>1524</v>
      </c>
      <c r="C857" t="s">
        <v>1525</v>
      </c>
      <c r="D857" s="38" t="s">
        <v>1526</v>
      </c>
      <c r="E857" s="38" t="s">
        <v>1536</v>
      </c>
      <c r="F857">
        <v>12400116</v>
      </c>
      <c r="G857" s="39" t="s">
        <v>1539</v>
      </c>
      <c r="H857" s="39" t="s">
        <v>103</v>
      </c>
      <c r="I857" s="38" t="s">
        <v>10</v>
      </c>
      <c r="J857" s="38" t="s">
        <v>10</v>
      </c>
      <c r="K857" s="38" t="s">
        <v>104</v>
      </c>
      <c r="L857" s="38">
        <v>800</v>
      </c>
      <c r="M857" s="38">
        <v>1000</v>
      </c>
      <c r="N857" s="2">
        <v>239717.78</v>
      </c>
      <c r="O857" s="2">
        <v>2</v>
      </c>
      <c r="P857" s="2">
        <v>283104.08</v>
      </c>
      <c r="Q857" s="3">
        <v>0.64598070280811004</v>
      </c>
      <c r="R857" s="48" t="s">
        <v>2197</v>
      </c>
      <c r="S857" s="25">
        <v>0</v>
      </c>
      <c r="T857" s="23">
        <v>283104.08</v>
      </c>
      <c r="U857" s="36">
        <f>VLOOKUP(表2[[#This Row],[2014 Segment]],表3[],3)</f>
        <v>0</v>
      </c>
      <c r="V857" s="50"/>
      <c r="W857" s="25">
        <f>表2[[#This Row],[GR]]+表2[[#This Row],[根据BU需调整GR]]</f>
        <v>0</v>
      </c>
      <c r="X857" s="23">
        <f>表2[[#This Row],[MAT销量]]*(1+表2[[#This Row],[调整后GR2]])</f>
        <v>283104.08</v>
      </c>
      <c r="Y857" s="23">
        <f>表2[[#This Row],[调整结果]]/12/114.03</f>
        <v>206.89298137916924</v>
      </c>
      <c r="Z857" s="27">
        <f>ROUND(表2[[#This Row],[调整结果]]-表2[[#This Row],[14 ECI金额]],0)</f>
        <v>0</v>
      </c>
      <c r="AA857" t="s">
        <v>2198</v>
      </c>
    </row>
    <row r="858" spans="1:27" x14ac:dyDescent="0.2">
      <c r="A858" t="s">
        <v>1523</v>
      </c>
      <c r="B858" s="38" t="s">
        <v>1524</v>
      </c>
      <c r="C858" t="s">
        <v>1525</v>
      </c>
      <c r="D858" s="38" t="s">
        <v>1526</v>
      </c>
      <c r="E858" s="38" t="s">
        <v>1536</v>
      </c>
      <c r="F858">
        <v>12400145</v>
      </c>
      <c r="G858" s="39" t="s">
        <v>1540</v>
      </c>
      <c r="H858" s="39" t="s">
        <v>105</v>
      </c>
      <c r="I858" s="38" t="s">
        <v>10</v>
      </c>
      <c r="J858" s="38" t="s">
        <v>10</v>
      </c>
      <c r="K858" s="38" t="s">
        <v>106</v>
      </c>
      <c r="L858" s="38">
        <v>160</v>
      </c>
      <c r="M858" s="38">
        <v>200</v>
      </c>
      <c r="N858" s="2">
        <v>36000</v>
      </c>
      <c r="O858" s="2">
        <v>1</v>
      </c>
      <c r="P858" s="2">
        <v>0</v>
      </c>
      <c r="Q858" s="3">
        <v>0</v>
      </c>
      <c r="R858" s="48" t="s">
        <v>2195</v>
      </c>
      <c r="S858" s="25">
        <v>0</v>
      </c>
      <c r="T858" s="23">
        <v>0</v>
      </c>
      <c r="U858" s="36">
        <f>VLOOKUP(表2[[#This Row],[2014 Segment]],表3[],3)</f>
        <v>0</v>
      </c>
      <c r="V858" s="50"/>
      <c r="W858" s="25">
        <f>表2[[#This Row],[GR]]+表2[[#This Row],[根据BU需调整GR]]</f>
        <v>0</v>
      </c>
      <c r="X858" s="23">
        <f>表2[[#This Row],[MAT销量]]*(1+表2[[#This Row],[调整后GR2]])</f>
        <v>0</v>
      </c>
      <c r="Y858" s="23">
        <f>表2[[#This Row],[调整结果]]/12/114.03</f>
        <v>0</v>
      </c>
      <c r="Z858" s="27">
        <f>ROUND(表2[[#This Row],[调整结果]]-表2[[#This Row],[14 ECI金额]],0)</f>
        <v>0</v>
      </c>
      <c r="AA858" t="s">
        <v>2198</v>
      </c>
    </row>
    <row r="859" spans="1:27" x14ac:dyDescent="0.2">
      <c r="A859" t="s">
        <v>1523</v>
      </c>
      <c r="B859" s="38" t="s">
        <v>1524</v>
      </c>
      <c r="C859" t="s">
        <v>1525</v>
      </c>
      <c r="D859" s="38" t="s">
        <v>1526</v>
      </c>
      <c r="E859" s="38" t="s">
        <v>1541</v>
      </c>
      <c r="F859">
        <v>12400217</v>
      </c>
      <c r="G859" s="39" t="s">
        <v>1542</v>
      </c>
      <c r="H859" s="39" t="s">
        <v>105</v>
      </c>
      <c r="I859" s="38" t="s">
        <v>10</v>
      </c>
      <c r="J859" s="38" t="s">
        <v>10</v>
      </c>
      <c r="K859" s="38" t="s">
        <v>106</v>
      </c>
      <c r="L859" s="38">
        <v>300</v>
      </c>
      <c r="M859" s="38">
        <v>300</v>
      </c>
      <c r="N859" s="2">
        <v>68400</v>
      </c>
      <c r="O859" s="2">
        <v>1</v>
      </c>
      <c r="P859" s="2">
        <v>48652.800000000003</v>
      </c>
      <c r="Q859" s="3">
        <v>0.8099649122807</v>
      </c>
      <c r="R859" s="48" t="s">
        <v>2197</v>
      </c>
      <c r="S859" s="25">
        <v>0</v>
      </c>
      <c r="T859" s="23">
        <v>48652.800000000003</v>
      </c>
      <c r="U859" s="36">
        <f>VLOOKUP(表2[[#This Row],[2014 Segment]],表3[],3)</f>
        <v>0</v>
      </c>
      <c r="V859" s="50"/>
      <c r="W859" s="25">
        <f>表2[[#This Row],[GR]]+表2[[#This Row],[根据BU需调整GR]]</f>
        <v>0</v>
      </c>
      <c r="X859" s="23">
        <f>表2[[#This Row],[MAT销量]]*(1+表2[[#This Row],[调整后GR2]])</f>
        <v>48652.800000000003</v>
      </c>
      <c r="Y859" s="23">
        <f>表2[[#This Row],[调整结果]]/12/114.03</f>
        <v>35.555555555555557</v>
      </c>
      <c r="Z859" s="27">
        <f>ROUND(表2[[#This Row],[调整结果]]-表2[[#This Row],[14 ECI金额]],0)</f>
        <v>0</v>
      </c>
      <c r="AA859" t="s">
        <v>2198</v>
      </c>
    </row>
    <row r="860" spans="1:27" x14ac:dyDescent="0.2">
      <c r="A860" t="s">
        <v>1523</v>
      </c>
      <c r="B860" s="38" t="s">
        <v>1524</v>
      </c>
      <c r="C860" t="s">
        <v>1525</v>
      </c>
      <c r="D860" s="38" t="s">
        <v>1526</v>
      </c>
      <c r="E860" s="38" t="s">
        <v>1541</v>
      </c>
      <c r="F860">
        <v>13000094</v>
      </c>
      <c r="G860" s="39" t="s">
        <v>1543</v>
      </c>
      <c r="H860" s="39" t="s">
        <v>103</v>
      </c>
      <c r="I860" s="38" t="s">
        <v>10</v>
      </c>
      <c r="J860" s="38" t="s">
        <v>10</v>
      </c>
      <c r="K860" s="38" t="s">
        <v>106</v>
      </c>
      <c r="L860" s="38">
        <v>330</v>
      </c>
      <c r="M860" s="38">
        <v>1200</v>
      </c>
      <c r="N860" s="2">
        <v>314347.73333333002</v>
      </c>
      <c r="O860" s="2">
        <v>2</v>
      </c>
      <c r="P860" s="2">
        <v>97308.053333332995</v>
      </c>
      <c r="Q860" s="3">
        <v>0.18210406479787999</v>
      </c>
      <c r="R860" s="48" t="s">
        <v>2195</v>
      </c>
      <c r="S860" s="25">
        <v>0</v>
      </c>
      <c r="T860" s="23">
        <v>97308.05</v>
      </c>
      <c r="U860" s="36">
        <f>VLOOKUP(表2[[#This Row],[2014 Segment]],表3[],3)</f>
        <v>0</v>
      </c>
      <c r="V860" s="50"/>
      <c r="W860" s="25">
        <f>表2[[#This Row],[GR]]+表2[[#This Row],[根据BU需调整GR]]</f>
        <v>0</v>
      </c>
      <c r="X860" s="23">
        <f>表2[[#This Row],[MAT销量]]*(1+表2[[#This Row],[调整后GR2]])</f>
        <v>97308.053333332995</v>
      </c>
      <c r="Y860" s="23">
        <f>表2[[#This Row],[调整结果]]/12/114.03</f>
        <v>71.112904011614631</v>
      </c>
      <c r="Z860" s="27">
        <f>ROUND(表2[[#This Row],[调整结果]]-表2[[#This Row],[14 ECI金额]],0)</f>
        <v>0</v>
      </c>
      <c r="AA860" t="s">
        <v>2198</v>
      </c>
    </row>
    <row r="861" spans="1:27" x14ac:dyDescent="0.2">
      <c r="A861" t="s">
        <v>1523</v>
      </c>
      <c r="B861" s="38" t="s">
        <v>1524</v>
      </c>
      <c r="C861" t="s">
        <v>1525</v>
      </c>
      <c r="D861" s="38" t="s">
        <v>1526</v>
      </c>
      <c r="E861" s="38" t="s">
        <v>1528</v>
      </c>
      <c r="F861">
        <v>13000183</v>
      </c>
      <c r="G861" s="39" t="s">
        <v>1544</v>
      </c>
      <c r="H861" s="39" t="s">
        <v>105</v>
      </c>
      <c r="I861" s="38" t="s">
        <v>10</v>
      </c>
      <c r="J861" s="38" t="s">
        <v>10</v>
      </c>
      <c r="K861" s="38" t="s">
        <v>106</v>
      </c>
      <c r="L861" s="38">
        <v>200</v>
      </c>
      <c r="M861" s="38">
        <v>100</v>
      </c>
      <c r="N861" s="2">
        <v>36000</v>
      </c>
      <c r="O861" s="2">
        <v>1</v>
      </c>
      <c r="P861" s="2">
        <v>3040.8</v>
      </c>
      <c r="Q861" s="3">
        <v>0</v>
      </c>
      <c r="R861" s="48" t="s">
        <v>2195</v>
      </c>
      <c r="S861" s="25">
        <v>0</v>
      </c>
      <c r="T861" s="23">
        <v>3040.8</v>
      </c>
      <c r="U861" s="36">
        <f>VLOOKUP(表2[[#This Row],[2014 Segment]],表3[],3)</f>
        <v>0</v>
      </c>
      <c r="V861" s="50"/>
      <c r="W861" s="25">
        <f>表2[[#This Row],[GR]]+表2[[#This Row],[根据BU需调整GR]]</f>
        <v>0</v>
      </c>
      <c r="X861" s="23">
        <f>表2[[#This Row],[MAT销量]]*(1+表2[[#This Row],[调整后GR2]])</f>
        <v>3040.8</v>
      </c>
      <c r="Y861" s="23">
        <f>表2[[#This Row],[调整结果]]/12/114.03</f>
        <v>2.2222222222222223</v>
      </c>
      <c r="Z861" s="27">
        <f>ROUND(表2[[#This Row],[调整结果]]-表2[[#This Row],[14 ECI金额]],0)</f>
        <v>0</v>
      </c>
      <c r="AA861" t="s">
        <v>2198</v>
      </c>
    </row>
    <row r="862" spans="1:27" x14ac:dyDescent="0.2">
      <c r="A862" t="s">
        <v>1523</v>
      </c>
      <c r="B862" s="38" t="s">
        <v>1524</v>
      </c>
      <c r="C862" t="s">
        <v>1525</v>
      </c>
      <c r="D862" s="38" t="s">
        <v>1526</v>
      </c>
      <c r="E862" s="38" t="s">
        <v>1528</v>
      </c>
      <c r="F862">
        <v>13000443</v>
      </c>
      <c r="G862" s="39" t="s">
        <v>1545</v>
      </c>
      <c r="H862" s="39" t="s">
        <v>105</v>
      </c>
      <c r="I862" s="38" t="s">
        <v>10</v>
      </c>
      <c r="J862" s="38" t="s">
        <v>10</v>
      </c>
      <c r="K862" s="38" t="s">
        <v>107</v>
      </c>
      <c r="L862" s="38">
        <v>400</v>
      </c>
      <c r="M862" s="38">
        <v>0</v>
      </c>
      <c r="N862" s="2">
        <v>36000</v>
      </c>
      <c r="O862" s="2">
        <v>1</v>
      </c>
      <c r="P862" s="2">
        <v>0</v>
      </c>
      <c r="Q862" s="3">
        <v>0</v>
      </c>
      <c r="R862" s="48" t="s">
        <v>2195</v>
      </c>
      <c r="S862" s="25">
        <v>0</v>
      </c>
      <c r="T862" s="23">
        <v>0</v>
      </c>
      <c r="U862" s="36">
        <f>VLOOKUP(表2[[#This Row],[2014 Segment]],表3[],3)</f>
        <v>0</v>
      </c>
      <c r="V862" s="50"/>
      <c r="W862" s="25">
        <f>表2[[#This Row],[GR]]+表2[[#This Row],[根据BU需调整GR]]</f>
        <v>0</v>
      </c>
      <c r="X862" s="23">
        <f>表2[[#This Row],[MAT销量]]*(1+表2[[#This Row],[调整后GR2]])</f>
        <v>0</v>
      </c>
      <c r="Y862" s="23">
        <f>表2[[#This Row],[调整结果]]/12/114.03</f>
        <v>0</v>
      </c>
      <c r="Z862" s="27">
        <f>ROUND(表2[[#This Row],[调整结果]]-表2[[#This Row],[14 ECI金额]],0)</f>
        <v>0</v>
      </c>
      <c r="AA862" t="s">
        <v>2198</v>
      </c>
    </row>
    <row r="863" spans="1:27" x14ac:dyDescent="0.2">
      <c r="A863" t="s">
        <v>1523</v>
      </c>
      <c r="B863" s="38" t="s">
        <v>1524</v>
      </c>
      <c r="C863" t="s">
        <v>1525</v>
      </c>
      <c r="D863" s="38" t="s">
        <v>1526</v>
      </c>
      <c r="E863" s="38" t="s">
        <v>1532</v>
      </c>
      <c r="F863">
        <v>13000470</v>
      </c>
      <c r="G863" s="39" t="s">
        <v>1546</v>
      </c>
      <c r="H863" s="39" t="s">
        <v>105</v>
      </c>
      <c r="I863" s="38" t="s">
        <v>10</v>
      </c>
      <c r="J863" s="38" t="s">
        <v>10</v>
      </c>
      <c r="K863" s="38" t="s">
        <v>107</v>
      </c>
      <c r="L863" s="38">
        <v>80</v>
      </c>
      <c r="M863" s="38">
        <v>0</v>
      </c>
      <c r="N863" s="2">
        <v>36000</v>
      </c>
      <c r="O863" s="2">
        <v>1</v>
      </c>
      <c r="P863" s="2">
        <v>0</v>
      </c>
      <c r="Q863" s="3">
        <v>0</v>
      </c>
      <c r="R863" s="48" t="s">
        <v>2195</v>
      </c>
      <c r="S863" s="25">
        <v>0</v>
      </c>
      <c r="T863" s="23">
        <v>0</v>
      </c>
      <c r="U863" s="36">
        <f>VLOOKUP(表2[[#This Row],[2014 Segment]],表3[],3)</f>
        <v>0</v>
      </c>
      <c r="V863" s="50"/>
      <c r="W863" s="25">
        <f>表2[[#This Row],[GR]]+表2[[#This Row],[根据BU需调整GR]]</f>
        <v>0</v>
      </c>
      <c r="X863" s="23">
        <f>表2[[#This Row],[MAT销量]]*(1+表2[[#This Row],[调整后GR2]])</f>
        <v>0</v>
      </c>
      <c r="Y863" s="23">
        <f>表2[[#This Row],[调整结果]]/12/114.03</f>
        <v>0</v>
      </c>
      <c r="Z863" s="27">
        <f>ROUND(表2[[#This Row],[调整结果]]-表2[[#This Row],[14 ECI金额]],0)</f>
        <v>0</v>
      </c>
      <c r="AA863" t="s">
        <v>2198</v>
      </c>
    </row>
    <row r="864" spans="1:27" x14ac:dyDescent="0.2">
      <c r="A864" t="s">
        <v>1523</v>
      </c>
      <c r="B864" s="38" t="s">
        <v>1524</v>
      </c>
      <c r="C864" t="s">
        <v>1525</v>
      </c>
      <c r="D864" s="38" t="s">
        <v>1526</v>
      </c>
      <c r="E864" s="38" t="s">
        <v>1536</v>
      </c>
      <c r="F864">
        <v>13000712</v>
      </c>
      <c r="G864" s="39" t="s">
        <v>1547</v>
      </c>
      <c r="H864" s="39" t="s">
        <v>105</v>
      </c>
      <c r="I864" s="38" t="s">
        <v>10</v>
      </c>
      <c r="J864" s="38" t="s">
        <v>10</v>
      </c>
      <c r="K864" s="38" t="s">
        <v>107</v>
      </c>
      <c r="L864" s="38">
        <v>35</v>
      </c>
      <c r="M864" s="38">
        <v>600</v>
      </c>
      <c r="N864" s="2">
        <v>36000</v>
      </c>
      <c r="O864" s="2">
        <v>1</v>
      </c>
      <c r="P864" s="2">
        <v>0</v>
      </c>
      <c r="Q864" s="3">
        <v>0</v>
      </c>
      <c r="R864" s="48" t="s">
        <v>2195</v>
      </c>
      <c r="S864" s="25">
        <v>0</v>
      </c>
      <c r="T864" s="23">
        <v>0</v>
      </c>
      <c r="U864" s="36">
        <f>VLOOKUP(表2[[#This Row],[2014 Segment]],表3[],3)</f>
        <v>0</v>
      </c>
      <c r="V864" s="50"/>
      <c r="W864" s="25">
        <f>表2[[#This Row],[GR]]+表2[[#This Row],[根据BU需调整GR]]</f>
        <v>0</v>
      </c>
      <c r="X864" s="23">
        <f>表2[[#This Row],[MAT销量]]*(1+表2[[#This Row],[调整后GR2]])</f>
        <v>0</v>
      </c>
      <c r="Y864" s="23">
        <f>表2[[#This Row],[调整结果]]/12/114.03</f>
        <v>0</v>
      </c>
      <c r="Z864" s="27">
        <f>ROUND(表2[[#This Row],[调整结果]]-表2[[#This Row],[14 ECI金额]],0)</f>
        <v>0</v>
      </c>
      <c r="AA864" t="s">
        <v>2198</v>
      </c>
    </row>
    <row r="865" spans="1:27" x14ac:dyDescent="0.2">
      <c r="A865" t="s">
        <v>1523</v>
      </c>
      <c r="B865" s="38" t="s">
        <v>1524</v>
      </c>
      <c r="C865" t="s">
        <v>1525</v>
      </c>
      <c r="D865" s="38" t="s">
        <v>1526</v>
      </c>
      <c r="E865" s="38" t="s">
        <v>1536</v>
      </c>
      <c r="F865">
        <v>13000713</v>
      </c>
      <c r="G865" s="39" t="s">
        <v>1548</v>
      </c>
      <c r="H865" s="39" t="s">
        <v>105</v>
      </c>
      <c r="I865" s="38" t="s">
        <v>10</v>
      </c>
      <c r="J865" s="38" t="s">
        <v>10</v>
      </c>
      <c r="K865" s="38" t="s">
        <v>107</v>
      </c>
      <c r="L865" s="38">
        <v>320</v>
      </c>
      <c r="M865" s="38">
        <v>150</v>
      </c>
      <c r="N865" s="2">
        <v>36000</v>
      </c>
      <c r="O865" s="2">
        <v>1</v>
      </c>
      <c r="P865" s="2">
        <v>0</v>
      </c>
      <c r="Q865" s="3">
        <v>0</v>
      </c>
      <c r="R865" s="48" t="s">
        <v>2195</v>
      </c>
      <c r="S865" s="25">
        <v>0</v>
      </c>
      <c r="T865" s="23">
        <v>0</v>
      </c>
      <c r="U865" s="36">
        <f>VLOOKUP(表2[[#This Row],[2014 Segment]],表3[],3)</f>
        <v>0</v>
      </c>
      <c r="V865" s="50"/>
      <c r="W865" s="25">
        <f>表2[[#This Row],[GR]]+表2[[#This Row],[根据BU需调整GR]]</f>
        <v>0</v>
      </c>
      <c r="X865" s="23">
        <f>表2[[#This Row],[MAT销量]]*(1+表2[[#This Row],[调整后GR2]])</f>
        <v>0</v>
      </c>
      <c r="Y865" s="23">
        <f>表2[[#This Row],[调整结果]]/12/114.03</f>
        <v>0</v>
      </c>
      <c r="Z865" s="27">
        <f>ROUND(表2[[#This Row],[调整结果]]-表2[[#This Row],[14 ECI金额]],0)</f>
        <v>0</v>
      </c>
      <c r="AA865" t="s">
        <v>2198</v>
      </c>
    </row>
    <row r="866" spans="1:27" x14ac:dyDescent="0.2">
      <c r="A866" t="s">
        <v>1523</v>
      </c>
      <c r="B866" s="38" t="s">
        <v>1524</v>
      </c>
      <c r="C866" t="s">
        <v>1525</v>
      </c>
      <c r="D866" s="38" t="s">
        <v>1526</v>
      </c>
      <c r="E866" s="38" t="s">
        <v>1532</v>
      </c>
      <c r="F866">
        <v>91000112</v>
      </c>
      <c r="G866" s="39" t="s">
        <v>1549</v>
      </c>
      <c r="H866" s="39" t="s">
        <v>105</v>
      </c>
      <c r="I866" s="38" t="s">
        <v>10</v>
      </c>
      <c r="J866" s="38" t="s">
        <v>10</v>
      </c>
      <c r="K866" s="38" t="s">
        <v>106</v>
      </c>
      <c r="L866" s="38">
        <v>100</v>
      </c>
      <c r="M866" s="38">
        <v>500</v>
      </c>
      <c r="N866" s="2">
        <v>182436</v>
      </c>
      <c r="O866" s="2">
        <v>1</v>
      </c>
      <c r="P866" s="2">
        <v>145960.53333333001</v>
      </c>
      <c r="Q866" s="3">
        <v>0.91820912539192001</v>
      </c>
      <c r="R866" s="48" t="s">
        <v>2197</v>
      </c>
      <c r="S866" s="25">
        <v>0</v>
      </c>
      <c r="T866" s="23">
        <v>145960.53</v>
      </c>
      <c r="U866" s="36">
        <f>VLOOKUP(表2[[#This Row],[2014 Segment]],表3[],3)</f>
        <v>0</v>
      </c>
      <c r="V866" s="50"/>
      <c r="W866" s="25">
        <f>表2[[#This Row],[GR]]+表2[[#This Row],[根据BU需调整GR]]</f>
        <v>0</v>
      </c>
      <c r="X866" s="23">
        <f>表2[[#This Row],[MAT销量]]*(1+表2[[#This Row],[调整后GR2]])</f>
        <v>145960.53333333001</v>
      </c>
      <c r="Y866" s="23">
        <f>表2[[#This Row],[调整结果]]/12/114.03</f>
        <v>106.66822571058056</v>
      </c>
      <c r="Z866" s="27">
        <f>ROUND(表2[[#This Row],[调整结果]]-表2[[#This Row],[14 ECI金额]],0)</f>
        <v>0</v>
      </c>
      <c r="AA866" t="s">
        <v>2198</v>
      </c>
    </row>
    <row r="867" spans="1:27" x14ac:dyDescent="0.2">
      <c r="A867" t="s">
        <v>1523</v>
      </c>
      <c r="B867" s="38" t="s">
        <v>1524</v>
      </c>
      <c r="C867" t="s">
        <v>1525</v>
      </c>
      <c r="D867" s="38" t="s">
        <v>1526</v>
      </c>
      <c r="E867" s="38" t="s">
        <v>1541</v>
      </c>
      <c r="F867">
        <v>91034332</v>
      </c>
      <c r="G867" s="39" t="s">
        <v>715</v>
      </c>
      <c r="H867" s="39" t="s">
        <v>105</v>
      </c>
      <c r="I867" s="38" t="s">
        <v>10</v>
      </c>
      <c r="J867" s="38" t="s">
        <v>10</v>
      </c>
      <c r="K867" s="38" t="s">
        <v>107</v>
      </c>
      <c r="L867" s="38">
        <v>380</v>
      </c>
      <c r="M867" s="38">
        <v>20</v>
      </c>
      <c r="N867" s="2">
        <v>36000</v>
      </c>
      <c r="O867" s="2">
        <v>1</v>
      </c>
      <c r="P867" s="2">
        <v>0</v>
      </c>
      <c r="Q867" s="3">
        <v>0</v>
      </c>
      <c r="R867" s="48" t="s">
        <v>2195</v>
      </c>
      <c r="S867" s="25">
        <v>0</v>
      </c>
      <c r="T867" s="23">
        <v>0</v>
      </c>
      <c r="U867" s="36">
        <f>VLOOKUP(表2[[#This Row],[2014 Segment]],表3[],3)</f>
        <v>0</v>
      </c>
      <c r="V867" s="50"/>
      <c r="W867" s="25">
        <f>表2[[#This Row],[GR]]+表2[[#This Row],[根据BU需调整GR]]</f>
        <v>0</v>
      </c>
      <c r="X867" s="23">
        <f>表2[[#This Row],[MAT销量]]*(1+表2[[#This Row],[调整后GR2]])</f>
        <v>0</v>
      </c>
      <c r="Y867" s="23">
        <f>表2[[#This Row],[调整结果]]/12/114.03</f>
        <v>0</v>
      </c>
      <c r="Z867" s="27">
        <f>ROUND(表2[[#This Row],[调整结果]]-表2[[#This Row],[14 ECI金额]],0)</f>
        <v>0</v>
      </c>
      <c r="AA867" t="s">
        <v>2198</v>
      </c>
    </row>
    <row r="868" spans="1:27" x14ac:dyDescent="0.2">
      <c r="A868" t="s">
        <v>1523</v>
      </c>
      <c r="B868" s="38" t="s">
        <v>1524</v>
      </c>
      <c r="C868" t="s">
        <v>1525</v>
      </c>
      <c r="D868" s="38" t="s">
        <v>1526</v>
      </c>
      <c r="E868" s="38" t="s">
        <v>1530</v>
      </c>
      <c r="F868">
        <v>91035872</v>
      </c>
      <c r="G868" s="39" t="s">
        <v>1550</v>
      </c>
      <c r="H868" s="39" t="s">
        <v>105</v>
      </c>
      <c r="I868" s="38" t="s">
        <v>10</v>
      </c>
      <c r="J868" s="38" t="s">
        <v>10</v>
      </c>
      <c r="K868" s="38" t="s">
        <v>107</v>
      </c>
      <c r="L868" s="38">
        <v>100</v>
      </c>
      <c r="M868" s="38">
        <v>0</v>
      </c>
      <c r="N868" s="2">
        <v>36000</v>
      </c>
      <c r="O868" s="2">
        <v>1</v>
      </c>
      <c r="P868" s="2">
        <v>0</v>
      </c>
      <c r="Q868" s="3">
        <v>0</v>
      </c>
      <c r="R868" s="48" t="s">
        <v>2195</v>
      </c>
      <c r="S868" s="25">
        <v>0</v>
      </c>
      <c r="T868" s="23">
        <v>0</v>
      </c>
      <c r="U868" s="36">
        <f>VLOOKUP(表2[[#This Row],[2014 Segment]],表3[],3)</f>
        <v>0</v>
      </c>
      <c r="V868" s="50"/>
      <c r="W868" s="25">
        <f>表2[[#This Row],[GR]]+表2[[#This Row],[根据BU需调整GR]]</f>
        <v>0</v>
      </c>
      <c r="X868" s="23">
        <f>表2[[#This Row],[MAT销量]]*(1+表2[[#This Row],[调整后GR2]])</f>
        <v>0</v>
      </c>
      <c r="Y868" s="23">
        <f>表2[[#This Row],[调整结果]]/12/114.03</f>
        <v>0</v>
      </c>
      <c r="Z868" s="27">
        <f>ROUND(表2[[#This Row],[调整结果]]-表2[[#This Row],[14 ECI金额]],0)</f>
        <v>0</v>
      </c>
      <c r="AA868" t="s">
        <v>2198</v>
      </c>
    </row>
    <row r="869" spans="1:27" x14ac:dyDescent="0.2">
      <c r="A869" t="s">
        <v>1523</v>
      </c>
      <c r="B869" s="38" t="s">
        <v>1524</v>
      </c>
      <c r="C869" t="s">
        <v>1525</v>
      </c>
      <c r="D869" s="38" t="s">
        <v>1526</v>
      </c>
      <c r="E869" s="38" t="s">
        <v>1541</v>
      </c>
      <c r="F869">
        <v>91048740</v>
      </c>
      <c r="G869" s="39" t="s">
        <v>1551</v>
      </c>
      <c r="H869" s="39" t="s">
        <v>105</v>
      </c>
      <c r="I869" s="38" t="s">
        <v>10</v>
      </c>
      <c r="J869" s="38" t="s">
        <v>10</v>
      </c>
      <c r="K869" s="38" t="s">
        <v>107</v>
      </c>
      <c r="L869" s="38">
        <v>300</v>
      </c>
      <c r="M869" s="38">
        <v>100</v>
      </c>
      <c r="N869" s="2">
        <v>36000</v>
      </c>
      <c r="O869" s="2">
        <v>1</v>
      </c>
      <c r="P869" s="2">
        <v>0</v>
      </c>
      <c r="Q869" s="3">
        <v>0</v>
      </c>
      <c r="R869" s="48" t="s">
        <v>2195</v>
      </c>
      <c r="S869" s="25">
        <v>0</v>
      </c>
      <c r="T869" s="23">
        <v>0</v>
      </c>
      <c r="U869" s="36">
        <f>VLOOKUP(表2[[#This Row],[2014 Segment]],表3[],3)</f>
        <v>0</v>
      </c>
      <c r="V869" s="50"/>
      <c r="W869" s="25">
        <f>表2[[#This Row],[GR]]+表2[[#This Row],[根据BU需调整GR]]</f>
        <v>0</v>
      </c>
      <c r="X869" s="23">
        <f>表2[[#This Row],[MAT销量]]*(1+表2[[#This Row],[调整后GR2]])</f>
        <v>0</v>
      </c>
      <c r="Y869" s="23">
        <f>表2[[#This Row],[调整结果]]/12/114.03</f>
        <v>0</v>
      </c>
      <c r="Z869" s="27">
        <f>ROUND(表2[[#This Row],[调整结果]]-表2[[#This Row],[14 ECI金额]],0)</f>
        <v>0</v>
      </c>
      <c r="AA869" t="s">
        <v>2198</v>
      </c>
    </row>
    <row r="870" spans="1:27" x14ac:dyDescent="0.2">
      <c r="A870" t="s">
        <v>1523</v>
      </c>
      <c r="B870" s="38" t="s">
        <v>1524</v>
      </c>
      <c r="C870" t="s">
        <v>1552</v>
      </c>
      <c r="D870" s="38" t="s">
        <v>1553</v>
      </c>
      <c r="E870" s="38" t="s">
        <v>1554</v>
      </c>
      <c r="F870">
        <v>12400005</v>
      </c>
      <c r="G870" s="39" t="s">
        <v>1555</v>
      </c>
      <c r="H870" s="39" t="s">
        <v>105</v>
      </c>
      <c r="I870" s="38" t="s">
        <v>10</v>
      </c>
      <c r="J870" s="38" t="s">
        <v>10</v>
      </c>
      <c r="K870" s="38" t="s">
        <v>106</v>
      </c>
      <c r="L870" s="38">
        <v>945</v>
      </c>
      <c r="M870" s="38">
        <v>1800</v>
      </c>
      <c r="N870" s="2">
        <v>36000</v>
      </c>
      <c r="O870" s="2">
        <v>1</v>
      </c>
      <c r="P870" s="2">
        <v>12924.066666667</v>
      </c>
      <c r="Q870" s="3">
        <v>0.22898888888888999</v>
      </c>
      <c r="R870" s="48" t="s">
        <v>2196</v>
      </c>
      <c r="S870" s="25">
        <v>0</v>
      </c>
      <c r="T870" s="23">
        <v>12924.07</v>
      </c>
      <c r="U870" s="36">
        <f>VLOOKUP(表2[[#This Row],[2014 Segment]],表3[],3)</f>
        <v>0</v>
      </c>
      <c r="V870" s="50"/>
      <c r="W870" s="25">
        <f>表2[[#This Row],[GR]]+表2[[#This Row],[根据BU需调整GR]]</f>
        <v>0</v>
      </c>
      <c r="X870" s="23">
        <f>表2[[#This Row],[MAT销量]]*(1+表2[[#This Row],[调整后GR2]])</f>
        <v>12924.066666667</v>
      </c>
      <c r="Y870" s="23">
        <f>表2[[#This Row],[调整结果]]/12/114.03</f>
        <v>9.4449316456685377</v>
      </c>
      <c r="Z870" s="27">
        <f>ROUND(表2[[#This Row],[调整结果]]-表2[[#This Row],[14 ECI金额]],0)</f>
        <v>0</v>
      </c>
      <c r="AA870" t="s">
        <v>2198</v>
      </c>
    </row>
    <row r="871" spans="1:27" x14ac:dyDescent="0.2">
      <c r="A871" t="s">
        <v>1523</v>
      </c>
      <c r="B871" s="38" t="s">
        <v>1524</v>
      </c>
      <c r="C871" t="s">
        <v>1552</v>
      </c>
      <c r="D871" s="38" t="s">
        <v>1553</v>
      </c>
      <c r="E871" s="38" t="s">
        <v>1556</v>
      </c>
      <c r="F871">
        <v>12400010</v>
      </c>
      <c r="G871" s="39" t="s">
        <v>494</v>
      </c>
      <c r="H871" s="39" t="s">
        <v>103</v>
      </c>
      <c r="I871" s="38" t="s">
        <v>10</v>
      </c>
      <c r="J871" s="38" t="s">
        <v>10</v>
      </c>
      <c r="K871" s="38" t="s">
        <v>104</v>
      </c>
      <c r="L871" s="38">
        <v>700</v>
      </c>
      <c r="M871" s="38">
        <v>3000</v>
      </c>
      <c r="N871" s="2">
        <v>303417.65333333</v>
      </c>
      <c r="O871" s="2">
        <v>2</v>
      </c>
      <c r="P871" s="2">
        <v>6082.1333333332996</v>
      </c>
      <c r="Q871" s="3">
        <v>1.5034062619253E-2</v>
      </c>
      <c r="R871" s="48" t="s">
        <v>2195</v>
      </c>
      <c r="S871" s="25">
        <v>0</v>
      </c>
      <c r="T871" s="23">
        <v>6082.13</v>
      </c>
      <c r="U871" s="36">
        <f>VLOOKUP(表2[[#This Row],[2014 Segment]],表3[],3)</f>
        <v>0</v>
      </c>
      <c r="V871" s="50"/>
      <c r="W871" s="25">
        <f>表2[[#This Row],[GR]]+表2[[#This Row],[根据BU需调整GR]]</f>
        <v>0</v>
      </c>
      <c r="X871" s="23">
        <f>表2[[#This Row],[MAT销量]]*(1+表2[[#This Row],[调整后GR2]])</f>
        <v>6082.1333333332996</v>
      </c>
      <c r="Y871" s="23">
        <f>表2[[#This Row],[调整结果]]/12/114.03</f>
        <v>4.4448342054234997</v>
      </c>
      <c r="Z871" s="27">
        <f>ROUND(表2[[#This Row],[调整结果]]-表2[[#This Row],[14 ECI金额]],0)</f>
        <v>0</v>
      </c>
      <c r="AA871" t="s">
        <v>2198</v>
      </c>
    </row>
    <row r="872" spans="1:27" x14ac:dyDescent="0.2">
      <c r="A872" t="s">
        <v>1523</v>
      </c>
      <c r="B872" s="38" t="s">
        <v>1524</v>
      </c>
      <c r="C872" t="s">
        <v>1552</v>
      </c>
      <c r="D872" s="38" t="s">
        <v>1553</v>
      </c>
      <c r="E872" s="38" t="s">
        <v>1557</v>
      </c>
      <c r="F872">
        <v>12400011</v>
      </c>
      <c r="G872" s="39" t="s">
        <v>72</v>
      </c>
      <c r="H872" s="39" t="s">
        <v>103</v>
      </c>
      <c r="I872" s="38" t="s">
        <v>10</v>
      </c>
      <c r="J872" s="38" t="s">
        <v>10</v>
      </c>
      <c r="K872" s="38" t="s">
        <v>104</v>
      </c>
      <c r="L872" s="38">
        <v>1850</v>
      </c>
      <c r="M872" s="38">
        <v>8000</v>
      </c>
      <c r="N872" s="2">
        <v>1099596.3750545001</v>
      </c>
      <c r="O872" s="2">
        <v>5</v>
      </c>
      <c r="P872" s="2">
        <v>823476.05333332997</v>
      </c>
      <c r="Q872" s="3">
        <v>0.48010598431975998</v>
      </c>
      <c r="R872" s="48" t="s">
        <v>62</v>
      </c>
      <c r="S872" s="25">
        <v>0.2</v>
      </c>
      <c r="T872" s="23">
        <v>988171.26</v>
      </c>
      <c r="U872" s="36">
        <f>VLOOKUP(表2[[#This Row],[2014 Segment]],表3[],3)</f>
        <v>0</v>
      </c>
      <c r="V872" s="50"/>
      <c r="W872" s="25">
        <f>表2[[#This Row],[GR]]+表2[[#This Row],[根据BU需调整GR]]</f>
        <v>0.2</v>
      </c>
      <c r="X872" s="23">
        <f>表2[[#This Row],[MAT销量]]*(1+表2[[#This Row],[调整后GR2]])</f>
        <v>988171.26399999589</v>
      </c>
      <c r="Y872" s="23">
        <f>表2[[#This Row],[调整结果]]/12/114.03</f>
        <v>722.15737379051996</v>
      </c>
      <c r="Z872" s="27">
        <f>ROUND(表2[[#This Row],[调整结果]]-表2[[#This Row],[14 ECI金额]],0)</f>
        <v>0</v>
      </c>
      <c r="AA872" t="s">
        <v>2198</v>
      </c>
    </row>
    <row r="873" spans="1:27" x14ac:dyDescent="0.2">
      <c r="A873" t="s">
        <v>1523</v>
      </c>
      <c r="B873" s="38" t="s">
        <v>1524</v>
      </c>
      <c r="C873" t="s">
        <v>1552</v>
      </c>
      <c r="D873" s="38" t="s">
        <v>1553</v>
      </c>
      <c r="E873" s="38" t="s">
        <v>1558</v>
      </c>
      <c r="F873">
        <v>12400012</v>
      </c>
      <c r="G873" s="39" t="s">
        <v>1559</v>
      </c>
      <c r="H873" s="39" t="s">
        <v>105</v>
      </c>
      <c r="I873" s="38" t="s">
        <v>10</v>
      </c>
      <c r="J873" s="38" t="s">
        <v>10</v>
      </c>
      <c r="K873" s="38" t="s">
        <v>106</v>
      </c>
      <c r="L873" s="38">
        <v>200</v>
      </c>
      <c r="M873" s="38">
        <v>600</v>
      </c>
      <c r="N873" s="2">
        <v>63276</v>
      </c>
      <c r="O873" s="2">
        <v>1</v>
      </c>
      <c r="P873" s="2">
        <v>36186.746666667001</v>
      </c>
      <c r="Q873" s="3">
        <v>0.50905272141096003</v>
      </c>
      <c r="R873" s="48" t="s">
        <v>2197</v>
      </c>
      <c r="S873" s="25">
        <v>0</v>
      </c>
      <c r="T873" s="23">
        <v>36186.75</v>
      </c>
      <c r="U873" s="36">
        <f>VLOOKUP(表2[[#This Row],[2014 Segment]],表3[],3)</f>
        <v>0</v>
      </c>
      <c r="V873" s="50"/>
      <c r="W873" s="25">
        <f>表2[[#This Row],[GR]]+表2[[#This Row],[根据BU需调整GR]]</f>
        <v>0</v>
      </c>
      <c r="X873" s="23">
        <f>表2[[#This Row],[MAT销量]]*(1+表2[[#This Row],[调整后GR2]])</f>
        <v>36186.746666667001</v>
      </c>
      <c r="Y873" s="23">
        <f>表2[[#This Row],[调整结果]]/12/114.03</f>
        <v>26.445340894696571</v>
      </c>
      <c r="Z873" s="27">
        <f>ROUND(表2[[#This Row],[调整结果]]-表2[[#This Row],[14 ECI金额]],0)</f>
        <v>0</v>
      </c>
      <c r="AA873" t="s">
        <v>2198</v>
      </c>
    </row>
    <row r="874" spans="1:27" x14ac:dyDescent="0.2">
      <c r="A874" t="s">
        <v>1523</v>
      </c>
      <c r="B874" s="38" t="s">
        <v>1524</v>
      </c>
      <c r="C874" t="s">
        <v>1552</v>
      </c>
      <c r="D874" s="38" t="s">
        <v>1553</v>
      </c>
      <c r="E874" s="38" t="s">
        <v>1556</v>
      </c>
      <c r="F874">
        <v>12400021</v>
      </c>
      <c r="G874" s="39" t="s">
        <v>1560</v>
      </c>
      <c r="H874" s="39" t="s">
        <v>105</v>
      </c>
      <c r="I874" s="38" t="s">
        <v>10</v>
      </c>
      <c r="J874" s="38" t="s">
        <v>10</v>
      </c>
      <c r="K874" s="38" t="s">
        <v>106</v>
      </c>
      <c r="L874" s="38">
        <v>636</v>
      </c>
      <c r="M874" s="38">
        <v>1300</v>
      </c>
      <c r="N874" s="2">
        <v>119724</v>
      </c>
      <c r="O874" s="2">
        <v>1</v>
      </c>
      <c r="P874" s="2">
        <v>133798.39999999999</v>
      </c>
      <c r="Q874" s="3">
        <v>0.79846981390532001</v>
      </c>
      <c r="R874" s="48" t="s">
        <v>2197</v>
      </c>
      <c r="S874" s="25">
        <v>0</v>
      </c>
      <c r="T874" s="23">
        <v>133798.39999999999</v>
      </c>
      <c r="U874" s="36">
        <f>VLOOKUP(表2[[#This Row],[2014 Segment]],表3[],3)</f>
        <v>0</v>
      </c>
      <c r="V874" s="50"/>
      <c r="W874" s="25">
        <f>表2[[#This Row],[GR]]+表2[[#This Row],[根据BU需调整GR]]</f>
        <v>0</v>
      </c>
      <c r="X874" s="23">
        <f>表2[[#This Row],[MAT销量]]*(1+表2[[#This Row],[调整后GR2]])</f>
        <v>133798.39999999999</v>
      </c>
      <c r="Y874" s="23">
        <f>表2[[#This Row],[调整结果]]/12/114.03</f>
        <v>97.780116343652253</v>
      </c>
      <c r="Z874" s="27">
        <f>ROUND(表2[[#This Row],[调整结果]]-表2[[#This Row],[14 ECI金额]],0)</f>
        <v>0</v>
      </c>
      <c r="AA874" t="s">
        <v>2198</v>
      </c>
    </row>
    <row r="875" spans="1:27" x14ac:dyDescent="0.2">
      <c r="A875" t="s">
        <v>1523</v>
      </c>
      <c r="B875" s="38" t="s">
        <v>1524</v>
      </c>
      <c r="C875" t="s">
        <v>1552</v>
      </c>
      <c r="D875" s="38" t="s">
        <v>1553</v>
      </c>
      <c r="E875" s="38" t="s">
        <v>1561</v>
      </c>
      <c r="F875">
        <v>12400025</v>
      </c>
      <c r="G875" s="39" t="s">
        <v>1562</v>
      </c>
      <c r="H875" s="39" t="s">
        <v>105</v>
      </c>
      <c r="I875" s="38" t="s">
        <v>10</v>
      </c>
      <c r="J875" s="38" t="s">
        <v>10</v>
      </c>
      <c r="K875" s="38" t="s">
        <v>106</v>
      </c>
      <c r="L875" s="38">
        <v>340</v>
      </c>
      <c r="M875" s="38">
        <v>800</v>
      </c>
      <c r="N875" s="2">
        <v>101640</v>
      </c>
      <c r="O875" s="2">
        <v>1</v>
      </c>
      <c r="P875" s="2">
        <v>72372.639999999999</v>
      </c>
      <c r="Q875" s="3">
        <v>0.66470995670996003</v>
      </c>
      <c r="R875" s="48" t="s">
        <v>2197</v>
      </c>
      <c r="S875" s="25">
        <v>0</v>
      </c>
      <c r="T875" s="23">
        <v>72372.639999999999</v>
      </c>
      <c r="U875" s="36">
        <f>VLOOKUP(表2[[#This Row],[2014 Segment]],表3[],3)</f>
        <v>0</v>
      </c>
      <c r="V875" s="50"/>
      <c r="W875" s="25">
        <f>表2[[#This Row],[GR]]+表2[[#This Row],[根据BU需调整GR]]</f>
        <v>0</v>
      </c>
      <c r="X875" s="23">
        <f>表2[[#This Row],[MAT销量]]*(1+表2[[#This Row],[调整后GR2]])</f>
        <v>72372.639999999999</v>
      </c>
      <c r="Y875" s="23">
        <f>表2[[#This Row],[调整结果]]/12/114.03</f>
        <v>52.890058171826126</v>
      </c>
      <c r="Z875" s="27">
        <f>ROUND(表2[[#This Row],[调整结果]]-表2[[#This Row],[14 ECI金额]],0)</f>
        <v>0</v>
      </c>
      <c r="AA875" t="s">
        <v>2198</v>
      </c>
    </row>
    <row r="876" spans="1:27" x14ac:dyDescent="0.2">
      <c r="A876" t="s">
        <v>1523</v>
      </c>
      <c r="B876" s="38" t="s">
        <v>1524</v>
      </c>
      <c r="C876" t="s">
        <v>1552</v>
      </c>
      <c r="D876" s="38" t="s">
        <v>1553</v>
      </c>
      <c r="E876" s="38" t="s">
        <v>1557</v>
      </c>
      <c r="F876">
        <v>12400030</v>
      </c>
      <c r="G876" s="39" t="s">
        <v>495</v>
      </c>
      <c r="H876" s="39" t="s">
        <v>105</v>
      </c>
      <c r="I876" s="38" t="s">
        <v>10</v>
      </c>
      <c r="J876" s="38" t="s">
        <v>10</v>
      </c>
      <c r="K876" s="38" t="s">
        <v>106</v>
      </c>
      <c r="L876" s="38">
        <v>735</v>
      </c>
      <c r="M876" s="38">
        <v>3400</v>
      </c>
      <c r="N876" s="2">
        <v>36000</v>
      </c>
      <c r="O876" s="2">
        <v>1</v>
      </c>
      <c r="P876" s="2">
        <v>1976.56</v>
      </c>
      <c r="Q876" s="3">
        <v>4.1178333333332998E-2</v>
      </c>
      <c r="R876" s="48" t="s">
        <v>2195</v>
      </c>
      <c r="S876" s="25">
        <v>0</v>
      </c>
      <c r="T876" s="23">
        <v>1976.56</v>
      </c>
      <c r="U876" s="36">
        <f>VLOOKUP(表2[[#This Row],[2014 Segment]],表3[],3)</f>
        <v>0</v>
      </c>
      <c r="V876" s="50"/>
      <c r="W876" s="25">
        <f>表2[[#This Row],[GR]]+表2[[#This Row],[根据BU需调整GR]]</f>
        <v>0</v>
      </c>
      <c r="X876" s="23">
        <f>表2[[#This Row],[MAT销量]]*(1+表2[[#This Row],[调整后GR2]])</f>
        <v>1976.56</v>
      </c>
      <c r="Y876" s="23">
        <f>表2[[#This Row],[调整结果]]/12/114.03</f>
        <v>1.4444736765178754</v>
      </c>
      <c r="Z876" s="27">
        <f>ROUND(表2[[#This Row],[调整结果]]-表2[[#This Row],[14 ECI金额]],0)</f>
        <v>0</v>
      </c>
      <c r="AA876" t="s">
        <v>2198</v>
      </c>
    </row>
    <row r="877" spans="1:27" x14ac:dyDescent="0.2">
      <c r="A877" t="s">
        <v>1523</v>
      </c>
      <c r="B877" s="38" t="s">
        <v>1524</v>
      </c>
      <c r="C877" t="s">
        <v>1552</v>
      </c>
      <c r="D877" s="38" t="s">
        <v>1553</v>
      </c>
      <c r="E877" s="38" t="s">
        <v>1558</v>
      </c>
      <c r="F877">
        <v>12400031</v>
      </c>
      <c r="G877" s="39" t="s">
        <v>1563</v>
      </c>
      <c r="H877" s="39" t="s">
        <v>105</v>
      </c>
      <c r="I877" s="38" t="s">
        <v>10</v>
      </c>
      <c r="J877" s="38" t="s">
        <v>10</v>
      </c>
      <c r="K877" s="38" t="s">
        <v>104</v>
      </c>
      <c r="L877" s="38">
        <v>800</v>
      </c>
      <c r="M877" s="38">
        <v>1300</v>
      </c>
      <c r="N877" s="2">
        <v>162984</v>
      </c>
      <c r="O877" s="2">
        <v>1</v>
      </c>
      <c r="P877" s="2">
        <v>73588.479999999996</v>
      </c>
      <c r="Q877" s="3">
        <v>0.32346954302262998</v>
      </c>
      <c r="R877" s="48" t="s">
        <v>2196</v>
      </c>
      <c r="S877" s="25">
        <v>0</v>
      </c>
      <c r="T877" s="23">
        <v>73588.479999999996</v>
      </c>
      <c r="U877" s="36">
        <f>VLOOKUP(表2[[#This Row],[2014 Segment]],表3[],3)</f>
        <v>0</v>
      </c>
      <c r="V877" s="50"/>
      <c r="W877" s="25">
        <f>表2[[#This Row],[GR]]+表2[[#This Row],[根据BU需调整GR]]</f>
        <v>0</v>
      </c>
      <c r="X877" s="23">
        <f>表2[[#This Row],[MAT销量]]*(1+表2[[#This Row],[调整后GR2]])</f>
        <v>73588.479999999996</v>
      </c>
      <c r="Y877" s="23">
        <f>表2[[#This Row],[调整结果]]/12/114.03</f>
        <v>53.778596275833841</v>
      </c>
      <c r="Z877" s="27">
        <f>ROUND(表2[[#This Row],[调整结果]]-表2[[#This Row],[14 ECI金额]],0)</f>
        <v>0</v>
      </c>
      <c r="AA877" t="s">
        <v>2198</v>
      </c>
    </row>
    <row r="878" spans="1:27" x14ac:dyDescent="0.2">
      <c r="A878" t="s">
        <v>1523</v>
      </c>
      <c r="B878" s="38" t="s">
        <v>1524</v>
      </c>
      <c r="C878" t="s">
        <v>1552</v>
      </c>
      <c r="D878" s="38" t="s">
        <v>1553</v>
      </c>
      <c r="E878" s="38" t="s">
        <v>1564</v>
      </c>
      <c r="F878">
        <v>12400035</v>
      </c>
      <c r="G878" s="39" t="s">
        <v>1565</v>
      </c>
      <c r="H878" s="39" t="s">
        <v>105</v>
      </c>
      <c r="I878" s="38" t="s">
        <v>10</v>
      </c>
      <c r="J878" s="38" t="s">
        <v>10</v>
      </c>
      <c r="K878" s="38" t="s">
        <v>107</v>
      </c>
      <c r="L878" s="38">
        <v>100</v>
      </c>
      <c r="M878" s="38">
        <v>200</v>
      </c>
      <c r="N878" s="2">
        <v>36000</v>
      </c>
      <c r="O878" s="2">
        <v>1</v>
      </c>
      <c r="P878" s="2">
        <v>456.12</v>
      </c>
      <c r="Q878" s="3">
        <v>3.6373611111111002E-2</v>
      </c>
      <c r="R878" s="48" t="s">
        <v>2195</v>
      </c>
      <c r="S878" s="25">
        <v>0</v>
      </c>
      <c r="T878" s="23">
        <v>456.12</v>
      </c>
      <c r="U878" s="36">
        <f>VLOOKUP(表2[[#This Row],[2014 Segment]],表3[],3)</f>
        <v>0</v>
      </c>
      <c r="V878" s="50"/>
      <c r="W878" s="25">
        <f>表2[[#This Row],[GR]]+表2[[#This Row],[根据BU需调整GR]]</f>
        <v>0</v>
      </c>
      <c r="X878" s="23">
        <f>表2[[#This Row],[MAT销量]]*(1+表2[[#This Row],[调整后GR2]])</f>
        <v>456.12</v>
      </c>
      <c r="Y878" s="23">
        <f>表2[[#This Row],[调整结果]]/12/114.03</f>
        <v>0.33333333333333331</v>
      </c>
      <c r="Z878" s="27">
        <f>ROUND(表2[[#This Row],[调整结果]]-表2[[#This Row],[14 ECI金额]],0)</f>
        <v>0</v>
      </c>
      <c r="AA878" t="s">
        <v>2198</v>
      </c>
    </row>
    <row r="879" spans="1:27" x14ac:dyDescent="0.2">
      <c r="A879" t="s">
        <v>1523</v>
      </c>
      <c r="B879" s="38" t="s">
        <v>1524</v>
      </c>
      <c r="C879" t="s">
        <v>1552</v>
      </c>
      <c r="D879" s="38" t="s">
        <v>1553</v>
      </c>
      <c r="E879" s="38" t="s">
        <v>1557</v>
      </c>
      <c r="F879">
        <v>12400038</v>
      </c>
      <c r="G879" s="39" t="s">
        <v>158</v>
      </c>
      <c r="H879" s="39" t="s">
        <v>103</v>
      </c>
      <c r="I879" s="38" t="s">
        <v>10</v>
      </c>
      <c r="J879" s="38" t="s">
        <v>10</v>
      </c>
      <c r="K879" s="38" t="s">
        <v>104</v>
      </c>
      <c r="L879" s="38">
        <v>1000</v>
      </c>
      <c r="M879" s="38">
        <v>6000</v>
      </c>
      <c r="N879" s="2">
        <v>1022725.45</v>
      </c>
      <c r="O879" s="2">
        <v>4</v>
      </c>
      <c r="P879" s="2">
        <v>355175.04</v>
      </c>
      <c r="Q879" s="3">
        <v>0.33829028113067999</v>
      </c>
      <c r="R879" s="48" t="s">
        <v>62</v>
      </c>
      <c r="S879" s="25">
        <v>0.2</v>
      </c>
      <c r="T879" s="23">
        <v>426210.05</v>
      </c>
      <c r="U879" s="36">
        <f>VLOOKUP(表2[[#This Row],[2014 Segment]],表3[],3)</f>
        <v>0</v>
      </c>
      <c r="V879" s="50"/>
      <c r="W879" s="25">
        <f>表2[[#This Row],[GR]]+表2[[#This Row],[根据BU需调整GR]]</f>
        <v>0.2</v>
      </c>
      <c r="X879" s="23">
        <f>表2[[#This Row],[MAT销量]]*(1+表2[[#This Row],[调整后GR2]])</f>
        <v>426210.04799999995</v>
      </c>
      <c r="Y879" s="23">
        <f>表2[[#This Row],[调整结果]]/12/114.03</f>
        <v>311.47508550381474</v>
      </c>
      <c r="Z879" s="27">
        <f>ROUND(表2[[#This Row],[调整结果]]-表2[[#This Row],[14 ECI金额]],0)</f>
        <v>0</v>
      </c>
      <c r="AA879" t="s">
        <v>2198</v>
      </c>
    </row>
    <row r="880" spans="1:27" x14ac:dyDescent="0.2">
      <c r="A880" t="s">
        <v>1523</v>
      </c>
      <c r="B880" s="38" t="s">
        <v>1524</v>
      </c>
      <c r="C880" t="s">
        <v>1552</v>
      </c>
      <c r="D880" s="38" t="s">
        <v>1553</v>
      </c>
      <c r="E880" s="38" t="s">
        <v>1558</v>
      </c>
      <c r="F880">
        <v>12400045</v>
      </c>
      <c r="G880" s="39" t="s">
        <v>155</v>
      </c>
      <c r="H880" s="39" t="s">
        <v>103</v>
      </c>
      <c r="I880" s="38" t="s">
        <v>10</v>
      </c>
      <c r="J880" s="38" t="s">
        <v>10</v>
      </c>
      <c r="K880" s="38" t="s">
        <v>104</v>
      </c>
      <c r="L880" s="38">
        <v>1200</v>
      </c>
      <c r="M880" s="38">
        <v>3000</v>
      </c>
      <c r="N880" s="2">
        <v>2985417.15</v>
      </c>
      <c r="O880" s="2">
        <v>7</v>
      </c>
      <c r="P880" s="2">
        <v>340586.42666667001</v>
      </c>
      <c r="Q880" s="3">
        <v>0.14857302605097999</v>
      </c>
      <c r="R880" s="48" t="s">
        <v>410</v>
      </c>
      <c r="S880" s="25">
        <v>0.21</v>
      </c>
      <c r="T880" s="23">
        <v>412109.58</v>
      </c>
      <c r="U880" s="36">
        <f>VLOOKUP(表2[[#This Row],[2014 Segment]],表3[],3)</f>
        <v>0</v>
      </c>
      <c r="V880" s="50"/>
      <c r="W880" s="25">
        <f>表2[[#This Row],[GR]]+表2[[#This Row],[根据BU需调整GR]]</f>
        <v>0.21</v>
      </c>
      <c r="X880" s="23">
        <f>表2[[#This Row],[MAT销量]]*(1+表2[[#This Row],[调整后GR2]])</f>
        <v>412109.57626667072</v>
      </c>
      <c r="Y880" s="23">
        <f>表2[[#This Row],[调整结果]]/12/114.03</f>
        <v>301.17043487581532</v>
      </c>
      <c r="Z880" s="27">
        <f>ROUND(表2[[#This Row],[调整结果]]-表2[[#This Row],[14 ECI金额]],0)</f>
        <v>0</v>
      </c>
      <c r="AA880" t="s">
        <v>2198</v>
      </c>
    </row>
    <row r="881" spans="1:27" x14ac:dyDescent="0.2">
      <c r="A881" t="s">
        <v>1523</v>
      </c>
      <c r="B881" s="38" t="s">
        <v>1524</v>
      </c>
      <c r="C881" t="s">
        <v>1552</v>
      </c>
      <c r="D881" s="38" t="s">
        <v>1553</v>
      </c>
      <c r="E881" s="38" t="s">
        <v>1561</v>
      </c>
      <c r="F881">
        <v>12400048</v>
      </c>
      <c r="G881" s="39" t="s">
        <v>1566</v>
      </c>
      <c r="H881" s="39" t="s">
        <v>105</v>
      </c>
      <c r="I881" s="38" t="s">
        <v>10</v>
      </c>
      <c r="J881" s="38" t="s">
        <v>10</v>
      </c>
      <c r="K881" s="38" t="s">
        <v>106</v>
      </c>
      <c r="L881" s="38">
        <v>800</v>
      </c>
      <c r="M881" s="38">
        <v>3500</v>
      </c>
      <c r="N881" s="2">
        <v>131700</v>
      </c>
      <c r="O881" s="2">
        <v>1</v>
      </c>
      <c r="P881" s="2">
        <v>83623.866666667003</v>
      </c>
      <c r="Q881" s="3">
        <v>0.56911936218679005</v>
      </c>
      <c r="R881" s="48" t="s">
        <v>2197</v>
      </c>
      <c r="S881" s="25">
        <v>0</v>
      </c>
      <c r="T881" s="23">
        <v>83623.87</v>
      </c>
      <c r="U881" s="36">
        <f>VLOOKUP(表2[[#This Row],[2014 Segment]],表3[],3)</f>
        <v>0</v>
      </c>
      <c r="V881" s="50"/>
      <c r="W881" s="25">
        <f>表2[[#This Row],[GR]]+表2[[#This Row],[根据BU需调整GR]]</f>
        <v>0</v>
      </c>
      <c r="X881" s="23">
        <f>表2[[#This Row],[MAT销量]]*(1+表2[[#This Row],[调整后GR2]])</f>
        <v>83623.866666667003</v>
      </c>
      <c r="Y881" s="23">
        <f>表2[[#This Row],[调整结果]]/12/114.03</f>
        <v>61.112475274538134</v>
      </c>
      <c r="Z881" s="27">
        <f>ROUND(表2[[#This Row],[调整结果]]-表2[[#This Row],[14 ECI金额]],0)</f>
        <v>0</v>
      </c>
      <c r="AA881" t="s">
        <v>2198</v>
      </c>
    </row>
    <row r="882" spans="1:27" x14ac:dyDescent="0.2">
      <c r="A882" t="s">
        <v>1523</v>
      </c>
      <c r="B882" s="38" t="s">
        <v>1524</v>
      </c>
      <c r="C882" t="s">
        <v>1552</v>
      </c>
      <c r="D882" s="38" t="s">
        <v>1553</v>
      </c>
      <c r="E882" s="38" t="s">
        <v>1564</v>
      </c>
      <c r="F882">
        <v>12400054</v>
      </c>
      <c r="G882" s="39" t="s">
        <v>1567</v>
      </c>
      <c r="H882" s="39" t="s">
        <v>105</v>
      </c>
      <c r="I882" s="38" t="s">
        <v>10</v>
      </c>
      <c r="J882" s="38" t="s">
        <v>10</v>
      </c>
      <c r="K882" s="38" t="s">
        <v>106</v>
      </c>
      <c r="L882" s="38">
        <v>512</v>
      </c>
      <c r="M882" s="38">
        <v>1290</v>
      </c>
      <c r="N882" s="2">
        <v>215016</v>
      </c>
      <c r="O882" s="2">
        <v>2</v>
      </c>
      <c r="P882" s="2">
        <v>158125.86666666999</v>
      </c>
      <c r="Q882" s="3">
        <v>0.75402946757450995</v>
      </c>
      <c r="R882" s="48" t="s">
        <v>2197</v>
      </c>
      <c r="S882" s="25">
        <v>0</v>
      </c>
      <c r="T882" s="23">
        <v>158125.87</v>
      </c>
      <c r="U882" s="36">
        <f>VLOOKUP(表2[[#This Row],[2014 Segment]],表3[],3)</f>
        <v>0</v>
      </c>
      <c r="V882" s="50"/>
      <c r="W882" s="25">
        <f>表2[[#This Row],[GR]]+表2[[#This Row],[根据BU需调整GR]]</f>
        <v>0</v>
      </c>
      <c r="X882" s="23">
        <f>表2[[#This Row],[MAT销量]]*(1+表2[[#This Row],[调整后GR2]])</f>
        <v>158125.86666666999</v>
      </c>
      <c r="Y882" s="23">
        <f>表2[[#This Row],[调整结果]]/12/114.03</f>
        <v>115.55867364339061</v>
      </c>
      <c r="Z882" s="27">
        <f>ROUND(表2[[#This Row],[调整结果]]-表2[[#This Row],[14 ECI金额]],0)</f>
        <v>0</v>
      </c>
      <c r="AA882" t="s">
        <v>2198</v>
      </c>
    </row>
    <row r="883" spans="1:27" x14ac:dyDescent="0.2">
      <c r="A883" t="s">
        <v>1523</v>
      </c>
      <c r="B883" s="38" t="s">
        <v>1524</v>
      </c>
      <c r="C883" t="s">
        <v>1552</v>
      </c>
      <c r="D883" s="38" t="s">
        <v>1553</v>
      </c>
      <c r="E883" s="38" t="s">
        <v>1558</v>
      </c>
      <c r="F883">
        <v>12400056</v>
      </c>
      <c r="G883" s="39" t="s">
        <v>1568</v>
      </c>
      <c r="H883" s="39" t="s">
        <v>103</v>
      </c>
      <c r="I883" s="38" t="s">
        <v>10</v>
      </c>
      <c r="J883" s="38" t="s">
        <v>10</v>
      </c>
      <c r="K883" s="38" t="s">
        <v>106</v>
      </c>
      <c r="L883" s="38">
        <v>502</v>
      </c>
      <c r="M883" s="38">
        <v>1300</v>
      </c>
      <c r="N883" s="2">
        <v>108323.2</v>
      </c>
      <c r="O883" s="2">
        <v>1</v>
      </c>
      <c r="P883" s="2">
        <v>608.21333333332996</v>
      </c>
      <c r="Q883" s="3">
        <v>2.9377640246965001E-2</v>
      </c>
      <c r="R883" s="48" t="s">
        <v>2195</v>
      </c>
      <c r="S883" s="25">
        <v>0</v>
      </c>
      <c r="T883" s="23">
        <v>608.21</v>
      </c>
      <c r="U883" s="36">
        <f>VLOOKUP(表2[[#This Row],[2014 Segment]],表3[],3)</f>
        <v>0</v>
      </c>
      <c r="V883" s="50"/>
      <c r="W883" s="25">
        <f>表2[[#This Row],[GR]]+表2[[#This Row],[根据BU需调整GR]]</f>
        <v>0</v>
      </c>
      <c r="X883" s="23">
        <f>表2[[#This Row],[MAT销量]]*(1+表2[[#This Row],[调整后GR2]])</f>
        <v>608.21333333332996</v>
      </c>
      <c r="Y883" s="23">
        <f>表2[[#This Row],[调整结果]]/12/114.03</f>
        <v>0.44448342054234991</v>
      </c>
      <c r="Z883" s="27">
        <f>ROUND(表2[[#This Row],[调整结果]]-表2[[#This Row],[14 ECI金额]],0)</f>
        <v>0</v>
      </c>
      <c r="AA883" t="s">
        <v>2198</v>
      </c>
    </row>
    <row r="884" spans="1:27" x14ac:dyDescent="0.2">
      <c r="A884" t="s">
        <v>1523</v>
      </c>
      <c r="B884" s="38" t="s">
        <v>1524</v>
      </c>
      <c r="C884" t="s">
        <v>1552</v>
      </c>
      <c r="D884" s="38" t="s">
        <v>1553</v>
      </c>
      <c r="E884" s="38" t="s">
        <v>1564</v>
      </c>
      <c r="F884">
        <v>12400057</v>
      </c>
      <c r="G884" s="39" t="s">
        <v>156</v>
      </c>
      <c r="H884" s="39" t="s">
        <v>103</v>
      </c>
      <c r="I884" s="38" t="s">
        <v>10</v>
      </c>
      <c r="J884" s="38" t="s">
        <v>10</v>
      </c>
      <c r="K884" s="38" t="s">
        <v>104</v>
      </c>
      <c r="L884" s="38">
        <v>1950</v>
      </c>
      <c r="M884" s="38">
        <v>8400</v>
      </c>
      <c r="N884" s="2">
        <v>3854189.69</v>
      </c>
      <c r="O884" s="2">
        <v>8</v>
      </c>
      <c r="P884" s="2">
        <v>1640909.4</v>
      </c>
      <c r="Q884" s="3">
        <v>0.39956752881044999</v>
      </c>
      <c r="R884" s="48" t="s">
        <v>67</v>
      </c>
      <c r="S884" s="25">
        <v>0.22</v>
      </c>
      <c r="T884" s="23">
        <v>2001909.47</v>
      </c>
      <c r="U884" s="36">
        <f>VLOOKUP(表2[[#This Row],[2014 Segment]],表3[],3)</f>
        <v>0</v>
      </c>
      <c r="V884" s="50"/>
      <c r="W884" s="25">
        <f>表2[[#This Row],[GR]]+表2[[#This Row],[根据BU需调整GR]]</f>
        <v>0.22</v>
      </c>
      <c r="X884" s="23">
        <f>表2[[#This Row],[MAT销量]]*(1+表2[[#This Row],[调整后GR2]])</f>
        <v>2001909.4679999999</v>
      </c>
      <c r="Y884" s="23">
        <f>表2[[#This Row],[调整结果]]/12/114.03</f>
        <v>1462.9991142681749</v>
      </c>
      <c r="Z884" s="27">
        <f>ROUND(表2[[#This Row],[调整结果]]-表2[[#This Row],[14 ECI金额]],0)</f>
        <v>0</v>
      </c>
      <c r="AA884" t="s">
        <v>2198</v>
      </c>
    </row>
    <row r="885" spans="1:27" x14ac:dyDescent="0.2">
      <c r="A885" t="s">
        <v>1523</v>
      </c>
      <c r="B885" s="38" t="s">
        <v>1524</v>
      </c>
      <c r="C885" t="s">
        <v>1552</v>
      </c>
      <c r="D885" s="38" t="s">
        <v>1553</v>
      </c>
      <c r="E885" s="38" t="s">
        <v>1556</v>
      </c>
      <c r="F885">
        <v>12400059</v>
      </c>
      <c r="G885" s="39" t="s">
        <v>492</v>
      </c>
      <c r="H885" s="39" t="s">
        <v>103</v>
      </c>
      <c r="I885" s="38" t="s">
        <v>10</v>
      </c>
      <c r="J885" s="38" t="s">
        <v>10</v>
      </c>
      <c r="K885" s="38" t="s">
        <v>104</v>
      </c>
      <c r="L885" s="38">
        <v>800</v>
      </c>
      <c r="M885" s="38">
        <v>4000</v>
      </c>
      <c r="N885" s="2">
        <v>319533.40000000002</v>
      </c>
      <c r="O885" s="2">
        <v>2</v>
      </c>
      <c r="P885" s="2">
        <v>456.12</v>
      </c>
      <c r="Q885" s="3">
        <v>2.6489875549786001E-2</v>
      </c>
      <c r="R885" s="48" t="s">
        <v>2195</v>
      </c>
      <c r="S885" s="25">
        <v>0</v>
      </c>
      <c r="T885" s="23">
        <v>456.12</v>
      </c>
      <c r="U885" s="36">
        <f>VLOOKUP(表2[[#This Row],[2014 Segment]],表3[],3)</f>
        <v>0</v>
      </c>
      <c r="V885" s="50"/>
      <c r="W885" s="25">
        <f>表2[[#This Row],[GR]]+表2[[#This Row],[根据BU需调整GR]]</f>
        <v>0</v>
      </c>
      <c r="X885" s="23">
        <f>表2[[#This Row],[MAT销量]]*(1+表2[[#This Row],[调整后GR2]])</f>
        <v>456.12</v>
      </c>
      <c r="Y885" s="23">
        <f>表2[[#This Row],[调整结果]]/12/114.03</f>
        <v>0.33333333333333331</v>
      </c>
      <c r="Z885" s="27">
        <f>ROUND(表2[[#This Row],[调整结果]]-表2[[#This Row],[14 ECI金额]],0)</f>
        <v>0</v>
      </c>
      <c r="AA885" t="s">
        <v>2198</v>
      </c>
    </row>
    <row r="886" spans="1:27" x14ac:dyDescent="0.2">
      <c r="A886" t="s">
        <v>1523</v>
      </c>
      <c r="B886" s="38" t="s">
        <v>1524</v>
      </c>
      <c r="C886" t="s">
        <v>1552</v>
      </c>
      <c r="D886" s="38" t="s">
        <v>1553</v>
      </c>
      <c r="E886" s="38" t="s">
        <v>1558</v>
      </c>
      <c r="F886">
        <v>12400065</v>
      </c>
      <c r="G886" s="39" t="s">
        <v>1569</v>
      </c>
      <c r="H886" s="39" t="s">
        <v>103</v>
      </c>
      <c r="I886" s="38" t="s">
        <v>10</v>
      </c>
      <c r="J886" s="38" t="s">
        <v>10</v>
      </c>
      <c r="K886" s="38" t="s">
        <v>106</v>
      </c>
      <c r="L886" s="38">
        <v>530</v>
      </c>
      <c r="M886" s="38">
        <v>1500</v>
      </c>
      <c r="N886" s="2">
        <v>120267.25</v>
      </c>
      <c r="O886" s="2">
        <v>1</v>
      </c>
      <c r="P886" s="2">
        <v>9882.7999999999993</v>
      </c>
      <c r="Q886" s="3">
        <v>0.10831494026844</v>
      </c>
      <c r="R886" s="48" t="s">
        <v>2195</v>
      </c>
      <c r="S886" s="25">
        <v>0</v>
      </c>
      <c r="T886" s="23">
        <v>9882.7999999999993</v>
      </c>
      <c r="U886" s="36">
        <f>VLOOKUP(表2[[#This Row],[2014 Segment]],表3[],3)</f>
        <v>0</v>
      </c>
      <c r="V886" s="50"/>
      <c r="W886" s="25">
        <f>表2[[#This Row],[GR]]+表2[[#This Row],[根据BU需调整GR]]</f>
        <v>0</v>
      </c>
      <c r="X886" s="23">
        <f>表2[[#This Row],[MAT销量]]*(1+表2[[#This Row],[调整后GR2]])</f>
        <v>9882.7999999999993</v>
      </c>
      <c r="Y886" s="23">
        <f>表2[[#This Row],[调整结果]]/12/114.03</f>
        <v>7.2223683825893765</v>
      </c>
      <c r="Z886" s="27">
        <f>ROUND(表2[[#This Row],[调整结果]]-表2[[#This Row],[14 ECI金额]],0)</f>
        <v>0</v>
      </c>
      <c r="AA886" t="s">
        <v>2198</v>
      </c>
    </row>
    <row r="887" spans="1:27" x14ac:dyDescent="0.2">
      <c r="A887" t="s">
        <v>1523</v>
      </c>
      <c r="B887" s="38" t="s">
        <v>1524</v>
      </c>
      <c r="C887" t="s">
        <v>1552</v>
      </c>
      <c r="D887" s="38" t="s">
        <v>1553</v>
      </c>
      <c r="E887" s="38" t="s">
        <v>1570</v>
      </c>
      <c r="F887">
        <v>12400069</v>
      </c>
      <c r="G887" s="39" t="s">
        <v>1571</v>
      </c>
      <c r="H887" s="39" t="s">
        <v>103</v>
      </c>
      <c r="I887" s="38" t="s">
        <v>10</v>
      </c>
      <c r="J887" s="38" t="s">
        <v>10</v>
      </c>
      <c r="K887" s="38" t="s">
        <v>104</v>
      </c>
      <c r="L887" s="38">
        <v>1000</v>
      </c>
      <c r="M887" s="38">
        <v>3000</v>
      </c>
      <c r="N887" s="2">
        <v>8102306.2000000002</v>
      </c>
      <c r="O887" s="2">
        <v>10</v>
      </c>
      <c r="P887" s="2">
        <v>1137145.6666667</v>
      </c>
      <c r="Q887" s="3">
        <v>0.14270878703646001</v>
      </c>
      <c r="R887" s="48" t="s">
        <v>411</v>
      </c>
      <c r="S887" s="25">
        <v>0.22</v>
      </c>
      <c r="T887" s="23">
        <v>1387317.71</v>
      </c>
      <c r="U887" s="36">
        <f>VLOOKUP(表2[[#This Row],[2014 Segment]],表3[],3)</f>
        <v>0</v>
      </c>
      <c r="V887" s="50"/>
      <c r="W887" s="25">
        <f>表2[[#This Row],[GR]]+表2[[#This Row],[根据BU需调整GR]]</f>
        <v>0.22</v>
      </c>
      <c r="X887" s="23">
        <f>表2[[#This Row],[MAT销量]]*(1+表2[[#This Row],[调整后GR2]])</f>
        <v>1387317.7133333741</v>
      </c>
      <c r="Y887" s="23">
        <f>表2[[#This Row],[调整结果]]/12/114.03</f>
        <v>1013.8543317061111</v>
      </c>
      <c r="Z887" s="27">
        <f>ROUND(表2[[#This Row],[调整结果]]-表2[[#This Row],[14 ECI金额]],0)</f>
        <v>0</v>
      </c>
      <c r="AA887" t="s">
        <v>2198</v>
      </c>
    </row>
    <row r="888" spans="1:27" x14ac:dyDescent="0.2">
      <c r="A888" t="s">
        <v>1523</v>
      </c>
      <c r="B888" s="38" t="s">
        <v>1524</v>
      </c>
      <c r="C888" t="s">
        <v>1552</v>
      </c>
      <c r="D888" s="38" t="s">
        <v>1553</v>
      </c>
      <c r="E888" s="38" t="s">
        <v>1556</v>
      </c>
      <c r="F888">
        <v>12400076</v>
      </c>
      <c r="G888" s="39" t="s">
        <v>161</v>
      </c>
      <c r="H888" s="39" t="s">
        <v>105</v>
      </c>
      <c r="I888" s="38" t="s">
        <v>10</v>
      </c>
      <c r="J888" s="38" t="s">
        <v>10</v>
      </c>
      <c r="K888" s="38" t="s">
        <v>106</v>
      </c>
      <c r="L888" s="38">
        <v>600</v>
      </c>
      <c r="M888" s="38">
        <v>4500</v>
      </c>
      <c r="N888" s="2">
        <v>162372</v>
      </c>
      <c r="O888" s="2">
        <v>1</v>
      </c>
      <c r="P888" s="2">
        <v>178195.70666667001</v>
      </c>
      <c r="Q888" s="3">
        <v>0.79998743625748003</v>
      </c>
      <c r="R888" s="48" t="s">
        <v>2197</v>
      </c>
      <c r="S888" s="25">
        <v>0</v>
      </c>
      <c r="T888" s="23">
        <v>178195.71</v>
      </c>
      <c r="U888" s="36">
        <f>VLOOKUP(表2[[#This Row],[2014 Segment]],表3[],3)</f>
        <v>0</v>
      </c>
      <c r="V888" s="50"/>
      <c r="W888" s="25">
        <f>表2[[#This Row],[GR]]+表2[[#This Row],[根据BU需调整GR]]</f>
        <v>0</v>
      </c>
      <c r="X888" s="23">
        <f>表2[[#This Row],[MAT销量]]*(1+表2[[#This Row],[调整后GR2]])</f>
        <v>178195.70666667001</v>
      </c>
      <c r="Y888" s="23">
        <f>表2[[#This Row],[调整结果]]/12/114.03</f>
        <v>130.22574955908533</v>
      </c>
      <c r="Z888" s="27">
        <f>ROUND(表2[[#This Row],[调整结果]]-表2[[#This Row],[14 ECI金额]],0)</f>
        <v>0</v>
      </c>
      <c r="AA888" t="s">
        <v>2198</v>
      </c>
    </row>
    <row r="889" spans="1:27" x14ac:dyDescent="0.2">
      <c r="A889" t="s">
        <v>1523</v>
      </c>
      <c r="B889" s="38" t="s">
        <v>1524</v>
      </c>
      <c r="C889" t="s">
        <v>1552</v>
      </c>
      <c r="D889" s="38" t="s">
        <v>1553</v>
      </c>
      <c r="E889" s="38" t="s">
        <v>1561</v>
      </c>
      <c r="F889">
        <v>12400080</v>
      </c>
      <c r="G889" s="39" t="s">
        <v>157</v>
      </c>
      <c r="H889" s="39" t="s">
        <v>103</v>
      </c>
      <c r="I889" s="38" t="s">
        <v>10</v>
      </c>
      <c r="J889" s="38" t="s">
        <v>10</v>
      </c>
      <c r="K889" s="38" t="s">
        <v>104</v>
      </c>
      <c r="L889" s="38">
        <v>2200</v>
      </c>
      <c r="M889" s="38">
        <v>5000</v>
      </c>
      <c r="N889" s="2">
        <v>631089.1</v>
      </c>
      <c r="O889" s="2">
        <v>3</v>
      </c>
      <c r="P889" s="2">
        <v>594787.37333333003</v>
      </c>
      <c r="Q889" s="3">
        <v>0.45446685737401998</v>
      </c>
      <c r="R889" s="48" t="s">
        <v>2196</v>
      </c>
      <c r="S889" s="25">
        <v>0</v>
      </c>
      <c r="T889" s="23">
        <v>594787.37</v>
      </c>
      <c r="U889" s="36">
        <f>VLOOKUP(表2[[#This Row],[2014 Segment]],表3[],3)</f>
        <v>0</v>
      </c>
      <c r="V889" s="50"/>
      <c r="W889" s="25">
        <f>表2[[#This Row],[GR]]+表2[[#This Row],[根据BU需调整GR]]</f>
        <v>0</v>
      </c>
      <c r="X889" s="23">
        <f>表2[[#This Row],[MAT销量]]*(1+表2[[#This Row],[调整后GR2]])</f>
        <v>594787.37333333003</v>
      </c>
      <c r="Y889" s="23">
        <f>表2[[#This Row],[调整结果]]/12/114.03</f>
        <v>434.67170432731882</v>
      </c>
      <c r="Z889" s="27">
        <f>ROUND(表2[[#This Row],[调整结果]]-表2[[#This Row],[14 ECI金额]],0)</f>
        <v>0</v>
      </c>
      <c r="AA889" t="s">
        <v>2198</v>
      </c>
    </row>
    <row r="890" spans="1:27" x14ac:dyDescent="0.2">
      <c r="A890" t="s">
        <v>1523</v>
      </c>
      <c r="B890" s="38" t="s">
        <v>1524</v>
      </c>
      <c r="C890" t="s">
        <v>1552</v>
      </c>
      <c r="D890" s="38" t="s">
        <v>1553</v>
      </c>
      <c r="E890" s="38" t="s">
        <v>1561</v>
      </c>
      <c r="F890">
        <v>12400081</v>
      </c>
      <c r="G890" s="39" t="s">
        <v>1572</v>
      </c>
      <c r="H890" s="39" t="s">
        <v>103</v>
      </c>
      <c r="I890" s="38" t="s">
        <v>10</v>
      </c>
      <c r="J890" s="38" t="s">
        <v>10</v>
      </c>
      <c r="K890" s="38" t="s">
        <v>106</v>
      </c>
      <c r="L890" s="38">
        <v>550</v>
      </c>
      <c r="M890" s="38">
        <v>4000</v>
      </c>
      <c r="N890" s="2">
        <v>424587.12</v>
      </c>
      <c r="O890" s="2">
        <v>2</v>
      </c>
      <c r="P890" s="2">
        <v>0</v>
      </c>
      <c r="Q890" s="3">
        <v>0</v>
      </c>
      <c r="R890" s="48" t="s">
        <v>2195</v>
      </c>
      <c r="S890" s="25">
        <v>0</v>
      </c>
      <c r="T890" s="23">
        <v>0</v>
      </c>
      <c r="U890" s="36">
        <f>VLOOKUP(表2[[#This Row],[2014 Segment]],表3[],3)</f>
        <v>0</v>
      </c>
      <c r="V890" s="50"/>
      <c r="W890" s="25">
        <f>表2[[#This Row],[GR]]+表2[[#This Row],[根据BU需调整GR]]</f>
        <v>0</v>
      </c>
      <c r="X890" s="23">
        <f>表2[[#This Row],[MAT销量]]*(1+表2[[#This Row],[调整后GR2]])</f>
        <v>0</v>
      </c>
      <c r="Y890" s="23">
        <f>表2[[#This Row],[调整结果]]/12/114.03</f>
        <v>0</v>
      </c>
      <c r="Z890" s="27">
        <f>ROUND(表2[[#This Row],[调整结果]]-表2[[#This Row],[14 ECI金额]],0)</f>
        <v>0</v>
      </c>
      <c r="AA890" t="s">
        <v>2198</v>
      </c>
    </row>
    <row r="891" spans="1:27" x14ac:dyDescent="0.2">
      <c r="A891" t="s">
        <v>1523</v>
      </c>
      <c r="B891" s="38" t="s">
        <v>1524</v>
      </c>
      <c r="C891" t="s">
        <v>1552</v>
      </c>
      <c r="D891" s="38" t="s">
        <v>1553</v>
      </c>
      <c r="E891" s="38" t="s">
        <v>1561</v>
      </c>
      <c r="F891">
        <v>12400082</v>
      </c>
      <c r="G891" s="39" t="s">
        <v>1573</v>
      </c>
      <c r="H891" s="39" t="s">
        <v>105</v>
      </c>
      <c r="I891" s="38" t="s">
        <v>10</v>
      </c>
      <c r="J891" s="38" t="s">
        <v>10</v>
      </c>
      <c r="K891" s="38" t="s">
        <v>106</v>
      </c>
      <c r="L891" s="38">
        <v>674</v>
      </c>
      <c r="M891" s="38">
        <v>2000</v>
      </c>
      <c r="N891" s="2">
        <v>36000</v>
      </c>
      <c r="O891" s="2">
        <v>1</v>
      </c>
      <c r="P891" s="2">
        <v>0</v>
      </c>
      <c r="Q891" s="3">
        <v>0</v>
      </c>
      <c r="R891" s="48" t="s">
        <v>2195</v>
      </c>
      <c r="S891" s="25">
        <v>0</v>
      </c>
      <c r="T891" s="23">
        <v>0</v>
      </c>
      <c r="U891" s="36">
        <f>VLOOKUP(表2[[#This Row],[2014 Segment]],表3[],3)</f>
        <v>0</v>
      </c>
      <c r="V891" s="50"/>
      <c r="W891" s="25">
        <f>表2[[#This Row],[GR]]+表2[[#This Row],[根据BU需调整GR]]</f>
        <v>0</v>
      </c>
      <c r="X891" s="23">
        <f>表2[[#This Row],[MAT销量]]*(1+表2[[#This Row],[调整后GR2]])</f>
        <v>0</v>
      </c>
      <c r="Y891" s="23">
        <f>表2[[#This Row],[调整结果]]/12/114.03</f>
        <v>0</v>
      </c>
      <c r="Z891" s="27">
        <f>ROUND(表2[[#This Row],[调整结果]]-表2[[#This Row],[14 ECI金额]],0)</f>
        <v>0</v>
      </c>
      <c r="AA891" t="s">
        <v>2198</v>
      </c>
    </row>
    <row r="892" spans="1:27" x14ac:dyDescent="0.2">
      <c r="A892" t="s">
        <v>1523</v>
      </c>
      <c r="B892" s="38" t="s">
        <v>1524</v>
      </c>
      <c r="C892" t="s">
        <v>1552</v>
      </c>
      <c r="D892" s="38" t="s">
        <v>1553</v>
      </c>
      <c r="E892" s="38" t="s">
        <v>1561</v>
      </c>
      <c r="F892">
        <v>12400185</v>
      </c>
      <c r="G892" s="39" t="s">
        <v>1574</v>
      </c>
      <c r="H892" s="39" t="s">
        <v>105</v>
      </c>
      <c r="I892" s="38" t="s">
        <v>10</v>
      </c>
      <c r="J892" s="38" t="s">
        <v>10</v>
      </c>
      <c r="K892" s="38" t="s">
        <v>106</v>
      </c>
      <c r="L892" s="38">
        <v>626</v>
      </c>
      <c r="M892" s="38">
        <v>100</v>
      </c>
      <c r="N892" s="2">
        <v>36000</v>
      </c>
      <c r="O892" s="2">
        <v>1</v>
      </c>
      <c r="P892" s="2">
        <v>0</v>
      </c>
      <c r="Q892" s="3">
        <v>0</v>
      </c>
      <c r="R892" s="48" t="s">
        <v>2195</v>
      </c>
      <c r="S892" s="25">
        <v>0</v>
      </c>
      <c r="T892" s="23">
        <v>0</v>
      </c>
      <c r="U892" s="36">
        <f>VLOOKUP(表2[[#This Row],[2014 Segment]],表3[],3)</f>
        <v>0</v>
      </c>
      <c r="V892" s="50"/>
      <c r="W892" s="25">
        <f>表2[[#This Row],[GR]]+表2[[#This Row],[根据BU需调整GR]]</f>
        <v>0</v>
      </c>
      <c r="X892" s="23">
        <f>表2[[#This Row],[MAT销量]]*(1+表2[[#This Row],[调整后GR2]])</f>
        <v>0</v>
      </c>
      <c r="Y892" s="23">
        <f>表2[[#This Row],[调整结果]]/12/114.03</f>
        <v>0</v>
      </c>
      <c r="Z892" s="27">
        <f>ROUND(表2[[#This Row],[调整结果]]-表2[[#This Row],[14 ECI金额]],0)</f>
        <v>0</v>
      </c>
      <c r="AA892" t="s">
        <v>2198</v>
      </c>
    </row>
    <row r="893" spans="1:27" x14ac:dyDescent="0.2">
      <c r="A893" t="s">
        <v>1523</v>
      </c>
      <c r="B893" s="38" t="s">
        <v>1524</v>
      </c>
      <c r="C893" t="s">
        <v>1552</v>
      </c>
      <c r="D893" s="38" t="s">
        <v>1553</v>
      </c>
      <c r="E893" s="38" t="s">
        <v>1561</v>
      </c>
      <c r="F893">
        <v>12400199</v>
      </c>
      <c r="G893" s="39" t="s">
        <v>1575</v>
      </c>
      <c r="H893" s="39" t="s">
        <v>103</v>
      </c>
      <c r="I893" s="38" t="s">
        <v>10</v>
      </c>
      <c r="J893" s="38" t="s">
        <v>10</v>
      </c>
      <c r="K893" s="38" t="s">
        <v>106</v>
      </c>
      <c r="L893" s="38">
        <v>700</v>
      </c>
      <c r="M893" s="38">
        <v>1500</v>
      </c>
      <c r="N893" s="2">
        <v>131986.1605</v>
      </c>
      <c r="O893" s="2">
        <v>1</v>
      </c>
      <c r="P893" s="2">
        <v>0</v>
      </c>
      <c r="Q893" s="3">
        <v>0</v>
      </c>
      <c r="R893" s="48" t="s">
        <v>2195</v>
      </c>
      <c r="S893" s="25">
        <v>0</v>
      </c>
      <c r="T893" s="23">
        <v>0</v>
      </c>
      <c r="U893" s="36">
        <f>VLOOKUP(表2[[#This Row],[2014 Segment]],表3[],3)</f>
        <v>0</v>
      </c>
      <c r="V893" s="50"/>
      <c r="W893" s="25">
        <f>表2[[#This Row],[GR]]+表2[[#This Row],[根据BU需调整GR]]</f>
        <v>0</v>
      </c>
      <c r="X893" s="23">
        <f>表2[[#This Row],[MAT销量]]*(1+表2[[#This Row],[调整后GR2]])</f>
        <v>0</v>
      </c>
      <c r="Y893" s="23">
        <f>表2[[#This Row],[调整结果]]/12/114.03</f>
        <v>0</v>
      </c>
      <c r="Z893" s="27">
        <f>ROUND(表2[[#This Row],[调整结果]]-表2[[#This Row],[14 ECI金额]],0)</f>
        <v>0</v>
      </c>
      <c r="AA893" t="s">
        <v>2198</v>
      </c>
    </row>
    <row r="894" spans="1:27" x14ac:dyDescent="0.2">
      <c r="A894" t="s">
        <v>1523</v>
      </c>
      <c r="B894" s="38" t="s">
        <v>1524</v>
      </c>
      <c r="C894" t="s">
        <v>1552</v>
      </c>
      <c r="D894" s="38" t="s">
        <v>1553</v>
      </c>
      <c r="E894" s="38" t="s">
        <v>1554</v>
      </c>
      <c r="F894">
        <v>12400202</v>
      </c>
      <c r="G894" s="39" t="s">
        <v>1576</v>
      </c>
      <c r="H894" s="39" t="s">
        <v>105</v>
      </c>
      <c r="I894" s="38" t="s">
        <v>10</v>
      </c>
      <c r="J894" s="38" t="s">
        <v>10</v>
      </c>
      <c r="K894" s="38" t="s">
        <v>107</v>
      </c>
      <c r="L894" s="38">
        <v>1000</v>
      </c>
      <c r="M894" s="38">
        <v>50</v>
      </c>
      <c r="N894" s="2">
        <v>36000</v>
      </c>
      <c r="O894" s="2">
        <v>1</v>
      </c>
      <c r="P894" s="2">
        <v>0</v>
      </c>
      <c r="Q894" s="3">
        <v>0</v>
      </c>
      <c r="R894" s="48" t="s">
        <v>2195</v>
      </c>
      <c r="S894" s="25">
        <v>0</v>
      </c>
      <c r="T894" s="23">
        <v>0</v>
      </c>
      <c r="U894" s="36">
        <f>VLOOKUP(表2[[#This Row],[2014 Segment]],表3[],3)</f>
        <v>0</v>
      </c>
      <c r="V894" s="50"/>
      <c r="W894" s="25">
        <f>表2[[#This Row],[GR]]+表2[[#This Row],[根据BU需调整GR]]</f>
        <v>0</v>
      </c>
      <c r="X894" s="23">
        <f>表2[[#This Row],[MAT销量]]*(1+表2[[#This Row],[调整后GR2]])</f>
        <v>0</v>
      </c>
      <c r="Y894" s="23">
        <f>表2[[#This Row],[调整结果]]/12/114.03</f>
        <v>0</v>
      </c>
      <c r="Z894" s="27">
        <f>ROUND(表2[[#This Row],[调整结果]]-表2[[#This Row],[14 ECI金额]],0)</f>
        <v>0</v>
      </c>
      <c r="AA894" t="s">
        <v>2198</v>
      </c>
    </row>
    <row r="895" spans="1:27" x14ac:dyDescent="0.2">
      <c r="A895" t="s">
        <v>1523</v>
      </c>
      <c r="B895" s="38" t="s">
        <v>1524</v>
      </c>
      <c r="C895" t="s">
        <v>1552</v>
      </c>
      <c r="D895" s="38" t="s">
        <v>1553</v>
      </c>
      <c r="E895" s="38" t="s">
        <v>1570</v>
      </c>
      <c r="F895">
        <v>13000184</v>
      </c>
      <c r="G895" s="39" t="s">
        <v>1577</v>
      </c>
      <c r="H895" s="39" t="s">
        <v>105</v>
      </c>
      <c r="I895" s="38" t="s">
        <v>10</v>
      </c>
      <c r="J895" s="38" t="s">
        <v>10</v>
      </c>
      <c r="K895" s="38" t="s">
        <v>104</v>
      </c>
      <c r="L895" s="38">
        <v>880</v>
      </c>
      <c r="M895" s="38">
        <v>468</v>
      </c>
      <c r="N895" s="2">
        <v>566364</v>
      </c>
      <c r="O895" s="2">
        <v>3</v>
      </c>
      <c r="P895" s="2">
        <v>201582.66666667</v>
      </c>
      <c r="Q895" s="3">
        <v>0.31414411932962</v>
      </c>
      <c r="R895" s="48" t="s">
        <v>2196</v>
      </c>
      <c r="S895" s="25">
        <v>0</v>
      </c>
      <c r="T895" s="23">
        <v>201582.67</v>
      </c>
      <c r="U895" s="36">
        <f>VLOOKUP(表2[[#This Row],[2014 Segment]],表3[],3)</f>
        <v>0</v>
      </c>
      <c r="V895" s="50"/>
      <c r="W895" s="25">
        <f>表2[[#This Row],[GR]]+表2[[#This Row],[根据BU需调整GR]]</f>
        <v>0</v>
      </c>
      <c r="X895" s="23">
        <f>表2[[#This Row],[MAT销量]]*(1+表2[[#This Row],[调整后GR2]])</f>
        <v>201582.66666667</v>
      </c>
      <c r="Y895" s="23">
        <f>表2[[#This Row],[调整结果]]/12/114.03</f>
        <v>147.31698286026338</v>
      </c>
      <c r="Z895" s="27">
        <f>ROUND(表2[[#This Row],[调整结果]]-表2[[#This Row],[14 ECI金额]],0)</f>
        <v>0</v>
      </c>
      <c r="AA895" t="s">
        <v>2198</v>
      </c>
    </row>
    <row r="896" spans="1:27" x14ac:dyDescent="0.2">
      <c r="A896" t="s">
        <v>1523</v>
      </c>
      <c r="B896" s="38" t="s">
        <v>1524</v>
      </c>
      <c r="C896" t="s">
        <v>1552</v>
      </c>
      <c r="D896" s="38" t="s">
        <v>1553</v>
      </c>
      <c r="E896" s="38" t="s">
        <v>1556</v>
      </c>
      <c r="F896">
        <v>13000185</v>
      </c>
      <c r="G896" s="39" t="s">
        <v>1578</v>
      </c>
      <c r="H896" s="39" t="s">
        <v>105</v>
      </c>
      <c r="I896" s="38" t="s">
        <v>10</v>
      </c>
      <c r="J896" s="38" t="s">
        <v>10</v>
      </c>
      <c r="K896" s="38" t="s">
        <v>106</v>
      </c>
      <c r="L896" s="38">
        <v>400</v>
      </c>
      <c r="M896" s="38">
        <v>100</v>
      </c>
      <c r="N896" s="2">
        <v>36000</v>
      </c>
      <c r="O896" s="2">
        <v>1</v>
      </c>
      <c r="P896" s="2">
        <v>0</v>
      </c>
      <c r="Q896" s="3">
        <v>0</v>
      </c>
      <c r="R896" s="48" t="s">
        <v>2195</v>
      </c>
      <c r="S896" s="25">
        <v>0</v>
      </c>
      <c r="T896" s="23">
        <v>0</v>
      </c>
      <c r="U896" s="36">
        <f>VLOOKUP(表2[[#This Row],[2014 Segment]],表3[],3)</f>
        <v>0</v>
      </c>
      <c r="V896" s="50"/>
      <c r="W896" s="25">
        <f>表2[[#This Row],[GR]]+表2[[#This Row],[根据BU需调整GR]]</f>
        <v>0</v>
      </c>
      <c r="X896" s="23">
        <f>表2[[#This Row],[MAT销量]]*(1+表2[[#This Row],[调整后GR2]])</f>
        <v>0</v>
      </c>
      <c r="Y896" s="23">
        <f>表2[[#This Row],[调整结果]]/12/114.03</f>
        <v>0</v>
      </c>
      <c r="Z896" s="27">
        <f>ROUND(表2[[#This Row],[调整结果]]-表2[[#This Row],[14 ECI金额]],0)</f>
        <v>0</v>
      </c>
      <c r="AA896" t="s">
        <v>2198</v>
      </c>
    </row>
    <row r="897" spans="1:27" x14ac:dyDescent="0.2">
      <c r="A897" t="s">
        <v>1523</v>
      </c>
      <c r="B897" s="38" t="s">
        <v>1524</v>
      </c>
      <c r="C897" t="s">
        <v>1552</v>
      </c>
      <c r="D897" s="38" t="s">
        <v>1553</v>
      </c>
      <c r="E897" s="38" t="s">
        <v>1558</v>
      </c>
      <c r="F897">
        <v>91000031</v>
      </c>
      <c r="G897" s="39" t="s">
        <v>1579</v>
      </c>
      <c r="H897" s="39" t="s">
        <v>105</v>
      </c>
      <c r="I897" s="38" t="s">
        <v>10</v>
      </c>
      <c r="J897" s="38" t="s">
        <v>10</v>
      </c>
      <c r="K897" s="38" t="s">
        <v>107</v>
      </c>
      <c r="L897" s="38">
        <v>40</v>
      </c>
      <c r="M897" s="38">
        <v>100</v>
      </c>
      <c r="N897" s="2">
        <v>50400</v>
      </c>
      <c r="O897" s="2">
        <v>1</v>
      </c>
      <c r="P897" s="2">
        <v>48653.866666667003</v>
      </c>
      <c r="Q897" s="3">
        <v>0.82273015873015998</v>
      </c>
      <c r="R897" s="48" t="s">
        <v>2197</v>
      </c>
      <c r="S897" s="25">
        <v>0</v>
      </c>
      <c r="T897" s="23">
        <v>48653.87</v>
      </c>
      <c r="U897" s="36">
        <f>VLOOKUP(表2[[#This Row],[2014 Segment]],表3[],3)</f>
        <v>0</v>
      </c>
      <c r="V897" s="50"/>
      <c r="W897" s="25">
        <f>表2[[#This Row],[GR]]+表2[[#This Row],[根据BU需调整GR]]</f>
        <v>0</v>
      </c>
      <c r="X897" s="23">
        <f>表2[[#This Row],[MAT销量]]*(1+表2[[#This Row],[调整后GR2]])</f>
        <v>48653.866666667003</v>
      </c>
      <c r="Y897" s="23">
        <f>表2[[#This Row],[调整结果]]/12/114.03</f>
        <v>35.556335077513957</v>
      </c>
      <c r="Z897" s="27">
        <f>ROUND(表2[[#This Row],[调整结果]]-表2[[#This Row],[14 ECI金额]],0)</f>
        <v>0</v>
      </c>
      <c r="AA897" t="s">
        <v>2198</v>
      </c>
    </row>
    <row r="898" spans="1:27" x14ac:dyDescent="0.2">
      <c r="A898" t="s">
        <v>1523</v>
      </c>
      <c r="B898" s="38" t="s">
        <v>1524</v>
      </c>
      <c r="C898" t="s">
        <v>1552</v>
      </c>
      <c r="D898" s="38" t="s">
        <v>1553</v>
      </c>
      <c r="E898" s="38" t="s">
        <v>1564</v>
      </c>
      <c r="F898">
        <v>91000160</v>
      </c>
      <c r="G898" s="39" t="s">
        <v>1580</v>
      </c>
      <c r="H898" s="39" t="s">
        <v>105</v>
      </c>
      <c r="I898" s="38" t="s">
        <v>10</v>
      </c>
      <c r="J898" s="38" t="s">
        <v>10</v>
      </c>
      <c r="K898" s="38" t="s">
        <v>107</v>
      </c>
      <c r="L898" s="38">
        <v>100</v>
      </c>
      <c r="M898" s="38">
        <v>40</v>
      </c>
      <c r="N898" s="2">
        <v>36000</v>
      </c>
      <c r="O898" s="2">
        <v>1</v>
      </c>
      <c r="P898" s="2">
        <v>0</v>
      </c>
      <c r="Q898" s="3">
        <v>0</v>
      </c>
      <c r="R898" s="48" t="s">
        <v>2195</v>
      </c>
      <c r="S898" s="25">
        <v>0</v>
      </c>
      <c r="T898" s="23">
        <v>0</v>
      </c>
      <c r="U898" s="36">
        <f>VLOOKUP(表2[[#This Row],[2014 Segment]],表3[],3)</f>
        <v>0</v>
      </c>
      <c r="V898" s="50"/>
      <c r="W898" s="25">
        <f>表2[[#This Row],[GR]]+表2[[#This Row],[根据BU需调整GR]]</f>
        <v>0</v>
      </c>
      <c r="X898" s="23">
        <f>表2[[#This Row],[MAT销量]]*(1+表2[[#This Row],[调整后GR2]])</f>
        <v>0</v>
      </c>
      <c r="Y898" s="23">
        <f>表2[[#This Row],[调整结果]]/12/114.03</f>
        <v>0</v>
      </c>
      <c r="Z898" s="27">
        <f>ROUND(表2[[#This Row],[调整结果]]-表2[[#This Row],[14 ECI金额]],0)</f>
        <v>0</v>
      </c>
      <c r="AA898" t="s">
        <v>2198</v>
      </c>
    </row>
    <row r="899" spans="1:27" x14ac:dyDescent="0.2">
      <c r="A899" t="s">
        <v>1523</v>
      </c>
      <c r="B899" s="38" t="s">
        <v>1524</v>
      </c>
      <c r="C899" t="s">
        <v>1552</v>
      </c>
      <c r="D899" s="38" t="s">
        <v>1553</v>
      </c>
      <c r="E899" s="38" t="s">
        <v>1556</v>
      </c>
      <c r="F899">
        <v>91000211</v>
      </c>
      <c r="G899" s="39" t="s">
        <v>1581</v>
      </c>
      <c r="H899" s="39" t="s">
        <v>105</v>
      </c>
      <c r="I899" s="38" t="s">
        <v>10</v>
      </c>
      <c r="J899" s="38" t="s">
        <v>10</v>
      </c>
      <c r="K899" s="38" t="s">
        <v>107</v>
      </c>
      <c r="L899" s="38">
        <v>200</v>
      </c>
      <c r="M899" s="38">
        <v>300</v>
      </c>
      <c r="N899" s="2">
        <v>36000</v>
      </c>
      <c r="O899" s="2">
        <v>1</v>
      </c>
      <c r="P899" s="2">
        <v>0</v>
      </c>
      <c r="Q899" s="3">
        <v>0</v>
      </c>
      <c r="R899" s="48" t="s">
        <v>2195</v>
      </c>
      <c r="S899" s="25">
        <v>0</v>
      </c>
      <c r="T899" s="23">
        <v>0</v>
      </c>
      <c r="U899" s="36">
        <f>VLOOKUP(表2[[#This Row],[2014 Segment]],表3[],3)</f>
        <v>0</v>
      </c>
      <c r="V899" s="50"/>
      <c r="W899" s="25">
        <f>表2[[#This Row],[GR]]+表2[[#This Row],[根据BU需调整GR]]</f>
        <v>0</v>
      </c>
      <c r="X899" s="23">
        <f>表2[[#This Row],[MAT销量]]*(1+表2[[#This Row],[调整后GR2]])</f>
        <v>0</v>
      </c>
      <c r="Y899" s="23">
        <f>表2[[#This Row],[调整结果]]/12/114.03</f>
        <v>0</v>
      </c>
      <c r="Z899" s="27">
        <f>ROUND(表2[[#This Row],[调整结果]]-表2[[#This Row],[14 ECI金额]],0)</f>
        <v>0</v>
      </c>
      <c r="AA899" t="s">
        <v>2198</v>
      </c>
    </row>
    <row r="900" spans="1:27" x14ac:dyDescent="0.2">
      <c r="A900" t="s">
        <v>1523</v>
      </c>
      <c r="B900" s="38" t="s">
        <v>1524</v>
      </c>
      <c r="C900" t="s">
        <v>1552</v>
      </c>
      <c r="D900" s="38" t="s">
        <v>1553</v>
      </c>
      <c r="E900" s="38" t="s">
        <v>1558</v>
      </c>
      <c r="F900">
        <v>91029597</v>
      </c>
      <c r="G900" s="39" t="s">
        <v>1582</v>
      </c>
      <c r="H900" s="39" t="s">
        <v>105</v>
      </c>
      <c r="I900" s="38" t="s">
        <v>10</v>
      </c>
      <c r="J900" s="38" t="s">
        <v>10</v>
      </c>
      <c r="K900" s="38" t="s">
        <v>106</v>
      </c>
      <c r="L900" s="38">
        <v>500</v>
      </c>
      <c r="M900" s="38">
        <v>150</v>
      </c>
      <c r="N900" s="2">
        <v>252000</v>
      </c>
      <c r="O900" s="2">
        <v>2</v>
      </c>
      <c r="P900" s="2">
        <v>192338.73333332999</v>
      </c>
      <c r="Q900" s="3">
        <v>0.92587813492062998</v>
      </c>
      <c r="R900" s="48" t="s">
        <v>2197</v>
      </c>
      <c r="S900" s="25">
        <v>0</v>
      </c>
      <c r="T900" s="23">
        <v>192338.73</v>
      </c>
      <c r="U900" s="36">
        <f>VLOOKUP(表2[[#This Row],[2014 Segment]],表3[],3)</f>
        <v>0</v>
      </c>
      <c r="V900" s="50"/>
      <c r="W900" s="25">
        <f>表2[[#This Row],[GR]]+表2[[#This Row],[根据BU需调整GR]]</f>
        <v>0</v>
      </c>
      <c r="X900" s="23">
        <f>表2[[#This Row],[MAT销量]]*(1+表2[[#This Row],[调整后GR2]])</f>
        <v>192338.73333332999</v>
      </c>
      <c r="Y900" s="23">
        <f>表2[[#This Row],[调整结果]]/12/114.03</f>
        <v>140.56149941048409</v>
      </c>
      <c r="Z900" s="27">
        <f>ROUND(表2[[#This Row],[调整结果]]-表2[[#This Row],[14 ECI金额]],0)</f>
        <v>0</v>
      </c>
      <c r="AA900" t="s">
        <v>2198</v>
      </c>
    </row>
    <row r="901" spans="1:27" x14ac:dyDescent="0.2">
      <c r="A901" t="s">
        <v>1523</v>
      </c>
      <c r="B901" s="38" t="s">
        <v>1524</v>
      </c>
      <c r="C901" t="s">
        <v>1552</v>
      </c>
      <c r="D901" s="38" t="s">
        <v>1553</v>
      </c>
      <c r="E901" s="38" t="s">
        <v>1554</v>
      </c>
      <c r="F901">
        <v>91032093</v>
      </c>
      <c r="G901" s="39" t="s">
        <v>1583</v>
      </c>
      <c r="H901" s="39" t="s">
        <v>105</v>
      </c>
      <c r="I901" s="38" t="s">
        <v>10</v>
      </c>
      <c r="J901" s="38" t="s">
        <v>10</v>
      </c>
      <c r="K901" s="38" t="s">
        <v>106</v>
      </c>
      <c r="L901" s="38">
        <v>400</v>
      </c>
      <c r="M901" s="38">
        <v>15</v>
      </c>
      <c r="N901" s="2">
        <v>128280</v>
      </c>
      <c r="O901" s="2">
        <v>1</v>
      </c>
      <c r="P901" s="2">
        <v>91224.266666666997</v>
      </c>
      <c r="Q901" s="3">
        <v>0.32001091362644002</v>
      </c>
      <c r="R901" s="48" t="s">
        <v>2196</v>
      </c>
      <c r="S901" s="25">
        <v>0</v>
      </c>
      <c r="T901" s="23">
        <v>91224.27</v>
      </c>
      <c r="U901" s="36">
        <f>VLOOKUP(表2[[#This Row],[2014 Segment]],表3[],3)</f>
        <v>0</v>
      </c>
      <c r="V901" s="50"/>
      <c r="W901" s="25">
        <f>表2[[#This Row],[GR]]+表2[[#This Row],[根据BU需调整GR]]</f>
        <v>0</v>
      </c>
      <c r="X901" s="23">
        <f>表2[[#This Row],[MAT销量]]*(1+表2[[#This Row],[调整后GR2]])</f>
        <v>91224.266666666997</v>
      </c>
      <c r="Y901" s="23">
        <f>表2[[#This Row],[调整结果]]/12/114.03</f>
        <v>66.666861547156444</v>
      </c>
      <c r="Z901" s="27">
        <f>ROUND(表2[[#This Row],[调整结果]]-表2[[#This Row],[14 ECI金额]],0)</f>
        <v>0</v>
      </c>
      <c r="AA901" t="s">
        <v>2198</v>
      </c>
    </row>
    <row r="902" spans="1:27" x14ac:dyDescent="0.2">
      <c r="A902" t="s">
        <v>1523</v>
      </c>
      <c r="B902" s="38" t="s">
        <v>1524</v>
      </c>
      <c r="C902" t="s">
        <v>1584</v>
      </c>
      <c r="D902" s="38" t="s">
        <v>1585</v>
      </c>
      <c r="E902" s="38" t="s">
        <v>1586</v>
      </c>
      <c r="F902">
        <v>12400002</v>
      </c>
      <c r="G902" s="39" t="s">
        <v>717</v>
      </c>
      <c r="H902" s="39" t="s">
        <v>103</v>
      </c>
      <c r="I902" s="38" t="s">
        <v>10</v>
      </c>
      <c r="J902" s="38" t="s">
        <v>10</v>
      </c>
      <c r="K902" s="38" t="s">
        <v>106</v>
      </c>
      <c r="L902" s="38">
        <v>563</v>
      </c>
      <c r="M902" s="38">
        <v>2700</v>
      </c>
      <c r="N902" s="2">
        <v>245660.9</v>
      </c>
      <c r="O902" s="2">
        <v>2</v>
      </c>
      <c r="P902" s="2">
        <v>27519.386666667</v>
      </c>
      <c r="Q902" s="3">
        <v>2.5642582926302001E-2</v>
      </c>
      <c r="R902" s="48" t="s">
        <v>2195</v>
      </c>
      <c r="S902" s="25">
        <v>0</v>
      </c>
      <c r="T902" s="23">
        <v>27519.39</v>
      </c>
      <c r="U902" s="36">
        <f>VLOOKUP(表2[[#This Row],[2014 Segment]],表3[],3)</f>
        <v>0</v>
      </c>
      <c r="V902" s="50"/>
      <c r="W902" s="25">
        <f>表2[[#This Row],[GR]]+表2[[#This Row],[根据BU需调整GR]]</f>
        <v>0</v>
      </c>
      <c r="X902" s="23">
        <f>表2[[#This Row],[MAT销量]]*(1+表2[[#This Row],[调整后GR2]])</f>
        <v>27519.386666667</v>
      </c>
      <c r="Y902" s="23">
        <f>表2[[#This Row],[调整结果]]/12/114.03</f>
        <v>20.111218295380599</v>
      </c>
      <c r="Z902" s="27">
        <f>ROUND(表2[[#This Row],[调整结果]]-表2[[#This Row],[14 ECI金额]],0)</f>
        <v>0</v>
      </c>
      <c r="AA902" t="s">
        <v>2198</v>
      </c>
    </row>
    <row r="903" spans="1:27" x14ac:dyDescent="0.2">
      <c r="A903" t="s">
        <v>1523</v>
      </c>
      <c r="B903" s="38" t="s">
        <v>1524</v>
      </c>
      <c r="C903" t="s">
        <v>1584</v>
      </c>
      <c r="D903" s="38" t="s">
        <v>1585</v>
      </c>
      <c r="E903" s="38" t="s">
        <v>1587</v>
      </c>
      <c r="F903">
        <v>12400003</v>
      </c>
      <c r="G903" s="39" t="s">
        <v>1588</v>
      </c>
      <c r="H903" s="39" t="s">
        <v>105</v>
      </c>
      <c r="I903" s="38" t="s">
        <v>10</v>
      </c>
      <c r="J903" s="38" t="s">
        <v>10</v>
      </c>
      <c r="K903" s="38" t="s">
        <v>106</v>
      </c>
      <c r="L903" s="38">
        <v>380</v>
      </c>
      <c r="M903" s="38">
        <v>600</v>
      </c>
      <c r="N903" s="2">
        <v>36000</v>
      </c>
      <c r="O903" s="2">
        <v>1</v>
      </c>
      <c r="P903" s="2">
        <v>0</v>
      </c>
      <c r="Q903" s="3">
        <v>0</v>
      </c>
      <c r="R903" s="48" t="s">
        <v>2195</v>
      </c>
      <c r="S903" s="25">
        <v>0</v>
      </c>
      <c r="T903" s="23">
        <v>0</v>
      </c>
      <c r="U903" s="36">
        <f>VLOOKUP(表2[[#This Row],[2014 Segment]],表3[],3)</f>
        <v>0</v>
      </c>
      <c r="V903" s="50"/>
      <c r="W903" s="25">
        <f>表2[[#This Row],[GR]]+表2[[#This Row],[根据BU需调整GR]]</f>
        <v>0</v>
      </c>
      <c r="X903" s="23">
        <f>表2[[#This Row],[MAT销量]]*(1+表2[[#This Row],[调整后GR2]])</f>
        <v>0</v>
      </c>
      <c r="Y903" s="23">
        <f>表2[[#This Row],[调整结果]]/12/114.03</f>
        <v>0</v>
      </c>
      <c r="Z903" s="27">
        <f>ROUND(表2[[#This Row],[调整结果]]-表2[[#This Row],[14 ECI金额]],0)</f>
        <v>0</v>
      </c>
      <c r="AA903" t="s">
        <v>2198</v>
      </c>
    </row>
    <row r="904" spans="1:27" x14ac:dyDescent="0.2">
      <c r="A904" t="s">
        <v>1523</v>
      </c>
      <c r="B904" s="38" t="s">
        <v>1524</v>
      </c>
      <c r="C904" t="s">
        <v>1584</v>
      </c>
      <c r="D904" s="38" t="s">
        <v>1585</v>
      </c>
      <c r="E904" s="38" t="s">
        <v>1587</v>
      </c>
      <c r="F904">
        <v>12400004</v>
      </c>
      <c r="G904" s="39" t="s">
        <v>1589</v>
      </c>
      <c r="H904" s="39" t="s">
        <v>105</v>
      </c>
      <c r="I904" s="38" t="s">
        <v>10</v>
      </c>
      <c r="J904" s="38" t="s">
        <v>10</v>
      </c>
      <c r="K904" s="38" t="s">
        <v>106</v>
      </c>
      <c r="L904" s="38">
        <v>600</v>
      </c>
      <c r="M904" s="38">
        <v>1200</v>
      </c>
      <c r="N904" s="2">
        <v>36000</v>
      </c>
      <c r="O904" s="2">
        <v>1</v>
      </c>
      <c r="P904" s="2">
        <v>12923.466666667</v>
      </c>
      <c r="Q904" s="3">
        <v>1.5838888888888999E-2</v>
      </c>
      <c r="R904" s="48" t="s">
        <v>2195</v>
      </c>
      <c r="S904" s="25">
        <v>0</v>
      </c>
      <c r="T904" s="23">
        <v>12923.47</v>
      </c>
      <c r="U904" s="36">
        <f>VLOOKUP(表2[[#This Row],[2014 Segment]],表3[],3)</f>
        <v>0</v>
      </c>
      <c r="V904" s="50"/>
      <c r="W904" s="25">
        <f>表2[[#This Row],[GR]]+表2[[#This Row],[根据BU需调整GR]]</f>
        <v>0</v>
      </c>
      <c r="X904" s="23">
        <f>表2[[#This Row],[MAT销量]]*(1+表2[[#This Row],[调整后GR2]])</f>
        <v>12923.466666667</v>
      </c>
      <c r="Y904" s="23">
        <f>表2[[#This Row],[调整结果]]/12/114.03</f>
        <v>9.4444931645670724</v>
      </c>
      <c r="Z904" s="27">
        <f>ROUND(表2[[#This Row],[调整结果]]-表2[[#This Row],[14 ECI金额]],0)</f>
        <v>0</v>
      </c>
      <c r="AA904" t="s">
        <v>2198</v>
      </c>
    </row>
    <row r="905" spans="1:27" x14ac:dyDescent="0.2">
      <c r="A905" t="s">
        <v>1523</v>
      </c>
      <c r="B905" s="38" t="s">
        <v>1524</v>
      </c>
      <c r="C905" t="s">
        <v>1584</v>
      </c>
      <c r="D905" s="38" t="s">
        <v>1585</v>
      </c>
      <c r="E905" s="38" t="s">
        <v>1590</v>
      </c>
      <c r="F905">
        <v>12400007</v>
      </c>
      <c r="G905" s="39" t="s">
        <v>1591</v>
      </c>
      <c r="H905" s="39" t="s">
        <v>105</v>
      </c>
      <c r="I905" s="38" t="s">
        <v>10</v>
      </c>
      <c r="J905" s="38" t="s">
        <v>10</v>
      </c>
      <c r="K905" s="38" t="s">
        <v>107</v>
      </c>
      <c r="L905" s="38">
        <v>60</v>
      </c>
      <c r="M905" s="38">
        <v>600</v>
      </c>
      <c r="N905" s="2">
        <v>96000</v>
      </c>
      <c r="O905" s="2">
        <v>1</v>
      </c>
      <c r="P905" s="2">
        <v>97307.733333333003</v>
      </c>
      <c r="Q905" s="3">
        <v>0.78612833333332999</v>
      </c>
      <c r="R905" s="48" t="s">
        <v>2197</v>
      </c>
      <c r="S905" s="25">
        <v>0</v>
      </c>
      <c r="T905" s="23">
        <v>97307.73</v>
      </c>
      <c r="U905" s="36">
        <f>VLOOKUP(表2[[#This Row],[2014 Segment]],表3[],3)</f>
        <v>0</v>
      </c>
      <c r="V905" s="50"/>
      <c r="W905" s="25">
        <f>表2[[#This Row],[GR]]+表2[[#This Row],[根据BU需调整GR]]</f>
        <v>0</v>
      </c>
      <c r="X905" s="23">
        <f>表2[[#This Row],[MAT销量]]*(1+表2[[#This Row],[调整后GR2]])</f>
        <v>97307.733333333003</v>
      </c>
      <c r="Y905" s="23">
        <f>表2[[#This Row],[调整结果]]/12/114.03</f>
        <v>71.112670155027189</v>
      </c>
      <c r="Z905" s="27">
        <f>ROUND(表2[[#This Row],[调整结果]]-表2[[#This Row],[14 ECI金额]],0)</f>
        <v>0</v>
      </c>
      <c r="AA905" t="s">
        <v>2198</v>
      </c>
    </row>
    <row r="906" spans="1:27" x14ac:dyDescent="0.2">
      <c r="A906" t="s">
        <v>1523</v>
      </c>
      <c r="B906" s="38" t="s">
        <v>1524</v>
      </c>
      <c r="C906" t="s">
        <v>1584</v>
      </c>
      <c r="D906" s="38" t="s">
        <v>1585</v>
      </c>
      <c r="E906" s="38" t="s">
        <v>1592</v>
      </c>
      <c r="F906">
        <v>12400020</v>
      </c>
      <c r="G906" s="39" t="s">
        <v>1593</v>
      </c>
      <c r="H906" s="39" t="s">
        <v>103</v>
      </c>
      <c r="I906" s="38" t="s">
        <v>10</v>
      </c>
      <c r="J906" s="38" t="s">
        <v>10</v>
      </c>
      <c r="K906" s="38" t="s">
        <v>106</v>
      </c>
      <c r="L906" s="38">
        <v>780</v>
      </c>
      <c r="M906" s="38">
        <v>3300</v>
      </c>
      <c r="N906" s="2">
        <v>146059.76500000001</v>
      </c>
      <c r="O906" s="2">
        <v>1</v>
      </c>
      <c r="P906" s="2">
        <v>10643.066666667</v>
      </c>
      <c r="Q906" s="3">
        <v>0.10599565184841001</v>
      </c>
      <c r="R906" s="48" t="s">
        <v>2195</v>
      </c>
      <c r="S906" s="25">
        <v>0</v>
      </c>
      <c r="T906" s="23">
        <v>10643.07</v>
      </c>
      <c r="U906" s="36">
        <f>VLOOKUP(表2[[#This Row],[2014 Segment]],表3[],3)</f>
        <v>0</v>
      </c>
      <c r="V906" s="50"/>
      <c r="W906" s="25">
        <f>表2[[#This Row],[GR]]+表2[[#This Row],[根据BU需调整GR]]</f>
        <v>0</v>
      </c>
      <c r="X906" s="23">
        <f>表2[[#This Row],[MAT销量]]*(1+表2[[#This Row],[调整后GR2]])</f>
        <v>10643.066666667</v>
      </c>
      <c r="Y906" s="23">
        <f>表2[[#This Row],[调整结果]]/12/114.03</f>
        <v>7.7779726582675615</v>
      </c>
      <c r="Z906" s="27">
        <f>ROUND(表2[[#This Row],[调整结果]]-表2[[#This Row],[14 ECI金额]],0)</f>
        <v>0</v>
      </c>
      <c r="AA906" t="s">
        <v>2198</v>
      </c>
    </row>
    <row r="907" spans="1:27" x14ac:dyDescent="0.2">
      <c r="A907" t="s">
        <v>1523</v>
      </c>
      <c r="B907" s="38" t="s">
        <v>1524</v>
      </c>
      <c r="C907" t="s">
        <v>1584</v>
      </c>
      <c r="D907" s="38" t="s">
        <v>1585</v>
      </c>
      <c r="E907" s="38" t="s">
        <v>1592</v>
      </c>
      <c r="F907">
        <v>12400029</v>
      </c>
      <c r="G907" s="39" t="s">
        <v>1594</v>
      </c>
      <c r="H907" s="39" t="s">
        <v>103</v>
      </c>
      <c r="I907" s="38" t="s">
        <v>10</v>
      </c>
      <c r="J907" s="38" t="s">
        <v>10</v>
      </c>
      <c r="K907" s="38" t="s">
        <v>104</v>
      </c>
      <c r="L907" s="38">
        <v>1300</v>
      </c>
      <c r="M907" s="38">
        <v>6600</v>
      </c>
      <c r="N907" s="2">
        <v>864982.70400000003</v>
      </c>
      <c r="O907" s="2">
        <v>4</v>
      </c>
      <c r="P907" s="2">
        <v>261517.33333333</v>
      </c>
      <c r="Q907" s="3">
        <v>0.23921634391432001</v>
      </c>
      <c r="R907" s="48" t="s">
        <v>2196</v>
      </c>
      <c r="S907" s="25">
        <v>0</v>
      </c>
      <c r="T907" s="23">
        <v>261517.33</v>
      </c>
      <c r="U907" s="36">
        <f>VLOOKUP(表2[[#This Row],[2014 Segment]],表3[],3)</f>
        <v>0</v>
      </c>
      <c r="V907" s="50"/>
      <c r="W907" s="25">
        <f>表2[[#This Row],[GR]]+表2[[#This Row],[根据BU需调整GR]]</f>
        <v>0</v>
      </c>
      <c r="X907" s="23">
        <f>表2[[#This Row],[MAT销量]]*(1+表2[[#This Row],[调整后GR2]])</f>
        <v>261517.33333333</v>
      </c>
      <c r="Y907" s="23">
        <f>表2[[#This Row],[调整结果]]/12/114.03</f>
        <v>191.11734728677393</v>
      </c>
      <c r="Z907" s="27">
        <f>ROUND(表2[[#This Row],[调整结果]]-表2[[#This Row],[14 ECI金额]],0)</f>
        <v>0</v>
      </c>
      <c r="AA907" t="s">
        <v>2198</v>
      </c>
    </row>
    <row r="908" spans="1:27" x14ac:dyDescent="0.2">
      <c r="A908" t="s">
        <v>1523</v>
      </c>
      <c r="B908" s="38" t="s">
        <v>1524</v>
      </c>
      <c r="C908" t="s">
        <v>1584</v>
      </c>
      <c r="D908" s="38" t="s">
        <v>1585</v>
      </c>
      <c r="E908" s="38" t="s">
        <v>1590</v>
      </c>
      <c r="F908">
        <v>12400036</v>
      </c>
      <c r="G908" s="39" t="s">
        <v>75</v>
      </c>
      <c r="H908" s="39" t="s">
        <v>103</v>
      </c>
      <c r="I908" s="38" t="s">
        <v>10</v>
      </c>
      <c r="J908" s="38" t="s">
        <v>10</v>
      </c>
      <c r="K908" s="38" t="s">
        <v>104</v>
      </c>
      <c r="L908" s="38">
        <v>1074</v>
      </c>
      <c r="M908" s="38">
        <v>5000</v>
      </c>
      <c r="N908" s="2">
        <v>1013981.375</v>
      </c>
      <c r="O908" s="2">
        <v>4</v>
      </c>
      <c r="P908" s="2">
        <v>195832.69333333001</v>
      </c>
      <c r="Q908" s="3">
        <v>0.13497837669849</v>
      </c>
      <c r="R908" s="48" t="s">
        <v>410</v>
      </c>
      <c r="S908" s="25">
        <v>0.21</v>
      </c>
      <c r="T908" s="23">
        <v>236957.56</v>
      </c>
      <c r="U908" s="36">
        <f>VLOOKUP(表2[[#This Row],[2014 Segment]],表3[],3)</f>
        <v>0</v>
      </c>
      <c r="V908" s="50"/>
      <c r="W908" s="25">
        <f>表2[[#This Row],[GR]]+表2[[#This Row],[根据BU需调整GR]]</f>
        <v>0.21</v>
      </c>
      <c r="X908" s="23">
        <f>表2[[#This Row],[MAT销量]]*(1+表2[[#This Row],[调整后GR2]])</f>
        <v>236957.5589333293</v>
      </c>
      <c r="Y908" s="23">
        <f>表2[[#This Row],[调整结果]]/12/114.03</f>
        <v>173.16901906905295</v>
      </c>
      <c r="Z908" s="27">
        <f>ROUND(表2[[#This Row],[调整结果]]-表2[[#This Row],[14 ECI金额]],0)</f>
        <v>0</v>
      </c>
      <c r="AA908" t="s">
        <v>2198</v>
      </c>
    </row>
    <row r="909" spans="1:27" x14ac:dyDescent="0.2">
      <c r="A909" t="s">
        <v>1523</v>
      </c>
      <c r="B909" s="38" t="s">
        <v>1524</v>
      </c>
      <c r="C909" t="s">
        <v>1584</v>
      </c>
      <c r="D909" s="38" t="s">
        <v>1585</v>
      </c>
      <c r="E909" s="38" t="s">
        <v>1595</v>
      </c>
      <c r="F909">
        <v>12400039</v>
      </c>
      <c r="G909" s="39" t="s">
        <v>71</v>
      </c>
      <c r="H909" s="39" t="s">
        <v>103</v>
      </c>
      <c r="I909" s="38" t="s">
        <v>10</v>
      </c>
      <c r="J909" s="38" t="s">
        <v>10</v>
      </c>
      <c r="K909" s="38" t="s">
        <v>104</v>
      </c>
      <c r="L909" s="38">
        <v>2050</v>
      </c>
      <c r="M909" s="38">
        <v>8000</v>
      </c>
      <c r="N909" s="2">
        <v>3158060.93</v>
      </c>
      <c r="O909" s="2">
        <v>8</v>
      </c>
      <c r="P909" s="2">
        <v>1395002.56</v>
      </c>
      <c r="Q909" s="3">
        <v>0.41939086970054001</v>
      </c>
      <c r="R909" s="48" t="s">
        <v>62</v>
      </c>
      <c r="S909" s="25">
        <v>0.2</v>
      </c>
      <c r="T909" s="23">
        <v>1674003.07</v>
      </c>
      <c r="U909" s="36">
        <f>VLOOKUP(表2[[#This Row],[2014 Segment]],表3[],3)</f>
        <v>0</v>
      </c>
      <c r="V909" s="50"/>
      <c r="W909" s="25">
        <f>表2[[#This Row],[GR]]+表2[[#This Row],[根据BU需调整GR]]</f>
        <v>0.2</v>
      </c>
      <c r="X909" s="23">
        <f>表2[[#This Row],[MAT销量]]*(1+表2[[#This Row],[调整后GR2]])</f>
        <v>1674003.0719999999</v>
      </c>
      <c r="Y909" s="23">
        <f>表2[[#This Row],[调整结果]]/12/114.03</f>
        <v>1223.3645181092695</v>
      </c>
      <c r="Z909" s="27">
        <f>ROUND(表2[[#This Row],[调整结果]]-表2[[#This Row],[14 ECI金额]],0)</f>
        <v>0</v>
      </c>
      <c r="AA909" t="s">
        <v>2198</v>
      </c>
    </row>
    <row r="910" spans="1:27" x14ac:dyDescent="0.2">
      <c r="A910" t="s">
        <v>1523</v>
      </c>
      <c r="B910" s="38" t="s">
        <v>1524</v>
      </c>
      <c r="C910" t="s">
        <v>1584</v>
      </c>
      <c r="D910" s="38" t="s">
        <v>1585</v>
      </c>
      <c r="E910" s="38" t="s">
        <v>1587</v>
      </c>
      <c r="F910">
        <v>12400046</v>
      </c>
      <c r="G910" s="39" t="s">
        <v>1596</v>
      </c>
      <c r="H910" s="39" t="s">
        <v>105</v>
      </c>
      <c r="I910" s="38" t="s">
        <v>10</v>
      </c>
      <c r="J910" s="38" t="s">
        <v>10</v>
      </c>
      <c r="K910" s="38" t="s">
        <v>106</v>
      </c>
      <c r="L910" s="38">
        <v>450</v>
      </c>
      <c r="M910" s="38">
        <v>800</v>
      </c>
      <c r="N910" s="2">
        <v>217644</v>
      </c>
      <c r="O910" s="2">
        <v>2</v>
      </c>
      <c r="P910" s="2">
        <v>179106.13333333001</v>
      </c>
      <c r="Q910" s="3">
        <v>0.78549925566520995</v>
      </c>
      <c r="R910" s="48" t="s">
        <v>2197</v>
      </c>
      <c r="S910" s="25">
        <v>0</v>
      </c>
      <c r="T910" s="23">
        <v>179106.13</v>
      </c>
      <c r="U910" s="36">
        <f>VLOOKUP(表2[[#This Row],[2014 Segment]],表3[],3)</f>
        <v>0</v>
      </c>
      <c r="V910" s="50"/>
      <c r="W910" s="25">
        <f>表2[[#This Row],[GR]]+表2[[#This Row],[根据BU需调整GR]]</f>
        <v>0</v>
      </c>
      <c r="X910" s="23">
        <f>表2[[#This Row],[MAT销量]]*(1+表2[[#This Row],[调整后GR2]])</f>
        <v>179106.13333333001</v>
      </c>
      <c r="Y910" s="23">
        <f>表2[[#This Row],[调整结果]]/12/114.03</f>
        <v>130.89109103841827</v>
      </c>
      <c r="Z910" s="27">
        <f>ROUND(表2[[#This Row],[调整结果]]-表2[[#This Row],[14 ECI金额]],0)</f>
        <v>0</v>
      </c>
      <c r="AA910" t="s">
        <v>2198</v>
      </c>
    </row>
    <row r="911" spans="1:27" x14ac:dyDescent="0.2">
      <c r="A911" t="s">
        <v>1523</v>
      </c>
      <c r="B911" s="38" t="s">
        <v>1524</v>
      </c>
      <c r="C911" t="s">
        <v>1584</v>
      </c>
      <c r="D911" s="38" t="s">
        <v>1585</v>
      </c>
      <c r="E911" s="38" t="s">
        <v>1595</v>
      </c>
      <c r="F911">
        <v>12400058</v>
      </c>
      <c r="G911" s="39" t="s">
        <v>336</v>
      </c>
      <c r="H911" s="39" t="s">
        <v>103</v>
      </c>
      <c r="I911" s="38" t="s">
        <v>10</v>
      </c>
      <c r="J911" s="38" t="s">
        <v>10</v>
      </c>
      <c r="K911" s="38" t="s">
        <v>104</v>
      </c>
      <c r="L911" s="38">
        <v>1400</v>
      </c>
      <c r="M911" s="38">
        <v>5000</v>
      </c>
      <c r="N911" s="2">
        <v>1636928.375</v>
      </c>
      <c r="O911" s="2">
        <v>6</v>
      </c>
      <c r="P911" s="2">
        <v>887940.26666666998</v>
      </c>
      <c r="Q911" s="3">
        <v>0.47701781698298001</v>
      </c>
      <c r="R911" s="48" t="s">
        <v>62</v>
      </c>
      <c r="S911" s="25">
        <v>0.2</v>
      </c>
      <c r="T911" s="23">
        <v>1065528.3200000001</v>
      </c>
      <c r="U911" s="36">
        <f>VLOOKUP(表2[[#This Row],[2014 Segment]],表3[],3)</f>
        <v>0</v>
      </c>
      <c r="V911" s="50"/>
      <c r="W911" s="25">
        <f>表2[[#This Row],[GR]]+表2[[#This Row],[根据BU需调整GR]]</f>
        <v>0.2</v>
      </c>
      <c r="X911" s="23">
        <f>表2[[#This Row],[MAT销量]]*(1+表2[[#This Row],[调整后GR2]])</f>
        <v>1065528.320000004</v>
      </c>
      <c r="Y911" s="23">
        <f>表2[[#This Row],[调整结果]]/12/114.03</f>
        <v>778.6900523254144</v>
      </c>
      <c r="Z911" s="27">
        <f>ROUND(表2[[#This Row],[调整结果]]-表2[[#This Row],[14 ECI金额]],0)</f>
        <v>0</v>
      </c>
      <c r="AA911" t="s">
        <v>2198</v>
      </c>
    </row>
    <row r="912" spans="1:27" x14ac:dyDescent="0.2">
      <c r="A912" t="s">
        <v>1523</v>
      </c>
      <c r="B912" s="38" t="s">
        <v>1524</v>
      </c>
      <c r="C912" t="s">
        <v>1584</v>
      </c>
      <c r="D912" s="38" t="s">
        <v>1585</v>
      </c>
      <c r="E912" s="38" t="s">
        <v>1597</v>
      </c>
      <c r="F912">
        <v>12400060</v>
      </c>
      <c r="G912" s="39" t="s">
        <v>160</v>
      </c>
      <c r="H912" s="39" t="s">
        <v>103</v>
      </c>
      <c r="I912" s="38" t="s">
        <v>10</v>
      </c>
      <c r="J912" s="38" t="s">
        <v>10</v>
      </c>
      <c r="K912" s="38" t="s">
        <v>104</v>
      </c>
      <c r="L912" s="38">
        <v>1642</v>
      </c>
      <c r="M912" s="38">
        <v>8600</v>
      </c>
      <c r="N912" s="2">
        <v>1137211.49</v>
      </c>
      <c r="O912" s="2">
        <v>5</v>
      </c>
      <c r="P912" s="2">
        <v>459173.97333333001</v>
      </c>
      <c r="Q912" s="3">
        <v>0.41140094354833001</v>
      </c>
      <c r="R912" s="48" t="s">
        <v>62</v>
      </c>
      <c r="S912" s="25">
        <v>0.2</v>
      </c>
      <c r="T912" s="23">
        <v>551008.77</v>
      </c>
      <c r="U912" s="36">
        <f>VLOOKUP(表2[[#This Row],[2014 Segment]],表3[],3)</f>
        <v>0</v>
      </c>
      <c r="V912" s="50"/>
      <c r="W912" s="25">
        <f>表2[[#This Row],[GR]]+表2[[#This Row],[根据BU需调整GR]]</f>
        <v>0.2</v>
      </c>
      <c r="X912" s="23">
        <f>表2[[#This Row],[MAT销量]]*(1+表2[[#This Row],[调整后GR2]])</f>
        <v>551008.76799999597</v>
      </c>
      <c r="Y912" s="23">
        <f>表2[[#This Row],[调整结果]]/12/114.03</f>
        <v>402.67821918208364</v>
      </c>
      <c r="Z912" s="27">
        <f>ROUND(表2[[#This Row],[调整结果]]-表2[[#This Row],[14 ECI金额]],0)</f>
        <v>0</v>
      </c>
      <c r="AA912" t="s">
        <v>2198</v>
      </c>
    </row>
    <row r="913" spans="1:27" x14ac:dyDescent="0.2">
      <c r="A913" t="s">
        <v>1523</v>
      </c>
      <c r="B913" s="38" t="s">
        <v>1524</v>
      </c>
      <c r="C913" t="s">
        <v>1584</v>
      </c>
      <c r="D913" s="38" t="s">
        <v>1585</v>
      </c>
      <c r="E913" s="38" t="s">
        <v>1597</v>
      </c>
      <c r="F913">
        <v>12400061</v>
      </c>
      <c r="G913" s="39" t="s">
        <v>1598</v>
      </c>
      <c r="H913" s="39" t="s">
        <v>105</v>
      </c>
      <c r="I913" s="38" t="s">
        <v>10</v>
      </c>
      <c r="J913" s="38" t="s">
        <v>10</v>
      </c>
      <c r="K913" s="38" t="s">
        <v>106</v>
      </c>
      <c r="L913" s="38">
        <v>200</v>
      </c>
      <c r="M913" s="38">
        <v>2000</v>
      </c>
      <c r="N913" s="2">
        <v>47880</v>
      </c>
      <c r="O913" s="2">
        <v>1</v>
      </c>
      <c r="P913" s="2">
        <v>40747.253333332999</v>
      </c>
      <c r="Q913" s="3">
        <v>0.42869256474520001</v>
      </c>
      <c r="R913" s="48" t="s">
        <v>2196</v>
      </c>
      <c r="S913" s="25">
        <v>0</v>
      </c>
      <c r="T913" s="23">
        <v>40747.25</v>
      </c>
      <c r="U913" s="36">
        <f>VLOOKUP(表2[[#This Row],[2014 Segment]],表3[],3)</f>
        <v>0</v>
      </c>
      <c r="V913" s="50"/>
      <c r="W913" s="25">
        <f>表2[[#This Row],[GR]]+表2[[#This Row],[根据BU需调整GR]]</f>
        <v>0</v>
      </c>
      <c r="X913" s="23">
        <f>表2[[#This Row],[MAT销量]]*(1+表2[[#This Row],[调整后GR2]])</f>
        <v>40747.253333332999</v>
      </c>
      <c r="Y913" s="23">
        <f>表2[[#This Row],[调整结果]]/12/114.03</f>
        <v>29.778167538756612</v>
      </c>
      <c r="Z913" s="27">
        <f>ROUND(表2[[#This Row],[调整结果]]-表2[[#This Row],[14 ECI金额]],0)</f>
        <v>0</v>
      </c>
      <c r="AA913" t="s">
        <v>2198</v>
      </c>
    </row>
    <row r="914" spans="1:27" x14ac:dyDescent="0.2">
      <c r="A914" t="s">
        <v>1523</v>
      </c>
      <c r="B914" s="38" t="s">
        <v>1524</v>
      </c>
      <c r="C914" t="s">
        <v>1584</v>
      </c>
      <c r="D914" s="38" t="s">
        <v>1585</v>
      </c>
      <c r="E914" s="38" t="s">
        <v>1595</v>
      </c>
      <c r="F914">
        <v>12400079</v>
      </c>
      <c r="G914" s="39" t="s">
        <v>493</v>
      </c>
      <c r="H914" s="39" t="s">
        <v>105</v>
      </c>
      <c r="I914" s="38" t="s">
        <v>10</v>
      </c>
      <c r="J914" s="38" t="s">
        <v>10</v>
      </c>
      <c r="K914" s="38" t="s">
        <v>104</v>
      </c>
      <c r="L914" s="38">
        <v>100</v>
      </c>
      <c r="M914" s="38">
        <v>800</v>
      </c>
      <c r="N914" s="2">
        <v>36000</v>
      </c>
      <c r="O914" s="2">
        <v>1</v>
      </c>
      <c r="P914" s="2">
        <v>21285.599999999999</v>
      </c>
      <c r="Q914" s="3">
        <v>0.15837499999999999</v>
      </c>
      <c r="R914" s="48" t="s">
        <v>2195</v>
      </c>
      <c r="S914" s="25">
        <v>0</v>
      </c>
      <c r="T914" s="23">
        <v>21285.599999999999</v>
      </c>
      <c r="U914" s="36">
        <f>VLOOKUP(表2[[#This Row],[2014 Segment]],表3[],3)</f>
        <v>0</v>
      </c>
      <c r="V914" s="50"/>
      <c r="W914" s="25">
        <f>表2[[#This Row],[GR]]+表2[[#This Row],[根据BU需调整GR]]</f>
        <v>0</v>
      </c>
      <c r="X914" s="23">
        <f>表2[[#This Row],[MAT销量]]*(1+表2[[#This Row],[调整后GR2]])</f>
        <v>21285.599999999999</v>
      </c>
      <c r="Y914" s="23">
        <f>表2[[#This Row],[调整结果]]/12/114.03</f>
        <v>15.555555555555555</v>
      </c>
      <c r="Z914" s="27">
        <f>ROUND(表2[[#This Row],[调整结果]]-表2[[#This Row],[14 ECI金额]],0)</f>
        <v>0</v>
      </c>
      <c r="AA914" t="s">
        <v>2198</v>
      </c>
    </row>
    <row r="915" spans="1:27" x14ac:dyDescent="0.2">
      <c r="A915" t="s">
        <v>1523</v>
      </c>
      <c r="B915" s="38" t="s">
        <v>1524</v>
      </c>
      <c r="C915" t="s">
        <v>1584</v>
      </c>
      <c r="D915" s="38" t="s">
        <v>1585</v>
      </c>
      <c r="E915" s="38" t="s">
        <v>1592</v>
      </c>
      <c r="F915">
        <v>12400083</v>
      </c>
      <c r="G915" s="39" t="s">
        <v>1599</v>
      </c>
      <c r="H915" s="39" t="s">
        <v>103</v>
      </c>
      <c r="I915" s="38" t="s">
        <v>10</v>
      </c>
      <c r="J915" s="38" t="s">
        <v>10</v>
      </c>
      <c r="K915" s="38" t="s">
        <v>106</v>
      </c>
      <c r="L915" s="38">
        <v>350</v>
      </c>
      <c r="M915" s="38">
        <v>1000</v>
      </c>
      <c r="N915" s="2">
        <v>177707.628</v>
      </c>
      <c r="O915" s="2">
        <v>1</v>
      </c>
      <c r="P915" s="2">
        <v>0</v>
      </c>
      <c r="Q915" s="3">
        <v>0</v>
      </c>
      <c r="R915" s="48" t="s">
        <v>2195</v>
      </c>
      <c r="S915" s="25">
        <v>0</v>
      </c>
      <c r="T915" s="23">
        <v>0</v>
      </c>
      <c r="U915" s="36">
        <f>VLOOKUP(表2[[#This Row],[2014 Segment]],表3[],3)</f>
        <v>0</v>
      </c>
      <c r="V915" s="50"/>
      <c r="W915" s="25">
        <f>表2[[#This Row],[GR]]+表2[[#This Row],[根据BU需调整GR]]</f>
        <v>0</v>
      </c>
      <c r="X915" s="23">
        <f>表2[[#This Row],[MAT销量]]*(1+表2[[#This Row],[调整后GR2]])</f>
        <v>0</v>
      </c>
      <c r="Y915" s="23">
        <f>表2[[#This Row],[调整结果]]/12/114.03</f>
        <v>0</v>
      </c>
      <c r="Z915" s="27">
        <f>ROUND(表2[[#This Row],[调整结果]]-表2[[#This Row],[14 ECI金额]],0)</f>
        <v>0</v>
      </c>
      <c r="AA915" t="s">
        <v>2198</v>
      </c>
    </row>
    <row r="916" spans="1:27" x14ac:dyDescent="0.2">
      <c r="A916" t="s">
        <v>1523</v>
      </c>
      <c r="B916" s="38" t="s">
        <v>1524</v>
      </c>
      <c r="C916" t="s">
        <v>1584</v>
      </c>
      <c r="D916" s="38" t="s">
        <v>1585</v>
      </c>
      <c r="E916" s="38" t="s">
        <v>1600</v>
      </c>
      <c r="F916">
        <v>12400087</v>
      </c>
      <c r="G916" s="39" t="s">
        <v>716</v>
      </c>
      <c r="H916" s="39" t="s">
        <v>103</v>
      </c>
      <c r="I916" s="38" t="s">
        <v>10</v>
      </c>
      <c r="J916" s="38" t="s">
        <v>10</v>
      </c>
      <c r="K916" s="38" t="s">
        <v>106</v>
      </c>
      <c r="L916" s="38">
        <v>961</v>
      </c>
      <c r="M916" s="38">
        <v>2000</v>
      </c>
      <c r="N916" s="2">
        <v>1780053.7320000001</v>
      </c>
      <c r="O916" s="2">
        <v>6</v>
      </c>
      <c r="P916" s="2">
        <v>802797.86666666996</v>
      </c>
      <c r="Q916" s="3">
        <v>0.45269060451035997</v>
      </c>
      <c r="R916" s="48" t="s">
        <v>62</v>
      </c>
      <c r="S916" s="25">
        <v>0.2</v>
      </c>
      <c r="T916" s="23">
        <v>963357.44</v>
      </c>
      <c r="U916" s="36">
        <f>VLOOKUP(表2[[#This Row],[2014 Segment]],表3[],3)</f>
        <v>0</v>
      </c>
      <c r="V916" s="50"/>
      <c r="W916" s="25">
        <f>表2[[#This Row],[GR]]+表2[[#This Row],[根据BU需调整GR]]</f>
        <v>0.2</v>
      </c>
      <c r="X916" s="23">
        <f>表2[[#This Row],[MAT销量]]*(1+表2[[#This Row],[调整后GR2]])</f>
        <v>963357.4400000039</v>
      </c>
      <c r="Y916" s="23">
        <f>表2[[#This Row],[调整结果]]/12/114.03</f>
        <v>704.02338565874754</v>
      </c>
      <c r="Z916" s="27">
        <f>ROUND(表2[[#This Row],[调整结果]]-表2[[#This Row],[14 ECI金额]],0)</f>
        <v>0</v>
      </c>
      <c r="AA916" t="s">
        <v>2198</v>
      </c>
    </row>
    <row r="917" spans="1:27" x14ac:dyDescent="0.2">
      <c r="A917" t="s">
        <v>1523</v>
      </c>
      <c r="B917" s="38" t="s">
        <v>1524</v>
      </c>
      <c r="C917" t="s">
        <v>1584</v>
      </c>
      <c r="D917" s="38" t="s">
        <v>1585</v>
      </c>
      <c r="E917" s="38" t="s">
        <v>1590</v>
      </c>
      <c r="F917">
        <v>12400101</v>
      </c>
      <c r="G917" s="39" t="s">
        <v>1601</v>
      </c>
      <c r="H917" s="39" t="s">
        <v>105</v>
      </c>
      <c r="I917" s="38" t="s">
        <v>10</v>
      </c>
      <c r="J917" s="38" t="s">
        <v>10</v>
      </c>
      <c r="K917" s="38" t="s">
        <v>106</v>
      </c>
      <c r="L917" s="38">
        <v>600</v>
      </c>
      <c r="M917" s="38">
        <v>500</v>
      </c>
      <c r="N917" s="2">
        <v>180000</v>
      </c>
      <c r="O917" s="2">
        <v>1</v>
      </c>
      <c r="P917" s="2">
        <v>97314.133333332997</v>
      </c>
      <c r="Q917" s="3">
        <v>0.91340888888889005</v>
      </c>
      <c r="R917" s="48" t="s">
        <v>2197</v>
      </c>
      <c r="S917" s="25">
        <v>0</v>
      </c>
      <c r="T917" s="23">
        <v>97314.13</v>
      </c>
      <c r="U917" s="36">
        <f>VLOOKUP(表2[[#This Row],[2014 Segment]],表3[],3)</f>
        <v>0</v>
      </c>
      <c r="V917" s="50"/>
      <c r="W917" s="25">
        <f>表2[[#This Row],[GR]]+表2[[#This Row],[根据BU需调整GR]]</f>
        <v>0</v>
      </c>
      <c r="X917" s="23">
        <f>表2[[#This Row],[MAT销量]]*(1+表2[[#This Row],[调整后GR2]])</f>
        <v>97314.133333332997</v>
      </c>
      <c r="Y917" s="23">
        <f>表2[[#This Row],[调整结果]]/12/114.03</f>
        <v>71.117347286776138</v>
      </c>
      <c r="Z917" s="27">
        <f>ROUND(表2[[#This Row],[调整结果]]-表2[[#This Row],[14 ECI金额]],0)</f>
        <v>0</v>
      </c>
      <c r="AA917" t="s">
        <v>2198</v>
      </c>
    </row>
    <row r="918" spans="1:27" x14ac:dyDescent="0.2">
      <c r="A918" t="s">
        <v>1523</v>
      </c>
      <c r="B918" s="38" t="s">
        <v>1524</v>
      </c>
      <c r="C918" t="s">
        <v>1584</v>
      </c>
      <c r="D918" s="38" t="s">
        <v>1585</v>
      </c>
      <c r="E918" s="38" t="s">
        <v>1586</v>
      </c>
      <c r="F918">
        <v>12400102</v>
      </c>
      <c r="G918" s="39" t="s">
        <v>1602</v>
      </c>
      <c r="H918" s="39" t="s">
        <v>103</v>
      </c>
      <c r="I918" s="38" t="s">
        <v>10</v>
      </c>
      <c r="J918" s="38" t="s">
        <v>10</v>
      </c>
      <c r="K918" s="38" t="s">
        <v>104</v>
      </c>
      <c r="L918" s="38">
        <v>703</v>
      </c>
      <c r="M918" s="38">
        <v>4750</v>
      </c>
      <c r="N918" s="2">
        <v>345276.8</v>
      </c>
      <c r="O918" s="2">
        <v>2</v>
      </c>
      <c r="P918" s="2">
        <v>17941.173333333001</v>
      </c>
      <c r="Q918" s="3">
        <v>3.8538413238306E-2</v>
      </c>
      <c r="R918" s="48" t="s">
        <v>2195</v>
      </c>
      <c r="S918" s="25">
        <v>0</v>
      </c>
      <c r="T918" s="23">
        <v>17941.169999999998</v>
      </c>
      <c r="U918" s="36">
        <f>VLOOKUP(表2[[#This Row],[2014 Segment]],表3[],3)</f>
        <v>0</v>
      </c>
      <c r="V918" s="50"/>
      <c r="W918" s="25">
        <f>表2[[#This Row],[GR]]+表2[[#This Row],[根据BU需调整GR]]</f>
        <v>0</v>
      </c>
      <c r="X918" s="23">
        <f>表2[[#This Row],[MAT销量]]*(1+表2[[#This Row],[调整后GR2]])</f>
        <v>17941.173333333001</v>
      </c>
      <c r="Y918" s="23">
        <f>表2[[#This Row],[调整结果]]/12/114.03</f>
        <v>13.111442407943086</v>
      </c>
      <c r="Z918" s="27">
        <f>ROUND(表2[[#This Row],[调整结果]]-表2[[#This Row],[14 ECI金额]],0)</f>
        <v>0</v>
      </c>
      <c r="AA918" t="s">
        <v>2198</v>
      </c>
    </row>
    <row r="919" spans="1:27" x14ac:dyDescent="0.2">
      <c r="A919" t="s">
        <v>1523</v>
      </c>
      <c r="B919" s="38" t="s">
        <v>1524</v>
      </c>
      <c r="C919" t="s">
        <v>1584</v>
      </c>
      <c r="D919" s="38" t="s">
        <v>1585</v>
      </c>
      <c r="E919" s="38" t="s">
        <v>1586</v>
      </c>
      <c r="F919">
        <v>12400103</v>
      </c>
      <c r="G919" s="39" t="s">
        <v>1603</v>
      </c>
      <c r="H919" s="39" t="s">
        <v>105</v>
      </c>
      <c r="I919" s="38" t="s">
        <v>10</v>
      </c>
      <c r="J919" s="38" t="s">
        <v>10</v>
      </c>
      <c r="K919" s="38" t="s">
        <v>104</v>
      </c>
      <c r="L919" s="38">
        <v>1320</v>
      </c>
      <c r="M919" s="38">
        <v>3000</v>
      </c>
      <c r="N919" s="2">
        <v>1338204</v>
      </c>
      <c r="O919" s="2">
        <v>5</v>
      </c>
      <c r="P919" s="2">
        <v>483503.46666666999</v>
      </c>
      <c r="Q919" s="3">
        <v>0.33604753834244</v>
      </c>
      <c r="R919" s="48" t="s">
        <v>62</v>
      </c>
      <c r="S919" s="25">
        <v>0.2</v>
      </c>
      <c r="T919" s="23">
        <v>580204.16</v>
      </c>
      <c r="U919" s="36">
        <f>VLOOKUP(表2[[#This Row],[2014 Segment]],表3[],3)</f>
        <v>0</v>
      </c>
      <c r="V919" s="50"/>
      <c r="W919" s="25">
        <f>表2[[#This Row],[GR]]+表2[[#This Row],[根据BU需调整GR]]</f>
        <v>0.2</v>
      </c>
      <c r="X919" s="23">
        <f>表2[[#This Row],[MAT销量]]*(1+表2[[#This Row],[调整后GR2]])</f>
        <v>580204.16000000399</v>
      </c>
      <c r="Y919" s="23">
        <f>表2[[#This Row],[调整结果]]/12/114.03</f>
        <v>424.01426525183723</v>
      </c>
      <c r="Z919" s="27">
        <f>ROUND(表2[[#This Row],[调整结果]]-表2[[#This Row],[14 ECI金额]],0)</f>
        <v>0</v>
      </c>
      <c r="AA919" t="s">
        <v>2198</v>
      </c>
    </row>
    <row r="920" spans="1:27" x14ac:dyDescent="0.2">
      <c r="A920" t="s">
        <v>1523</v>
      </c>
      <c r="B920" s="38" t="s">
        <v>1524</v>
      </c>
      <c r="C920" t="s">
        <v>1584</v>
      </c>
      <c r="D920" s="38" t="s">
        <v>1585</v>
      </c>
      <c r="E920" s="38" t="s">
        <v>1587</v>
      </c>
      <c r="F920">
        <v>12400104</v>
      </c>
      <c r="G920" s="39" t="s">
        <v>409</v>
      </c>
      <c r="H920" s="39" t="s">
        <v>103</v>
      </c>
      <c r="I920" s="38" t="s">
        <v>10</v>
      </c>
      <c r="J920" s="38" t="s">
        <v>10</v>
      </c>
      <c r="K920" s="38" t="s">
        <v>104</v>
      </c>
      <c r="L920" s="38">
        <v>1000</v>
      </c>
      <c r="M920" s="38">
        <v>2000</v>
      </c>
      <c r="N920" s="2">
        <v>956947.8</v>
      </c>
      <c r="O920" s="2">
        <v>4</v>
      </c>
      <c r="P920" s="2">
        <v>541882.61333333002</v>
      </c>
      <c r="Q920" s="3">
        <v>0.51012780425432003</v>
      </c>
      <c r="R920" s="48" t="s">
        <v>2197</v>
      </c>
      <c r="S920" s="25">
        <v>0</v>
      </c>
      <c r="T920" s="23">
        <v>541882.61</v>
      </c>
      <c r="U920" s="36">
        <f>VLOOKUP(表2[[#This Row],[2014 Segment]],表3[],3)</f>
        <v>0</v>
      </c>
      <c r="V920" s="50"/>
      <c r="W920" s="25">
        <f>表2[[#This Row],[GR]]+表2[[#This Row],[根据BU需调整GR]]</f>
        <v>0</v>
      </c>
      <c r="X920" s="23">
        <f>表2[[#This Row],[MAT销量]]*(1+表2[[#This Row],[调整后GR2]])</f>
        <v>541882.61333333002</v>
      </c>
      <c r="Y920" s="23">
        <f>表2[[#This Row],[调整结果]]/12/114.03</f>
        <v>396.0088085981248</v>
      </c>
      <c r="Z920" s="27">
        <f>ROUND(表2[[#This Row],[调整结果]]-表2[[#This Row],[14 ECI金额]],0)</f>
        <v>0</v>
      </c>
      <c r="AA920" t="s">
        <v>2198</v>
      </c>
    </row>
    <row r="921" spans="1:27" x14ac:dyDescent="0.2">
      <c r="A921" t="s">
        <v>1523</v>
      </c>
      <c r="B921" s="38" t="s">
        <v>1524</v>
      </c>
      <c r="C921" t="s">
        <v>1584</v>
      </c>
      <c r="D921" s="38" t="s">
        <v>1585</v>
      </c>
      <c r="E921" s="38" t="s">
        <v>1592</v>
      </c>
      <c r="F921">
        <v>12400107</v>
      </c>
      <c r="G921" s="39" t="s">
        <v>162</v>
      </c>
      <c r="H921" s="39" t="s">
        <v>103</v>
      </c>
      <c r="I921" s="38" t="s">
        <v>10</v>
      </c>
      <c r="J921" s="38" t="s">
        <v>10</v>
      </c>
      <c r="K921" s="38" t="s">
        <v>104</v>
      </c>
      <c r="L921" s="38">
        <v>1080</v>
      </c>
      <c r="M921" s="38">
        <v>4500</v>
      </c>
      <c r="N921" s="2">
        <v>771920.25</v>
      </c>
      <c r="O921" s="2">
        <v>3</v>
      </c>
      <c r="P921" s="2">
        <v>134508.93333333</v>
      </c>
      <c r="Q921" s="3">
        <v>0.1376703098539</v>
      </c>
      <c r="R921" s="48" t="s">
        <v>2195</v>
      </c>
      <c r="S921" s="25">
        <v>0</v>
      </c>
      <c r="T921" s="23">
        <v>134508.93</v>
      </c>
      <c r="U921" s="36">
        <f>VLOOKUP(表2[[#This Row],[2014 Segment]],表3[],3)</f>
        <v>0</v>
      </c>
      <c r="V921" s="50"/>
      <c r="W921" s="25">
        <f>表2[[#This Row],[GR]]+表2[[#This Row],[根据BU需调整GR]]</f>
        <v>0</v>
      </c>
      <c r="X921" s="23">
        <f>表2[[#This Row],[MAT销量]]*(1+表2[[#This Row],[调整后GR2]])</f>
        <v>134508.93333333</v>
      </c>
      <c r="Y921" s="23">
        <f>表2[[#This Row],[调整结果]]/12/114.03</f>
        <v>98.299375408028595</v>
      </c>
      <c r="Z921" s="27">
        <f>ROUND(表2[[#This Row],[调整结果]]-表2[[#This Row],[14 ECI金额]],0)</f>
        <v>0</v>
      </c>
      <c r="AA921" t="s">
        <v>2198</v>
      </c>
    </row>
    <row r="922" spans="1:27" x14ac:dyDescent="0.2">
      <c r="A922" t="s">
        <v>1523</v>
      </c>
      <c r="B922" s="38" t="s">
        <v>1524</v>
      </c>
      <c r="C922" t="s">
        <v>1584</v>
      </c>
      <c r="D922" s="38" t="s">
        <v>1585</v>
      </c>
      <c r="E922" s="38" t="s">
        <v>1590</v>
      </c>
      <c r="F922">
        <v>12400151</v>
      </c>
      <c r="G922" s="39" t="s">
        <v>1604</v>
      </c>
      <c r="H922" s="39" t="s">
        <v>105</v>
      </c>
      <c r="I922" s="38" t="s">
        <v>10</v>
      </c>
      <c r="J922" s="38" t="s">
        <v>10</v>
      </c>
      <c r="K922" s="38" t="s">
        <v>106</v>
      </c>
      <c r="L922" s="38">
        <v>150</v>
      </c>
      <c r="M922" s="38">
        <v>500</v>
      </c>
      <c r="N922" s="2">
        <v>36000</v>
      </c>
      <c r="O922" s="2">
        <v>1</v>
      </c>
      <c r="P922" s="2">
        <v>0</v>
      </c>
      <c r="Q922" s="3">
        <v>0.11296</v>
      </c>
      <c r="R922" s="48" t="s">
        <v>2195</v>
      </c>
      <c r="S922" s="25">
        <v>0</v>
      </c>
      <c r="T922" s="23">
        <v>0</v>
      </c>
      <c r="U922" s="36">
        <f>VLOOKUP(表2[[#This Row],[2014 Segment]],表3[],3)</f>
        <v>0</v>
      </c>
      <c r="V922" s="50"/>
      <c r="W922" s="25">
        <f>表2[[#This Row],[GR]]+表2[[#This Row],[根据BU需调整GR]]</f>
        <v>0</v>
      </c>
      <c r="X922" s="23">
        <f>表2[[#This Row],[MAT销量]]*(1+表2[[#This Row],[调整后GR2]])</f>
        <v>0</v>
      </c>
      <c r="Y922" s="23">
        <f>表2[[#This Row],[调整结果]]/12/114.03</f>
        <v>0</v>
      </c>
      <c r="Z922" s="27">
        <f>ROUND(表2[[#This Row],[调整结果]]-表2[[#This Row],[14 ECI金额]],0)</f>
        <v>0</v>
      </c>
      <c r="AA922" t="s">
        <v>2198</v>
      </c>
    </row>
    <row r="923" spans="1:27" x14ac:dyDescent="0.2">
      <c r="A923" t="s">
        <v>1523</v>
      </c>
      <c r="B923" s="38" t="s">
        <v>1524</v>
      </c>
      <c r="C923" t="s">
        <v>1584</v>
      </c>
      <c r="D923" s="38" t="s">
        <v>1585</v>
      </c>
      <c r="E923" s="38" t="s">
        <v>1592</v>
      </c>
      <c r="F923">
        <v>12400188</v>
      </c>
      <c r="G923" s="39" t="s">
        <v>1605</v>
      </c>
      <c r="H923" s="39" t="s">
        <v>105</v>
      </c>
      <c r="I923" s="38" t="s">
        <v>10</v>
      </c>
      <c r="J923" s="38" t="s">
        <v>10</v>
      </c>
      <c r="K923" s="38" t="s">
        <v>106</v>
      </c>
      <c r="L923" s="38">
        <v>600</v>
      </c>
      <c r="M923" s="38">
        <v>300</v>
      </c>
      <c r="N923" s="2">
        <v>36000</v>
      </c>
      <c r="O923" s="2">
        <v>1</v>
      </c>
      <c r="P923" s="2">
        <v>0</v>
      </c>
      <c r="Q923" s="3">
        <v>0</v>
      </c>
      <c r="R923" s="48" t="s">
        <v>2195</v>
      </c>
      <c r="S923" s="25">
        <v>0</v>
      </c>
      <c r="T923" s="23">
        <v>0</v>
      </c>
      <c r="U923" s="36">
        <f>VLOOKUP(表2[[#This Row],[2014 Segment]],表3[],3)</f>
        <v>0</v>
      </c>
      <c r="V923" s="50"/>
      <c r="W923" s="25">
        <f>表2[[#This Row],[GR]]+表2[[#This Row],[根据BU需调整GR]]</f>
        <v>0</v>
      </c>
      <c r="X923" s="23">
        <f>表2[[#This Row],[MAT销量]]*(1+表2[[#This Row],[调整后GR2]])</f>
        <v>0</v>
      </c>
      <c r="Y923" s="23">
        <f>表2[[#This Row],[调整结果]]/12/114.03</f>
        <v>0</v>
      </c>
      <c r="Z923" s="27">
        <f>ROUND(表2[[#This Row],[调整结果]]-表2[[#This Row],[14 ECI金额]],0)</f>
        <v>0</v>
      </c>
      <c r="AA923" t="s">
        <v>2198</v>
      </c>
    </row>
    <row r="924" spans="1:27" x14ac:dyDescent="0.2">
      <c r="A924" t="s">
        <v>1523</v>
      </c>
      <c r="B924" s="38" t="s">
        <v>1524</v>
      </c>
      <c r="C924" t="s">
        <v>1584</v>
      </c>
      <c r="D924" s="38" t="s">
        <v>1585</v>
      </c>
      <c r="E924" s="38" t="s">
        <v>1586</v>
      </c>
      <c r="F924">
        <v>12400219</v>
      </c>
      <c r="G924" s="39" t="s">
        <v>1606</v>
      </c>
      <c r="H924" s="39" t="s">
        <v>105</v>
      </c>
      <c r="I924" s="38" t="s">
        <v>10</v>
      </c>
      <c r="J924" s="38" t="s">
        <v>10</v>
      </c>
      <c r="K924" s="38" t="s">
        <v>106</v>
      </c>
      <c r="L924" s="38">
        <v>410</v>
      </c>
      <c r="M924" s="38">
        <v>300</v>
      </c>
      <c r="N924" s="2">
        <v>78000</v>
      </c>
      <c r="O924" s="2">
        <v>1</v>
      </c>
      <c r="P924" s="2">
        <v>75413.759999999995</v>
      </c>
      <c r="Q924" s="3">
        <v>0.80352410256410001</v>
      </c>
      <c r="R924" s="48" t="s">
        <v>2197</v>
      </c>
      <c r="S924" s="25">
        <v>0</v>
      </c>
      <c r="T924" s="23">
        <v>75413.759999999995</v>
      </c>
      <c r="U924" s="36">
        <f>VLOOKUP(表2[[#This Row],[2014 Segment]],表3[],3)</f>
        <v>0</v>
      </c>
      <c r="V924" s="50"/>
      <c r="W924" s="25">
        <f>表2[[#This Row],[GR]]+表2[[#This Row],[根据BU需调整GR]]</f>
        <v>0</v>
      </c>
      <c r="X924" s="23">
        <f>表2[[#This Row],[MAT销量]]*(1+表2[[#This Row],[调整后GR2]])</f>
        <v>75413.759999999995</v>
      </c>
      <c r="Y924" s="23">
        <f>表2[[#This Row],[调整结果]]/12/114.03</f>
        <v>55.11251425063579</v>
      </c>
      <c r="Z924" s="27">
        <f>ROUND(表2[[#This Row],[调整结果]]-表2[[#This Row],[14 ECI金额]],0)</f>
        <v>0</v>
      </c>
      <c r="AA924" t="s">
        <v>2198</v>
      </c>
    </row>
    <row r="925" spans="1:27" x14ac:dyDescent="0.2">
      <c r="A925" t="s">
        <v>1523</v>
      </c>
      <c r="B925" s="38" t="s">
        <v>1524</v>
      </c>
      <c r="C925" t="s">
        <v>1584</v>
      </c>
      <c r="D925" s="38" t="s">
        <v>1585</v>
      </c>
      <c r="E925" s="38" t="s">
        <v>1597</v>
      </c>
      <c r="F925">
        <v>13000352</v>
      </c>
      <c r="G925" s="39" t="s">
        <v>1607</v>
      </c>
      <c r="H925" s="39" t="s">
        <v>105</v>
      </c>
      <c r="I925" s="38" t="s">
        <v>10</v>
      </c>
      <c r="J925" s="38" t="s">
        <v>10</v>
      </c>
      <c r="K925" s="38" t="s">
        <v>106</v>
      </c>
      <c r="L925" s="38">
        <v>50</v>
      </c>
      <c r="M925" s="38">
        <v>100</v>
      </c>
      <c r="N925" s="2">
        <v>194976</v>
      </c>
      <c r="O925" s="2">
        <v>1</v>
      </c>
      <c r="P925" s="2">
        <v>246612.50666667</v>
      </c>
      <c r="Q925" s="3">
        <v>0.64519120301985999</v>
      </c>
      <c r="R925" s="48" t="s">
        <v>2197</v>
      </c>
      <c r="S925" s="25">
        <v>0</v>
      </c>
      <c r="T925" s="23">
        <v>246612.51</v>
      </c>
      <c r="U925" s="36">
        <f>VLOOKUP(表2[[#This Row],[2014 Segment]],表3[],3)</f>
        <v>0</v>
      </c>
      <c r="V925" s="50"/>
      <c r="W925" s="25">
        <f>表2[[#This Row],[GR]]+表2[[#This Row],[根据BU需调整GR]]</f>
        <v>0</v>
      </c>
      <c r="X925" s="23">
        <f>表2[[#This Row],[MAT销量]]*(1+表2[[#This Row],[调整后GR2]])</f>
        <v>246612.50666667</v>
      </c>
      <c r="Y925" s="23">
        <f>表2[[#This Row],[调整结果]]/12/114.03</f>
        <v>180.22487259688239</v>
      </c>
      <c r="Z925" s="27">
        <f>ROUND(表2[[#This Row],[调整结果]]-表2[[#This Row],[14 ECI金额]],0)</f>
        <v>0</v>
      </c>
      <c r="AA925" t="s">
        <v>2198</v>
      </c>
    </row>
    <row r="926" spans="1:27" x14ac:dyDescent="0.2">
      <c r="A926" t="s">
        <v>1523</v>
      </c>
      <c r="B926" s="38" t="s">
        <v>1524</v>
      </c>
      <c r="C926" t="s">
        <v>1584</v>
      </c>
      <c r="D926" s="38" t="s">
        <v>1585</v>
      </c>
      <c r="E926" s="38" t="s">
        <v>1600</v>
      </c>
      <c r="F926">
        <v>13000552</v>
      </c>
      <c r="G926" s="39" t="s">
        <v>1608</v>
      </c>
      <c r="H926" s="39" t="s">
        <v>105</v>
      </c>
      <c r="I926" s="38" t="s">
        <v>10</v>
      </c>
      <c r="J926" s="38" t="s">
        <v>10</v>
      </c>
      <c r="K926" s="38" t="s">
        <v>106</v>
      </c>
      <c r="L926" s="38">
        <v>200</v>
      </c>
      <c r="M926" s="38">
        <v>100</v>
      </c>
      <c r="N926" s="2">
        <v>36000</v>
      </c>
      <c r="O926" s="2">
        <v>1</v>
      </c>
      <c r="P926" s="2">
        <v>0</v>
      </c>
      <c r="Q926" s="3">
        <v>0</v>
      </c>
      <c r="R926" s="48" t="s">
        <v>2195</v>
      </c>
      <c r="S926" s="25">
        <v>0</v>
      </c>
      <c r="T926" s="23">
        <v>0</v>
      </c>
      <c r="U926" s="36">
        <f>VLOOKUP(表2[[#This Row],[2014 Segment]],表3[],3)</f>
        <v>0</v>
      </c>
      <c r="V926" s="50"/>
      <c r="W926" s="25">
        <f>表2[[#This Row],[GR]]+表2[[#This Row],[根据BU需调整GR]]</f>
        <v>0</v>
      </c>
      <c r="X926" s="23">
        <f>表2[[#This Row],[MAT销量]]*(1+表2[[#This Row],[调整后GR2]])</f>
        <v>0</v>
      </c>
      <c r="Y926" s="23">
        <f>表2[[#This Row],[调整结果]]/12/114.03</f>
        <v>0</v>
      </c>
      <c r="Z926" s="27">
        <f>ROUND(表2[[#This Row],[调整结果]]-表2[[#This Row],[14 ECI金额]],0)</f>
        <v>0</v>
      </c>
      <c r="AA926" t="s">
        <v>2198</v>
      </c>
    </row>
    <row r="927" spans="1:27" x14ac:dyDescent="0.2">
      <c r="A927" t="s">
        <v>1523</v>
      </c>
      <c r="B927" s="38" t="s">
        <v>1524</v>
      </c>
      <c r="C927" t="s">
        <v>1584</v>
      </c>
      <c r="D927" s="38" t="s">
        <v>1585</v>
      </c>
      <c r="E927" s="38" t="s">
        <v>1597</v>
      </c>
      <c r="F927">
        <v>91000139</v>
      </c>
      <c r="G927" s="39" t="s">
        <v>1609</v>
      </c>
      <c r="H927" s="39" t="s">
        <v>105</v>
      </c>
      <c r="I927" s="38" t="s">
        <v>10</v>
      </c>
      <c r="J927" s="38" t="s">
        <v>10</v>
      </c>
      <c r="K927" s="38" t="s">
        <v>106</v>
      </c>
      <c r="L927" s="38">
        <v>300</v>
      </c>
      <c r="M927" s="38">
        <v>100</v>
      </c>
      <c r="N927" s="2">
        <v>444720</v>
      </c>
      <c r="O927" s="2">
        <v>2</v>
      </c>
      <c r="P927" s="2">
        <v>340578.13333332998</v>
      </c>
      <c r="Q927" s="3">
        <v>0.62531750314805001</v>
      </c>
      <c r="R927" s="48" t="s">
        <v>2197</v>
      </c>
      <c r="S927" s="25">
        <v>0</v>
      </c>
      <c r="T927" s="23">
        <v>340578.13</v>
      </c>
      <c r="U927" s="36">
        <f>VLOOKUP(表2[[#This Row],[2014 Segment]],表3[],3)</f>
        <v>0</v>
      </c>
      <c r="V927" s="50"/>
      <c r="W927" s="25">
        <f>表2[[#This Row],[GR]]+表2[[#This Row],[根据BU需调整GR]]</f>
        <v>0</v>
      </c>
      <c r="X927" s="23">
        <f>表2[[#This Row],[MAT销量]]*(1+表2[[#This Row],[调整后GR2]])</f>
        <v>340578.13333332998</v>
      </c>
      <c r="Y927" s="23">
        <f>表2[[#This Row],[调整结果]]/12/114.03</f>
        <v>248.89512506455171</v>
      </c>
      <c r="Z927" s="27">
        <f>ROUND(表2[[#This Row],[调整结果]]-表2[[#This Row],[14 ECI金额]],0)</f>
        <v>0</v>
      </c>
      <c r="AA927" t="s">
        <v>2198</v>
      </c>
    </row>
    <row r="928" spans="1:27" x14ac:dyDescent="0.2">
      <c r="A928" t="s">
        <v>1523</v>
      </c>
      <c r="B928" s="38" t="s">
        <v>1524</v>
      </c>
      <c r="C928" t="s">
        <v>1584</v>
      </c>
      <c r="D928" s="38" t="s">
        <v>1585</v>
      </c>
      <c r="E928" s="38" t="s">
        <v>1590</v>
      </c>
      <c r="F928">
        <v>91000168</v>
      </c>
      <c r="G928" s="39" t="s">
        <v>1610</v>
      </c>
      <c r="H928" s="39" t="s">
        <v>105</v>
      </c>
      <c r="I928" s="38" t="s">
        <v>10</v>
      </c>
      <c r="J928" s="38" t="s">
        <v>10</v>
      </c>
      <c r="K928" s="38" t="s">
        <v>106</v>
      </c>
      <c r="L928" s="38">
        <v>280</v>
      </c>
      <c r="M928" s="38">
        <v>300</v>
      </c>
      <c r="N928" s="2">
        <v>36000</v>
      </c>
      <c r="O928" s="2">
        <v>1</v>
      </c>
      <c r="P928" s="2">
        <v>20373.36</v>
      </c>
      <c r="Q928" s="3">
        <v>9.5024999999999998E-2</v>
      </c>
      <c r="R928" s="48" t="s">
        <v>2195</v>
      </c>
      <c r="S928" s="25">
        <v>0</v>
      </c>
      <c r="T928" s="23">
        <v>20373.36</v>
      </c>
      <c r="U928" s="36">
        <f>VLOOKUP(表2[[#This Row],[2014 Segment]],表3[],3)</f>
        <v>0</v>
      </c>
      <c r="V928" s="50"/>
      <c r="W928" s="25">
        <f>表2[[#This Row],[GR]]+表2[[#This Row],[根据BU需调整GR]]</f>
        <v>0</v>
      </c>
      <c r="X928" s="23">
        <f>表2[[#This Row],[MAT销量]]*(1+表2[[#This Row],[调整后GR2]])</f>
        <v>20373.36</v>
      </c>
      <c r="Y928" s="23">
        <f>表2[[#This Row],[调整结果]]/12/114.03</f>
        <v>14.888888888888889</v>
      </c>
      <c r="Z928" s="27">
        <f>ROUND(表2[[#This Row],[调整结果]]-表2[[#This Row],[14 ECI金额]],0)</f>
        <v>0</v>
      </c>
      <c r="AA928" t="s">
        <v>2198</v>
      </c>
    </row>
    <row r="929" spans="1:27" x14ac:dyDescent="0.2">
      <c r="A929" t="s">
        <v>1523</v>
      </c>
      <c r="B929" s="38" t="s">
        <v>1524</v>
      </c>
      <c r="C929" t="s">
        <v>1584</v>
      </c>
      <c r="D929" s="38" t="s">
        <v>1585</v>
      </c>
      <c r="E929" s="38" t="s">
        <v>1600</v>
      </c>
      <c r="F929">
        <v>91049196</v>
      </c>
      <c r="G929" s="39" t="s">
        <v>1611</v>
      </c>
      <c r="H929" s="39" t="s">
        <v>105</v>
      </c>
      <c r="I929" s="38" t="s">
        <v>10</v>
      </c>
      <c r="J929" s="38" t="s">
        <v>10</v>
      </c>
      <c r="K929" s="38" t="s">
        <v>107</v>
      </c>
      <c r="L929" s="38">
        <v>200</v>
      </c>
      <c r="M929" s="38">
        <v>200</v>
      </c>
      <c r="N929" s="2">
        <v>36000</v>
      </c>
      <c r="O929" s="2">
        <v>1</v>
      </c>
      <c r="P929" s="2">
        <v>15204</v>
      </c>
      <c r="Q929" s="3">
        <v>9.5024999999999998E-2</v>
      </c>
      <c r="R929" s="48" t="s">
        <v>2195</v>
      </c>
      <c r="S929" s="25">
        <v>0</v>
      </c>
      <c r="T929" s="23">
        <v>15204</v>
      </c>
      <c r="U929" s="36">
        <f>VLOOKUP(表2[[#This Row],[2014 Segment]],表3[],3)</f>
        <v>0</v>
      </c>
      <c r="V929" s="50"/>
      <c r="W929" s="25">
        <f>表2[[#This Row],[GR]]+表2[[#This Row],[根据BU需调整GR]]</f>
        <v>0</v>
      </c>
      <c r="X929" s="23">
        <f>表2[[#This Row],[MAT销量]]*(1+表2[[#This Row],[调整后GR2]])</f>
        <v>15204</v>
      </c>
      <c r="Y929" s="23">
        <f>表2[[#This Row],[调整结果]]/12/114.03</f>
        <v>11.111111111111111</v>
      </c>
      <c r="Z929" s="27">
        <f>ROUND(表2[[#This Row],[调整结果]]-表2[[#This Row],[14 ECI金额]],0)</f>
        <v>0</v>
      </c>
      <c r="AA929" t="s">
        <v>2198</v>
      </c>
    </row>
    <row r="930" spans="1:27" x14ac:dyDescent="0.2">
      <c r="A930" t="s">
        <v>1612</v>
      </c>
      <c r="B930" s="38" t="s">
        <v>458</v>
      </c>
      <c r="C930" t="s">
        <v>1613</v>
      </c>
      <c r="D930" s="38" t="s">
        <v>1614</v>
      </c>
      <c r="E930" s="38" t="s">
        <v>1615</v>
      </c>
      <c r="F930">
        <v>11000002</v>
      </c>
      <c r="G930" s="39" t="s">
        <v>1616</v>
      </c>
      <c r="H930" s="39" t="s">
        <v>105</v>
      </c>
      <c r="I930" s="38" t="s">
        <v>1</v>
      </c>
      <c r="J930" s="38" t="s">
        <v>273</v>
      </c>
      <c r="K930" s="38" t="s">
        <v>104</v>
      </c>
      <c r="L930" s="38">
        <v>1070</v>
      </c>
      <c r="M930" s="38">
        <v>1500</v>
      </c>
      <c r="N930" s="2">
        <v>45192</v>
      </c>
      <c r="O930" s="2">
        <v>1</v>
      </c>
      <c r="P930" s="2">
        <v>24327.200000000001</v>
      </c>
      <c r="Q930" s="3">
        <v>0.35249955744380002</v>
      </c>
      <c r="R930" s="48" t="s">
        <v>2196</v>
      </c>
      <c r="S930" s="25">
        <v>0</v>
      </c>
      <c r="T930" s="23">
        <v>24327.200000000001</v>
      </c>
      <c r="U930" s="36">
        <f>VLOOKUP(表2[[#This Row],[2014 Segment]],表3[],3)</f>
        <v>0</v>
      </c>
      <c r="V930" s="50"/>
      <c r="W930" s="25">
        <f>表2[[#This Row],[GR]]+表2[[#This Row],[根据BU需调整GR]]</f>
        <v>0</v>
      </c>
      <c r="X930" s="23">
        <f>表2[[#This Row],[MAT销量]]*(1+表2[[#This Row],[调整后GR2]])</f>
        <v>24327.200000000001</v>
      </c>
      <c r="Y930" s="23">
        <f>表2[[#This Row],[调整结果]]/12/114.03</f>
        <v>17.778362419246395</v>
      </c>
      <c r="Z930" s="27">
        <f>ROUND(表2[[#This Row],[调整结果]]-表2[[#This Row],[14 ECI金额]],0)</f>
        <v>0</v>
      </c>
      <c r="AA930" t="s">
        <v>2198</v>
      </c>
    </row>
    <row r="931" spans="1:27" x14ac:dyDescent="0.2">
      <c r="A931" t="s">
        <v>1612</v>
      </c>
      <c r="B931" s="38" t="s">
        <v>458</v>
      </c>
      <c r="C931" t="s">
        <v>1613</v>
      </c>
      <c r="D931" s="38" t="s">
        <v>1614</v>
      </c>
      <c r="E931" s="38" t="s">
        <v>1615</v>
      </c>
      <c r="F931">
        <v>11000003</v>
      </c>
      <c r="G931" s="39" t="s">
        <v>274</v>
      </c>
      <c r="H931" s="39" t="s">
        <v>105</v>
      </c>
      <c r="I931" s="38" t="s">
        <v>1</v>
      </c>
      <c r="J931" s="38" t="s">
        <v>275</v>
      </c>
      <c r="K931" s="38" t="s">
        <v>104</v>
      </c>
      <c r="L931" s="38">
        <v>1200</v>
      </c>
      <c r="M931" s="38">
        <v>1818</v>
      </c>
      <c r="N931" s="2">
        <v>62880</v>
      </c>
      <c r="O931" s="2">
        <v>1</v>
      </c>
      <c r="P931" s="2">
        <v>79367.12</v>
      </c>
      <c r="Q931" s="3">
        <v>0.63110877862595005</v>
      </c>
      <c r="R931" s="48" t="s">
        <v>2197</v>
      </c>
      <c r="S931" s="25">
        <v>0</v>
      </c>
      <c r="T931" s="23">
        <v>79367.12</v>
      </c>
      <c r="U931" s="36">
        <f>VLOOKUP(表2[[#This Row],[2014 Segment]],表3[],3)</f>
        <v>0</v>
      </c>
      <c r="V931" s="50"/>
      <c r="W931" s="25">
        <f>表2[[#This Row],[GR]]+表2[[#This Row],[根据BU需调整GR]]</f>
        <v>0</v>
      </c>
      <c r="X931" s="23">
        <f>表2[[#This Row],[MAT销量]]*(1+表2[[#This Row],[调整后GR2]])</f>
        <v>79367.12</v>
      </c>
      <c r="Y931" s="23">
        <f>表2[[#This Row],[调整结果]]/12/114.03</f>
        <v>58.001636996112133</v>
      </c>
      <c r="Z931" s="27">
        <f>ROUND(表2[[#This Row],[调整结果]]-表2[[#This Row],[14 ECI金额]],0)</f>
        <v>0</v>
      </c>
      <c r="AA931" t="s">
        <v>2198</v>
      </c>
    </row>
    <row r="932" spans="1:27" x14ac:dyDescent="0.2">
      <c r="A932" t="s">
        <v>1612</v>
      </c>
      <c r="B932" s="38" t="s">
        <v>458</v>
      </c>
      <c r="C932" t="s">
        <v>1613</v>
      </c>
      <c r="D932" s="38" t="s">
        <v>1614</v>
      </c>
      <c r="E932" s="38" t="s">
        <v>1617</v>
      </c>
      <c r="F932">
        <v>11000005</v>
      </c>
      <c r="G932" s="39" t="s">
        <v>276</v>
      </c>
      <c r="H932" s="39" t="s">
        <v>105</v>
      </c>
      <c r="I932" s="38" t="s">
        <v>1</v>
      </c>
      <c r="J932" s="38" t="s">
        <v>275</v>
      </c>
      <c r="K932" s="38" t="s">
        <v>104</v>
      </c>
      <c r="L932" s="38">
        <v>720</v>
      </c>
      <c r="M932" s="38">
        <v>2909</v>
      </c>
      <c r="N932" s="2">
        <v>36000</v>
      </c>
      <c r="O932" s="2">
        <v>1</v>
      </c>
      <c r="P932" s="2">
        <v>42875.813333332997</v>
      </c>
      <c r="Q932" s="3">
        <v>0.28825444444443998</v>
      </c>
      <c r="R932" s="48" t="s">
        <v>2196</v>
      </c>
      <c r="S932" s="25">
        <v>0</v>
      </c>
      <c r="T932" s="23">
        <v>42875.81</v>
      </c>
      <c r="U932" s="36">
        <f>VLOOKUP(表2[[#This Row],[2014 Segment]],表3[],3)</f>
        <v>0</v>
      </c>
      <c r="V932" s="50"/>
      <c r="W932" s="25">
        <f>表2[[#This Row],[GR]]+表2[[#This Row],[根据BU需调整GR]]</f>
        <v>0</v>
      </c>
      <c r="X932" s="23">
        <f>表2[[#This Row],[MAT销量]]*(1+表2[[#This Row],[调整后GR2]])</f>
        <v>42875.813333332997</v>
      </c>
      <c r="Y932" s="23">
        <f>表2[[#This Row],[调整结果]]/12/114.03</f>
        <v>31.33372309431217</v>
      </c>
      <c r="Z932" s="27">
        <f>ROUND(表2[[#This Row],[调整结果]]-表2[[#This Row],[14 ECI金额]],0)</f>
        <v>0</v>
      </c>
      <c r="AA932" t="s">
        <v>2198</v>
      </c>
    </row>
    <row r="933" spans="1:27" x14ac:dyDescent="0.2">
      <c r="A933" t="s">
        <v>1612</v>
      </c>
      <c r="B933" s="38" t="s">
        <v>458</v>
      </c>
      <c r="C933" t="s">
        <v>1613</v>
      </c>
      <c r="D933" s="38" t="s">
        <v>1614</v>
      </c>
      <c r="E933" s="38" t="s">
        <v>1618</v>
      </c>
      <c r="F933">
        <v>11000007</v>
      </c>
      <c r="G933" s="39" t="s">
        <v>1619</v>
      </c>
      <c r="H933" s="39" t="s">
        <v>105</v>
      </c>
      <c r="I933" s="38" t="s">
        <v>1</v>
      </c>
      <c r="J933" s="38" t="s">
        <v>142</v>
      </c>
      <c r="K933" s="38" t="s">
        <v>104</v>
      </c>
      <c r="L933" s="38">
        <v>3000</v>
      </c>
      <c r="M933" s="38">
        <v>1200</v>
      </c>
      <c r="N933" s="2">
        <v>36000</v>
      </c>
      <c r="O933" s="2">
        <v>1</v>
      </c>
      <c r="P933" s="2">
        <v>4561.2</v>
      </c>
      <c r="Q933" s="3">
        <v>0.43091388888888998</v>
      </c>
      <c r="R933" s="48" t="s">
        <v>2196</v>
      </c>
      <c r="S933" s="25">
        <v>0</v>
      </c>
      <c r="T933" s="23">
        <v>4561.2</v>
      </c>
      <c r="U933" s="36">
        <f>VLOOKUP(表2[[#This Row],[2014 Segment]],表3[],3)</f>
        <v>0</v>
      </c>
      <c r="V933" s="50"/>
      <c r="W933" s="25">
        <f>表2[[#This Row],[GR]]+表2[[#This Row],[根据BU需调整GR]]</f>
        <v>0</v>
      </c>
      <c r="X933" s="23">
        <f>表2[[#This Row],[MAT销量]]*(1+表2[[#This Row],[调整后GR2]])</f>
        <v>4561.2</v>
      </c>
      <c r="Y933" s="23">
        <f>表2[[#This Row],[调整结果]]/12/114.03</f>
        <v>3.333333333333333</v>
      </c>
      <c r="Z933" s="27">
        <f>ROUND(表2[[#This Row],[调整结果]]-表2[[#This Row],[14 ECI金额]],0)</f>
        <v>0</v>
      </c>
      <c r="AA933" t="s">
        <v>2198</v>
      </c>
    </row>
    <row r="934" spans="1:27" x14ac:dyDescent="0.2">
      <c r="A934" t="s">
        <v>1612</v>
      </c>
      <c r="B934" s="38" t="s">
        <v>458</v>
      </c>
      <c r="C934" t="s">
        <v>1613</v>
      </c>
      <c r="D934" s="38" t="s">
        <v>1614</v>
      </c>
      <c r="E934" s="38" t="s">
        <v>1618</v>
      </c>
      <c r="F934">
        <v>11000009</v>
      </c>
      <c r="G934" s="39" t="s">
        <v>1620</v>
      </c>
      <c r="H934" s="39" t="s">
        <v>105</v>
      </c>
      <c r="I934" s="38" t="s">
        <v>1</v>
      </c>
      <c r="J934" s="38" t="s">
        <v>142</v>
      </c>
      <c r="K934" s="38" t="s">
        <v>104</v>
      </c>
      <c r="L934" s="38">
        <v>1000</v>
      </c>
      <c r="M934" s="38">
        <v>200</v>
      </c>
      <c r="N934" s="2">
        <v>36000</v>
      </c>
      <c r="O934" s="2">
        <v>1</v>
      </c>
      <c r="P934" s="2">
        <v>18245.866666667</v>
      </c>
      <c r="Q934" s="3">
        <v>0.38777777777778</v>
      </c>
      <c r="R934" s="48" t="s">
        <v>2196</v>
      </c>
      <c r="S934" s="25">
        <v>0</v>
      </c>
      <c r="T934" s="23">
        <v>18245.87</v>
      </c>
      <c r="U934" s="36">
        <f>VLOOKUP(表2[[#This Row],[2014 Segment]],表3[],3)</f>
        <v>0</v>
      </c>
      <c r="V934" s="50"/>
      <c r="W934" s="25">
        <f>表2[[#This Row],[GR]]+表2[[#This Row],[根据BU需调整GR]]</f>
        <v>0</v>
      </c>
      <c r="X934" s="23">
        <f>表2[[#This Row],[MAT销量]]*(1+表2[[#This Row],[调整后GR2]])</f>
        <v>18245.866666667</v>
      </c>
      <c r="Y934" s="23">
        <f>表2[[#This Row],[调整结果]]/12/114.03</f>
        <v>13.334112855291735</v>
      </c>
      <c r="Z934" s="27">
        <f>ROUND(表2[[#This Row],[调整结果]]-表2[[#This Row],[14 ECI金额]],0)</f>
        <v>0</v>
      </c>
      <c r="AA934" t="s">
        <v>2198</v>
      </c>
    </row>
    <row r="935" spans="1:27" x14ac:dyDescent="0.2">
      <c r="A935" t="s">
        <v>1612</v>
      </c>
      <c r="B935" s="38" t="s">
        <v>458</v>
      </c>
      <c r="C935" t="s">
        <v>1613</v>
      </c>
      <c r="D935" s="38" t="s">
        <v>1614</v>
      </c>
      <c r="E935" s="38" t="s">
        <v>1617</v>
      </c>
      <c r="F935">
        <v>11000011</v>
      </c>
      <c r="G935" s="39" t="s">
        <v>277</v>
      </c>
      <c r="H935" s="39" t="s">
        <v>105</v>
      </c>
      <c r="I935" s="38" t="s">
        <v>1</v>
      </c>
      <c r="J935" s="38" t="s">
        <v>273</v>
      </c>
      <c r="K935" s="38" t="s">
        <v>104</v>
      </c>
      <c r="L935" s="38">
        <v>1625</v>
      </c>
      <c r="M935" s="38">
        <v>6647</v>
      </c>
      <c r="N935" s="2">
        <v>360000</v>
      </c>
      <c r="O935" s="2">
        <v>2</v>
      </c>
      <c r="P935" s="2">
        <v>0</v>
      </c>
      <c r="Q935" s="3">
        <v>0</v>
      </c>
      <c r="R935" s="48" t="s">
        <v>2195</v>
      </c>
      <c r="S935" s="25">
        <v>0</v>
      </c>
      <c r="T935" s="23">
        <v>0</v>
      </c>
      <c r="U935" s="36">
        <f>VLOOKUP(表2[[#This Row],[2014 Segment]],表3[],3)</f>
        <v>0</v>
      </c>
      <c r="V935" s="50"/>
      <c r="W935" s="25">
        <f>表2[[#This Row],[GR]]+表2[[#This Row],[根据BU需调整GR]]</f>
        <v>0</v>
      </c>
      <c r="X935" s="23">
        <f>表2[[#This Row],[MAT销量]]*(1+表2[[#This Row],[调整后GR2]])</f>
        <v>0</v>
      </c>
      <c r="Y935" s="23">
        <f>表2[[#This Row],[调整结果]]/12/114.03</f>
        <v>0</v>
      </c>
      <c r="Z935" s="27">
        <f>ROUND(表2[[#This Row],[调整结果]]-表2[[#This Row],[14 ECI金额]],0)</f>
        <v>0</v>
      </c>
      <c r="AA935" t="s">
        <v>2198</v>
      </c>
    </row>
    <row r="936" spans="1:27" x14ac:dyDescent="0.2">
      <c r="A936" t="s">
        <v>1612</v>
      </c>
      <c r="B936" s="38" t="s">
        <v>458</v>
      </c>
      <c r="C936" t="s">
        <v>1613</v>
      </c>
      <c r="D936" s="38" t="s">
        <v>1614</v>
      </c>
      <c r="E936" s="38" t="s">
        <v>1621</v>
      </c>
      <c r="F936">
        <v>11000012</v>
      </c>
      <c r="G936" s="39" t="s">
        <v>278</v>
      </c>
      <c r="H936" s="39" t="s">
        <v>103</v>
      </c>
      <c r="I936" s="38" t="s">
        <v>1</v>
      </c>
      <c r="J936" s="38" t="s">
        <v>279</v>
      </c>
      <c r="K936" s="38" t="s">
        <v>104</v>
      </c>
      <c r="L936" s="38">
        <v>2300</v>
      </c>
      <c r="M936" s="38">
        <v>3333</v>
      </c>
      <c r="N936" s="2">
        <v>240000</v>
      </c>
      <c r="O936" s="2">
        <v>2</v>
      </c>
      <c r="P936" s="2">
        <v>222285.70666667001</v>
      </c>
      <c r="Q936" s="3">
        <v>0.46455974999999999</v>
      </c>
      <c r="R936" s="48" t="s">
        <v>2196</v>
      </c>
      <c r="S936" s="25">
        <v>0</v>
      </c>
      <c r="T936" s="23">
        <v>222285.71</v>
      </c>
      <c r="U936" s="36">
        <f>VLOOKUP(表2[[#This Row],[2014 Segment]],表3[],3)</f>
        <v>0</v>
      </c>
      <c r="V936" s="50"/>
      <c r="W936" s="25">
        <f>表2[[#This Row],[GR]]+表2[[#This Row],[根据BU需调整GR]]</f>
        <v>0</v>
      </c>
      <c r="X936" s="23">
        <f>表2[[#This Row],[MAT销量]]*(1+表2[[#This Row],[调整后GR2]])</f>
        <v>222285.70666667001</v>
      </c>
      <c r="Y936" s="23">
        <f>表2[[#This Row],[调整结果]]/12/114.03</f>
        <v>162.44680249837032</v>
      </c>
      <c r="Z936" s="27">
        <f>ROUND(表2[[#This Row],[调整结果]]-表2[[#This Row],[14 ECI金额]],0)</f>
        <v>0</v>
      </c>
      <c r="AA936" t="s">
        <v>2198</v>
      </c>
    </row>
    <row r="937" spans="1:27" x14ac:dyDescent="0.2">
      <c r="A937" t="s">
        <v>1612</v>
      </c>
      <c r="B937" s="38" t="s">
        <v>458</v>
      </c>
      <c r="C937" t="s">
        <v>1613</v>
      </c>
      <c r="D937" s="38" t="s">
        <v>1614</v>
      </c>
      <c r="E937" s="38" t="s">
        <v>1621</v>
      </c>
      <c r="F937">
        <v>11000017</v>
      </c>
      <c r="G937" s="39" t="s">
        <v>1622</v>
      </c>
      <c r="H937" s="39" t="s">
        <v>103</v>
      </c>
      <c r="I937" s="38" t="s">
        <v>1</v>
      </c>
      <c r="J937" s="38" t="s">
        <v>279</v>
      </c>
      <c r="K937" s="38" t="s">
        <v>104</v>
      </c>
      <c r="L937" s="38">
        <v>1456</v>
      </c>
      <c r="M937" s="38">
        <v>1665</v>
      </c>
      <c r="N937" s="2">
        <v>60000</v>
      </c>
      <c r="O937" s="2">
        <v>1</v>
      </c>
      <c r="P937" s="2">
        <v>0</v>
      </c>
      <c r="Q937" s="3">
        <v>0</v>
      </c>
      <c r="R937" s="48" t="s">
        <v>2195</v>
      </c>
      <c r="S937" s="25">
        <v>0</v>
      </c>
      <c r="T937" s="23">
        <v>0</v>
      </c>
      <c r="U937" s="36">
        <f>VLOOKUP(表2[[#This Row],[2014 Segment]],表3[],3)</f>
        <v>0</v>
      </c>
      <c r="V937" s="50"/>
      <c r="W937" s="25">
        <f>表2[[#This Row],[GR]]+表2[[#This Row],[根据BU需调整GR]]</f>
        <v>0</v>
      </c>
      <c r="X937" s="23">
        <f>表2[[#This Row],[MAT销量]]*(1+表2[[#This Row],[调整后GR2]])</f>
        <v>0</v>
      </c>
      <c r="Y937" s="23">
        <f>表2[[#This Row],[调整结果]]/12/114.03</f>
        <v>0</v>
      </c>
      <c r="Z937" s="27">
        <f>ROUND(表2[[#This Row],[调整结果]]-表2[[#This Row],[14 ECI金额]],0)</f>
        <v>0</v>
      </c>
      <c r="AA937" t="s">
        <v>2198</v>
      </c>
    </row>
    <row r="938" spans="1:27" x14ac:dyDescent="0.2">
      <c r="A938" t="s">
        <v>1612</v>
      </c>
      <c r="B938" s="38" t="s">
        <v>458</v>
      </c>
      <c r="C938" t="s">
        <v>1613</v>
      </c>
      <c r="D938" s="38" t="s">
        <v>1614</v>
      </c>
      <c r="E938" s="38" t="s">
        <v>1621</v>
      </c>
      <c r="F938">
        <v>11000031</v>
      </c>
      <c r="G938" s="39" t="s">
        <v>1623</v>
      </c>
      <c r="H938" s="39" t="s">
        <v>105</v>
      </c>
      <c r="I938" s="38" t="s">
        <v>1</v>
      </c>
      <c r="J938" s="38" t="s">
        <v>280</v>
      </c>
      <c r="K938" s="38" t="s">
        <v>104</v>
      </c>
      <c r="L938" s="38">
        <v>1500</v>
      </c>
      <c r="M938" s="38">
        <v>1200</v>
      </c>
      <c r="N938" s="2">
        <v>77760</v>
      </c>
      <c r="O938" s="2">
        <v>1</v>
      </c>
      <c r="P938" s="2">
        <v>22958.639999999999</v>
      </c>
      <c r="Q938" s="3">
        <v>0.26618312757202001</v>
      </c>
      <c r="R938" s="48" t="s">
        <v>2196</v>
      </c>
      <c r="S938" s="25">
        <v>0</v>
      </c>
      <c r="T938" s="23">
        <v>22958.639999999999</v>
      </c>
      <c r="U938" s="36">
        <f>VLOOKUP(表2[[#This Row],[2014 Segment]],表3[],3)</f>
        <v>0</v>
      </c>
      <c r="V938" s="50"/>
      <c r="W938" s="25">
        <f>表2[[#This Row],[GR]]+表2[[#This Row],[根据BU需调整GR]]</f>
        <v>0</v>
      </c>
      <c r="X938" s="23">
        <f>表2[[#This Row],[MAT销量]]*(1+表2[[#This Row],[调整后GR2]])</f>
        <v>22958.639999999999</v>
      </c>
      <c r="Y938" s="23">
        <f>表2[[#This Row],[调整结果]]/12/114.03</f>
        <v>16.778216258879244</v>
      </c>
      <c r="Z938" s="27">
        <f>ROUND(表2[[#This Row],[调整结果]]-表2[[#This Row],[14 ECI金额]],0)</f>
        <v>0</v>
      </c>
      <c r="AA938" t="s">
        <v>2198</v>
      </c>
    </row>
    <row r="939" spans="1:27" x14ac:dyDescent="0.2">
      <c r="A939" t="s">
        <v>1612</v>
      </c>
      <c r="B939" s="38" t="s">
        <v>458</v>
      </c>
      <c r="C939" t="s">
        <v>1613</v>
      </c>
      <c r="D939" s="38" t="s">
        <v>1614</v>
      </c>
      <c r="E939" s="38" t="s">
        <v>1621</v>
      </c>
      <c r="F939">
        <v>11000033</v>
      </c>
      <c r="G939" s="39" t="s">
        <v>648</v>
      </c>
      <c r="H939" s="39" t="s">
        <v>103</v>
      </c>
      <c r="I939" s="38" t="s">
        <v>1</v>
      </c>
      <c r="J939" s="38" t="s">
        <v>280</v>
      </c>
      <c r="K939" s="38" t="s">
        <v>104</v>
      </c>
      <c r="L939" s="38">
        <v>1200</v>
      </c>
      <c r="M939" s="38">
        <v>1000</v>
      </c>
      <c r="N939" s="2">
        <v>49426.334999999999</v>
      </c>
      <c r="O939" s="2">
        <v>1</v>
      </c>
      <c r="P939" s="2">
        <v>34057.813333332997</v>
      </c>
      <c r="Q939" s="3">
        <v>0.79326375301749996</v>
      </c>
      <c r="R939" s="48" t="s">
        <v>2197</v>
      </c>
      <c r="S939" s="25">
        <v>0</v>
      </c>
      <c r="T939" s="23">
        <v>34057.81</v>
      </c>
      <c r="U939" s="36">
        <f>VLOOKUP(表2[[#This Row],[2014 Segment]],表3[],3)</f>
        <v>0</v>
      </c>
      <c r="V939" s="50"/>
      <c r="W939" s="25">
        <f>表2[[#This Row],[GR]]+表2[[#This Row],[根据BU需调整GR]]</f>
        <v>0</v>
      </c>
      <c r="X939" s="23">
        <f>表2[[#This Row],[MAT销量]]*(1+表2[[#This Row],[调整后GR2]])</f>
        <v>34057.813333332997</v>
      </c>
      <c r="Y939" s="23">
        <f>表2[[#This Row],[调整结果]]/12/114.03</f>
        <v>24.889512506455169</v>
      </c>
      <c r="Z939" s="27">
        <f>ROUND(表2[[#This Row],[调整结果]]-表2[[#This Row],[14 ECI金额]],0)</f>
        <v>0</v>
      </c>
      <c r="AA939" t="s">
        <v>2198</v>
      </c>
    </row>
    <row r="940" spans="1:27" x14ac:dyDescent="0.2">
      <c r="A940" t="s">
        <v>1612</v>
      </c>
      <c r="B940" s="38" t="s">
        <v>458</v>
      </c>
      <c r="C940" t="s">
        <v>1613</v>
      </c>
      <c r="D940" s="38" t="s">
        <v>1614</v>
      </c>
      <c r="E940" s="38" t="s">
        <v>1617</v>
      </c>
      <c r="F940">
        <v>11000039</v>
      </c>
      <c r="G940" s="39" t="s">
        <v>649</v>
      </c>
      <c r="H940" s="39" t="s">
        <v>103</v>
      </c>
      <c r="I940" s="38" t="s">
        <v>1</v>
      </c>
      <c r="J940" s="38" t="s">
        <v>281</v>
      </c>
      <c r="K940" s="38" t="s">
        <v>104</v>
      </c>
      <c r="L940" s="38">
        <v>1400</v>
      </c>
      <c r="M940" s="38">
        <v>1309</v>
      </c>
      <c r="N940" s="2">
        <v>53730.67</v>
      </c>
      <c r="O940" s="2">
        <v>1</v>
      </c>
      <c r="P940" s="2">
        <v>23110.586666667001</v>
      </c>
      <c r="Q940" s="3">
        <v>0.36065025803697998</v>
      </c>
      <c r="R940" s="48" t="s">
        <v>2196</v>
      </c>
      <c r="S940" s="25">
        <v>0</v>
      </c>
      <c r="T940" s="23">
        <v>23110.59</v>
      </c>
      <c r="U940" s="36">
        <f>VLOOKUP(表2[[#This Row],[2014 Segment]],表3[],3)</f>
        <v>0</v>
      </c>
      <c r="V940" s="50"/>
      <c r="W940" s="25">
        <f>表2[[#This Row],[GR]]+表2[[#This Row],[根据BU需调整GR]]</f>
        <v>0</v>
      </c>
      <c r="X940" s="23">
        <f>表2[[#This Row],[MAT销量]]*(1+表2[[#This Row],[调整后GR2]])</f>
        <v>23110.586666667001</v>
      </c>
      <c r="Y940" s="23">
        <f>表2[[#This Row],[调整结果]]/12/114.03</f>
        <v>16.889259161819258</v>
      </c>
      <c r="Z940" s="27">
        <f>ROUND(表2[[#This Row],[调整结果]]-表2[[#This Row],[14 ECI金额]],0)</f>
        <v>0</v>
      </c>
      <c r="AA940" t="s">
        <v>2198</v>
      </c>
    </row>
    <row r="941" spans="1:27" x14ac:dyDescent="0.2">
      <c r="A941" t="s">
        <v>1612</v>
      </c>
      <c r="B941" s="38" t="s">
        <v>458</v>
      </c>
      <c r="C941" t="s">
        <v>1613</v>
      </c>
      <c r="D941" s="38" t="s">
        <v>1614</v>
      </c>
      <c r="E941" s="38" t="s">
        <v>1617</v>
      </c>
      <c r="F941">
        <v>11000040</v>
      </c>
      <c r="G941" s="39" t="s">
        <v>1624</v>
      </c>
      <c r="H941" s="39" t="s">
        <v>105</v>
      </c>
      <c r="I941" s="38" t="s">
        <v>1</v>
      </c>
      <c r="J941" s="38" t="s">
        <v>281</v>
      </c>
      <c r="K941" s="38" t="s">
        <v>106</v>
      </c>
      <c r="L941" s="38">
        <v>600</v>
      </c>
      <c r="M941" s="38">
        <v>2182</v>
      </c>
      <c r="N941" s="2">
        <v>144000</v>
      </c>
      <c r="O941" s="2">
        <v>1</v>
      </c>
      <c r="P941" s="2">
        <v>109472</v>
      </c>
      <c r="Q941" s="3">
        <v>0.64882777777778</v>
      </c>
      <c r="R941" s="48" t="s">
        <v>2197</v>
      </c>
      <c r="S941" s="25">
        <v>0</v>
      </c>
      <c r="T941" s="23">
        <v>109472</v>
      </c>
      <c r="U941" s="36">
        <f>VLOOKUP(表2[[#This Row],[2014 Segment]],表3[],3)</f>
        <v>0</v>
      </c>
      <c r="V941" s="50"/>
      <c r="W941" s="25">
        <f>表2[[#This Row],[GR]]+表2[[#This Row],[根据BU需调整GR]]</f>
        <v>0</v>
      </c>
      <c r="X941" s="23">
        <f>表2[[#This Row],[MAT销量]]*(1+表2[[#This Row],[调整后GR2]])</f>
        <v>109472</v>
      </c>
      <c r="Y941" s="23">
        <f>表2[[#This Row],[调整结果]]/12/114.03</f>
        <v>80.002338565874467</v>
      </c>
      <c r="Z941" s="27">
        <f>ROUND(表2[[#This Row],[调整结果]]-表2[[#This Row],[14 ECI金额]],0)</f>
        <v>0</v>
      </c>
      <c r="AA941" t="s">
        <v>2198</v>
      </c>
    </row>
    <row r="942" spans="1:27" x14ac:dyDescent="0.2">
      <c r="A942" t="s">
        <v>1612</v>
      </c>
      <c r="B942" s="38" t="s">
        <v>458</v>
      </c>
      <c r="C942" t="s">
        <v>1613</v>
      </c>
      <c r="D942" s="38" t="s">
        <v>1614</v>
      </c>
      <c r="E942" s="38" t="s">
        <v>1618</v>
      </c>
      <c r="F942">
        <v>11000046</v>
      </c>
      <c r="G942" s="39" t="s">
        <v>1625</v>
      </c>
      <c r="H942" s="39" t="s">
        <v>105</v>
      </c>
      <c r="I942" s="38" t="s">
        <v>1</v>
      </c>
      <c r="J942" s="38" t="s">
        <v>40</v>
      </c>
      <c r="K942" s="38" t="s">
        <v>107</v>
      </c>
      <c r="L942" s="38">
        <v>260</v>
      </c>
      <c r="M942" s="38">
        <v>300</v>
      </c>
      <c r="N942" s="2">
        <v>36276</v>
      </c>
      <c r="O942" s="2">
        <v>1</v>
      </c>
      <c r="P942" s="2">
        <v>12315.773333333</v>
      </c>
      <c r="Q942" s="3">
        <v>0.61847695446024997</v>
      </c>
      <c r="R942" s="48" t="s">
        <v>2197</v>
      </c>
      <c r="S942" s="25">
        <v>0</v>
      </c>
      <c r="T942" s="23">
        <v>12315.77</v>
      </c>
      <c r="U942" s="36">
        <f>VLOOKUP(表2[[#This Row],[2014 Segment]],表3[],3)</f>
        <v>0</v>
      </c>
      <c r="V942" s="50"/>
      <c r="W942" s="25">
        <f>表2[[#This Row],[GR]]+表2[[#This Row],[根据BU需调整GR]]</f>
        <v>0</v>
      </c>
      <c r="X942" s="23">
        <f>表2[[#This Row],[MAT销量]]*(1+表2[[#This Row],[调整后GR2]])</f>
        <v>12315.773333333</v>
      </c>
      <c r="Y942" s="23">
        <f>表2[[#This Row],[调整结果]]/12/114.03</f>
        <v>9.0003897609788357</v>
      </c>
      <c r="Z942" s="27">
        <f>ROUND(表2[[#This Row],[调整结果]]-表2[[#This Row],[14 ECI金额]],0)</f>
        <v>0</v>
      </c>
      <c r="AA942" t="s">
        <v>2198</v>
      </c>
    </row>
    <row r="943" spans="1:27" x14ac:dyDescent="0.2">
      <c r="A943" t="s">
        <v>1612</v>
      </c>
      <c r="B943" s="38" t="s">
        <v>458</v>
      </c>
      <c r="C943" t="s">
        <v>1613</v>
      </c>
      <c r="D943" s="38" t="s">
        <v>1614</v>
      </c>
      <c r="E943" s="38" t="s">
        <v>1618</v>
      </c>
      <c r="F943">
        <v>11000047</v>
      </c>
      <c r="G943" s="39" t="s">
        <v>13</v>
      </c>
      <c r="H943" s="39" t="s">
        <v>103</v>
      </c>
      <c r="I943" s="38" t="s">
        <v>1</v>
      </c>
      <c r="J943" s="38" t="s">
        <v>40</v>
      </c>
      <c r="K943" s="38" t="s">
        <v>104</v>
      </c>
      <c r="L943" s="38">
        <v>3700</v>
      </c>
      <c r="M943" s="38">
        <v>8727</v>
      </c>
      <c r="N943" s="2">
        <v>1682610.0959999999</v>
      </c>
      <c r="O943" s="2">
        <v>6</v>
      </c>
      <c r="P943" s="2">
        <v>436066.18666667002</v>
      </c>
      <c r="Q943" s="3">
        <v>0.27525521277984999</v>
      </c>
      <c r="R943" s="48" t="s">
        <v>62</v>
      </c>
      <c r="S943" s="25">
        <v>0.2</v>
      </c>
      <c r="T943" s="23">
        <v>523279.42</v>
      </c>
      <c r="U943" s="36">
        <f>VLOOKUP(表2[[#This Row],[2014 Segment]],表3[],3)</f>
        <v>0</v>
      </c>
      <c r="V943" s="50"/>
      <c r="W943" s="25">
        <f>表2[[#This Row],[GR]]+表2[[#This Row],[根据BU需调整GR]]</f>
        <v>0.2</v>
      </c>
      <c r="X943" s="23">
        <f>表2[[#This Row],[MAT销量]]*(1+表2[[#This Row],[调整后GR2]])</f>
        <v>523279.42400000402</v>
      </c>
      <c r="Y943" s="23">
        <f>表2[[#This Row],[调整结果]]/12/114.03</f>
        <v>382.41356368207494</v>
      </c>
      <c r="Z943" s="27">
        <f>ROUND(表2[[#This Row],[调整结果]]-表2[[#This Row],[14 ECI金额]],0)</f>
        <v>0</v>
      </c>
      <c r="AA943" t="s">
        <v>2198</v>
      </c>
    </row>
    <row r="944" spans="1:27" x14ac:dyDescent="0.2">
      <c r="A944" t="s">
        <v>1612</v>
      </c>
      <c r="B944" s="38" t="s">
        <v>458</v>
      </c>
      <c r="C944" t="s">
        <v>1613</v>
      </c>
      <c r="D944" s="38" t="s">
        <v>1614</v>
      </c>
      <c r="E944" s="38" t="s">
        <v>1615</v>
      </c>
      <c r="F944">
        <v>11000048</v>
      </c>
      <c r="G944" s="39" t="s">
        <v>468</v>
      </c>
      <c r="H944" s="39" t="s">
        <v>105</v>
      </c>
      <c r="I944" s="38" t="s">
        <v>1</v>
      </c>
      <c r="J944" s="38" t="s">
        <v>40</v>
      </c>
      <c r="K944" s="38" t="s">
        <v>106</v>
      </c>
      <c r="L944" s="38">
        <v>2100</v>
      </c>
      <c r="M944" s="38">
        <v>1500</v>
      </c>
      <c r="N944" s="2">
        <v>66564</v>
      </c>
      <c r="O944" s="2">
        <v>1</v>
      </c>
      <c r="P944" s="2">
        <v>60969</v>
      </c>
      <c r="Q944" s="3">
        <v>0.84204164413196003</v>
      </c>
      <c r="R944" s="48" t="s">
        <v>2197</v>
      </c>
      <c r="S944" s="25">
        <v>0</v>
      </c>
      <c r="T944" s="23">
        <v>60969</v>
      </c>
      <c r="U944" s="36">
        <f>VLOOKUP(表2[[#This Row],[2014 Segment]],表3[],3)</f>
        <v>0</v>
      </c>
      <c r="V944" s="50"/>
      <c r="W944" s="25">
        <f>表2[[#This Row],[GR]]+表2[[#This Row],[根据BU需调整GR]]</f>
        <v>0</v>
      </c>
      <c r="X944" s="23">
        <f>表2[[#This Row],[MAT销量]]*(1+表2[[#This Row],[调整后GR2]])</f>
        <v>60969</v>
      </c>
      <c r="Y944" s="23">
        <f>表2[[#This Row],[调整结果]]/12/114.03</f>
        <v>44.556257125317899</v>
      </c>
      <c r="Z944" s="27">
        <f>ROUND(表2[[#This Row],[调整结果]]-表2[[#This Row],[14 ECI金额]],0)</f>
        <v>0</v>
      </c>
      <c r="AA944" t="s">
        <v>2198</v>
      </c>
    </row>
    <row r="945" spans="1:27" x14ac:dyDescent="0.2">
      <c r="A945" t="s">
        <v>1612</v>
      </c>
      <c r="B945" s="38" t="s">
        <v>458</v>
      </c>
      <c r="C945" t="s">
        <v>1613</v>
      </c>
      <c r="D945" s="38" t="s">
        <v>1614</v>
      </c>
      <c r="E945" s="38" t="s">
        <v>1618</v>
      </c>
      <c r="F945">
        <v>11000049</v>
      </c>
      <c r="G945" s="39" t="s">
        <v>1626</v>
      </c>
      <c r="H945" s="39" t="s">
        <v>105</v>
      </c>
      <c r="I945" s="38" t="s">
        <v>1</v>
      </c>
      <c r="J945" s="38" t="s">
        <v>40</v>
      </c>
      <c r="K945" s="38" t="s">
        <v>106</v>
      </c>
      <c r="L945" s="38">
        <v>50</v>
      </c>
      <c r="M945" s="38">
        <v>100</v>
      </c>
      <c r="N945" s="2">
        <v>48000</v>
      </c>
      <c r="O945" s="2">
        <v>1</v>
      </c>
      <c r="P945" s="2">
        <v>45614.400000000001</v>
      </c>
      <c r="Q945" s="3">
        <v>0.91930500000000004</v>
      </c>
      <c r="R945" s="48" t="s">
        <v>2197</v>
      </c>
      <c r="S945" s="25">
        <v>0</v>
      </c>
      <c r="T945" s="23">
        <v>45614.400000000001</v>
      </c>
      <c r="U945" s="36">
        <f>VLOOKUP(表2[[#This Row],[2014 Segment]],表3[],3)</f>
        <v>0</v>
      </c>
      <c r="V945" s="50"/>
      <c r="W945" s="25">
        <f>表2[[#This Row],[GR]]+表2[[#This Row],[根据BU需调整GR]]</f>
        <v>0</v>
      </c>
      <c r="X945" s="23">
        <f>表2[[#This Row],[MAT销量]]*(1+表2[[#This Row],[调整后GR2]])</f>
        <v>45614.400000000001</v>
      </c>
      <c r="Y945" s="23">
        <f>表2[[#This Row],[调整结果]]/12/114.03</f>
        <v>33.335087257739197</v>
      </c>
      <c r="Z945" s="27">
        <f>ROUND(表2[[#This Row],[调整结果]]-表2[[#This Row],[14 ECI金额]],0)</f>
        <v>0</v>
      </c>
      <c r="AA945" t="s">
        <v>2198</v>
      </c>
    </row>
    <row r="946" spans="1:27" x14ac:dyDescent="0.2">
      <c r="A946" t="s">
        <v>1612</v>
      </c>
      <c r="B946" s="38" t="s">
        <v>458</v>
      </c>
      <c r="C946" t="s">
        <v>1613</v>
      </c>
      <c r="D946" s="38" t="s">
        <v>1614</v>
      </c>
      <c r="E946" s="38" t="s">
        <v>1617</v>
      </c>
      <c r="F946">
        <v>11000051</v>
      </c>
      <c r="G946" s="39" t="s">
        <v>466</v>
      </c>
      <c r="H946" s="39" t="s">
        <v>103</v>
      </c>
      <c r="I946" s="38" t="s">
        <v>1</v>
      </c>
      <c r="J946" s="38" t="s">
        <v>40</v>
      </c>
      <c r="K946" s="38" t="s">
        <v>104</v>
      </c>
      <c r="L946" s="38">
        <v>600</v>
      </c>
      <c r="M946" s="38">
        <v>346</v>
      </c>
      <c r="N946" s="2">
        <v>44609.599999999999</v>
      </c>
      <c r="O946" s="2">
        <v>1</v>
      </c>
      <c r="P946" s="2">
        <v>76020.133333332997</v>
      </c>
      <c r="Q946" s="3">
        <v>1</v>
      </c>
      <c r="R946" s="48" t="s">
        <v>2197</v>
      </c>
      <c r="S946" s="25">
        <v>0</v>
      </c>
      <c r="T946" s="23">
        <v>76020.13</v>
      </c>
      <c r="U946" s="36">
        <f>VLOOKUP(表2[[#This Row],[2014 Segment]],表3[],3)</f>
        <v>0</v>
      </c>
      <c r="V946" s="50"/>
      <c r="W946" s="25">
        <f>表2[[#This Row],[GR]]+表2[[#This Row],[根据BU需调整GR]]</f>
        <v>0</v>
      </c>
      <c r="X946" s="23">
        <f>表2[[#This Row],[MAT销量]]*(1+表2[[#This Row],[调整后GR2]])</f>
        <v>76020.133333332997</v>
      </c>
      <c r="Y946" s="23">
        <f>表2[[#This Row],[调整结果]]/12/114.03</f>
        <v>55.555652995800074</v>
      </c>
      <c r="Z946" s="27">
        <f>ROUND(表2[[#This Row],[调整结果]]-表2[[#This Row],[14 ECI金额]],0)</f>
        <v>0</v>
      </c>
      <c r="AA946" t="s">
        <v>2198</v>
      </c>
    </row>
    <row r="947" spans="1:27" x14ac:dyDescent="0.2">
      <c r="A947" t="s">
        <v>1612</v>
      </c>
      <c r="B947" s="38" t="s">
        <v>458</v>
      </c>
      <c r="C947" t="s">
        <v>1613</v>
      </c>
      <c r="D947" s="38" t="s">
        <v>1614</v>
      </c>
      <c r="E947" s="38" t="s">
        <v>1621</v>
      </c>
      <c r="F947">
        <v>11000053</v>
      </c>
      <c r="G947" s="39" t="s">
        <v>650</v>
      </c>
      <c r="H947" s="39" t="s">
        <v>103</v>
      </c>
      <c r="I947" s="38" t="s">
        <v>1</v>
      </c>
      <c r="J947" s="38" t="s">
        <v>40</v>
      </c>
      <c r="K947" s="38" t="s">
        <v>104</v>
      </c>
      <c r="L947" s="38">
        <v>1949</v>
      </c>
      <c r="M947" s="38">
        <v>5000</v>
      </c>
      <c r="N947" s="2">
        <v>549469.59699999995</v>
      </c>
      <c r="O947" s="2">
        <v>3</v>
      </c>
      <c r="P947" s="2">
        <v>95788.266666666997</v>
      </c>
      <c r="Q947" s="3">
        <v>0.18148865841615999</v>
      </c>
      <c r="R947" s="48" t="s">
        <v>2195</v>
      </c>
      <c r="S947" s="25">
        <v>0</v>
      </c>
      <c r="T947" s="23">
        <v>95788.27</v>
      </c>
      <c r="U947" s="36">
        <f>VLOOKUP(表2[[#This Row],[2014 Segment]],表3[],3)</f>
        <v>0</v>
      </c>
      <c r="V947" s="50"/>
      <c r="W947" s="25">
        <f>表2[[#This Row],[GR]]+表2[[#This Row],[根据BU需调整GR]]</f>
        <v>0</v>
      </c>
      <c r="X947" s="23">
        <f>表2[[#This Row],[MAT销量]]*(1+表2[[#This Row],[调整后GR2]])</f>
        <v>95788.266666666997</v>
      </c>
      <c r="Y947" s="23">
        <f>表2[[#This Row],[调整结果]]/12/114.03</f>
        <v>70.002241125629951</v>
      </c>
      <c r="Z947" s="27">
        <f>ROUND(表2[[#This Row],[调整结果]]-表2[[#This Row],[14 ECI金额]],0)</f>
        <v>0</v>
      </c>
      <c r="AA947" t="s">
        <v>2198</v>
      </c>
    </row>
    <row r="948" spans="1:27" x14ac:dyDescent="0.2">
      <c r="A948" t="s">
        <v>1612</v>
      </c>
      <c r="B948" s="38" t="s">
        <v>458</v>
      </c>
      <c r="C948" t="s">
        <v>1613</v>
      </c>
      <c r="D948" s="38" t="s">
        <v>1614</v>
      </c>
      <c r="E948" s="38" t="s">
        <v>1621</v>
      </c>
      <c r="F948">
        <v>11000056</v>
      </c>
      <c r="G948" s="39" t="s">
        <v>1627</v>
      </c>
      <c r="H948" s="39" t="s">
        <v>103</v>
      </c>
      <c r="I948" s="38" t="s">
        <v>1</v>
      </c>
      <c r="J948" s="38" t="s">
        <v>40</v>
      </c>
      <c r="K948" s="38" t="s">
        <v>106</v>
      </c>
      <c r="L948" s="38">
        <v>550</v>
      </c>
      <c r="M948" s="38">
        <v>350</v>
      </c>
      <c r="N948" s="2">
        <v>73100.402000000002</v>
      </c>
      <c r="O948" s="2">
        <v>1</v>
      </c>
      <c r="P948" s="2">
        <v>24326.400000000001</v>
      </c>
      <c r="Q948" s="3">
        <v>0</v>
      </c>
      <c r="R948" s="48" t="s">
        <v>2195</v>
      </c>
      <c r="S948" s="25">
        <v>0</v>
      </c>
      <c r="T948" s="23">
        <v>24326.400000000001</v>
      </c>
      <c r="U948" s="36">
        <f>VLOOKUP(表2[[#This Row],[2014 Segment]],表3[],3)</f>
        <v>0</v>
      </c>
      <c r="V948" s="50"/>
      <c r="W948" s="25">
        <f>表2[[#This Row],[GR]]+表2[[#This Row],[根据BU需调整GR]]</f>
        <v>0</v>
      </c>
      <c r="X948" s="23">
        <f>表2[[#This Row],[MAT销量]]*(1+表2[[#This Row],[调整后GR2]])</f>
        <v>24326.400000000001</v>
      </c>
      <c r="Y948" s="23">
        <f>表2[[#This Row],[调整结果]]/12/114.03</f>
        <v>17.777777777777779</v>
      </c>
      <c r="Z948" s="27">
        <f>ROUND(表2[[#This Row],[调整结果]]-表2[[#This Row],[14 ECI金额]],0)</f>
        <v>0</v>
      </c>
      <c r="AA948" t="s">
        <v>2198</v>
      </c>
    </row>
    <row r="949" spans="1:27" x14ac:dyDescent="0.2">
      <c r="A949" t="s">
        <v>1612</v>
      </c>
      <c r="B949" s="38" t="s">
        <v>458</v>
      </c>
      <c r="C949" t="s">
        <v>1613</v>
      </c>
      <c r="D949" s="38" t="s">
        <v>1614</v>
      </c>
      <c r="E949" s="38" t="s">
        <v>1617</v>
      </c>
      <c r="F949">
        <v>11000059</v>
      </c>
      <c r="G949" s="39" t="s">
        <v>1628</v>
      </c>
      <c r="H949" s="39" t="s">
        <v>103</v>
      </c>
      <c r="I949" s="38" t="s">
        <v>1</v>
      </c>
      <c r="J949" s="38" t="s">
        <v>40</v>
      </c>
      <c r="K949" s="38" t="s">
        <v>104</v>
      </c>
      <c r="L949" s="38">
        <v>800</v>
      </c>
      <c r="M949" s="38">
        <v>450</v>
      </c>
      <c r="N949" s="2">
        <v>44173.152999999998</v>
      </c>
      <c r="O949" s="2">
        <v>1</v>
      </c>
      <c r="P949" s="2">
        <v>6385.8666666667004</v>
      </c>
      <c r="Q949" s="3">
        <v>0.23030006483803001</v>
      </c>
      <c r="R949" s="48" t="s">
        <v>2196</v>
      </c>
      <c r="S949" s="25">
        <v>0</v>
      </c>
      <c r="T949" s="23">
        <v>6385.87</v>
      </c>
      <c r="U949" s="36">
        <f>VLOOKUP(表2[[#This Row],[2014 Segment]],表3[],3)</f>
        <v>0</v>
      </c>
      <c r="V949" s="50"/>
      <c r="W949" s="25">
        <f>表2[[#This Row],[GR]]+表2[[#This Row],[根据BU需调整GR]]</f>
        <v>0</v>
      </c>
      <c r="X949" s="23">
        <f>表2[[#This Row],[MAT销量]]*(1+表2[[#This Row],[调整后GR2]])</f>
        <v>6385.8666666667004</v>
      </c>
      <c r="Y949" s="23">
        <f>表2[[#This Row],[调整结果]]/12/114.03</f>
        <v>4.6668030830093699</v>
      </c>
      <c r="Z949" s="27">
        <f>ROUND(表2[[#This Row],[调整结果]]-表2[[#This Row],[14 ECI金额]],0)</f>
        <v>0</v>
      </c>
      <c r="AA949" t="s">
        <v>2198</v>
      </c>
    </row>
    <row r="950" spans="1:27" x14ac:dyDescent="0.2">
      <c r="A950" t="s">
        <v>1612</v>
      </c>
      <c r="B950" s="38" t="s">
        <v>458</v>
      </c>
      <c r="C950" t="s">
        <v>1613</v>
      </c>
      <c r="D950" s="38" t="s">
        <v>1614</v>
      </c>
      <c r="E950" s="38" t="s">
        <v>1618</v>
      </c>
      <c r="F950">
        <v>11000063</v>
      </c>
      <c r="G950" s="39" t="s">
        <v>1629</v>
      </c>
      <c r="H950" s="39" t="s">
        <v>105</v>
      </c>
      <c r="I950" s="38" t="s">
        <v>1</v>
      </c>
      <c r="J950" s="38" t="s">
        <v>1630</v>
      </c>
      <c r="K950" s="38" t="s">
        <v>106</v>
      </c>
      <c r="L950" s="38">
        <v>350</v>
      </c>
      <c r="M950" s="38">
        <v>300</v>
      </c>
      <c r="N950" s="2">
        <v>36000</v>
      </c>
      <c r="O950" s="2">
        <v>1</v>
      </c>
      <c r="P950" s="2">
        <v>14900.56</v>
      </c>
      <c r="Q950" s="3">
        <v>0.39279055555555997</v>
      </c>
      <c r="R950" s="48" t="s">
        <v>2196</v>
      </c>
      <c r="S950" s="25">
        <v>0</v>
      </c>
      <c r="T950" s="23">
        <v>14900.56</v>
      </c>
      <c r="U950" s="36">
        <f>VLOOKUP(表2[[#This Row],[2014 Segment]],表3[],3)</f>
        <v>0</v>
      </c>
      <c r="V950" s="50"/>
      <c r="W950" s="25">
        <f>表2[[#This Row],[GR]]+表2[[#This Row],[根据BU需调整GR]]</f>
        <v>0</v>
      </c>
      <c r="X950" s="23">
        <f>表2[[#This Row],[MAT销量]]*(1+表2[[#This Row],[调整后GR2]])</f>
        <v>14900.56</v>
      </c>
      <c r="Y950" s="23">
        <f>表2[[#This Row],[调整结果]]/12/114.03</f>
        <v>10.889356602063785</v>
      </c>
      <c r="Z950" s="27">
        <f>ROUND(表2[[#This Row],[调整结果]]-表2[[#This Row],[14 ECI金额]],0)</f>
        <v>0</v>
      </c>
      <c r="AA950" t="s">
        <v>2198</v>
      </c>
    </row>
    <row r="951" spans="1:27" x14ac:dyDescent="0.2">
      <c r="A951" t="s">
        <v>1612</v>
      </c>
      <c r="B951" s="38" t="s">
        <v>458</v>
      </c>
      <c r="C951" t="s">
        <v>1613</v>
      </c>
      <c r="D951" s="38" t="s">
        <v>1614</v>
      </c>
      <c r="E951" s="38" t="s">
        <v>1621</v>
      </c>
      <c r="F951">
        <v>11000067</v>
      </c>
      <c r="G951" s="39" t="s">
        <v>282</v>
      </c>
      <c r="H951" s="39" t="s">
        <v>103</v>
      </c>
      <c r="I951" s="38" t="s">
        <v>1</v>
      </c>
      <c r="J951" s="38" t="s">
        <v>40</v>
      </c>
      <c r="K951" s="38" t="s">
        <v>104</v>
      </c>
      <c r="L951" s="38">
        <v>1200</v>
      </c>
      <c r="M951" s="38">
        <v>1450</v>
      </c>
      <c r="N951" s="2">
        <v>164303.08480000001</v>
      </c>
      <c r="O951" s="2">
        <v>1</v>
      </c>
      <c r="P951" s="2">
        <v>55952.586666666997</v>
      </c>
      <c r="Q951" s="3">
        <v>0.42238208786205</v>
      </c>
      <c r="R951" s="48" t="s">
        <v>2196</v>
      </c>
      <c r="S951" s="25">
        <v>0</v>
      </c>
      <c r="T951" s="23">
        <v>55952.59</v>
      </c>
      <c r="U951" s="36">
        <f>VLOOKUP(表2[[#This Row],[2014 Segment]],表3[],3)</f>
        <v>0</v>
      </c>
      <c r="V951" s="50"/>
      <c r="W951" s="25">
        <f>表2[[#This Row],[GR]]+表2[[#This Row],[根据BU需调整GR]]</f>
        <v>0</v>
      </c>
      <c r="X951" s="23">
        <f>表2[[#This Row],[MAT销量]]*(1+表2[[#This Row],[调整后GR2]])</f>
        <v>55952.586666666997</v>
      </c>
      <c r="Y951" s="23">
        <f>表2[[#This Row],[调整结果]]/12/114.03</f>
        <v>40.890253052315906</v>
      </c>
      <c r="Z951" s="27">
        <f>ROUND(表2[[#This Row],[调整结果]]-表2[[#This Row],[14 ECI金额]],0)</f>
        <v>0</v>
      </c>
      <c r="AA951" t="s">
        <v>2198</v>
      </c>
    </row>
    <row r="952" spans="1:27" x14ac:dyDescent="0.2">
      <c r="A952" t="s">
        <v>1612</v>
      </c>
      <c r="B952" s="38" t="s">
        <v>458</v>
      </c>
      <c r="C952" t="s">
        <v>1613</v>
      </c>
      <c r="D952" s="38" t="s">
        <v>1614</v>
      </c>
      <c r="E952" s="38" t="s">
        <v>1617</v>
      </c>
      <c r="F952">
        <v>11000068</v>
      </c>
      <c r="G952" s="39" t="s">
        <v>1631</v>
      </c>
      <c r="H952" s="39" t="s">
        <v>103</v>
      </c>
      <c r="I952" s="38" t="s">
        <v>1</v>
      </c>
      <c r="J952" s="38" t="s">
        <v>40</v>
      </c>
      <c r="K952" s="38" t="s">
        <v>104</v>
      </c>
      <c r="L952" s="38">
        <v>1200</v>
      </c>
      <c r="M952" s="38">
        <v>2900</v>
      </c>
      <c r="N952" s="2">
        <v>218326.94399999999</v>
      </c>
      <c r="O952" s="2">
        <v>2</v>
      </c>
      <c r="P952" s="2">
        <v>63554.213333332998</v>
      </c>
      <c r="Q952" s="3">
        <v>0.16890860708425001</v>
      </c>
      <c r="R952" s="48" t="s">
        <v>2195</v>
      </c>
      <c r="S952" s="25">
        <v>0</v>
      </c>
      <c r="T952" s="23">
        <v>63554.21</v>
      </c>
      <c r="U952" s="36">
        <f>VLOOKUP(表2[[#This Row],[2014 Segment]],表3[],3)</f>
        <v>0</v>
      </c>
      <c r="V952" s="50"/>
      <c r="W952" s="25">
        <f>表2[[#This Row],[GR]]+表2[[#This Row],[根据BU需调整GR]]</f>
        <v>0</v>
      </c>
      <c r="X952" s="23">
        <f>表2[[#This Row],[MAT销量]]*(1+表2[[#This Row],[调整后GR2]])</f>
        <v>63554.213333332998</v>
      </c>
      <c r="Y952" s="23">
        <f>表2[[#This Row],[调整结果]]/12/114.03</f>
        <v>46.445535775185625</v>
      </c>
      <c r="Z952" s="27">
        <f>ROUND(表2[[#This Row],[调整结果]]-表2[[#This Row],[14 ECI金额]],0)</f>
        <v>0</v>
      </c>
      <c r="AA952" t="s">
        <v>2198</v>
      </c>
    </row>
    <row r="953" spans="1:27" x14ac:dyDescent="0.2">
      <c r="A953" t="s">
        <v>1612</v>
      </c>
      <c r="B953" s="38" t="s">
        <v>458</v>
      </c>
      <c r="C953" t="s">
        <v>1613</v>
      </c>
      <c r="D953" s="38" t="s">
        <v>1614</v>
      </c>
      <c r="E953" s="38" t="s">
        <v>1615</v>
      </c>
      <c r="F953">
        <v>11000069</v>
      </c>
      <c r="G953" s="39" t="s">
        <v>32</v>
      </c>
      <c r="H953" s="39" t="s">
        <v>103</v>
      </c>
      <c r="I953" s="38" t="s">
        <v>1</v>
      </c>
      <c r="J953" s="38" t="s">
        <v>40</v>
      </c>
      <c r="K953" s="38" t="s">
        <v>104</v>
      </c>
      <c r="L953" s="38">
        <v>7000</v>
      </c>
      <c r="M953" s="38">
        <v>14545</v>
      </c>
      <c r="N953" s="2">
        <v>1883886.72</v>
      </c>
      <c r="O953" s="2">
        <v>6</v>
      </c>
      <c r="P953" s="2">
        <v>220463.33333333</v>
      </c>
      <c r="Q953" s="3">
        <v>0.12481326902713</v>
      </c>
      <c r="R953" s="48" t="s">
        <v>410</v>
      </c>
      <c r="S953" s="25">
        <v>0.21</v>
      </c>
      <c r="T953" s="23">
        <v>266760.63</v>
      </c>
      <c r="U953" s="36">
        <f>VLOOKUP(表2[[#This Row],[2014 Segment]],表3[],3)</f>
        <v>0</v>
      </c>
      <c r="V953" s="50"/>
      <c r="W953" s="25">
        <f>表2[[#This Row],[GR]]+表2[[#This Row],[根据BU需调整GR]]</f>
        <v>0.21</v>
      </c>
      <c r="X953" s="23">
        <f>表2[[#This Row],[MAT销量]]*(1+表2[[#This Row],[调整后GR2]])</f>
        <v>266760.63333332929</v>
      </c>
      <c r="Y953" s="23">
        <f>表2[[#This Row],[调整结果]]/12/114.03</f>
        <v>194.94916055228836</v>
      </c>
      <c r="Z953" s="27">
        <f>ROUND(表2[[#This Row],[调整结果]]-表2[[#This Row],[14 ECI金额]],0)</f>
        <v>0</v>
      </c>
      <c r="AA953" t="s">
        <v>2198</v>
      </c>
    </row>
    <row r="954" spans="1:27" x14ac:dyDescent="0.2">
      <c r="A954" t="s">
        <v>1612</v>
      </c>
      <c r="B954" s="38" t="s">
        <v>458</v>
      </c>
      <c r="C954" t="s">
        <v>1613</v>
      </c>
      <c r="D954" s="38" t="s">
        <v>1614</v>
      </c>
      <c r="E954" s="38" t="s">
        <v>1617</v>
      </c>
      <c r="F954">
        <v>11000074</v>
      </c>
      <c r="G954" s="39" t="s">
        <v>651</v>
      </c>
      <c r="H954" s="39" t="s">
        <v>103</v>
      </c>
      <c r="I954" s="38" t="s">
        <v>1</v>
      </c>
      <c r="J954" s="38" t="s">
        <v>40</v>
      </c>
      <c r="K954" s="38" t="s">
        <v>104</v>
      </c>
      <c r="L954" s="38">
        <v>1884</v>
      </c>
      <c r="M954" s="38">
        <v>3636</v>
      </c>
      <c r="N954" s="2">
        <v>344130.3885</v>
      </c>
      <c r="O954" s="2">
        <v>2</v>
      </c>
      <c r="P954" s="2">
        <v>90618.453333333004</v>
      </c>
      <c r="Q954" s="3">
        <v>0.26777478269693999</v>
      </c>
      <c r="R954" s="48" t="s">
        <v>2196</v>
      </c>
      <c r="S954" s="25">
        <v>0</v>
      </c>
      <c r="T954" s="23">
        <v>90618.45</v>
      </c>
      <c r="U954" s="36">
        <f>VLOOKUP(表2[[#This Row],[2014 Segment]],表3[],3)</f>
        <v>0</v>
      </c>
      <c r="V954" s="50"/>
      <c r="W954" s="25">
        <f>表2[[#This Row],[GR]]+表2[[#This Row],[根据BU需调整GR]]</f>
        <v>0</v>
      </c>
      <c r="X954" s="23">
        <f>表2[[#This Row],[MAT销量]]*(1+表2[[#This Row],[调整后GR2]])</f>
        <v>90618.453333333004</v>
      </c>
      <c r="Y954" s="23">
        <f>表2[[#This Row],[调整结果]]/12/114.03</f>
        <v>66.224132051019467</v>
      </c>
      <c r="Z954" s="27">
        <f>ROUND(表2[[#This Row],[调整结果]]-表2[[#This Row],[14 ECI金额]],0)</f>
        <v>0</v>
      </c>
      <c r="AA954" t="s">
        <v>2198</v>
      </c>
    </row>
    <row r="955" spans="1:27" x14ac:dyDescent="0.2">
      <c r="A955" t="s">
        <v>1612</v>
      </c>
      <c r="B955" s="38" t="s">
        <v>458</v>
      </c>
      <c r="C955" t="s">
        <v>1613</v>
      </c>
      <c r="D955" s="38" t="s">
        <v>1614</v>
      </c>
      <c r="E955" s="38" t="s">
        <v>1618</v>
      </c>
      <c r="F955">
        <v>11000075</v>
      </c>
      <c r="G955" s="39" t="s">
        <v>467</v>
      </c>
      <c r="H955" s="39" t="s">
        <v>103</v>
      </c>
      <c r="I955" s="38" t="s">
        <v>1</v>
      </c>
      <c r="J955" s="38" t="s">
        <v>40</v>
      </c>
      <c r="K955" s="38" t="s">
        <v>104</v>
      </c>
      <c r="L955" s="38">
        <v>1616</v>
      </c>
      <c r="M955" s="38">
        <v>2180</v>
      </c>
      <c r="N955" s="2">
        <v>163617.61050000001</v>
      </c>
      <c r="O955" s="2">
        <v>1</v>
      </c>
      <c r="P955" s="2">
        <v>45004.906666666997</v>
      </c>
      <c r="Q955" s="3">
        <v>0.2414370915165</v>
      </c>
      <c r="R955" s="48" t="s">
        <v>2196</v>
      </c>
      <c r="S955" s="25">
        <v>0</v>
      </c>
      <c r="T955" s="23">
        <v>45004.91</v>
      </c>
      <c r="U955" s="36">
        <f>VLOOKUP(表2[[#This Row],[2014 Segment]],表3[],3)</f>
        <v>0</v>
      </c>
      <c r="V955" s="50"/>
      <c r="W955" s="25">
        <f>表2[[#This Row],[GR]]+表2[[#This Row],[根据BU需调整GR]]</f>
        <v>0</v>
      </c>
      <c r="X955" s="23">
        <f>表2[[#This Row],[MAT销量]]*(1+表2[[#This Row],[调整后GR2]])</f>
        <v>45004.906666666997</v>
      </c>
      <c r="Y955" s="23">
        <f>表2[[#This Row],[调整结果]]/12/114.03</f>
        <v>32.889668410847293</v>
      </c>
      <c r="Z955" s="27">
        <f>ROUND(表2[[#This Row],[调整结果]]-表2[[#This Row],[14 ECI金额]],0)</f>
        <v>0</v>
      </c>
      <c r="AA955" t="s">
        <v>2198</v>
      </c>
    </row>
    <row r="956" spans="1:27" x14ac:dyDescent="0.2">
      <c r="A956" t="s">
        <v>1612</v>
      </c>
      <c r="B956" s="38" t="s">
        <v>458</v>
      </c>
      <c r="C956" t="s">
        <v>1613</v>
      </c>
      <c r="D956" s="38" t="s">
        <v>1614</v>
      </c>
      <c r="E956" s="38" t="s">
        <v>1615</v>
      </c>
      <c r="F956">
        <v>11000077</v>
      </c>
      <c r="G956" s="39" t="s">
        <v>1632</v>
      </c>
      <c r="H956" s="39" t="s">
        <v>105</v>
      </c>
      <c r="I956" s="38" t="s">
        <v>1</v>
      </c>
      <c r="J956" s="38" t="s">
        <v>40</v>
      </c>
      <c r="K956" s="38" t="s">
        <v>106</v>
      </c>
      <c r="L956" s="38">
        <v>300</v>
      </c>
      <c r="M956" s="38">
        <v>440</v>
      </c>
      <c r="N956" s="2">
        <v>36000</v>
      </c>
      <c r="O956" s="2">
        <v>1</v>
      </c>
      <c r="P956" s="2">
        <v>15356.36</v>
      </c>
      <c r="Q956" s="3">
        <v>0.29975444444443999</v>
      </c>
      <c r="R956" s="48" t="s">
        <v>2196</v>
      </c>
      <c r="S956" s="25">
        <v>0</v>
      </c>
      <c r="T956" s="23">
        <v>15356.36</v>
      </c>
      <c r="U956" s="36">
        <f>VLOOKUP(表2[[#This Row],[2014 Segment]],表3[],3)</f>
        <v>0</v>
      </c>
      <c r="V956" s="50"/>
      <c r="W956" s="25">
        <f>表2[[#This Row],[GR]]+表2[[#This Row],[根据BU需调整GR]]</f>
        <v>0</v>
      </c>
      <c r="X956" s="23">
        <f>表2[[#This Row],[MAT销量]]*(1+表2[[#This Row],[调整后GR2]])</f>
        <v>15356.36</v>
      </c>
      <c r="Y956" s="23">
        <f>表2[[#This Row],[调整结果]]/12/114.03</f>
        <v>11.222456078809671</v>
      </c>
      <c r="Z956" s="27">
        <f>ROUND(表2[[#This Row],[调整结果]]-表2[[#This Row],[14 ECI金额]],0)</f>
        <v>0</v>
      </c>
      <c r="AA956" t="s">
        <v>2198</v>
      </c>
    </row>
    <row r="957" spans="1:27" x14ac:dyDescent="0.2">
      <c r="A957" t="s">
        <v>1612</v>
      </c>
      <c r="B957" s="38" t="s">
        <v>458</v>
      </c>
      <c r="C957" t="s">
        <v>1613</v>
      </c>
      <c r="D957" s="38" t="s">
        <v>1614</v>
      </c>
      <c r="E957" s="38" t="s">
        <v>1618</v>
      </c>
      <c r="F957">
        <v>11000078</v>
      </c>
      <c r="G957" s="39" t="s">
        <v>1633</v>
      </c>
      <c r="H957" s="39" t="s">
        <v>105</v>
      </c>
      <c r="I957" s="38" t="s">
        <v>1</v>
      </c>
      <c r="J957" s="38" t="s">
        <v>40</v>
      </c>
      <c r="K957" s="38" t="s">
        <v>107</v>
      </c>
      <c r="L957" s="38">
        <v>36</v>
      </c>
      <c r="M957" s="38">
        <v>50</v>
      </c>
      <c r="N957" s="2">
        <v>160800</v>
      </c>
      <c r="O957" s="2">
        <v>1</v>
      </c>
      <c r="P957" s="2">
        <v>121179.08</v>
      </c>
      <c r="Q957" s="3">
        <v>0.78262381840796003</v>
      </c>
      <c r="R957" s="48" t="s">
        <v>2197</v>
      </c>
      <c r="S957" s="25">
        <v>0</v>
      </c>
      <c r="T957" s="23">
        <v>121179.08</v>
      </c>
      <c r="U957" s="36">
        <f>VLOOKUP(表2[[#This Row],[2014 Segment]],表3[],3)</f>
        <v>0</v>
      </c>
      <c r="V957" s="50"/>
      <c r="W957" s="25">
        <f>表2[[#This Row],[GR]]+表2[[#This Row],[根据BU需调整GR]]</f>
        <v>0</v>
      </c>
      <c r="X957" s="23">
        <f>表2[[#This Row],[MAT销量]]*(1+表2[[#This Row],[调整后GR2]])</f>
        <v>121179.08</v>
      </c>
      <c r="Y957" s="23">
        <f>表2[[#This Row],[调整结果]]/12/114.03</f>
        <v>88.557894121430024</v>
      </c>
      <c r="Z957" s="27">
        <f>ROUND(表2[[#This Row],[调整结果]]-表2[[#This Row],[14 ECI金额]],0)</f>
        <v>0</v>
      </c>
      <c r="AA957" t="s">
        <v>2198</v>
      </c>
    </row>
    <row r="958" spans="1:27" x14ac:dyDescent="0.2">
      <c r="A958" t="s">
        <v>1612</v>
      </c>
      <c r="B958" s="38" t="s">
        <v>458</v>
      </c>
      <c r="C958" t="s">
        <v>1613</v>
      </c>
      <c r="D958" s="38" t="s">
        <v>1614</v>
      </c>
      <c r="E958" s="38" t="s">
        <v>1618</v>
      </c>
      <c r="F958">
        <v>11000079</v>
      </c>
      <c r="G958" s="39" t="s">
        <v>143</v>
      </c>
      <c r="H958" s="39" t="s">
        <v>103</v>
      </c>
      <c r="I958" s="38" t="s">
        <v>1</v>
      </c>
      <c r="J958" s="38" t="s">
        <v>40</v>
      </c>
      <c r="K958" s="38" t="s">
        <v>104</v>
      </c>
      <c r="L958" s="38">
        <v>2200</v>
      </c>
      <c r="M958" s="38">
        <v>4000</v>
      </c>
      <c r="N958" s="2">
        <v>102195.5873</v>
      </c>
      <c r="O958" s="2">
        <v>1</v>
      </c>
      <c r="P958" s="2">
        <v>71460.933333333</v>
      </c>
      <c r="Q958" s="3">
        <v>0.61837327490949001</v>
      </c>
      <c r="R958" s="48" t="s">
        <v>2197</v>
      </c>
      <c r="S958" s="25">
        <v>0</v>
      </c>
      <c r="T958" s="23">
        <v>71460.929999999993</v>
      </c>
      <c r="U958" s="36">
        <f>VLOOKUP(表2[[#This Row],[2014 Segment]],表3[],3)</f>
        <v>0</v>
      </c>
      <c r="V958" s="50"/>
      <c r="W958" s="25">
        <f>表2[[#This Row],[GR]]+表2[[#This Row],[根据BU需调整GR]]</f>
        <v>0</v>
      </c>
      <c r="X958" s="23">
        <f>表2[[#This Row],[MAT销量]]*(1+表2[[#This Row],[调整后GR2]])</f>
        <v>71460.933333333</v>
      </c>
      <c r="Y958" s="23">
        <f>表2[[#This Row],[调整结果]]/12/114.03</f>
        <v>52.223781266138296</v>
      </c>
      <c r="Z958" s="27">
        <f>ROUND(表2[[#This Row],[调整结果]]-表2[[#This Row],[14 ECI金额]],0)</f>
        <v>0</v>
      </c>
      <c r="AA958" t="s">
        <v>2198</v>
      </c>
    </row>
    <row r="959" spans="1:27" x14ac:dyDescent="0.2">
      <c r="A959" t="s">
        <v>1612</v>
      </c>
      <c r="B959" s="38" t="s">
        <v>458</v>
      </c>
      <c r="C959" t="s">
        <v>1613</v>
      </c>
      <c r="D959" s="38" t="s">
        <v>1614</v>
      </c>
      <c r="E959" s="38" t="s">
        <v>1615</v>
      </c>
      <c r="F959">
        <v>11000080</v>
      </c>
      <c r="G959" s="39" t="s">
        <v>1634</v>
      </c>
      <c r="H959" s="39" t="s">
        <v>103</v>
      </c>
      <c r="I959" s="38" t="s">
        <v>1</v>
      </c>
      <c r="J959" s="38" t="s">
        <v>40</v>
      </c>
      <c r="K959" s="38" t="s">
        <v>104</v>
      </c>
      <c r="L959" s="38">
        <v>650</v>
      </c>
      <c r="M959" s="38">
        <v>1300</v>
      </c>
      <c r="N959" s="2">
        <v>225171.31200000001</v>
      </c>
      <c r="O959" s="2">
        <v>2</v>
      </c>
      <c r="P959" s="2">
        <v>39835.333333333001</v>
      </c>
      <c r="Q959" s="3">
        <v>0.14854432255562</v>
      </c>
      <c r="R959" s="48" t="s">
        <v>2195</v>
      </c>
      <c r="S959" s="25">
        <v>0</v>
      </c>
      <c r="T959" s="23">
        <v>39835.33</v>
      </c>
      <c r="U959" s="36">
        <f>VLOOKUP(表2[[#This Row],[2014 Segment]],表3[],3)</f>
        <v>0</v>
      </c>
      <c r="V959" s="50"/>
      <c r="W959" s="25">
        <f>表2[[#This Row],[GR]]+表2[[#This Row],[根据BU需调整GR]]</f>
        <v>0</v>
      </c>
      <c r="X959" s="23">
        <f>表2[[#This Row],[MAT销量]]*(1+表2[[#This Row],[调整后GR2]])</f>
        <v>39835.333333333001</v>
      </c>
      <c r="Y959" s="23">
        <f>表2[[#This Row],[调整结果]]/12/114.03</f>
        <v>29.111734728677398</v>
      </c>
      <c r="Z959" s="27">
        <f>ROUND(表2[[#This Row],[调整结果]]-表2[[#This Row],[14 ECI金额]],0)</f>
        <v>0</v>
      </c>
      <c r="AA959" t="s">
        <v>2198</v>
      </c>
    </row>
    <row r="960" spans="1:27" x14ac:dyDescent="0.2">
      <c r="A960" t="s">
        <v>1612</v>
      </c>
      <c r="B960" s="38" t="s">
        <v>458</v>
      </c>
      <c r="C960" t="s">
        <v>1613</v>
      </c>
      <c r="D960" s="38" t="s">
        <v>1614</v>
      </c>
      <c r="E960" s="38" t="s">
        <v>1617</v>
      </c>
      <c r="F960">
        <v>11000085</v>
      </c>
      <c r="G960" s="39" t="s">
        <v>1635</v>
      </c>
      <c r="H960" s="39" t="s">
        <v>105</v>
      </c>
      <c r="I960" s="38" t="s">
        <v>1</v>
      </c>
      <c r="J960" s="38" t="s">
        <v>283</v>
      </c>
      <c r="K960" s="38" t="s">
        <v>104</v>
      </c>
      <c r="L960" s="38">
        <v>3000</v>
      </c>
      <c r="M960" s="38">
        <v>2545</v>
      </c>
      <c r="N960" s="2">
        <v>60000</v>
      </c>
      <c r="O960" s="2">
        <v>1</v>
      </c>
      <c r="P960" s="2">
        <v>0</v>
      </c>
      <c r="Q960" s="3">
        <v>0</v>
      </c>
      <c r="R960" s="48" t="s">
        <v>2195</v>
      </c>
      <c r="S960" s="25">
        <v>0</v>
      </c>
      <c r="T960" s="23">
        <v>0</v>
      </c>
      <c r="U960" s="36">
        <f>VLOOKUP(表2[[#This Row],[2014 Segment]],表3[],3)</f>
        <v>0</v>
      </c>
      <c r="V960" s="50"/>
      <c r="W960" s="25">
        <f>表2[[#This Row],[GR]]+表2[[#This Row],[根据BU需调整GR]]</f>
        <v>0</v>
      </c>
      <c r="X960" s="23">
        <f>表2[[#This Row],[MAT销量]]*(1+表2[[#This Row],[调整后GR2]])</f>
        <v>0</v>
      </c>
      <c r="Y960" s="23">
        <f>表2[[#This Row],[调整结果]]/12/114.03</f>
        <v>0</v>
      </c>
      <c r="Z960" s="27">
        <f>ROUND(表2[[#This Row],[调整结果]]-表2[[#This Row],[14 ECI金额]],0)</f>
        <v>0</v>
      </c>
      <c r="AA960" t="s">
        <v>2198</v>
      </c>
    </row>
    <row r="961" spans="1:27" x14ac:dyDescent="0.2">
      <c r="A961" t="s">
        <v>1612</v>
      </c>
      <c r="B961" s="38" t="s">
        <v>458</v>
      </c>
      <c r="C961" t="s">
        <v>1613</v>
      </c>
      <c r="D961" s="38" t="s">
        <v>1614</v>
      </c>
      <c r="E961" s="38" t="s">
        <v>1617</v>
      </c>
      <c r="F961">
        <v>11000095</v>
      </c>
      <c r="G961" s="39" t="s">
        <v>1636</v>
      </c>
      <c r="H961" s="39" t="s">
        <v>103</v>
      </c>
      <c r="I961" s="38" t="s">
        <v>1</v>
      </c>
      <c r="J961" s="38" t="s">
        <v>283</v>
      </c>
      <c r="K961" s="38" t="s">
        <v>104</v>
      </c>
      <c r="L961" s="38">
        <v>1500</v>
      </c>
      <c r="M961" s="38">
        <v>1600</v>
      </c>
      <c r="N961" s="2">
        <v>113568.46666667001</v>
      </c>
      <c r="O961" s="2">
        <v>1</v>
      </c>
      <c r="P961" s="2">
        <v>15964.2</v>
      </c>
      <c r="Q961" s="3">
        <v>5.0203196074967002E-3</v>
      </c>
      <c r="R961" s="48" t="s">
        <v>2195</v>
      </c>
      <c r="S961" s="25">
        <v>0</v>
      </c>
      <c r="T961" s="23">
        <v>15964.2</v>
      </c>
      <c r="U961" s="36">
        <f>VLOOKUP(表2[[#This Row],[2014 Segment]],表3[],3)</f>
        <v>0</v>
      </c>
      <c r="V961" s="50"/>
      <c r="W961" s="25">
        <f>表2[[#This Row],[GR]]+表2[[#This Row],[根据BU需调整GR]]</f>
        <v>0</v>
      </c>
      <c r="X961" s="23">
        <f>表2[[#This Row],[MAT销量]]*(1+表2[[#This Row],[调整后GR2]])</f>
        <v>15964.2</v>
      </c>
      <c r="Y961" s="23">
        <f>表2[[#This Row],[调整结果]]/12/114.03</f>
        <v>11.666666666666668</v>
      </c>
      <c r="Z961" s="27">
        <f>ROUND(表2[[#This Row],[调整结果]]-表2[[#This Row],[14 ECI金额]],0)</f>
        <v>0</v>
      </c>
      <c r="AA961" t="s">
        <v>2198</v>
      </c>
    </row>
    <row r="962" spans="1:27" x14ac:dyDescent="0.2">
      <c r="A962" t="s">
        <v>1612</v>
      </c>
      <c r="B962" s="38" t="s">
        <v>458</v>
      </c>
      <c r="C962" t="s">
        <v>1613</v>
      </c>
      <c r="D962" s="38" t="s">
        <v>1614</v>
      </c>
      <c r="E962" s="38" t="s">
        <v>1617</v>
      </c>
      <c r="F962">
        <v>11000098</v>
      </c>
      <c r="G962" s="39" t="s">
        <v>652</v>
      </c>
      <c r="H962" s="39" t="s">
        <v>103</v>
      </c>
      <c r="I962" s="38" t="s">
        <v>1</v>
      </c>
      <c r="J962" s="38" t="s">
        <v>283</v>
      </c>
      <c r="K962" s="38" t="s">
        <v>104</v>
      </c>
      <c r="L962" s="38">
        <v>1800</v>
      </c>
      <c r="M962" s="38">
        <v>1000</v>
      </c>
      <c r="N962" s="2">
        <v>36000</v>
      </c>
      <c r="O962" s="2">
        <v>1</v>
      </c>
      <c r="P962" s="2">
        <v>20677.653333333001</v>
      </c>
      <c r="Q962" s="3">
        <v>0.31327555555556003</v>
      </c>
      <c r="R962" s="48" t="s">
        <v>2196</v>
      </c>
      <c r="S962" s="25">
        <v>0</v>
      </c>
      <c r="T962" s="23">
        <v>20677.650000000001</v>
      </c>
      <c r="U962" s="36">
        <f>VLOOKUP(表2[[#This Row],[2014 Segment]],表3[],3)</f>
        <v>0</v>
      </c>
      <c r="V962" s="50"/>
      <c r="W962" s="25">
        <f>表2[[#This Row],[GR]]+表2[[#This Row],[根据BU需调整GR]]</f>
        <v>0</v>
      </c>
      <c r="X962" s="23">
        <f>表2[[#This Row],[MAT销量]]*(1+表2[[#This Row],[调整后GR2]])</f>
        <v>20677.653333333001</v>
      </c>
      <c r="Y962" s="23">
        <f>表2[[#This Row],[调整结果]]/12/114.03</f>
        <v>15.111267015502499</v>
      </c>
      <c r="Z962" s="27">
        <f>ROUND(表2[[#This Row],[调整结果]]-表2[[#This Row],[14 ECI金额]],0)</f>
        <v>0</v>
      </c>
      <c r="AA962" t="s">
        <v>2198</v>
      </c>
    </row>
    <row r="963" spans="1:27" x14ac:dyDescent="0.2">
      <c r="A963" t="s">
        <v>1612</v>
      </c>
      <c r="B963" s="38" t="s">
        <v>458</v>
      </c>
      <c r="C963" t="s">
        <v>1613</v>
      </c>
      <c r="D963" s="38" t="s">
        <v>1614</v>
      </c>
      <c r="E963" s="38" t="s">
        <v>1615</v>
      </c>
      <c r="F963">
        <v>91007144</v>
      </c>
      <c r="G963" s="39" t="s">
        <v>1637</v>
      </c>
      <c r="H963" s="39" t="s">
        <v>103</v>
      </c>
      <c r="I963" s="38" t="s">
        <v>1</v>
      </c>
      <c r="J963" s="38" t="s">
        <v>1638</v>
      </c>
      <c r="K963" s="38" t="s">
        <v>104</v>
      </c>
      <c r="L963" s="38">
        <v>1200</v>
      </c>
      <c r="M963" s="38">
        <v>2545</v>
      </c>
      <c r="N963" s="2">
        <v>36000</v>
      </c>
      <c r="O963" s="2">
        <v>1</v>
      </c>
      <c r="P963" s="2">
        <v>0</v>
      </c>
      <c r="Q963" s="3">
        <v>0</v>
      </c>
      <c r="R963" s="48" t="s">
        <v>2195</v>
      </c>
      <c r="S963" s="25">
        <v>0</v>
      </c>
      <c r="T963" s="23">
        <v>0</v>
      </c>
      <c r="U963" s="36">
        <f>VLOOKUP(表2[[#This Row],[2014 Segment]],表3[],3)</f>
        <v>0</v>
      </c>
      <c r="V963" s="50"/>
      <c r="W963" s="25">
        <f>表2[[#This Row],[GR]]+表2[[#This Row],[根据BU需调整GR]]</f>
        <v>0</v>
      </c>
      <c r="X963" s="23">
        <f>表2[[#This Row],[MAT销量]]*(1+表2[[#This Row],[调整后GR2]])</f>
        <v>0</v>
      </c>
      <c r="Y963" s="23">
        <f>表2[[#This Row],[调整结果]]/12/114.03</f>
        <v>0</v>
      </c>
      <c r="Z963" s="27">
        <f>ROUND(表2[[#This Row],[调整结果]]-表2[[#This Row],[14 ECI金额]],0)</f>
        <v>0</v>
      </c>
      <c r="AA963" t="s">
        <v>2198</v>
      </c>
    </row>
    <row r="964" spans="1:27" x14ac:dyDescent="0.2">
      <c r="A964" t="s">
        <v>1612</v>
      </c>
      <c r="B964" s="38" t="s">
        <v>458</v>
      </c>
      <c r="C964" t="s">
        <v>1613</v>
      </c>
      <c r="D964" s="38" t="s">
        <v>1614</v>
      </c>
      <c r="E964" s="38" t="s">
        <v>1621</v>
      </c>
      <c r="F964">
        <v>91007178</v>
      </c>
      <c r="G964" s="39" t="s">
        <v>647</v>
      </c>
      <c r="H964" s="39" t="s">
        <v>105</v>
      </c>
      <c r="I964" s="38" t="s">
        <v>1</v>
      </c>
      <c r="J964" s="38" t="s">
        <v>279</v>
      </c>
      <c r="K964" s="38" t="s">
        <v>106</v>
      </c>
      <c r="L964" s="38">
        <v>600</v>
      </c>
      <c r="M964" s="38">
        <v>665</v>
      </c>
      <c r="N964" s="2">
        <v>70740</v>
      </c>
      <c r="O964" s="2">
        <v>1</v>
      </c>
      <c r="P964" s="2">
        <v>0</v>
      </c>
      <c r="Q964" s="3">
        <v>0</v>
      </c>
      <c r="R964" s="48" t="s">
        <v>2195</v>
      </c>
      <c r="S964" s="25">
        <v>0</v>
      </c>
      <c r="T964" s="23">
        <v>0</v>
      </c>
      <c r="U964" s="36">
        <f>VLOOKUP(表2[[#This Row],[2014 Segment]],表3[],3)</f>
        <v>0</v>
      </c>
      <c r="V964" s="50"/>
      <c r="W964" s="25">
        <f>表2[[#This Row],[GR]]+表2[[#This Row],[根据BU需调整GR]]</f>
        <v>0</v>
      </c>
      <c r="X964" s="23">
        <f>表2[[#This Row],[MAT销量]]*(1+表2[[#This Row],[调整后GR2]])</f>
        <v>0</v>
      </c>
      <c r="Y964" s="23">
        <f>表2[[#This Row],[调整结果]]/12/114.03</f>
        <v>0</v>
      </c>
      <c r="Z964" s="27">
        <f>ROUND(表2[[#This Row],[调整结果]]-表2[[#This Row],[14 ECI金额]],0)</f>
        <v>0</v>
      </c>
      <c r="AA964" t="s">
        <v>2198</v>
      </c>
    </row>
    <row r="965" spans="1:27" x14ac:dyDescent="0.2">
      <c r="A965" t="s">
        <v>1612</v>
      </c>
      <c r="B965" s="38" t="s">
        <v>458</v>
      </c>
      <c r="C965" t="s">
        <v>1613</v>
      </c>
      <c r="D965" s="38" t="s">
        <v>1614</v>
      </c>
      <c r="E965" s="38" t="s">
        <v>1615</v>
      </c>
      <c r="F965">
        <v>91007198</v>
      </c>
      <c r="G965" s="39" t="s">
        <v>1639</v>
      </c>
      <c r="H965" s="39" t="s">
        <v>103</v>
      </c>
      <c r="I965" s="38" t="s">
        <v>1</v>
      </c>
      <c r="J965" s="38" t="s">
        <v>40</v>
      </c>
      <c r="K965" s="38" t="s">
        <v>104</v>
      </c>
      <c r="L965" s="38">
        <v>800</v>
      </c>
      <c r="M965" s="38">
        <v>986</v>
      </c>
      <c r="N965" s="2">
        <v>36000</v>
      </c>
      <c r="O965" s="2">
        <v>1</v>
      </c>
      <c r="P965" s="2">
        <v>19917.88</v>
      </c>
      <c r="Q965" s="3">
        <v>0.38374972222221998</v>
      </c>
      <c r="R965" s="48" t="s">
        <v>2196</v>
      </c>
      <c r="S965" s="25">
        <v>0</v>
      </c>
      <c r="T965" s="23">
        <v>19917.88</v>
      </c>
      <c r="U965" s="36">
        <f>VLOOKUP(表2[[#This Row],[2014 Segment]],表3[],3)</f>
        <v>0</v>
      </c>
      <c r="V965" s="50"/>
      <c r="W965" s="25">
        <f>表2[[#This Row],[GR]]+表2[[#This Row],[根据BU需调整GR]]</f>
        <v>0</v>
      </c>
      <c r="X965" s="23">
        <f>表2[[#This Row],[MAT销量]]*(1+表2[[#This Row],[调整后GR2]])</f>
        <v>19917.88</v>
      </c>
      <c r="Y965" s="23">
        <f>表2[[#This Row],[调整结果]]/12/114.03</f>
        <v>14.556023268730453</v>
      </c>
      <c r="Z965" s="27">
        <f>ROUND(表2[[#This Row],[调整结果]]-表2[[#This Row],[14 ECI金额]],0)</f>
        <v>0</v>
      </c>
      <c r="AA965" t="s">
        <v>2198</v>
      </c>
    </row>
    <row r="966" spans="1:27" x14ac:dyDescent="0.2">
      <c r="A966" t="s">
        <v>1612</v>
      </c>
      <c r="B966" s="38" t="s">
        <v>458</v>
      </c>
      <c r="C966" t="s">
        <v>1613</v>
      </c>
      <c r="D966" s="38" t="s">
        <v>1614</v>
      </c>
      <c r="E966" s="38" t="s">
        <v>1615</v>
      </c>
      <c r="F966">
        <v>91013355</v>
      </c>
      <c r="G966" s="39" t="s">
        <v>1640</v>
      </c>
      <c r="H966" s="39" t="s">
        <v>105</v>
      </c>
      <c r="I966" s="38" t="s">
        <v>1</v>
      </c>
      <c r="J966" s="38" t="s">
        <v>275</v>
      </c>
      <c r="K966" s="38" t="s">
        <v>106</v>
      </c>
      <c r="L966" s="38">
        <v>294</v>
      </c>
      <c r="M966" s="38">
        <v>411</v>
      </c>
      <c r="N966" s="2">
        <v>36000</v>
      </c>
      <c r="O966" s="2">
        <v>1</v>
      </c>
      <c r="P966" s="2">
        <v>0</v>
      </c>
      <c r="Q966" s="3">
        <v>0</v>
      </c>
      <c r="R966" s="48" t="s">
        <v>2195</v>
      </c>
      <c r="S966" s="25">
        <v>0</v>
      </c>
      <c r="T966" s="23">
        <v>0</v>
      </c>
      <c r="U966" s="36">
        <f>VLOOKUP(表2[[#This Row],[2014 Segment]],表3[],3)</f>
        <v>0</v>
      </c>
      <c r="V966" s="50"/>
      <c r="W966" s="25">
        <f>表2[[#This Row],[GR]]+表2[[#This Row],[根据BU需调整GR]]</f>
        <v>0</v>
      </c>
      <c r="X966" s="23">
        <f>表2[[#This Row],[MAT销量]]*(1+表2[[#This Row],[调整后GR2]])</f>
        <v>0</v>
      </c>
      <c r="Y966" s="23">
        <f>表2[[#This Row],[调整结果]]/12/114.03</f>
        <v>0</v>
      </c>
      <c r="Z966" s="27">
        <f>ROUND(表2[[#This Row],[调整结果]]-表2[[#This Row],[14 ECI金额]],0)</f>
        <v>0</v>
      </c>
      <c r="AA966" t="s">
        <v>2198</v>
      </c>
    </row>
    <row r="967" spans="1:27" x14ac:dyDescent="0.2">
      <c r="A967" t="s">
        <v>1612</v>
      </c>
      <c r="B967" s="38" t="s">
        <v>458</v>
      </c>
      <c r="C967" t="s">
        <v>1641</v>
      </c>
      <c r="D967" s="38" t="s">
        <v>1642</v>
      </c>
      <c r="E967" s="38" t="s">
        <v>1643</v>
      </c>
      <c r="F967">
        <v>12100009</v>
      </c>
      <c r="G967" s="39" t="s">
        <v>1644</v>
      </c>
      <c r="H967" s="39" t="s">
        <v>105</v>
      </c>
      <c r="I967" s="38" t="s">
        <v>6</v>
      </c>
      <c r="J967" s="38" t="s">
        <v>1645</v>
      </c>
      <c r="K967" s="38" t="s">
        <v>104</v>
      </c>
      <c r="L967" s="38">
        <v>1300</v>
      </c>
      <c r="M967" s="38">
        <v>2000</v>
      </c>
      <c r="N967" s="2">
        <v>36000</v>
      </c>
      <c r="O967" s="2">
        <v>1</v>
      </c>
      <c r="P967" s="2">
        <v>0</v>
      </c>
      <c r="Q967" s="3">
        <v>0.35575555555555999</v>
      </c>
      <c r="R967" s="48" t="s">
        <v>2196</v>
      </c>
      <c r="S967" s="25">
        <v>0</v>
      </c>
      <c r="T967" s="23">
        <v>0</v>
      </c>
      <c r="U967" s="36">
        <f>VLOOKUP(表2[[#This Row],[2014 Segment]],表3[],3)</f>
        <v>0</v>
      </c>
      <c r="V967" s="50"/>
      <c r="W967" s="25">
        <f>表2[[#This Row],[GR]]+表2[[#This Row],[根据BU需调整GR]]</f>
        <v>0</v>
      </c>
      <c r="X967" s="23">
        <f>表2[[#This Row],[MAT销量]]*(1+表2[[#This Row],[调整后GR2]])</f>
        <v>0</v>
      </c>
      <c r="Y967" s="23">
        <f>表2[[#This Row],[调整结果]]/12/114.03</f>
        <v>0</v>
      </c>
      <c r="Z967" s="27">
        <f>ROUND(表2[[#This Row],[调整结果]]-表2[[#This Row],[14 ECI金额]],0)</f>
        <v>0</v>
      </c>
      <c r="AA967" t="s">
        <v>2198</v>
      </c>
    </row>
    <row r="968" spans="1:27" x14ac:dyDescent="0.2">
      <c r="A968" t="s">
        <v>1612</v>
      </c>
      <c r="B968" s="38" t="s">
        <v>458</v>
      </c>
      <c r="C968" t="s">
        <v>1641</v>
      </c>
      <c r="D968" s="38" t="s">
        <v>1642</v>
      </c>
      <c r="E968" s="38" t="s">
        <v>1646</v>
      </c>
      <c r="F968">
        <v>12100019</v>
      </c>
      <c r="G968" s="39" t="s">
        <v>1647</v>
      </c>
      <c r="H968" s="39" t="s">
        <v>105</v>
      </c>
      <c r="I968" s="38" t="s">
        <v>6</v>
      </c>
      <c r="J968" s="38" t="s">
        <v>43</v>
      </c>
      <c r="K968" s="38" t="s">
        <v>106</v>
      </c>
      <c r="L968" s="38">
        <v>530</v>
      </c>
      <c r="M968" s="38">
        <v>1090</v>
      </c>
      <c r="N968" s="2">
        <v>83832</v>
      </c>
      <c r="O968" s="2">
        <v>1</v>
      </c>
      <c r="P968" s="2">
        <v>88481.853333332998</v>
      </c>
      <c r="Q968" s="3">
        <v>0.90200758660177005</v>
      </c>
      <c r="R968" s="48" t="s">
        <v>2197</v>
      </c>
      <c r="S968" s="25">
        <v>0</v>
      </c>
      <c r="T968" s="23">
        <v>88481.85</v>
      </c>
      <c r="U968" s="36">
        <f>VLOOKUP(表2[[#This Row],[2014 Segment]],表3[],3)</f>
        <v>0</v>
      </c>
      <c r="V968" s="50"/>
      <c r="W968" s="25">
        <f>表2[[#This Row],[GR]]+表2[[#This Row],[根据BU需调整GR]]</f>
        <v>0</v>
      </c>
      <c r="X968" s="23">
        <f>表2[[#This Row],[MAT销量]]*(1+表2[[#This Row],[调整后GR2]])</f>
        <v>88481.853333332998</v>
      </c>
      <c r="Y968" s="23">
        <f>表2[[#This Row],[调整结果]]/12/114.03</f>
        <v>64.66270084870429</v>
      </c>
      <c r="Z968" s="27">
        <f>ROUND(表2[[#This Row],[调整结果]]-表2[[#This Row],[14 ECI金额]],0)</f>
        <v>0</v>
      </c>
      <c r="AA968" t="s">
        <v>2198</v>
      </c>
    </row>
    <row r="969" spans="1:27" x14ac:dyDescent="0.2">
      <c r="A969" t="s">
        <v>1612</v>
      </c>
      <c r="B969" s="38" t="s">
        <v>458</v>
      </c>
      <c r="C969" t="s">
        <v>1641</v>
      </c>
      <c r="D969" s="38" t="s">
        <v>1642</v>
      </c>
      <c r="E969" s="38" t="s">
        <v>1648</v>
      </c>
      <c r="F969">
        <v>12100020</v>
      </c>
      <c r="G969" s="39" t="s">
        <v>34</v>
      </c>
      <c r="H969" s="39" t="s">
        <v>103</v>
      </c>
      <c r="I969" s="38" t="s">
        <v>6</v>
      </c>
      <c r="J969" s="38" t="s">
        <v>43</v>
      </c>
      <c r="K969" s="38" t="s">
        <v>104</v>
      </c>
      <c r="L969" s="38">
        <v>2000</v>
      </c>
      <c r="M969" s="38">
        <v>2000</v>
      </c>
      <c r="N969" s="2">
        <v>259679.09</v>
      </c>
      <c r="O969" s="2">
        <v>2</v>
      </c>
      <c r="P969" s="2">
        <v>25087.4</v>
      </c>
      <c r="Q969" s="3">
        <v>0.12929924392448999</v>
      </c>
      <c r="R969" s="48" t="s">
        <v>2195</v>
      </c>
      <c r="S969" s="25">
        <v>0</v>
      </c>
      <c r="T969" s="23">
        <v>25087.4</v>
      </c>
      <c r="U969" s="36">
        <f>VLOOKUP(表2[[#This Row],[2014 Segment]],表3[],3)</f>
        <v>0</v>
      </c>
      <c r="V969" s="50"/>
      <c r="W969" s="25">
        <f>表2[[#This Row],[GR]]+表2[[#This Row],[根据BU需调整GR]]</f>
        <v>0</v>
      </c>
      <c r="X969" s="23">
        <f>表2[[#This Row],[MAT销量]]*(1+表2[[#This Row],[调整后GR2]])</f>
        <v>25087.4</v>
      </c>
      <c r="Y969" s="23">
        <f>表2[[#This Row],[调整结果]]/12/114.03</f>
        <v>18.333917974801953</v>
      </c>
      <c r="Z969" s="27">
        <f>ROUND(表2[[#This Row],[调整结果]]-表2[[#This Row],[14 ECI金额]],0)</f>
        <v>0</v>
      </c>
      <c r="AA969" t="s">
        <v>2198</v>
      </c>
    </row>
    <row r="970" spans="1:27" x14ac:dyDescent="0.2">
      <c r="A970" t="s">
        <v>1612</v>
      </c>
      <c r="B970" s="38" t="s">
        <v>458</v>
      </c>
      <c r="C970" t="s">
        <v>1641</v>
      </c>
      <c r="D970" s="38" t="s">
        <v>1642</v>
      </c>
      <c r="E970" s="38" t="s">
        <v>1646</v>
      </c>
      <c r="F970">
        <v>12100022</v>
      </c>
      <c r="G970" s="39" t="s">
        <v>1649</v>
      </c>
      <c r="H970" s="39" t="s">
        <v>103</v>
      </c>
      <c r="I970" s="38" t="s">
        <v>6</v>
      </c>
      <c r="J970" s="38" t="s">
        <v>43</v>
      </c>
      <c r="K970" s="38" t="s">
        <v>106</v>
      </c>
      <c r="L970" s="38">
        <v>300</v>
      </c>
      <c r="M970" s="38">
        <v>545</v>
      </c>
      <c r="N970" s="2">
        <v>55323.6</v>
      </c>
      <c r="O970" s="2">
        <v>1</v>
      </c>
      <c r="P970" s="2">
        <v>25543.253333332999</v>
      </c>
      <c r="Q970" s="3">
        <v>0.70214808869994005</v>
      </c>
      <c r="R970" s="48" t="s">
        <v>2197</v>
      </c>
      <c r="S970" s="25">
        <v>0</v>
      </c>
      <c r="T970" s="23">
        <v>25543.25</v>
      </c>
      <c r="U970" s="36">
        <f>VLOOKUP(表2[[#This Row],[2014 Segment]],表3[],3)</f>
        <v>0</v>
      </c>
      <c r="V970" s="50"/>
      <c r="W970" s="25">
        <f>表2[[#This Row],[GR]]+表2[[#This Row],[根据BU需调整GR]]</f>
        <v>0</v>
      </c>
      <c r="X970" s="23">
        <f>表2[[#This Row],[MAT销量]]*(1+表2[[#This Row],[调整后GR2]])</f>
        <v>25543.253333332999</v>
      </c>
      <c r="Y970" s="23">
        <f>表2[[#This Row],[调整结果]]/12/114.03</f>
        <v>18.667056427645502</v>
      </c>
      <c r="Z970" s="27">
        <f>ROUND(表2[[#This Row],[调整结果]]-表2[[#This Row],[14 ECI金额]],0)</f>
        <v>0</v>
      </c>
      <c r="AA970" t="s">
        <v>2198</v>
      </c>
    </row>
    <row r="971" spans="1:27" x14ac:dyDescent="0.2">
      <c r="A971" t="s">
        <v>1612</v>
      </c>
      <c r="B971" s="38" t="s">
        <v>458</v>
      </c>
      <c r="C971" t="s">
        <v>1641</v>
      </c>
      <c r="D971" s="38" t="s">
        <v>1642</v>
      </c>
      <c r="E971" s="38" t="s">
        <v>1650</v>
      </c>
      <c r="F971">
        <v>12100023</v>
      </c>
      <c r="G971" s="39" t="s">
        <v>1651</v>
      </c>
      <c r="H971" s="39" t="s">
        <v>103</v>
      </c>
      <c r="I971" s="38" t="s">
        <v>6</v>
      </c>
      <c r="J971" s="38" t="s">
        <v>43</v>
      </c>
      <c r="K971" s="38" t="s">
        <v>104</v>
      </c>
      <c r="L971" s="38">
        <v>680</v>
      </c>
      <c r="M971" s="38">
        <v>900</v>
      </c>
      <c r="N971" s="2">
        <v>36368.300000000003</v>
      </c>
      <c r="O971" s="2">
        <v>1</v>
      </c>
      <c r="P971" s="2">
        <v>22806.36</v>
      </c>
      <c r="Q971" s="3">
        <v>0.68644588831482001</v>
      </c>
      <c r="R971" s="48" t="s">
        <v>2197</v>
      </c>
      <c r="S971" s="25">
        <v>0</v>
      </c>
      <c r="T971" s="23">
        <v>22806.36</v>
      </c>
      <c r="U971" s="36">
        <f>VLOOKUP(表2[[#This Row],[2014 Segment]],表3[],3)</f>
        <v>0</v>
      </c>
      <c r="V971" s="50"/>
      <c r="W971" s="25">
        <f>表2[[#This Row],[GR]]+表2[[#This Row],[根据BU需调整GR]]</f>
        <v>0</v>
      </c>
      <c r="X971" s="23">
        <f>表2[[#This Row],[MAT销量]]*(1+表2[[#This Row],[调整后GR2]])</f>
        <v>22806.36</v>
      </c>
      <c r="Y971" s="23">
        <f>表2[[#This Row],[调整结果]]/12/114.03</f>
        <v>16.666929755327544</v>
      </c>
      <c r="Z971" s="27">
        <f>ROUND(表2[[#This Row],[调整结果]]-表2[[#This Row],[14 ECI金额]],0)</f>
        <v>0</v>
      </c>
      <c r="AA971" t="s">
        <v>2198</v>
      </c>
    </row>
    <row r="972" spans="1:27" x14ac:dyDescent="0.2">
      <c r="A972" t="s">
        <v>1612</v>
      </c>
      <c r="B972" s="38" t="s">
        <v>458</v>
      </c>
      <c r="C972" t="s">
        <v>1641</v>
      </c>
      <c r="D972" s="38" t="s">
        <v>1642</v>
      </c>
      <c r="E972" s="38" t="s">
        <v>1648</v>
      </c>
      <c r="F972">
        <v>12100025</v>
      </c>
      <c r="G972" s="39" t="s">
        <v>1652</v>
      </c>
      <c r="H972" s="39" t="s">
        <v>103</v>
      </c>
      <c r="I972" s="38" t="s">
        <v>6</v>
      </c>
      <c r="J972" s="38" t="s">
        <v>43</v>
      </c>
      <c r="K972" s="38" t="s">
        <v>104</v>
      </c>
      <c r="L972" s="38">
        <v>1082</v>
      </c>
      <c r="M972" s="38">
        <v>2900</v>
      </c>
      <c r="N972" s="2">
        <v>408309.37599999999</v>
      </c>
      <c r="O972" s="2">
        <v>2</v>
      </c>
      <c r="P972" s="2">
        <v>269120.53333333001</v>
      </c>
      <c r="Q972" s="3">
        <v>0.54546423151448997</v>
      </c>
      <c r="R972" s="48" t="s">
        <v>2197</v>
      </c>
      <c r="S972" s="25">
        <v>0</v>
      </c>
      <c r="T972" s="23">
        <v>269120.53000000003</v>
      </c>
      <c r="U972" s="36">
        <f>VLOOKUP(表2[[#This Row],[2014 Segment]],表3[],3)</f>
        <v>0</v>
      </c>
      <c r="V972" s="50"/>
      <c r="W972" s="25">
        <f>表2[[#This Row],[GR]]+表2[[#This Row],[根据BU需调整GR]]</f>
        <v>0</v>
      </c>
      <c r="X972" s="23">
        <f>表2[[#This Row],[MAT销量]]*(1+表2[[#This Row],[调整后GR2]])</f>
        <v>269120.53333333001</v>
      </c>
      <c r="Y972" s="23">
        <f>表2[[#This Row],[调整结果]]/12/114.03</f>
        <v>196.67377980453244</v>
      </c>
      <c r="Z972" s="27">
        <f>ROUND(表2[[#This Row],[调整结果]]-表2[[#This Row],[14 ECI金额]],0)</f>
        <v>0</v>
      </c>
      <c r="AA972" t="s">
        <v>2198</v>
      </c>
    </row>
    <row r="973" spans="1:27" x14ac:dyDescent="0.2">
      <c r="A973" t="s">
        <v>1612</v>
      </c>
      <c r="B973" s="38" t="s">
        <v>458</v>
      </c>
      <c r="C973" t="s">
        <v>1641</v>
      </c>
      <c r="D973" s="38" t="s">
        <v>1642</v>
      </c>
      <c r="E973" s="38" t="s">
        <v>1653</v>
      </c>
      <c r="F973">
        <v>12100026</v>
      </c>
      <c r="G973" s="39" t="s">
        <v>1654</v>
      </c>
      <c r="H973" s="39" t="s">
        <v>103</v>
      </c>
      <c r="I973" s="38" t="s">
        <v>6</v>
      </c>
      <c r="J973" s="38" t="s">
        <v>43</v>
      </c>
      <c r="K973" s="38" t="s">
        <v>104</v>
      </c>
      <c r="L973" s="38">
        <v>1200</v>
      </c>
      <c r="M973" s="38">
        <v>1600</v>
      </c>
      <c r="N973" s="2">
        <v>124165.2</v>
      </c>
      <c r="O973" s="2">
        <v>1</v>
      </c>
      <c r="P973" s="2">
        <v>49565.440000000002</v>
      </c>
      <c r="Q973" s="3">
        <v>0.29413233337521</v>
      </c>
      <c r="R973" s="48" t="s">
        <v>2196</v>
      </c>
      <c r="S973" s="25">
        <v>0</v>
      </c>
      <c r="T973" s="23">
        <v>49565.440000000002</v>
      </c>
      <c r="U973" s="36">
        <f>VLOOKUP(表2[[#This Row],[2014 Segment]],表3[],3)</f>
        <v>0</v>
      </c>
      <c r="V973" s="50"/>
      <c r="W973" s="25">
        <f>表2[[#This Row],[GR]]+表2[[#This Row],[根据BU需调整GR]]</f>
        <v>0</v>
      </c>
      <c r="X973" s="23">
        <f>表2[[#This Row],[MAT销量]]*(1+表2[[#This Row],[调整后GR2]])</f>
        <v>49565.440000000002</v>
      </c>
      <c r="Y973" s="23">
        <f>表2[[#This Row],[调整结果]]/12/114.03</f>
        <v>36.222514542956539</v>
      </c>
      <c r="Z973" s="27">
        <f>ROUND(表2[[#This Row],[调整结果]]-表2[[#This Row],[14 ECI金额]],0)</f>
        <v>0</v>
      </c>
      <c r="AA973" t="s">
        <v>2198</v>
      </c>
    </row>
    <row r="974" spans="1:27" x14ac:dyDescent="0.2">
      <c r="A974" t="s">
        <v>1612</v>
      </c>
      <c r="B974" s="38" t="s">
        <v>458</v>
      </c>
      <c r="C974" t="s">
        <v>1641</v>
      </c>
      <c r="D974" s="38" t="s">
        <v>1642</v>
      </c>
      <c r="E974" s="38" t="s">
        <v>1646</v>
      </c>
      <c r="F974">
        <v>12100028</v>
      </c>
      <c r="G974" s="39" t="s">
        <v>144</v>
      </c>
      <c r="H974" s="39" t="s">
        <v>103</v>
      </c>
      <c r="I974" s="38" t="s">
        <v>6</v>
      </c>
      <c r="J974" s="38" t="s">
        <v>43</v>
      </c>
      <c r="K974" s="38" t="s">
        <v>104</v>
      </c>
      <c r="L974" s="38">
        <v>3000</v>
      </c>
      <c r="M974" s="38">
        <v>7778</v>
      </c>
      <c r="N974" s="2">
        <v>1649208.71</v>
      </c>
      <c r="O974" s="2">
        <v>6</v>
      </c>
      <c r="P974" s="2">
        <v>524997.25333333004</v>
      </c>
      <c r="Q974" s="3">
        <v>0.27296480868089001</v>
      </c>
      <c r="R974" s="48" t="s">
        <v>62</v>
      </c>
      <c r="S974" s="25">
        <v>0.2</v>
      </c>
      <c r="T974" s="23">
        <v>629996.69999999995</v>
      </c>
      <c r="U974" s="36">
        <f>VLOOKUP(表2[[#This Row],[2014 Segment]],表3[],3)</f>
        <v>0</v>
      </c>
      <c r="V974" s="50"/>
      <c r="W974" s="25">
        <f>表2[[#This Row],[GR]]+表2[[#This Row],[根据BU需调整GR]]</f>
        <v>0.2</v>
      </c>
      <c r="X974" s="23">
        <f>表2[[#This Row],[MAT销量]]*(1+表2[[#This Row],[调整后GR2]])</f>
        <v>629996.70399999607</v>
      </c>
      <c r="Y974" s="23">
        <f>表2[[#This Row],[调整结果]]/12/114.03</f>
        <v>460.40274781489967</v>
      </c>
      <c r="Z974" s="27">
        <f>ROUND(表2[[#This Row],[调整结果]]-表2[[#This Row],[14 ECI金额]],0)</f>
        <v>0</v>
      </c>
      <c r="AA974" t="s">
        <v>2198</v>
      </c>
    </row>
    <row r="975" spans="1:27" x14ac:dyDescent="0.2">
      <c r="A975" t="s">
        <v>1612</v>
      </c>
      <c r="B975" s="38" t="s">
        <v>458</v>
      </c>
      <c r="C975" t="s">
        <v>1641</v>
      </c>
      <c r="D975" s="38" t="s">
        <v>1642</v>
      </c>
      <c r="E975" s="38" t="s">
        <v>1650</v>
      </c>
      <c r="F975">
        <v>12100030</v>
      </c>
      <c r="G975" s="39" t="s">
        <v>1655</v>
      </c>
      <c r="H975" s="39" t="s">
        <v>103</v>
      </c>
      <c r="I975" s="38" t="s">
        <v>6</v>
      </c>
      <c r="J975" s="38" t="s">
        <v>43</v>
      </c>
      <c r="K975" s="38" t="s">
        <v>104</v>
      </c>
      <c r="L975" s="38">
        <v>800</v>
      </c>
      <c r="M975" s="38">
        <v>1500</v>
      </c>
      <c r="N975" s="2">
        <v>74193.005000000005</v>
      </c>
      <c r="O975" s="2">
        <v>1</v>
      </c>
      <c r="P975" s="2">
        <v>48916.853333332998</v>
      </c>
      <c r="Q975" s="3">
        <v>0.52339192892914999</v>
      </c>
      <c r="R975" s="48" t="s">
        <v>2197</v>
      </c>
      <c r="S975" s="25">
        <v>0</v>
      </c>
      <c r="T975" s="23">
        <v>48916.85</v>
      </c>
      <c r="U975" s="36">
        <f>VLOOKUP(表2[[#This Row],[2014 Segment]],表3[],3)</f>
        <v>0</v>
      </c>
      <c r="V975" s="50"/>
      <c r="W975" s="25">
        <f>表2[[#This Row],[GR]]+表2[[#This Row],[根据BU需调整GR]]</f>
        <v>0</v>
      </c>
      <c r="X975" s="23">
        <f>表2[[#This Row],[MAT销量]]*(1+表2[[#This Row],[调整后GR2]])</f>
        <v>48916.853333332998</v>
      </c>
      <c r="Y975" s="23">
        <f>表2[[#This Row],[调整结果]]/12/114.03</f>
        <v>35.748526216297613</v>
      </c>
      <c r="Z975" s="27">
        <f>ROUND(表2[[#This Row],[调整结果]]-表2[[#This Row],[14 ECI金额]],0)</f>
        <v>0</v>
      </c>
      <c r="AA975" t="s">
        <v>2198</v>
      </c>
    </row>
    <row r="976" spans="1:27" x14ac:dyDescent="0.2">
      <c r="A976" t="s">
        <v>1612</v>
      </c>
      <c r="B976" s="38" t="s">
        <v>458</v>
      </c>
      <c r="C976" t="s">
        <v>1641</v>
      </c>
      <c r="D976" s="38" t="s">
        <v>1642</v>
      </c>
      <c r="E976" s="38" t="s">
        <v>1650</v>
      </c>
      <c r="F976">
        <v>12100031</v>
      </c>
      <c r="G976" s="39" t="s">
        <v>26</v>
      </c>
      <c r="H976" s="39" t="s">
        <v>103</v>
      </c>
      <c r="I976" s="38" t="s">
        <v>6</v>
      </c>
      <c r="J976" s="38" t="s">
        <v>43</v>
      </c>
      <c r="K976" s="38" t="s">
        <v>104</v>
      </c>
      <c r="L976" s="38">
        <v>3000</v>
      </c>
      <c r="M976" s="38">
        <v>7300</v>
      </c>
      <c r="N976" s="2">
        <v>1806493.52</v>
      </c>
      <c r="O976" s="2">
        <v>6</v>
      </c>
      <c r="P976" s="2">
        <v>685017.08</v>
      </c>
      <c r="Q976" s="3">
        <v>0.31169516179610002</v>
      </c>
      <c r="R976" s="48" t="s">
        <v>62</v>
      </c>
      <c r="S976" s="25">
        <v>0.2</v>
      </c>
      <c r="T976" s="23">
        <v>822020.5</v>
      </c>
      <c r="U976" s="36">
        <f>VLOOKUP(表2[[#This Row],[2014 Segment]],表3[],3)</f>
        <v>0</v>
      </c>
      <c r="V976" s="50"/>
      <c r="W976" s="25">
        <f>表2[[#This Row],[GR]]+表2[[#This Row],[根据BU需调整GR]]</f>
        <v>0.2</v>
      </c>
      <c r="X976" s="23">
        <f>表2[[#This Row],[MAT销量]]*(1+表2[[#This Row],[调整后GR2]])</f>
        <v>822020.49599999993</v>
      </c>
      <c r="Y976" s="23">
        <f>表2[[#This Row],[调整结果]]/12/114.03</f>
        <v>600.73408752082787</v>
      </c>
      <c r="Z976" s="27">
        <f>ROUND(表2[[#This Row],[调整结果]]-表2[[#This Row],[14 ECI金额]],0)</f>
        <v>0</v>
      </c>
      <c r="AA976" t="s">
        <v>2198</v>
      </c>
    </row>
    <row r="977" spans="1:27" x14ac:dyDescent="0.2">
      <c r="A977" t="s">
        <v>1612</v>
      </c>
      <c r="B977" s="38" t="s">
        <v>458</v>
      </c>
      <c r="C977" t="s">
        <v>1641</v>
      </c>
      <c r="D977" s="38" t="s">
        <v>1642</v>
      </c>
      <c r="E977" s="38" t="s">
        <v>1650</v>
      </c>
      <c r="F977">
        <v>12100032</v>
      </c>
      <c r="G977" s="39" t="s">
        <v>317</v>
      </c>
      <c r="H977" s="39" t="s">
        <v>105</v>
      </c>
      <c r="I977" s="38" t="s">
        <v>6</v>
      </c>
      <c r="J977" s="38" t="s">
        <v>43</v>
      </c>
      <c r="K977" s="38" t="s">
        <v>104</v>
      </c>
      <c r="L977" s="38">
        <v>800</v>
      </c>
      <c r="M977" s="38">
        <v>1090</v>
      </c>
      <c r="N977" s="2">
        <v>36000</v>
      </c>
      <c r="O977" s="2">
        <v>1</v>
      </c>
      <c r="P977" s="2">
        <v>6855.9733333332997</v>
      </c>
      <c r="Q977" s="3">
        <v>5.3742222222221997E-2</v>
      </c>
      <c r="R977" s="48" t="s">
        <v>2195</v>
      </c>
      <c r="S977" s="25">
        <v>0</v>
      </c>
      <c r="T977" s="23">
        <v>6855.97</v>
      </c>
      <c r="U977" s="36">
        <f>VLOOKUP(表2[[#This Row],[2014 Segment]],表3[],3)</f>
        <v>0</v>
      </c>
      <c r="V977" s="50"/>
      <c r="W977" s="25">
        <f>表2[[#This Row],[GR]]+表2[[#This Row],[根据BU需调整GR]]</f>
        <v>0</v>
      </c>
      <c r="X977" s="23">
        <f>表2[[#This Row],[MAT销量]]*(1+表2[[#This Row],[调整后GR2]])</f>
        <v>6855.9733333332997</v>
      </c>
      <c r="Y977" s="23">
        <f>表2[[#This Row],[调整结果]]/12/114.03</f>
        <v>5.0103578980190147</v>
      </c>
      <c r="Z977" s="27">
        <f>ROUND(表2[[#This Row],[调整结果]]-表2[[#This Row],[14 ECI金额]],0)</f>
        <v>0</v>
      </c>
      <c r="AA977" t="s">
        <v>2198</v>
      </c>
    </row>
    <row r="978" spans="1:27" x14ac:dyDescent="0.2">
      <c r="A978" t="s">
        <v>1612</v>
      </c>
      <c r="B978" s="38" t="s">
        <v>458</v>
      </c>
      <c r="C978" t="s">
        <v>1641</v>
      </c>
      <c r="D978" s="38" t="s">
        <v>1642</v>
      </c>
      <c r="E978" s="38" t="s">
        <v>1653</v>
      </c>
      <c r="F978">
        <v>12100033</v>
      </c>
      <c r="G978" s="39" t="s">
        <v>1656</v>
      </c>
      <c r="H978" s="39" t="s">
        <v>103</v>
      </c>
      <c r="I978" s="38" t="s">
        <v>6</v>
      </c>
      <c r="J978" s="38" t="s">
        <v>43</v>
      </c>
      <c r="K978" s="38" t="s">
        <v>104</v>
      </c>
      <c r="L978" s="38">
        <v>1700</v>
      </c>
      <c r="M978" s="38">
        <v>1360</v>
      </c>
      <c r="N978" s="2">
        <v>1100975.8</v>
      </c>
      <c r="O978" s="2">
        <v>5</v>
      </c>
      <c r="P978" s="2">
        <v>608937.26666666998</v>
      </c>
      <c r="Q978" s="3">
        <v>0.46818772946690002</v>
      </c>
      <c r="R978" s="48" t="s">
        <v>62</v>
      </c>
      <c r="S978" s="25">
        <v>0.2</v>
      </c>
      <c r="T978" s="23">
        <v>730724.72</v>
      </c>
      <c r="U978" s="36">
        <f>VLOOKUP(表2[[#This Row],[2014 Segment]],表3[],3)</f>
        <v>0</v>
      </c>
      <c r="V978" s="50"/>
      <c r="W978" s="25">
        <f>表2[[#This Row],[GR]]+表2[[#This Row],[根据BU需调整GR]]</f>
        <v>0.2</v>
      </c>
      <c r="X978" s="23">
        <f>表2[[#This Row],[MAT销量]]*(1+表2[[#This Row],[调整后GR2]])</f>
        <v>730724.72000000393</v>
      </c>
      <c r="Y978" s="23">
        <f>表2[[#This Row],[调整结果]]/12/114.03</f>
        <v>534.0149668215995</v>
      </c>
      <c r="Z978" s="27">
        <f>ROUND(表2[[#This Row],[调整结果]]-表2[[#This Row],[14 ECI金额]],0)</f>
        <v>0</v>
      </c>
      <c r="AA978" t="s">
        <v>2198</v>
      </c>
    </row>
    <row r="979" spans="1:27" x14ac:dyDescent="0.2">
      <c r="A979" t="s">
        <v>1612</v>
      </c>
      <c r="B979" s="38" t="s">
        <v>458</v>
      </c>
      <c r="C979" t="s">
        <v>1641</v>
      </c>
      <c r="D979" s="38" t="s">
        <v>1642</v>
      </c>
      <c r="E979" s="38" t="s">
        <v>1650</v>
      </c>
      <c r="F979">
        <v>12100035</v>
      </c>
      <c r="G979" s="39" t="s">
        <v>1657</v>
      </c>
      <c r="H979" s="39" t="s">
        <v>103</v>
      </c>
      <c r="I979" s="38" t="s">
        <v>6</v>
      </c>
      <c r="J979" s="38" t="s">
        <v>43</v>
      </c>
      <c r="K979" s="38" t="s">
        <v>104</v>
      </c>
      <c r="L979" s="38">
        <v>1600</v>
      </c>
      <c r="M979" s="38">
        <v>2909</v>
      </c>
      <c r="N979" s="2">
        <v>360000</v>
      </c>
      <c r="O979" s="2">
        <v>2</v>
      </c>
      <c r="P979" s="2">
        <v>9684.2666666666992</v>
      </c>
      <c r="Q979" s="3">
        <v>3.2572472222222003E-2</v>
      </c>
      <c r="R979" s="48" t="s">
        <v>2195</v>
      </c>
      <c r="S979" s="25">
        <v>0</v>
      </c>
      <c r="T979" s="23">
        <v>9684.27</v>
      </c>
      <c r="U979" s="36">
        <f>VLOOKUP(表2[[#This Row],[2014 Segment]],表3[],3)</f>
        <v>0</v>
      </c>
      <c r="V979" s="50"/>
      <c r="W979" s="25">
        <f>表2[[#This Row],[GR]]+表2[[#This Row],[根据BU需调整GR]]</f>
        <v>0</v>
      </c>
      <c r="X979" s="23">
        <f>表2[[#This Row],[MAT销量]]*(1+表2[[#This Row],[调整后GR2]])</f>
        <v>9684.2666666666992</v>
      </c>
      <c r="Y979" s="23">
        <f>表2[[#This Row],[调整结果]]/12/114.03</f>
        <v>7.077279858127028</v>
      </c>
      <c r="Z979" s="27">
        <f>ROUND(表2[[#This Row],[调整结果]]-表2[[#This Row],[14 ECI金额]],0)</f>
        <v>0</v>
      </c>
      <c r="AA979" t="s">
        <v>2198</v>
      </c>
    </row>
    <row r="980" spans="1:27" x14ac:dyDescent="0.2">
      <c r="A980" t="s">
        <v>1612</v>
      </c>
      <c r="B980" s="38" t="s">
        <v>458</v>
      </c>
      <c r="C980" t="s">
        <v>1641</v>
      </c>
      <c r="D980" s="38" t="s">
        <v>1642</v>
      </c>
      <c r="E980" s="38" t="s">
        <v>1653</v>
      </c>
      <c r="F980">
        <v>12100038</v>
      </c>
      <c r="G980" s="39" t="s">
        <v>1658</v>
      </c>
      <c r="H980" s="39" t="s">
        <v>103</v>
      </c>
      <c r="I980" s="38" t="s">
        <v>6</v>
      </c>
      <c r="J980" s="38" t="s">
        <v>43</v>
      </c>
      <c r="K980" s="38" t="s">
        <v>104</v>
      </c>
      <c r="L980" s="38">
        <v>833</v>
      </c>
      <c r="M980" s="38">
        <v>1000</v>
      </c>
      <c r="N980" s="2">
        <v>117094.565</v>
      </c>
      <c r="O980" s="2">
        <v>1</v>
      </c>
      <c r="P980" s="2">
        <v>132214.17333332999</v>
      </c>
      <c r="Q980" s="3">
        <v>0.85057167256225996</v>
      </c>
      <c r="R980" s="48" t="s">
        <v>2197</v>
      </c>
      <c r="S980" s="25">
        <v>0</v>
      </c>
      <c r="T980" s="23">
        <v>132214.17000000001</v>
      </c>
      <c r="U980" s="36">
        <f>VLOOKUP(表2[[#This Row],[2014 Segment]],表3[],3)</f>
        <v>0</v>
      </c>
      <c r="V980" s="50"/>
      <c r="W980" s="25">
        <f>表2[[#This Row],[GR]]+表2[[#This Row],[根据BU需调整GR]]</f>
        <v>0</v>
      </c>
      <c r="X980" s="23">
        <f>表2[[#This Row],[MAT销量]]*(1+表2[[#This Row],[调整后GR2]])</f>
        <v>132214.17333332999</v>
      </c>
      <c r="Y980" s="23">
        <f>表2[[#This Row],[调整结果]]/12/114.03</f>
        <v>96.622360587367353</v>
      </c>
      <c r="Z980" s="27">
        <f>ROUND(表2[[#This Row],[调整结果]]-表2[[#This Row],[14 ECI金额]],0)</f>
        <v>0</v>
      </c>
      <c r="AA980" t="s">
        <v>2198</v>
      </c>
    </row>
    <row r="981" spans="1:27" x14ac:dyDescent="0.2">
      <c r="A981" t="s">
        <v>1612</v>
      </c>
      <c r="B981" s="38" t="s">
        <v>458</v>
      </c>
      <c r="C981" t="s">
        <v>1641</v>
      </c>
      <c r="D981" s="38" t="s">
        <v>1642</v>
      </c>
      <c r="E981" s="38" t="s">
        <v>1659</v>
      </c>
      <c r="F981">
        <v>12100040</v>
      </c>
      <c r="G981" s="39" t="s">
        <v>483</v>
      </c>
      <c r="H981" s="39" t="s">
        <v>105</v>
      </c>
      <c r="I981" s="38" t="s">
        <v>6</v>
      </c>
      <c r="J981" s="38" t="s">
        <v>321</v>
      </c>
      <c r="K981" s="38" t="s">
        <v>104</v>
      </c>
      <c r="L981" s="38">
        <v>1300</v>
      </c>
      <c r="M981" s="38">
        <v>2545</v>
      </c>
      <c r="N981" s="2">
        <v>82080</v>
      </c>
      <c r="O981" s="2">
        <v>1</v>
      </c>
      <c r="P981" s="2">
        <v>30712.080000000002</v>
      </c>
      <c r="Q981" s="3">
        <v>0.88195017056530001</v>
      </c>
      <c r="R981" s="48" t="s">
        <v>2197</v>
      </c>
      <c r="S981" s="25">
        <v>0</v>
      </c>
      <c r="T981" s="23">
        <v>30712.080000000002</v>
      </c>
      <c r="U981" s="36">
        <f>VLOOKUP(表2[[#This Row],[2014 Segment]],表3[],3)</f>
        <v>0</v>
      </c>
      <c r="V981" s="50"/>
      <c r="W981" s="25">
        <f>表2[[#This Row],[GR]]+表2[[#This Row],[根据BU需调整GR]]</f>
        <v>0</v>
      </c>
      <c r="X981" s="23">
        <f>表2[[#This Row],[MAT销量]]*(1+表2[[#This Row],[调整后GR2]])</f>
        <v>30712.080000000002</v>
      </c>
      <c r="Y981" s="23">
        <f>表2[[#This Row],[调整结果]]/12/114.03</f>
        <v>22.444444444444446</v>
      </c>
      <c r="Z981" s="27">
        <f>ROUND(表2[[#This Row],[调整结果]]-表2[[#This Row],[14 ECI金额]],0)</f>
        <v>0</v>
      </c>
      <c r="AA981" t="s">
        <v>2198</v>
      </c>
    </row>
    <row r="982" spans="1:27" x14ac:dyDescent="0.2">
      <c r="A982" t="s">
        <v>1612</v>
      </c>
      <c r="B982" s="38" t="s">
        <v>458</v>
      </c>
      <c r="C982" t="s">
        <v>1641</v>
      </c>
      <c r="D982" s="38" t="s">
        <v>1642</v>
      </c>
      <c r="E982" s="38" t="s">
        <v>1659</v>
      </c>
      <c r="F982">
        <v>12100041</v>
      </c>
      <c r="G982" s="39" t="s">
        <v>710</v>
      </c>
      <c r="H982" s="39" t="s">
        <v>105</v>
      </c>
      <c r="I982" s="38" t="s">
        <v>6</v>
      </c>
      <c r="J982" s="38" t="s">
        <v>322</v>
      </c>
      <c r="K982" s="38" t="s">
        <v>106</v>
      </c>
      <c r="L982" s="38">
        <v>650</v>
      </c>
      <c r="M982" s="38">
        <v>1000</v>
      </c>
      <c r="N982" s="2">
        <v>36000</v>
      </c>
      <c r="O982" s="2">
        <v>1</v>
      </c>
      <c r="P982" s="2">
        <v>3040.8</v>
      </c>
      <c r="Q982" s="3">
        <v>0.13414000000000001</v>
      </c>
      <c r="R982" s="48" t="s">
        <v>2195</v>
      </c>
      <c r="S982" s="25">
        <v>0</v>
      </c>
      <c r="T982" s="23">
        <v>3040.8</v>
      </c>
      <c r="U982" s="36">
        <f>VLOOKUP(表2[[#This Row],[2014 Segment]],表3[],3)</f>
        <v>0</v>
      </c>
      <c r="V982" s="50"/>
      <c r="W982" s="25">
        <f>表2[[#This Row],[GR]]+表2[[#This Row],[根据BU需调整GR]]</f>
        <v>0</v>
      </c>
      <c r="X982" s="23">
        <f>表2[[#This Row],[MAT销量]]*(1+表2[[#This Row],[调整后GR2]])</f>
        <v>3040.8</v>
      </c>
      <c r="Y982" s="23">
        <f>表2[[#This Row],[调整结果]]/12/114.03</f>
        <v>2.2222222222222223</v>
      </c>
      <c r="Z982" s="27">
        <f>ROUND(表2[[#This Row],[调整结果]]-表2[[#This Row],[14 ECI金额]],0)</f>
        <v>0</v>
      </c>
      <c r="AA982" t="s">
        <v>2198</v>
      </c>
    </row>
    <row r="983" spans="1:27" x14ac:dyDescent="0.2">
      <c r="A983" t="s">
        <v>1612</v>
      </c>
      <c r="B983" s="38" t="s">
        <v>458</v>
      </c>
      <c r="C983" t="s">
        <v>1641</v>
      </c>
      <c r="D983" s="38" t="s">
        <v>1642</v>
      </c>
      <c r="E983" s="38" t="s">
        <v>1659</v>
      </c>
      <c r="F983">
        <v>12100042</v>
      </c>
      <c r="G983" s="39" t="s">
        <v>323</v>
      </c>
      <c r="H983" s="39" t="s">
        <v>103</v>
      </c>
      <c r="I983" s="38" t="s">
        <v>6</v>
      </c>
      <c r="J983" s="38" t="s">
        <v>322</v>
      </c>
      <c r="K983" s="38" t="s">
        <v>104</v>
      </c>
      <c r="L983" s="38">
        <v>3100</v>
      </c>
      <c r="M983" s="38">
        <v>3272</v>
      </c>
      <c r="N983" s="2">
        <v>291118.59000000003</v>
      </c>
      <c r="O983" s="2">
        <v>2</v>
      </c>
      <c r="P983" s="2">
        <v>255738.21333333</v>
      </c>
      <c r="Q983" s="3">
        <v>0.78367808802590999</v>
      </c>
      <c r="R983" s="48" t="s">
        <v>2197</v>
      </c>
      <c r="S983" s="25">
        <v>0</v>
      </c>
      <c r="T983" s="23">
        <v>255738.21</v>
      </c>
      <c r="U983" s="36">
        <f>VLOOKUP(表2[[#This Row],[2014 Segment]],表3[],3)</f>
        <v>0</v>
      </c>
      <c r="V983" s="50"/>
      <c r="W983" s="25">
        <f>表2[[#This Row],[GR]]+表2[[#This Row],[根据BU需调整GR]]</f>
        <v>0</v>
      </c>
      <c r="X983" s="23">
        <f>表2[[#This Row],[MAT销量]]*(1+表2[[#This Row],[调整后GR2]])</f>
        <v>255738.21333333</v>
      </c>
      <c r="Y983" s="23">
        <f>表2[[#This Row],[调整结果]]/12/114.03</f>
        <v>186.89395578161447</v>
      </c>
      <c r="Z983" s="27">
        <f>ROUND(表2[[#This Row],[调整结果]]-表2[[#This Row],[14 ECI金额]],0)</f>
        <v>0</v>
      </c>
      <c r="AA983" t="s">
        <v>2198</v>
      </c>
    </row>
    <row r="984" spans="1:27" x14ac:dyDescent="0.2">
      <c r="A984" t="s">
        <v>1612</v>
      </c>
      <c r="B984" s="38" t="s">
        <v>458</v>
      </c>
      <c r="C984" t="s">
        <v>1641</v>
      </c>
      <c r="D984" s="38" t="s">
        <v>1642</v>
      </c>
      <c r="E984" s="38" t="s">
        <v>1659</v>
      </c>
      <c r="F984">
        <v>12100043</v>
      </c>
      <c r="G984" s="39" t="s">
        <v>1660</v>
      </c>
      <c r="H984" s="39" t="s">
        <v>105</v>
      </c>
      <c r="I984" s="38" t="s">
        <v>6</v>
      </c>
      <c r="J984" s="38" t="s">
        <v>322</v>
      </c>
      <c r="K984" s="38" t="s">
        <v>106</v>
      </c>
      <c r="L984" s="38">
        <v>50</v>
      </c>
      <c r="M984" s="38">
        <v>100</v>
      </c>
      <c r="N984" s="2">
        <v>36000</v>
      </c>
      <c r="O984" s="2">
        <v>1</v>
      </c>
      <c r="P984" s="2">
        <v>25721.613333333</v>
      </c>
      <c r="Q984" s="3">
        <v>0.77701472222222001</v>
      </c>
      <c r="R984" s="48" t="s">
        <v>2197</v>
      </c>
      <c r="S984" s="25">
        <v>0</v>
      </c>
      <c r="T984" s="23">
        <v>25721.61</v>
      </c>
      <c r="U984" s="36">
        <f>VLOOKUP(表2[[#This Row],[2014 Segment]],表3[],3)</f>
        <v>0</v>
      </c>
      <c r="V984" s="50"/>
      <c r="W984" s="25">
        <f>表2[[#This Row],[GR]]+表2[[#This Row],[根据BU需调整GR]]</f>
        <v>0</v>
      </c>
      <c r="X984" s="23">
        <f>表2[[#This Row],[MAT销量]]*(1+表2[[#This Row],[调整后GR2]])</f>
        <v>25721.613333333</v>
      </c>
      <c r="Y984" s="23">
        <f>表2[[#This Row],[调整结果]]/12/114.03</f>
        <v>18.797402243074192</v>
      </c>
      <c r="Z984" s="27">
        <f>ROUND(表2[[#This Row],[调整结果]]-表2[[#This Row],[14 ECI金额]],0)</f>
        <v>0</v>
      </c>
      <c r="AA984" t="s">
        <v>2198</v>
      </c>
    </row>
    <row r="985" spans="1:27" x14ac:dyDescent="0.2">
      <c r="A985" t="s">
        <v>1612</v>
      </c>
      <c r="B985" s="38" t="s">
        <v>458</v>
      </c>
      <c r="C985" t="s">
        <v>1641</v>
      </c>
      <c r="D985" s="38" t="s">
        <v>1642</v>
      </c>
      <c r="E985" s="38" t="s">
        <v>1659</v>
      </c>
      <c r="F985">
        <v>12100045</v>
      </c>
      <c r="G985" s="39" t="s">
        <v>324</v>
      </c>
      <c r="H985" s="39" t="s">
        <v>103</v>
      </c>
      <c r="I985" s="38" t="s">
        <v>6</v>
      </c>
      <c r="J985" s="38" t="s">
        <v>322</v>
      </c>
      <c r="K985" s="38" t="s">
        <v>104</v>
      </c>
      <c r="L985" s="38">
        <v>3066</v>
      </c>
      <c r="M985" s="38">
        <v>5090</v>
      </c>
      <c r="N985" s="2">
        <v>227475.6</v>
      </c>
      <c r="O985" s="2">
        <v>2</v>
      </c>
      <c r="P985" s="2">
        <v>257458.13333333001</v>
      </c>
      <c r="Q985" s="3">
        <v>0.75599844554757001</v>
      </c>
      <c r="R985" s="48" t="s">
        <v>2197</v>
      </c>
      <c r="S985" s="25">
        <v>0</v>
      </c>
      <c r="T985" s="23">
        <v>257458.13</v>
      </c>
      <c r="U985" s="36">
        <f>VLOOKUP(表2[[#This Row],[2014 Segment]],表3[],3)</f>
        <v>0</v>
      </c>
      <c r="V985" s="50"/>
      <c r="W985" s="25">
        <f>表2[[#This Row],[GR]]+表2[[#This Row],[根据BU需调整GR]]</f>
        <v>0</v>
      </c>
      <c r="X985" s="23">
        <f>表2[[#This Row],[MAT销量]]*(1+表2[[#This Row],[调整后GR2]])</f>
        <v>257458.13333333001</v>
      </c>
      <c r="Y985" s="23">
        <f>表2[[#This Row],[调整结果]]/12/114.03</f>
        <v>188.15087647499928</v>
      </c>
      <c r="Z985" s="27">
        <f>ROUND(表2[[#This Row],[调整结果]]-表2[[#This Row],[14 ECI金额]],0)</f>
        <v>0</v>
      </c>
      <c r="AA985" t="s">
        <v>2198</v>
      </c>
    </row>
    <row r="986" spans="1:27" x14ac:dyDescent="0.2">
      <c r="A986" t="s">
        <v>1612</v>
      </c>
      <c r="B986" s="38" t="s">
        <v>458</v>
      </c>
      <c r="C986" t="s">
        <v>1641</v>
      </c>
      <c r="D986" s="38" t="s">
        <v>1642</v>
      </c>
      <c r="E986" s="38" t="s">
        <v>1659</v>
      </c>
      <c r="F986">
        <v>12100046</v>
      </c>
      <c r="G986" s="39" t="s">
        <v>1661</v>
      </c>
      <c r="H986" s="39" t="s">
        <v>105</v>
      </c>
      <c r="I986" s="38" t="s">
        <v>6</v>
      </c>
      <c r="J986" s="38" t="s">
        <v>1662</v>
      </c>
      <c r="K986" s="38" t="s">
        <v>106</v>
      </c>
      <c r="L986" s="38">
        <v>500</v>
      </c>
      <c r="M986" s="38">
        <v>981</v>
      </c>
      <c r="N986" s="2">
        <v>36000</v>
      </c>
      <c r="O986" s="2">
        <v>1</v>
      </c>
      <c r="P986" s="2">
        <v>4609.84</v>
      </c>
      <c r="Q986" s="3">
        <v>4.8469444444444003E-2</v>
      </c>
      <c r="R986" s="48" t="s">
        <v>2195</v>
      </c>
      <c r="S986" s="25">
        <v>0</v>
      </c>
      <c r="T986" s="23">
        <v>4609.84</v>
      </c>
      <c r="U986" s="36">
        <f>VLOOKUP(表2[[#This Row],[2014 Segment]],表3[],3)</f>
        <v>0</v>
      </c>
      <c r="V986" s="50"/>
      <c r="W986" s="25">
        <f>表2[[#This Row],[GR]]+表2[[#This Row],[根据BU需调整GR]]</f>
        <v>0</v>
      </c>
      <c r="X986" s="23">
        <f>表2[[#This Row],[MAT销量]]*(1+表2[[#This Row],[调整后GR2]])</f>
        <v>4609.84</v>
      </c>
      <c r="Y986" s="23">
        <f>表2[[#This Row],[调整结果]]/12/114.03</f>
        <v>3.3688795346253912</v>
      </c>
      <c r="Z986" s="27">
        <f>ROUND(表2[[#This Row],[调整结果]]-表2[[#This Row],[14 ECI金额]],0)</f>
        <v>0</v>
      </c>
      <c r="AA986" t="s">
        <v>2198</v>
      </c>
    </row>
    <row r="987" spans="1:27" x14ac:dyDescent="0.2">
      <c r="A987" t="s">
        <v>1612</v>
      </c>
      <c r="B987" s="38" t="s">
        <v>458</v>
      </c>
      <c r="C987" t="s">
        <v>1641</v>
      </c>
      <c r="D987" s="38" t="s">
        <v>1642</v>
      </c>
      <c r="E987" s="38" t="s">
        <v>1653</v>
      </c>
      <c r="F987">
        <v>12100048</v>
      </c>
      <c r="G987" s="39" t="s">
        <v>325</v>
      </c>
      <c r="H987" s="39" t="s">
        <v>103</v>
      </c>
      <c r="I987" s="38" t="s">
        <v>6</v>
      </c>
      <c r="J987" s="38" t="s">
        <v>326</v>
      </c>
      <c r="K987" s="38" t="s">
        <v>104</v>
      </c>
      <c r="L987" s="38">
        <v>1600</v>
      </c>
      <c r="M987" s="38">
        <v>6254</v>
      </c>
      <c r="N987" s="2">
        <v>98620.53</v>
      </c>
      <c r="O987" s="2">
        <v>1</v>
      </c>
      <c r="P987" s="2">
        <v>42876.773333333003</v>
      </c>
      <c r="Q987" s="3">
        <v>0.53172681185144999</v>
      </c>
      <c r="R987" s="48" t="s">
        <v>2197</v>
      </c>
      <c r="S987" s="25">
        <v>0</v>
      </c>
      <c r="T987" s="23">
        <v>42876.77</v>
      </c>
      <c r="U987" s="36">
        <f>VLOOKUP(表2[[#This Row],[2014 Segment]],表3[],3)</f>
        <v>0</v>
      </c>
      <c r="V987" s="50"/>
      <c r="W987" s="25">
        <f>表2[[#This Row],[GR]]+表2[[#This Row],[根据BU需调整GR]]</f>
        <v>0</v>
      </c>
      <c r="X987" s="23">
        <f>表2[[#This Row],[MAT销量]]*(1+表2[[#This Row],[调整后GR2]])</f>
        <v>42876.773333333003</v>
      </c>
      <c r="Y987" s="23">
        <f>表2[[#This Row],[调整结果]]/12/114.03</f>
        <v>31.334424664074515</v>
      </c>
      <c r="Z987" s="27">
        <f>ROUND(表2[[#This Row],[调整结果]]-表2[[#This Row],[14 ECI金额]],0)</f>
        <v>0</v>
      </c>
      <c r="AA987" t="s">
        <v>2198</v>
      </c>
    </row>
    <row r="988" spans="1:27" x14ac:dyDescent="0.2">
      <c r="A988" t="s">
        <v>1612</v>
      </c>
      <c r="B988" s="38" t="s">
        <v>458</v>
      </c>
      <c r="C988" t="s">
        <v>1641</v>
      </c>
      <c r="D988" s="38" t="s">
        <v>1642</v>
      </c>
      <c r="E988" s="38" t="s">
        <v>1659</v>
      </c>
      <c r="F988">
        <v>12100050</v>
      </c>
      <c r="G988" s="39" t="s">
        <v>485</v>
      </c>
      <c r="H988" s="39" t="s">
        <v>105</v>
      </c>
      <c r="I988" s="38" t="s">
        <v>6</v>
      </c>
      <c r="J988" s="38" t="s">
        <v>484</v>
      </c>
      <c r="K988" s="38" t="s">
        <v>104</v>
      </c>
      <c r="L988" s="38">
        <v>514</v>
      </c>
      <c r="M988" s="38">
        <v>654</v>
      </c>
      <c r="N988" s="2">
        <v>54744</v>
      </c>
      <c r="O988" s="2">
        <v>1</v>
      </c>
      <c r="P988" s="2">
        <v>49010.533333332998</v>
      </c>
      <c r="Q988" s="3">
        <v>0.79614496565834003</v>
      </c>
      <c r="R988" s="48" t="s">
        <v>2197</v>
      </c>
      <c r="S988" s="25">
        <v>0</v>
      </c>
      <c r="T988" s="23">
        <v>49010.53</v>
      </c>
      <c r="U988" s="36">
        <f>VLOOKUP(表2[[#This Row],[2014 Segment]],表3[],3)</f>
        <v>0</v>
      </c>
      <c r="V988" s="50"/>
      <c r="W988" s="25">
        <f>表2[[#This Row],[GR]]+表2[[#This Row],[根据BU需调整GR]]</f>
        <v>0</v>
      </c>
      <c r="X988" s="23">
        <f>表2[[#This Row],[MAT销量]]*(1+表2[[#This Row],[调整后GR2]])</f>
        <v>49010.533333332998</v>
      </c>
      <c r="Y988" s="23">
        <f>表2[[#This Row],[调整结果]]/12/114.03</f>
        <v>35.816987732272935</v>
      </c>
      <c r="Z988" s="27">
        <f>ROUND(表2[[#This Row],[调整结果]]-表2[[#This Row],[14 ECI金额]],0)</f>
        <v>0</v>
      </c>
      <c r="AA988" t="s">
        <v>2198</v>
      </c>
    </row>
    <row r="989" spans="1:27" x14ac:dyDescent="0.2">
      <c r="A989" t="s">
        <v>1612</v>
      </c>
      <c r="B989" s="38" t="s">
        <v>458</v>
      </c>
      <c r="C989" t="s">
        <v>1641</v>
      </c>
      <c r="D989" s="38" t="s">
        <v>1642</v>
      </c>
      <c r="E989" s="38" t="s">
        <v>1653</v>
      </c>
      <c r="F989">
        <v>12100052</v>
      </c>
      <c r="G989" s="39" t="s">
        <v>328</v>
      </c>
      <c r="H989" s="39" t="s">
        <v>105</v>
      </c>
      <c r="I989" s="38" t="s">
        <v>6</v>
      </c>
      <c r="J989" s="38" t="s">
        <v>327</v>
      </c>
      <c r="K989" s="38" t="s">
        <v>104</v>
      </c>
      <c r="L989" s="38">
        <v>908</v>
      </c>
      <c r="M989" s="38">
        <v>1963</v>
      </c>
      <c r="N989" s="2">
        <v>78288</v>
      </c>
      <c r="O989" s="2">
        <v>1</v>
      </c>
      <c r="P989" s="2">
        <v>36491.199999999997</v>
      </c>
      <c r="Q989" s="3">
        <v>0.70328888207644003</v>
      </c>
      <c r="R989" s="48" t="s">
        <v>2197</v>
      </c>
      <c r="S989" s="25">
        <v>0</v>
      </c>
      <c r="T989" s="23">
        <v>36491.199999999997</v>
      </c>
      <c r="U989" s="36">
        <f>VLOOKUP(表2[[#This Row],[2014 Segment]],表3[],3)</f>
        <v>0</v>
      </c>
      <c r="V989" s="50"/>
      <c r="W989" s="25">
        <f>表2[[#This Row],[GR]]+表2[[#This Row],[根据BU需调整GR]]</f>
        <v>0</v>
      </c>
      <c r="X989" s="23">
        <f>表2[[#This Row],[MAT销量]]*(1+表2[[#This Row],[调整后GR2]])</f>
        <v>36491.199999999997</v>
      </c>
      <c r="Y989" s="23">
        <f>表2[[#This Row],[调整结果]]/12/114.03</f>
        <v>26.667835949603901</v>
      </c>
      <c r="Z989" s="27">
        <f>ROUND(表2[[#This Row],[调整结果]]-表2[[#This Row],[14 ECI金额]],0)</f>
        <v>0</v>
      </c>
      <c r="AA989" t="s">
        <v>2198</v>
      </c>
    </row>
    <row r="990" spans="1:27" x14ac:dyDescent="0.2">
      <c r="A990" t="s">
        <v>1612</v>
      </c>
      <c r="B990" s="38" t="s">
        <v>458</v>
      </c>
      <c r="C990" t="s">
        <v>1641</v>
      </c>
      <c r="D990" s="38" t="s">
        <v>1642</v>
      </c>
      <c r="E990" s="38" t="s">
        <v>1653</v>
      </c>
      <c r="F990">
        <v>12100053</v>
      </c>
      <c r="G990" s="39" t="s">
        <v>1663</v>
      </c>
      <c r="H990" s="39" t="s">
        <v>105</v>
      </c>
      <c r="I990" s="38" t="s">
        <v>6</v>
      </c>
      <c r="J990" s="38" t="s">
        <v>327</v>
      </c>
      <c r="K990" s="38" t="s">
        <v>104</v>
      </c>
      <c r="L990" s="38">
        <v>400</v>
      </c>
      <c r="M990" s="38">
        <v>500</v>
      </c>
      <c r="N990" s="2">
        <v>36000</v>
      </c>
      <c r="O990" s="2">
        <v>1</v>
      </c>
      <c r="P990" s="2">
        <v>0</v>
      </c>
      <c r="Q990" s="3">
        <v>0.10467333333333</v>
      </c>
      <c r="R990" s="48" t="s">
        <v>2195</v>
      </c>
      <c r="S990" s="25">
        <v>0</v>
      </c>
      <c r="T990" s="23">
        <v>0</v>
      </c>
      <c r="U990" s="36">
        <f>VLOOKUP(表2[[#This Row],[2014 Segment]],表3[],3)</f>
        <v>0</v>
      </c>
      <c r="V990" s="50"/>
      <c r="W990" s="25">
        <f>表2[[#This Row],[GR]]+表2[[#This Row],[根据BU需调整GR]]</f>
        <v>0</v>
      </c>
      <c r="X990" s="23">
        <f>表2[[#This Row],[MAT销量]]*(1+表2[[#This Row],[调整后GR2]])</f>
        <v>0</v>
      </c>
      <c r="Y990" s="23">
        <f>表2[[#This Row],[调整结果]]/12/114.03</f>
        <v>0</v>
      </c>
      <c r="Z990" s="27">
        <f>ROUND(表2[[#This Row],[调整结果]]-表2[[#This Row],[14 ECI金额]],0)</f>
        <v>0</v>
      </c>
      <c r="AA990" t="s">
        <v>2198</v>
      </c>
    </row>
    <row r="991" spans="1:27" x14ac:dyDescent="0.2">
      <c r="A991" t="s">
        <v>1612</v>
      </c>
      <c r="B991" s="38" t="s">
        <v>458</v>
      </c>
      <c r="C991" t="s">
        <v>1641</v>
      </c>
      <c r="D991" s="38" t="s">
        <v>1642</v>
      </c>
      <c r="E991" s="38" t="s">
        <v>1643</v>
      </c>
      <c r="F991">
        <v>12100055</v>
      </c>
      <c r="G991" s="39" t="s">
        <v>1664</v>
      </c>
      <c r="H991" s="39" t="s">
        <v>105</v>
      </c>
      <c r="I991" s="38" t="s">
        <v>6</v>
      </c>
      <c r="J991" s="38" t="s">
        <v>479</v>
      </c>
      <c r="K991" s="38" t="s">
        <v>106</v>
      </c>
      <c r="L991" s="38">
        <v>400</v>
      </c>
      <c r="M991" s="38">
        <v>909</v>
      </c>
      <c r="N991" s="2">
        <v>36000</v>
      </c>
      <c r="O991" s="2">
        <v>1</v>
      </c>
      <c r="P991" s="2">
        <v>33469.733333333003</v>
      </c>
      <c r="Q991" s="3">
        <v>0.55334166666666995</v>
      </c>
      <c r="R991" s="48" t="s">
        <v>2197</v>
      </c>
      <c r="S991" s="25">
        <v>0</v>
      </c>
      <c r="T991" s="23">
        <v>33469.730000000003</v>
      </c>
      <c r="U991" s="36">
        <f>VLOOKUP(表2[[#This Row],[2014 Segment]],表3[],3)</f>
        <v>0</v>
      </c>
      <c r="V991" s="50"/>
      <c r="W991" s="25">
        <f>表2[[#This Row],[GR]]+表2[[#This Row],[根据BU需调整GR]]</f>
        <v>0</v>
      </c>
      <c r="X991" s="23">
        <f>表2[[#This Row],[MAT销量]]*(1+表2[[#This Row],[调整后GR2]])</f>
        <v>33469.733333333003</v>
      </c>
      <c r="Y991" s="23">
        <f>表2[[#This Row],[调整结果]]/12/114.03</f>
        <v>24.459742562873075</v>
      </c>
      <c r="Z991" s="27">
        <f>ROUND(表2[[#This Row],[调整结果]]-表2[[#This Row],[14 ECI金额]],0)</f>
        <v>0</v>
      </c>
      <c r="AA991" t="s">
        <v>2198</v>
      </c>
    </row>
    <row r="992" spans="1:27" x14ac:dyDescent="0.2">
      <c r="A992" t="s">
        <v>1612</v>
      </c>
      <c r="B992" s="38" t="s">
        <v>458</v>
      </c>
      <c r="C992" t="s">
        <v>1641</v>
      </c>
      <c r="D992" s="38" t="s">
        <v>1642</v>
      </c>
      <c r="E992" s="38" t="s">
        <v>1643</v>
      </c>
      <c r="F992">
        <v>12100059</v>
      </c>
      <c r="G992" s="39" t="s">
        <v>1665</v>
      </c>
      <c r="H992" s="39" t="s">
        <v>103</v>
      </c>
      <c r="I992" s="38" t="s">
        <v>6</v>
      </c>
      <c r="J992" s="38" t="s">
        <v>479</v>
      </c>
      <c r="K992" s="38" t="s">
        <v>104</v>
      </c>
      <c r="L992" s="38">
        <v>2600</v>
      </c>
      <c r="M992" s="38">
        <v>6945</v>
      </c>
      <c r="N992" s="2">
        <v>144000</v>
      </c>
      <c r="O992" s="2">
        <v>1</v>
      </c>
      <c r="P992" s="2">
        <v>34572.133333332997</v>
      </c>
      <c r="Q992" s="3">
        <v>0.16198458333332999</v>
      </c>
      <c r="R992" s="48" t="s">
        <v>2195</v>
      </c>
      <c r="S992" s="25">
        <v>0</v>
      </c>
      <c r="T992" s="23">
        <v>34572.129999999997</v>
      </c>
      <c r="U992" s="36">
        <f>VLOOKUP(表2[[#This Row],[2014 Segment]],表3[],3)</f>
        <v>0</v>
      </c>
      <c r="V992" s="50"/>
      <c r="W992" s="25">
        <f>表2[[#This Row],[GR]]+表2[[#This Row],[根据BU需调整GR]]</f>
        <v>0</v>
      </c>
      <c r="X992" s="23">
        <f>表2[[#This Row],[MAT销量]]*(1+表2[[#This Row],[调整后GR2]])</f>
        <v>34572.133333332997</v>
      </c>
      <c r="Y992" s="23">
        <f>表2[[#This Row],[调整结果]]/12/114.03</f>
        <v>25.265378506630565</v>
      </c>
      <c r="Z992" s="27">
        <f>ROUND(表2[[#This Row],[调整结果]]-表2[[#This Row],[14 ECI金额]],0)</f>
        <v>0</v>
      </c>
      <c r="AA992" t="s">
        <v>2198</v>
      </c>
    </row>
    <row r="993" spans="1:27" x14ac:dyDescent="0.2">
      <c r="A993" t="s">
        <v>1612</v>
      </c>
      <c r="B993" s="38" t="s">
        <v>458</v>
      </c>
      <c r="C993" t="s">
        <v>1641</v>
      </c>
      <c r="D993" s="38" t="s">
        <v>1642</v>
      </c>
      <c r="E993" s="38" t="s">
        <v>1648</v>
      </c>
      <c r="F993">
        <v>12100098</v>
      </c>
      <c r="G993" s="39" t="s">
        <v>706</v>
      </c>
      <c r="H993" s="39" t="s">
        <v>103</v>
      </c>
      <c r="I993" s="38" t="s">
        <v>6</v>
      </c>
      <c r="J993" s="38" t="s">
        <v>151</v>
      </c>
      <c r="K993" s="38" t="s">
        <v>104</v>
      </c>
      <c r="L993" s="38">
        <v>1900</v>
      </c>
      <c r="M993" s="38">
        <v>3520</v>
      </c>
      <c r="N993" s="2">
        <v>268170.44</v>
      </c>
      <c r="O993" s="2">
        <v>2</v>
      </c>
      <c r="P993" s="2">
        <v>27823.32</v>
      </c>
      <c r="Q993" s="3">
        <v>0.18322228206808</v>
      </c>
      <c r="R993" s="48" t="s">
        <v>2195</v>
      </c>
      <c r="S993" s="25">
        <v>0</v>
      </c>
      <c r="T993" s="23">
        <v>27823.32</v>
      </c>
      <c r="U993" s="36">
        <f>VLOOKUP(表2[[#This Row],[2014 Segment]],表3[],3)</f>
        <v>0</v>
      </c>
      <c r="V993" s="50"/>
      <c r="W993" s="25">
        <f>表2[[#This Row],[GR]]+表2[[#This Row],[根据BU需调整GR]]</f>
        <v>0</v>
      </c>
      <c r="X993" s="23">
        <f>表2[[#This Row],[MAT销量]]*(1+表2[[#This Row],[调整后GR2]])</f>
        <v>27823.32</v>
      </c>
      <c r="Y993" s="23">
        <f>表2[[#This Row],[调整结果]]/12/114.03</f>
        <v>20.333333333333336</v>
      </c>
      <c r="Z993" s="27">
        <f>ROUND(表2[[#This Row],[调整结果]]-表2[[#This Row],[14 ECI金额]],0)</f>
        <v>0</v>
      </c>
      <c r="AA993" t="s">
        <v>2198</v>
      </c>
    </row>
    <row r="994" spans="1:27" x14ac:dyDescent="0.2">
      <c r="A994" t="s">
        <v>1612</v>
      </c>
      <c r="B994" s="38" t="s">
        <v>458</v>
      </c>
      <c r="C994" t="s">
        <v>1641</v>
      </c>
      <c r="D994" s="38" t="s">
        <v>1642</v>
      </c>
      <c r="E994" s="38" t="s">
        <v>1648</v>
      </c>
      <c r="F994">
        <v>12100099</v>
      </c>
      <c r="G994" s="39" t="s">
        <v>1666</v>
      </c>
      <c r="H994" s="39" t="s">
        <v>105</v>
      </c>
      <c r="I994" s="38" t="s">
        <v>6</v>
      </c>
      <c r="J994" s="38" t="s">
        <v>151</v>
      </c>
      <c r="K994" s="38" t="s">
        <v>104</v>
      </c>
      <c r="L994" s="38">
        <v>600</v>
      </c>
      <c r="M994" s="38">
        <v>200</v>
      </c>
      <c r="N994" s="2">
        <v>96000</v>
      </c>
      <c r="O994" s="2">
        <v>1</v>
      </c>
      <c r="P994" s="2">
        <v>72980.266666666997</v>
      </c>
      <c r="Q994" s="3">
        <v>0.54601250000000001</v>
      </c>
      <c r="R994" s="48" t="s">
        <v>2197</v>
      </c>
      <c r="S994" s="25">
        <v>0</v>
      </c>
      <c r="T994" s="23">
        <v>72980.27</v>
      </c>
      <c r="U994" s="36">
        <f>VLOOKUP(表2[[#This Row],[2014 Segment]],表3[],3)</f>
        <v>0</v>
      </c>
      <c r="V994" s="50"/>
      <c r="W994" s="25">
        <f>表2[[#This Row],[GR]]+表2[[#This Row],[根据BU需调整GR]]</f>
        <v>0</v>
      </c>
      <c r="X994" s="23">
        <f>表2[[#This Row],[MAT销量]]*(1+表2[[#This Row],[调整后GR2]])</f>
        <v>72980.266666666997</v>
      </c>
      <c r="Y994" s="23">
        <f>表2[[#This Row],[调整结果]]/12/114.03</f>
        <v>53.334112855291728</v>
      </c>
      <c r="Z994" s="27">
        <f>ROUND(表2[[#This Row],[调整结果]]-表2[[#This Row],[14 ECI金额]],0)</f>
        <v>0</v>
      </c>
      <c r="AA994" t="s">
        <v>2198</v>
      </c>
    </row>
    <row r="995" spans="1:27" x14ac:dyDescent="0.2">
      <c r="A995" t="s">
        <v>1612</v>
      </c>
      <c r="B995" s="38" t="s">
        <v>458</v>
      </c>
      <c r="C995" t="s">
        <v>1641</v>
      </c>
      <c r="D995" s="38" t="s">
        <v>1642</v>
      </c>
      <c r="E995" s="38" t="s">
        <v>1648</v>
      </c>
      <c r="F995">
        <v>12100101</v>
      </c>
      <c r="G995" s="39" t="s">
        <v>1667</v>
      </c>
      <c r="H995" s="39" t="s">
        <v>105</v>
      </c>
      <c r="I995" s="38" t="s">
        <v>6</v>
      </c>
      <c r="J995" s="38" t="s">
        <v>1668</v>
      </c>
      <c r="K995" s="38" t="s">
        <v>104</v>
      </c>
      <c r="L995" s="38">
        <v>1380</v>
      </c>
      <c r="M995" s="38">
        <v>1127</v>
      </c>
      <c r="N995" s="2">
        <v>36000</v>
      </c>
      <c r="O995" s="2">
        <v>1</v>
      </c>
      <c r="P995" s="2">
        <v>20678.853333333002</v>
      </c>
      <c r="Q995" s="3">
        <v>0.52594722222222001</v>
      </c>
      <c r="R995" s="48" t="s">
        <v>2197</v>
      </c>
      <c r="S995" s="25">
        <v>0</v>
      </c>
      <c r="T995" s="23">
        <v>20678.849999999999</v>
      </c>
      <c r="U995" s="36">
        <f>VLOOKUP(表2[[#This Row],[2014 Segment]],表3[],3)</f>
        <v>0</v>
      </c>
      <c r="V995" s="50"/>
      <c r="W995" s="25">
        <f>表2[[#This Row],[GR]]+表2[[#This Row],[根据BU需调整GR]]</f>
        <v>0</v>
      </c>
      <c r="X995" s="23">
        <f>表2[[#This Row],[MAT销量]]*(1+表2[[#This Row],[调整后GR2]])</f>
        <v>20678.853333333002</v>
      </c>
      <c r="Y995" s="23">
        <f>表2[[#This Row],[调整结果]]/12/114.03</f>
        <v>15.112143977705429</v>
      </c>
      <c r="Z995" s="27">
        <f>ROUND(表2[[#This Row],[调整结果]]-表2[[#This Row],[14 ECI金额]],0)</f>
        <v>0</v>
      </c>
      <c r="AA995" t="s">
        <v>2198</v>
      </c>
    </row>
    <row r="996" spans="1:27" x14ac:dyDescent="0.2">
      <c r="A996" t="s">
        <v>1612</v>
      </c>
      <c r="B996" s="38" t="s">
        <v>458</v>
      </c>
      <c r="C996" t="s">
        <v>1641</v>
      </c>
      <c r="D996" s="38" t="s">
        <v>1642</v>
      </c>
      <c r="E996" s="38" t="s">
        <v>1648</v>
      </c>
      <c r="F996">
        <v>12100102</v>
      </c>
      <c r="G996" s="39" t="s">
        <v>1669</v>
      </c>
      <c r="H996" s="39" t="s">
        <v>105</v>
      </c>
      <c r="I996" s="38" t="s">
        <v>6</v>
      </c>
      <c r="J996" s="38" t="s">
        <v>151</v>
      </c>
      <c r="K996" s="38" t="s">
        <v>104</v>
      </c>
      <c r="L996" s="38">
        <v>610</v>
      </c>
      <c r="M996" s="38">
        <v>400</v>
      </c>
      <c r="N996" s="2">
        <v>60000</v>
      </c>
      <c r="O996" s="2">
        <v>1</v>
      </c>
      <c r="P996" s="2">
        <v>64465.919999999998</v>
      </c>
      <c r="Q996" s="3">
        <v>0.82157999999999998</v>
      </c>
      <c r="R996" s="48" t="s">
        <v>2197</v>
      </c>
      <c r="S996" s="25">
        <v>0</v>
      </c>
      <c r="T996" s="23">
        <v>64465.919999999998</v>
      </c>
      <c r="U996" s="36">
        <f>VLOOKUP(表2[[#This Row],[2014 Segment]],表3[],3)</f>
        <v>0</v>
      </c>
      <c r="V996" s="50"/>
      <c r="W996" s="25">
        <f>表2[[#This Row],[GR]]+表2[[#This Row],[根据BU需调整GR]]</f>
        <v>0</v>
      </c>
      <c r="X996" s="23">
        <f>表2[[#This Row],[MAT销量]]*(1+表2[[#This Row],[调整后GR2]])</f>
        <v>64465.919999999998</v>
      </c>
      <c r="Y996" s="23">
        <f>表2[[#This Row],[调整结果]]/12/114.03</f>
        <v>47.111812680873456</v>
      </c>
      <c r="Z996" s="27">
        <f>ROUND(表2[[#This Row],[调整结果]]-表2[[#This Row],[14 ECI金额]],0)</f>
        <v>0</v>
      </c>
      <c r="AA996" t="s">
        <v>2198</v>
      </c>
    </row>
    <row r="997" spans="1:27" x14ac:dyDescent="0.2">
      <c r="A997" t="s">
        <v>1612</v>
      </c>
      <c r="B997" s="38" t="s">
        <v>458</v>
      </c>
      <c r="C997" t="s">
        <v>1641</v>
      </c>
      <c r="D997" s="38" t="s">
        <v>1642</v>
      </c>
      <c r="E997" s="38" t="s">
        <v>1646</v>
      </c>
      <c r="F997">
        <v>12100174</v>
      </c>
      <c r="G997" s="39" t="s">
        <v>1670</v>
      </c>
      <c r="H997" s="39" t="s">
        <v>105</v>
      </c>
      <c r="I997" s="38" t="s">
        <v>6</v>
      </c>
      <c r="J997" s="38" t="s">
        <v>43</v>
      </c>
      <c r="K997" s="38" t="s">
        <v>107</v>
      </c>
      <c r="L997" s="38">
        <v>156</v>
      </c>
      <c r="M997" s="38">
        <v>50</v>
      </c>
      <c r="N997" s="2">
        <v>55452</v>
      </c>
      <c r="O997" s="2">
        <v>1</v>
      </c>
      <c r="P997" s="2">
        <v>44142.333333333001</v>
      </c>
      <c r="Q997" s="3">
        <v>0.86397388732598002</v>
      </c>
      <c r="R997" s="48" t="s">
        <v>2197</v>
      </c>
      <c r="S997" s="25">
        <v>0</v>
      </c>
      <c r="T997" s="23">
        <v>44142.33</v>
      </c>
      <c r="U997" s="36">
        <f>VLOOKUP(表2[[#This Row],[2014 Segment]],表3[],3)</f>
        <v>0</v>
      </c>
      <c r="V997" s="50"/>
      <c r="W997" s="25">
        <f>表2[[#This Row],[GR]]+表2[[#This Row],[根据BU需调整GR]]</f>
        <v>0</v>
      </c>
      <c r="X997" s="23">
        <f>表2[[#This Row],[MAT销量]]*(1+表2[[#This Row],[调整后GR2]])</f>
        <v>44142.333333333001</v>
      </c>
      <c r="Y997" s="23">
        <f>表2[[#This Row],[调整结果]]/12/114.03</f>
        <v>32.259298235356923</v>
      </c>
      <c r="Z997" s="27">
        <f>ROUND(表2[[#This Row],[调整结果]]-表2[[#This Row],[14 ECI金额]],0)</f>
        <v>0</v>
      </c>
      <c r="AA997" t="s">
        <v>2198</v>
      </c>
    </row>
    <row r="998" spans="1:27" x14ac:dyDescent="0.2">
      <c r="A998" t="s">
        <v>1612</v>
      </c>
      <c r="B998" s="38" t="s">
        <v>458</v>
      </c>
      <c r="C998" t="s">
        <v>1641</v>
      </c>
      <c r="D998" s="38" t="s">
        <v>1642</v>
      </c>
      <c r="E998" s="38" t="s">
        <v>1646</v>
      </c>
      <c r="F998">
        <v>12100177</v>
      </c>
      <c r="G998" s="39" t="s">
        <v>1671</v>
      </c>
      <c r="H998" s="39" t="s">
        <v>105</v>
      </c>
      <c r="I998" s="38" t="s">
        <v>6</v>
      </c>
      <c r="J998" s="38" t="s">
        <v>43</v>
      </c>
      <c r="K998" s="38" t="s">
        <v>104</v>
      </c>
      <c r="L998" s="38">
        <v>550</v>
      </c>
      <c r="M998" s="38">
        <v>300</v>
      </c>
      <c r="N998" s="2">
        <v>36000</v>
      </c>
      <c r="O998" s="2">
        <v>1</v>
      </c>
      <c r="P998" s="2">
        <v>2432.6666666667002</v>
      </c>
      <c r="Q998" s="3">
        <v>0.35924333333332997</v>
      </c>
      <c r="R998" s="48" t="s">
        <v>2196</v>
      </c>
      <c r="S998" s="25">
        <v>0</v>
      </c>
      <c r="T998" s="23">
        <v>2432.67</v>
      </c>
      <c r="U998" s="36">
        <f>VLOOKUP(表2[[#This Row],[2014 Segment]],表3[],3)</f>
        <v>0</v>
      </c>
      <c r="V998" s="50"/>
      <c r="W998" s="25">
        <f>表2[[#This Row],[GR]]+表2[[#This Row],[根据BU需调整GR]]</f>
        <v>0</v>
      </c>
      <c r="X998" s="23">
        <f>表2[[#This Row],[MAT销量]]*(1+表2[[#This Row],[调整后GR2]])</f>
        <v>2432.6666666667002</v>
      </c>
      <c r="Y998" s="23">
        <f>表2[[#This Row],[调整结果]]/12/114.03</f>
        <v>1.7777972658267562</v>
      </c>
      <c r="Z998" s="27">
        <f>ROUND(表2[[#This Row],[调整结果]]-表2[[#This Row],[14 ECI金额]],0)</f>
        <v>0</v>
      </c>
      <c r="AA998" t="s">
        <v>2198</v>
      </c>
    </row>
    <row r="999" spans="1:27" x14ac:dyDescent="0.2">
      <c r="A999" t="s">
        <v>1612</v>
      </c>
      <c r="B999" s="38" t="s">
        <v>458</v>
      </c>
      <c r="C999" t="s">
        <v>1641</v>
      </c>
      <c r="D999" s="38" t="s">
        <v>1642</v>
      </c>
      <c r="E999" s="38" t="s">
        <v>1648</v>
      </c>
      <c r="F999">
        <v>13000239</v>
      </c>
      <c r="G999" s="39" t="s">
        <v>318</v>
      </c>
      <c r="H999" s="39" t="s">
        <v>105</v>
      </c>
      <c r="I999" s="38" t="s">
        <v>6</v>
      </c>
      <c r="J999" s="38" t="s">
        <v>43</v>
      </c>
      <c r="K999" s="38" t="s">
        <v>104</v>
      </c>
      <c r="L999" s="38">
        <v>1000</v>
      </c>
      <c r="M999" s="38">
        <v>1090</v>
      </c>
      <c r="N999" s="2">
        <v>60000</v>
      </c>
      <c r="O999" s="2">
        <v>1</v>
      </c>
      <c r="P999" s="2">
        <v>39075.480000000003</v>
      </c>
      <c r="Q999" s="3">
        <v>0.65924400000000005</v>
      </c>
      <c r="R999" s="48" t="s">
        <v>2197</v>
      </c>
      <c r="S999" s="25">
        <v>0</v>
      </c>
      <c r="T999" s="23">
        <v>39075.480000000003</v>
      </c>
      <c r="U999" s="36">
        <f>VLOOKUP(表2[[#This Row],[2014 Segment]],表3[],3)</f>
        <v>0</v>
      </c>
      <c r="V999" s="50"/>
      <c r="W999" s="25">
        <f>表2[[#This Row],[GR]]+表2[[#This Row],[根据BU需调整GR]]</f>
        <v>0</v>
      </c>
      <c r="X999" s="23">
        <f>表2[[#This Row],[MAT销量]]*(1+表2[[#This Row],[调整后GR2]])</f>
        <v>39075.480000000003</v>
      </c>
      <c r="Y999" s="23">
        <f>表2[[#This Row],[调整结果]]/12/114.03</f>
        <v>28.556432517758488</v>
      </c>
      <c r="Z999" s="27">
        <f>ROUND(表2[[#This Row],[调整结果]]-表2[[#This Row],[14 ECI金额]],0)</f>
        <v>0</v>
      </c>
      <c r="AA999" t="s">
        <v>2198</v>
      </c>
    </row>
    <row r="1000" spans="1:27" x14ac:dyDescent="0.2">
      <c r="A1000" t="s">
        <v>1612</v>
      </c>
      <c r="B1000" s="38" t="s">
        <v>458</v>
      </c>
      <c r="C1000" t="s">
        <v>1641</v>
      </c>
      <c r="D1000" s="38" t="s">
        <v>1642</v>
      </c>
      <c r="E1000" s="38" t="s">
        <v>1648</v>
      </c>
      <c r="F1000">
        <v>91005130</v>
      </c>
      <c r="G1000" s="39" t="s">
        <v>1672</v>
      </c>
      <c r="H1000" s="39" t="s">
        <v>103</v>
      </c>
      <c r="I1000" s="38" t="s">
        <v>6</v>
      </c>
      <c r="J1000" s="38" t="s">
        <v>151</v>
      </c>
      <c r="K1000" s="38" t="s">
        <v>104</v>
      </c>
      <c r="L1000" s="38">
        <v>810</v>
      </c>
      <c r="M1000" s="38">
        <v>1200</v>
      </c>
      <c r="N1000" s="2">
        <v>36000</v>
      </c>
      <c r="O1000" s="2">
        <v>1</v>
      </c>
      <c r="P1000" s="2">
        <v>0</v>
      </c>
      <c r="Q1000" s="3">
        <v>0</v>
      </c>
      <c r="R1000" s="48" t="s">
        <v>2195</v>
      </c>
      <c r="S1000" s="25">
        <v>0</v>
      </c>
      <c r="T1000" s="23">
        <v>0</v>
      </c>
      <c r="U1000" s="36">
        <f>VLOOKUP(表2[[#This Row],[2014 Segment]],表3[],3)</f>
        <v>0</v>
      </c>
      <c r="V1000" s="50"/>
      <c r="W1000" s="25">
        <f>表2[[#This Row],[GR]]+表2[[#This Row],[根据BU需调整GR]]</f>
        <v>0</v>
      </c>
      <c r="X1000" s="23">
        <f>表2[[#This Row],[MAT销量]]*(1+表2[[#This Row],[调整后GR2]])</f>
        <v>0</v>
      </c>
      <c r="Y1000" s="23">
        <f>表2[[#This Row],[调整结果]]/12/114.03</f>
        <v>0</v>
      </c>
      <c r="Z1000" s="27">
        <f>ROUND(表2[[#This Row],[调整结果]]-表2[[#This Row],[14 ECI金额]],0)</f>
        <v>0</v>
      </c>
      <c r="AA1000" t="s">
        <v>2198</v>
      </c>
    </row>
    <row r="1001" spans="1:27" x14ac:dyDescent="0.2">
      <c r="A1001" t="s">
        <v>1612</v>
      </c>
      <c r="B1001" s="38" t="s">
        <v>458</v>
      </c>
      <c r="C1001" t="s">
        <v>1641</v>
      </c>
      <c r="D1001" s="38" t="s">
        <v>1642</v>
      </c>
      <c r="E1001" s="38" t="s">
        <v>1646</v>
      </c>
      <c r="F1001">
        <v>91005148</v>
      </c>
      <c r="G1001" s="39" t="s">
        <v>1673</v>
      </c>
      <c r="H1001" s="39" t="s">
        <v>103</v>
      </c>
      <c r="I1001" s="38" t="s">
        <v>6</v>
      </c>
      <c r="J1001" s="38" t="s">
        <v>43</v>
      </c>
      <c r="K1001" s="38" t="s">
        <v>106</v>
      </c>
      <c r="L1001" s="38">
        <v>660</v>
      </c>
      <c r="M1001" s="38">
        <v>909</v>
      </c>
      <c r="N1001" s="2">
        <v>36000</v>
      </c>
      <c r="O1001" s="2">
        <v>1</v>
      </c>
      <c r="P1001" s="2">
        <v>1520.5333333333001</v>
      </c>
      <c r="Q1001" s="3">
        <v>3.1677777777777999E-2</v>
      </c>
      <c r="R1001" s="48" t="s">
        <v>2195</v>
      </c>
      <c r="S1001" s="25">
        <v>0</v>
      </c>
      <c r="T1001" s="23">
        <v>1520.53</v>
      </c>
      <c r="U1001" s="36">
        <f>VLOOKUP(表2[[#This Row],[2014 Segment]],表3[],3)</f>
        <v>0</v>
      </c>
      <c r="V1001" s="50"/>
      <c r="W1001" s="25">
        <f>表2[[#This Row],[GR]]+表2[[#This Row],[根据BU需调整GR]]</f>
        <v>0</v>
      </c>
      <c r="X1001" s="23">
        <f>表2[[#This Row],[MAT销量]]*(1+表2[[#This Row],[调整后GR2]])</f>
        <v>1520.5333333333001</v>
      </c>
      <c r="Y1001" s="23">
        <f>表2[[#This Row],[调整结果]]/12/114.03</f>
        <v>1.1112085513558567</v>
      </c>
      <c r="Z1001" s="27">
        <f>ROUND(表2[[#This Row],[调整结果]]-表2[[#This Row],[14 ECI金额]],0)</f>
        <v>0</v>
      </c>
      <c r="AA1001" t="s">
        <v>2198</v>
      </c>
    </row>
    <row r="1002" spans="1:27" x14ac:dyDescent="0.2">
      <c r="A1002" t="s">
        <v>1612</v>
      </c>
      <c r="B1002" s="38" t="s">
        <v>458</v>
      </c>
      <c r="C1002" t="s">
        <v>1641</v>
      </c>
      <c r="D1002" s="38" t="s">
        <v>1642</v>
      </c>
      <c r="E1002" s="38" t="s">
        <v>1646</v>
      </c>
      <c r="F1002">
        <v>91005159</v>
      </c>
      <c r="G1002" s="39" t="s">
        <v>1674</v>
      </c>
      <c r="H1002" s="39" t="s">
        <v>103</v>
      </c>
      <c r="I1002" s="38" t="s">
        <v>6</v>
      </c>
      <c r="J1002" s="38" t="s">
        <v>43</v>
      </c>
      <c r="K1002" s="38" t="s">
        <v>104</v>
      </c>
      <c r="L1002" s="38">
        <v>409</v>
      </c>
      <c r="M1002" s="38">
        <v>220</v>
      </c>
      <c r="N1002" s="2">
        <v>36000</v>
      </c>
      <c r="O1002" s="2">
        <v>1</v>
      </c>
      <c r="P1002" s="2">
        <v>19154.946666667001</v>
      </c>
      <c r="Q1002" s="3">
        <v>9.4345555555556002E-2</v>
      </c>
      <c r="R1002" s="48" t="s">
        <v>2195</v>
      </c>
      <c r="S1002" s="25">
        <v>0</v>
      </c>
      <c r="T1002" s="23">
        <v>19154.95</v>
      </c>
      <c r="U1002" s="36">
        <f>VLOOKUP(表2[[#This Row],[2014 Segment]],表3[],3)</f>
        <v>0</v>
      </c>
      <c r="V1002" s="50"/>
      <c r="W1002" s="25">
        <f>表2[[#This Row],[GR]]+表2[[#This Row],[根据BU需调整GR]]</f>
        <v>0</v>
      </c>
      <c r="X1002" s="23">
        <f>表2[[#This Row],[MAT销量]]*(1+表2[[#This Row],[调整后GR2]])</f>
        <v>19154.946666667001</v>
      </c>
      <c r="Y1002" s="23">
        <f>表2[[#This Row],[调整结果]]/12/114.03</f>
        <v>13.998470188157357</v>
      </c>
      <c r="Z1002" s="27">
        <f>ROUND(表2[[#This Row],[调整结果]]-表2[[#This Row],[14 ECI金额]],0)</f>
        <v>0</v>
      </c>
      <c r="AA1002" t="s">
        <v>2198</v>
      </c>
    </row>
    <row r="1003" spans="1:27" x14ac:dyDescent="0.2">
      <c r="A1003" t="s">
        <v>1612</v>
      </c>
      <c r="B1003" s="38" t="s">
        <v>458</v>
      </c>
      <c r="C1003" t="s">
        <v>1641</v>
      </c>
      <c r="D1003" s="38" t="s">
        <v>1642</v>
      </c>
      <c r="E1003" s="38" t="s">
        <v>1646</v>
      </c>
      <c r="F1003">
        <v>91005160</v>
      </c>
      <c r="G1003" s="39" t="s">
        <v>1675</v>
      </c>
      <c r="H1003" s="39" t="s">
        <v>105</v>
      </c>
      <c r="I1003" s="38" t="s">
        <v>6</v>
      </c>
      <c r="J1003" s="38" t="s">
        <v>43</v>
      </c>
      <c r="K1003" s="38" t="s">
        <v>106</v>
      </c>
      <c r="L1003" s="38">
        <v>506</v>
      </c>
      <c r="M1003" s="38">
        <v>300</v>
      </c>
      <c r="N1003" s="2">
        <v>36000</v>
      </c>
      <c r="O1003" s="2">
        <v>1</v>
      </c>
      <c r="P1003" s="2">
        <v>5899.0933333332996</v>
      </c>
      <c r="Q1003" s="3">
        <v>0.15648666666666999</v>
      </c>
      <c r="R1003" s="48" t="s">
        <v>2195</v>
      </c>
      <c r="S1003" s="25">
        <v>0</v>
      </c>
      <c r="T1003" s="23">
        <v>5899.09</v>
      </c>
      <c r="U1003" s="36">
        <f>VLOOKUP(表2[[#This Row],[2014 Segment]],表3[],3)</f>
        <v>0</v>
      </c>
      <c r="V1003" s="50"/>
      <c r="W1003" s="25">
        <f>表2[[#This Row],[GR]]+表2[[#This Row],[根据BU需调整GR]]</f>
        <v>0</v>
      </c>
      <c r="X1003" s="23">
        <f>表2[[#This Row],[MAT销量]]*(1+表2[[#This Row],[调整后GR2]])</f>
        <v>5899.0933333332996</v>
      </c>
      <c r="Y1003" s="23">
        <f>表2[[#This Row],[调整结果]]/12/114.03</f>
        <v>4.3110682374033882</v>
      </c>
      <c r="Z1003" s="27">
        <f>ROUND(表2[[#This Row],[调整结果]]-表2[[#This Row],[14 ECI金额]],0)</f>
        <v>0</v>
      </c>
      <c r="AA1003" t="s">
        <v>2198</v>
      </c>
    </row>
    <row r="1004" spans="1:27" x14ac:dyDescent="0.2">
      <c r="A1004" t="s">
        <v>1612</v>
      </c>
      <c r="B1004" s="38" t="s">
        <v>458</v>
      </c>
      <c r="C1004" t="s">
        <v>1641</v>
      </c>
      <c r="D1004" s="38" t="s">
        <v>1642</v>
      </c>
      <c r="E1004" s="38" t="s">
        <v>1650</v>
      </c>
      <c r="F1004">
        <v>91005169</v>
      </c>
      <c r="G1004" s="39" t="s">
        <v>1676</v>
      </c>
      <c r="H1004" s="39" t="s">
        <v>105</v>
      </c>
      <c r="I1004" s="38" t="s">
        <v>6</v>
      </c>
      <c r="J1004" s="38" t="s">
        <v>43</v>
      </c>
      <c r="K1004" s="38" t="s">
        <v>106</v>
      </c>
      <c r="L1004" s="38">
        <v>260</v>
      </c>
      <c r="M1004" s="38">
        <v>380</v>
      </c>
      <c r="N1004" s="2">
        <v>36000</v>
      </c>
      <c r="O1004" s="2">
        <v>1</v>
      </c>
      <c r="P1004" s="2">
        <v>7602</v>
      </c>
      <c r="Q1004" s="3">
        <v>0.33930555555556002</v>
      </c>
      <c r="R1004" s="48" t="s">
        <v>2196</v>
      </c>
      <c r="S1004" s="25">
        <v>0</v>
      </c>
      <c r="T1004" s="23">
        <v>7602</v>
      </c>
      <c r="U1004" s="36">
        <f>VLOOKUP(表2[[#This Row],[2014 Segment]],表3[],3)</f>
        <v>0</v>
      </c>
      <c r="V1004" s="50"/>
      <c r="W1004" s="25">
        <f>表2[[#This Row],[GR]]+表2[[#This Row],[根据BU需调整GR]]</f>
        <v>0</v>
      </c>
      <c r="X1004" s="23">
        <f>表2[[#This Row],[MAT销量]]*(1+表2[[#This Row],[调整后GR2]])</f>
        <v>7602</v>
      </c>
      <c r="Y1004" s="23">
        <f>表2[[#This Row],[调整结果]]/12/114.03</f>
        <v>5.5555555555555554</v>
      </c>
      <c r="Z1004" s="27">
        <f>ROUND(表2[[#This Row],[调整结果]]-表2[[#This Row],[14 ECI金额]],0)</f>
        <v>0</v>
      </c>
      <c r="AA1004" t="s">
        <v>2198</v>
      </c>
    </row>
    <row r="1005" spans="1:27" x14ac:dyDescent="0.2">
      <c r="A1005" t="s">
        <v>1612</v>
      </c>
      <c r="B1005" s="38" t="s">
        <v>458</v>
      </c>
      <c r="C1005" t="s">
        <v>1641</v>
      </c>
      <c r="D1005" s="38" t="s">
        <v>1642</v>
      </c>
      <c r="E1005" s="38" t="s">
        <v>1653</v>
      </c>
      <c r="F1005">
        <v>91005172</v>
      </c>
      <c r="G1005" s="39" t="s">
        <v>1677</v>
      </c>
      <c r="H1005" s="39" t="s">
        <v>105</v>
      </c>
      <c r="I1005" s="38" t="s">
        <v>6</v>
      </c>
      <c r="J1005" s="38" t="s">
        <v>43</v>
      </c>
      <c r="K1005" s="38" t="s">
        <v>107</v>
      </c>
      <c r="L1005" s="38">
        <v>20</v>
      </c>
      <c r="M1005" s="38">
        <v>120</v>
      </c>
      <c r="N1005" s="2">
        <v>36000</v>
      </c>
      <c r="O1005" s="2">
        <v>1</v>
      </c>
      <c r="P1005" s="2">
        <v>2432.8533333332998</v>
      </c>
      <c r="Q1005" s="3">
        <v>0.15145111111111001</v>
      </c>
      <c r="R1005" s="48" t="s">
        <v>2195</v>
      </c>
      <c r="S1005" s="25">
        <v>0</v>
      </c>
      <c r="T1005" s="23">
        <v>2432.85</v>
      </c>
      <c r="U1005" s="36">
        <f>VLOOKUP(表2[[#This Row],[2014 Segment]],表3[],3)</f>
        <v>0</v>
      </c>
      <c r="V1005" s="50"/>
      <c r="W1005" s="25">
        <f>表2[[#This Row],[GR]]+表2[[#This Row],[根据BU需调整GR]]</f>
        <v>0</v>
      </c>
      <c r="X1005" s="23">
        <f>表2[[#This Row],[MAT销量]]*(1+表2[[#This Row],[调整后GR2]])</f>
        <v>2432.8533333332998</v>
      </c>
      <c r="Y1005" s="23">
        <f>表2[[#This Row],[调整结果]]/12/114.03</f>
        <v>1.7779336821693852</v>
      </c>
      <c r="Z1005" s="27">
        <f>ROUND(表2[[#This Row],[调整结果]]-表2[[#This Row],[14 ECI金额]],0)</f>
        <v>0</v>
      </c>
      <c r="AA1005" t="s">
        <v>2198</v>
      </c>
    </row>
    <row r="1006" spans="1:27" x14ac:dyDescent="0.2">
      <c r="A1006" t="s">
        <v>1612</v>
      </c>
      <c r="B1006" s="38" t="s">
        <v>458</v>
      </c>
      <c r="C1006" t="s">
        <v>1641</v>
      </c>
      <c r="D1006" s="38" t="s">
        <v>1642</v>
      </c>
      <c r="E1006" s="38" t="s">
        <v>1646</v>
      </c>
      <c r="F1006">
        <v>91005174</v>
      </c>
      <c r="G1006" s="39" t="s">
        <v>1678</v>
      </c>
      <c r="H1006" s="39" t="s">
        <v>105</v>
      </c>
      <c r="I1006" s="38" t="s">
        <v>6</v>
      </c>
      <c r="J1006" s="38" t="s">
        <v>43</v>
      </c>
      <c r="K1006" s="38" t="s">
        <v>107</v>
      </c>
      <c r="L1006" s="38">
        <v>80</v>
      </c>
      <c r="M1006" s="38">
        <v>45</v>
      </c>
      <c r="N1006" s="2">
        <v>36000</v>
      </c>
      <c r="O1006" s="2">
        <v>1</v>
      </c>
      <c r="P1006" s="2">
        <v>12842.546666667</v>
      </c>
      <c r="Q1006" s="3">
        <v>0.19520000000000001</v>
      </c>
      <c r="R1006" s="48" t="s">
        <v>2195</v>
      </c>
      <c r="S1006" s="25">
        <v>0</v>
      </c>
      <c r="T1006" s="23">
        <v>12842.55</v>
      </c>
      <c r="U1006" s="36">
        <f>VLOOKUP(表2[[#This Row],[2014 Segment]],表3[],3)</f>
        <v>0</v>
      </c>
      <c r="V1006" s="50"/>
      <c r="W1006" s="25">
        <f>表2[[#This Row],[GR]]+表2[[#This Row],[根据BU需调整GR]]</f>
        <v>0</v>
      </c>
      <c r="X1006" s="23">
        <f>表2[[#This Row],[MAT销量]]*(1+表2[[#This Row],[调整后GR2]])</f>
        <v>12842.546666667</v>
      </c>
      <c r="Y1006" s="23">
        <f>表2[[#This Row],[调整结果]]/12/114.03</f>
        <v>9.3853566800162227</v>
      </c>
      <c r="Z1006" s="27">
        <f>ROUND(表2[[#This Row],[调整结果]]-表2[[#This Row],[14 ECI金额]],0)</f>
        <v>0</v>
      </c>
      <c r="AA1006" t="s">
        <v>2198</v>
      </c>
    </row>
    <row r="1007" spans="1:27" x14ac:dyDescent="0.2">
      <c r="A1007" t="s">
        <v>1612</v>
      </c>
      <c r="B1007" s="38" t="s">
        <v>458</v>
      </c>
      <c r="C1007" t="s">
        <v>1641</v>
      </c>
      <c r="D1007" s="38" t="s">
        <v>1642</v>
      </c>
      <c r="E1007" s="38" t="s">
        <v>1653</v>
      </c>
      <c r="F1007">
        <v>91005176</v>
      </c>
      <c r="G1007" s="39" t="s">
        <v>1679</v>
      </c>
      <c r="H1007" s="39" t="s">
        <v>105</v>
      </c>
      <c r="I1007" s="38" t="s">
        <v>6</v>
      </c>
      <c r="J1007" s="38" t="s">
        <v>1680</v>
      </c>
      <c r="K1007" s="38" t="s">
        <v>106</v>
      </c>
      <c r="L1007" s="38">
        <v>1050</v>
      </c>
      <c r="M1007" s="38">
        <v>2000</v>
      </c>
      <c r="N1007" s="2">
        <v>36000</v>
      </c>
      <c r="O1007" s="2">
        <v>1</v>
      </c>
      <c r="P1007" s="2">
        <v>0</v>
      </c>
      <c r="Q1007" s="3">
        <v>0</v>
      </c>
      <c r="R1007" s="48" t="s">
        <v>2195</v>
      </c>
      <c r="S1007" s="25">
        <v>0</v>
      </c>
      <c r="T1007" s="23">
        <v>0</v>
      </c>
      <c r="U1007" s="36">
        <f>VLOOKUP(表2[[#This Row],[2014 Segment]],表3[],3)</f>
        <v>0</v>
      </c>
      <c r="V1007" s="50"/>
      <c r="W1007" s="25">
        <f>表2[[#This Row],[GR]]+表2[[#This Row],[根据BU需调整GR]]</f>
        <v>0</v>
      </c>
      <c r="X1007" s="23">
        <f>表2[[#This Row],[MAT销量]]*(1+表2[[#This Row],[调整后GR2]])</f>
        <v>0</v>
      </c>
      <c r="Y1007" s="23">
        <f>表2[[#This Row],[调整结果]]/12/114.03</f>
        <v>0</v>
      </c>
      <c r="Z1007" s="27">
        <f>ROUND(表2[[#This Row],[调整结果]]-表2[[#This Row],[14 ECI金额]],0)</f>
        <v>0</v>
      </c>
      <c r="AA1007" t="s">
        <v>2198</v>
      </c>
    </row>
    <row r="1008" spans="1:27" x14ac:dyDescent="0.2">
      <c r="A1008" t="s">
        <v>1612</v>
      </c>
      <c r="B1008" s="38" t="s">
        <v>458</v>
      </c>
      <c r="C1008" t="s">
        <v>1641</v>
      </c>
      <c r="D1008" s="38" t="s">
        <v>1642</v>
      </c>
      <c r="E1008" s="38" t="s">
        <v>1653</v>
      </c>
      <c r="F1008">
        <v>91005188</v>
      </c>
      <c r="G1008" s="39" t="s">
        <v>1681</v>
      </c>
      <c r="H1008" s="39" t="s">
        <v>105</v>
      </c>
      <c r="I1008" s="38" t="s">
        <v>6</v>
      </c>
      <c r="J1008" s="38" t="s">
        <v>43</v>
      </c>
      <c r="K1008" s="38" t="s">
        <v>106</v>
      </c>
      <c r="L1008" s="38">
        <v>280</v>
      </c>
      <c r="M1008" s="38">
        <v>200</v>
      </c>
      <c r="N1008" s="2">
        <v>36000</v>
      </c>
      <c r="O1008" s="2">
        <v>1</v>
      </c>
      <c r="P1008" s="2">
        <v>3041.0666666666998</v>
      </c>
      <c r="Q1008" s="3">
        <v>0.16778222222222</v>
      </c>
      <c r="R1008" s="48" t="s">
        <v>2195</v>
      </c>
      <c r="S1008" s="25">
        <v>0</v>
      </c>
      <c r="T1008" s="23">
        <v>3041.07</v>
      </c>
      <c r="U1008" s="36">
        <f>VLOOKUP(表2[[#This Row],[2014 Segment]],表3[],3)</f>
        <v>0</v>
      </c>
      <c r="V1008" s="50"/>
      <c r="W1008" s="25">
        <f>表2[[#This Row],[GR]]+表2[[#This Row],[根据BU需调整GR]]</f>
        <v>0</v>
      </c>
      <c r="X1008" s="23">
        <f>表2[[#This Row],[MAT销量]]*(1+表2[[#This Row],[调整后GR2]])</f>
        <v>3041.0666666666998</v>
      </c>
      <c r="Y1008" s="23">
        <f>表2[[#This Row],[调整结果]]/12/114.03</f>
        <v>2.2224171027117863</v>
      </c>
      <c r="Z1008" s="27">
        <f>ROUND(表2[[#This Row],[调整结果]]-表2[[#This Row],[14 ECI金额]],0)</f>
        <v>0</v>
      </c>
      <c r="AA1008" t="s">
        <v>2198</v>
      </c>
    </row>
    <row r="1009" spans="1:27" x14ac:dyDescent="0.2">
      <c r="A1009" t="s">
        <v>1612</v>
      </c>
      <c r="B1009" s="38" t="s">
        <v>458</v>
      </c>
      <c r="C1009" t="s">
        <v>1641</v>
      </c>
      <c r="D1009" s="38" t="s">
        <v>1642</v>
      </c>
      <c r="E1009" s="38" t="s">
        <v>1650</v>
      </c>
      <c r="F1009">
        <v>91005301</v>
      </c>
      <c r="G1009" s="39" t="s">
        <v>1682</v>
      </c>
      <c r="H1009" s="39" t="s">
        <v>105</v>
      </c>
      <c r="I1009" s="38" t="s">
        <v>6</v>
      </c>
      <c r="J1009" s="38" t="s">
        <v>43</v>
      </c>
      <c r="K1009" s="38" t="s">
        <v>106</v>
      </c>
      <c r="L1009" s="38">
        <v>420</v>
      </c>
      <c r="M1009" s="38">
        <v>450</v>
      </c>
      <c r="N1009" s="2">
        <v>36000</v>
      </c>
      <c r="O1009" s="2">
        <v>1</v>
      </c>
      <c r="P1009" s="2">
        <v>3649.28</v>
      </c>
      <c r="Q1009" s="3">
        <v>0.17373555555556</v>
      </c>
      <c r="R1009" s="48" t="s">
        <v>2195</v>
      </c>
      <c r="S1009" s="25">
        <v>0</v>
      </c>
      <c r="T1009" s="23">
        <v>3649.28</v>
      </c>
      <c r="U1009" s="36">
        <f>VLOOKUP(表2[[#This Row],[2014 Segment]],表3[],3)</f>
        <v>0</v>
      </c>
      <c r="V1009" s="50"/>
      <c r="W1009" s="25">
        <f>表2[[#This Row],[GR]]+表2[[#This Row],[根据BU需调整GR]]</f>
        <v>0</v>
      </c>
      <c r="X1009" s="23">
        <f>表2[[#This Row],[MAT销量]]*(1+表2[[#This Row],[调整后GR2]])</f>
        <v>3649.28</v>
      </c>
      <c r="Y1009" s="23">
        <f>表2[[#This Row],[调整结果]]/12/114.03</f>
        <v>2.6669005232541148</v>
      </c>
      <c r="Z1009" s="27">
        <f>ROUND(表2[[#This Row],[调整结果]]-表2[[#This Row],[14 ECI金额]],0)</f>
        <v>0</v>
      </c>
      <c r="AA1009" t="s">
        <v>2198</v>
      </c>
    </row>
    <row r="1010" spans="1:27" x14ac:dyDescent="0.2">
      <c r="A1010" t="s">
        <v>1612</v>
      </c>
      <c r="B1010" s="38" t="s">
        <v>458</v>
      </c>
      <c r="C1010" t="s">
        <v>1641</v>
      </c>
      <c r="D1010" s="38" t="s">
        <v>1642</v>
      </c>
      <c r="E1010" s="38" t="s">
        <v>1653</v>
      </c>
      <c r="F1010">
        <v>91005350</v>
      </c>
      <c r="G1010" s="39" t="s">
        <v>1683</v>
      </c>
      <c r="H1010" s="39" t="s">
        <v>105</v>
      </c>
      <c r="I1010" s="38" t="s">
        <v>6</v>
      </c>
      <c r="J1010" s="38" t="s">
        <v>43</v>
      </c>
      <c r="K1010" s="38" t="s">
        <v>106</v>
      </c>
      <c r="L1010" s="38">
        <v>200</v>
      </c>
      <c r="M1010" s="38">
        <v>370</v>
      </c>
      <c r="N1010" s="2">
        <v>74196</v>
      </c>
      <c r="O1010" s="2">
        <v>1</v>
      </c>
      <c r="P1010" s="2">
        <v>73131.88</v>
      </c>
      <c r="Q1010" s="3">
        <v>0.94386287670493996</v>
      </c>
      <c r="R1010" s="48" t="s">
        <v>2197</v>
      </c>
      <c r="S1010" s="25">
        <v>0</v>
      </c>
      <c r="T1010" s="23">
        <v>73131.88</v>
      </c>
      <c r="U1010" s="36">
        <f>VLOOKUP(表2[[#This Row],[2014 Segment]],表3[],3)</f>
        <v>0</v>
      </c>
      <c r="V1010" s="50"/>
      <c r="W1010" s="25">
        <f>表2[[#This Row],[GR]]+表2[[#This Row],[根据BU需调整GR]]</f>
        <v>0</v>
      </c>
      <c r="X1010" s="23">
        <f>表2[[#This Row],[MAT销量]]*(1+表2[[#This Row],[调整后GR2]])</f>
        <v>73131.88</v>
      </c>
      <c r="Y1010" s="23">
        <f>表2[[#This Row],[调整结果]]/12/114.03</f>
        <v>53.444912157619342</v>
      </c>
      <c r="Z1010" s="27">
        <f>ROUND(表2[[#This Row],[调整结果]]-表2[[#This Row],[14 ECI金额]],0)</f>
        <v>0</v>
      </c>
      <c r="AA1010" t="s">
        <v>2198</v>
      </c>
    </row>
    <row r="1011" spans="1:27" x14ac:dyDescent="0.2">
      <c r="A1011" t="s">
        <v>1612</v>
      </c>
      <c r="B1011" s="38" t="s">
        <v>458</v>
      </c>
      <c r="C1011" t="s">
        <v>1641</v>
      </c>
      <c r="D1011" s="38" t="s">
        <v>1642</v>
      </c>
      <c r="E1011" s="38" t="s">
        <v>1659</v>
      </c>
      <c r="F1011">
        <v>91005426</v>
      </c>
      <c r="G1011" s="39" t="s">
        <v>1684</v>
      </c>
      <c r="H1011" s="39" t="s">
        <v>105</v>
      </c>
      <c r="I1011" s="38" t="s">
        <v>6</v>
      </c>
      <c r="J1011" s="38" t="s">
        <v>322</v>
      </c>
      <c r="K1011" s="38" t="s">
        <v>106</v>
      </c>
      <c r="L1011" s="38">
        <v>700</v>
      </c>
      <c r="M1011" s="38">
        <v>500</v>
      </c>
      <c r="N1011" s="2">
        <v>36000</v>
      </c>
      <c r="O1011" s="2">
        <v>1</v>
      </c>
      <c r="P1011" s="2">
        <v>31929.200000000001</v>
      </c>
      <c r="Q1011" s="3">
        <v>0.38011666666666999</v>
      </c>
      <c r="R1011" s="48" t="s">
        <v>2196</v>
      </c>
      <c r="S1011" s="25">
        <v>0</v>
      </c>
      <c r="T1011" s="23">
        <v>31929.200000000001</v>
      </c>
      <c r="U1011" s="36">
        <f>VLOOKUP(表2[[#This Row],[2014 Segment]],表3[],3)</f>
        <v>0</v>
      </c>
      <c r="V1011" s="50"/>
      <c r="W1011" s="25">
        <f>表2[[#This Row],[GR]]+表2[[#This Row],[根据BU需调整GR]]</f>
        <v>0</v>
      </c>
      <c r="X1011" s="23">
        <f>表2[[#This Row],[MAT销量]]*(1+表2[[#This Row],[调整后GR2]])</f>
        <v>31929.200000000001</v>
      </c>
      <c r="Y1011" s="23">
        <f>表2[[#This Row],[调整结果]]/12/114.03</f>
        <v>23.333917974801956</v>
      </c>
      <c r="Z1011" s="27">
        <f>ROUND(表2[[#This Row],[调整结果]]-表2[[#This Row],[14 ECI金额]],0)</f>
        <v>0</v>
      </c>
      <c r="AA1011" t="s">
        <v>2198</v>
      </c>
    </row>
    <row r="1012" spans="1:27" x14ac:dyDescent="0.2">
      <c r="A1012" t="s">
        <v>1612</v>
      </c>
      <c r="B1012" s="38" t="s">
        <v>458</v>
      </c>
      <c r="C1012" t="s">
        <v>1641</v>
      </c>
      <c r="D1012" s="38" t="s">
        <v>1642</v>
      </c>
      <c r="E1012" s="38" t="s">
        <v>1643</v>
      </c>
      <c r="F1012">
        <v>91005506</v>
      </c>
      <c r="G1012" s="39" t="s">
        <v>1685</v>
      </c>
      <c r="H1012" s="39" t="s">
        <v>105</v>
      </c>
      <c r="I1012" s="38" t="s">
        <v>6</v>
      </c>
      <c r="J1012" s="38" t="s">
        <v>329</v>
      </c>
      <c r="K1012" s="38" t="s">
        <v>107</v>
      </c>
      <c r="L1012" s="38">
        <v>0</v>
      </c>
      <c r="M1012" s="38">
        <v>100</v>
      </c>
      <c r="N1012" s="2">
        <v>36000</v>
      </c>
      <c r="O1012" s="2">
        <v>1</v>
      </c>
      <c r="P1012" s="2">
        <v>17704.133333333</v>
      </c>
      <c r="Q1012" s="3">
        <v>0.42174888888889001</v>
      </c>
      <c r="R1012" s="48" t="s">
        <v>2196</v>
      </c>
      <c r="S1012" s="25">
        <v>0</v>
      </c>
      <c r="T1012" s="23">
        <v>17704.13</v>
      </c>
      <c r="U1012" s="36">
        <f>VLOOKUP(表2[[#This Row],[2014 Segment]],表3[],3)</f>
        <v>0</v>
      </c>
      <c r="V1012" s="50"/>
      <c r="W1012" s="25">
        <f>表2[[#This Row],[GR]]+表2[[#This Row],[根据BU需调整GR]]</f>
        <v>0</v>
      </c>
      <c r="X1012" s="23">
        <f>表2[[#This Row],[MAT销量]]*(1+表2[[#This Row],[调整后GR2]])</f>
        <v>17704.133333333</v>
      </c>
      <c r="Y1012" s="23">
        <f>表2[[#This Row],[调整结果]]/12/114.03</f>
        <v>12.938213140791166</v>
      </c>
      <c r="Z1012" s="27">
        <f>ROUND(表2[[#This Row],[调整结果]]-表2[[#This Row],[14 ECI金额]],0)</f>
        <v>0</v>
      </c>
      <c r="AA1012" t="s">
        <v>2198</v>
      </c>
    </row>
    <row r="1013" spans="1:27" x14ac:dyDescent="0.2">
      <c r="A1013" t="s">
        <v>1612</v>
      </c>
      <c r="B1013" s="38" t="s">
        <v>458</v>
      </c>
      <c r="C1013" t="s">
        <v>1641</v>
      </c>
      <c r="D1013" s="38" t="s">
        <v>1642</v>
      </c>
      <c r="E1013" s="38" t="s">
        <v>1643</v>
      </c>
      <c r="F1013">
        <v>91005872</v>
      </c>
      <c r="G1013" s="39" t="s">
        <v>1686</v>
      </c>
      <c r="H1013" s="39" t="s">
        <v>105</v>
      </c>
      <c r="I1013" s="38" t="s">
        <v>6</v>
      </c>
      <c r="J1013" s="38" t="s">
        <v>1687</v>
      </c>
      <c r="K1013" s="38" t="s">
        <v>106</v>
      </c>
      <c r="L1013" s="38">
        <v>400</v>
      </c>
      <c r="M1013" s="38">
        <v>200</v>
      </c>
      <c r="N1013" s="2">
        <v>53400</v>
      </c>
      <c r="O1013" s="2">
        <v>1</v>
      </c>
      <c r="P1013" s="2">
        <v>20829.8</v>
      </c>
      <c r="Q1013" s="3">
        <v>0.91500374531835005</v>
      </c>
      <c r="R1013" s="48" t="s">
        <v>2197</v>
      </c>
      <c r="S1013" s="25">
        <v>0</v>
      </c>
      <c r="T1013" s="23">
        <v>20829.8</v>
      </c>
      <c r="U1013" s="36">
        <f>VLOOKUP(表2[[#This Row],[2014 Segment]],表3[],3)</f>
        <v>0</v>
      </c>
      <c r="V1013" s="50"/>
      <c r="W1013" s="25">
        <f>表2[[#This Row],[GR]]+表2[[#This Row],[根据BU需调整GR]]</f>
        <v>0</v>
      </c>
      <c r="X1013" s="23">
        <f>表2[[#This Row],[MAT销量]]*(1+表2[[#This Row],[调整后GR2]])</f>
        <v>20829.8</v>
      </c>
      <c r="Y1013" s="23">
        <f>表2[[#This Row],[调整结果]]/12/114.03</f>
        <v>15.222456078809669</v>
      </c>
      <c r="Z1013" s="27">
        <f>ROUND(表2[[#This Row],[调整结果]]-表2[[#This Row],[14 ECI金额]],0)</f>
        <v>0</v>
      </c>
      <c r="AA1013" t="s">
        <v>2198</v>
      </c>
    </row>
    <row r="1014" spans="1:27" x14ac:dyDescent="0.2">
      <c r="A1014" t="s">
        <v>1612</v>
      </c>
      <c r="B1014" s="38" t="s">
        <v>458</v>
      </c>
      <c r="C1014" t="s">
        <v>1641</v>
      </c>
      <c r="D1014" s="38" t="s">
        <v>1642</v>
      </c>
      <c r="E1014" s="38" t="s">
        <v>1643</v>
      </c>
      <c r="F1014">
        <v>91005880</v>
      </c>
      <c r="G1014" s="39" t="s">
        <v>1688</v>
      </c>
      <c r="H1014" s="39" t="s">
        <v>105</v>
      </c>
      <c r="I1014" s="38" t="s">
        <v>6</v>
      </c>
      <c r="J1014" s="38" t="s">
        <v>479</v>
      </c>
      <c r="K1014" s="38" t="s">
        <v>106</v>
      </c>
      <c r="L1014" s="38">
        <v>500</v>
      </c>
      <c r="M1014" s="38">
        <v>200</v>
      </c>
      <c r="N1014" s="2">
        <v>36000</v>
      </c>
      <c r="O1014" s="2">
        <v>1</v>
      </c>
      <c r="P1014" s="2">
        <v>3861.8</v>
      </c>
      <c r="Q1014" s="3">
        <v>9.9801666666666997E-2</v>
      </c>
      <c r="R1014" s="48" t="s">
        <v>2195</v>
      </c>
      <c r="S1014" s="25">
        <v>0</v>
      </c>
      <c r="T1014" s="23">
        <v>3861.8</v>
      </c>
      <c r="U1014" s="36">
        <f>VLOOKUP(表2[[#This Row],[2014 Segment]],表3[],3)</f>
        <v>0</v>
      </c>
      <c r="V1014" s="50"/>
      <c r="W1014" s="25">
        <f>表2[[#This Row],[GR]]+表2[[#This Row],[根据BU需调整GR]]</f>
        <v>0</v>
      </c>
      <c r="X1014" s="23">
        <f>表2[[#This Row],[MAT销量]]*(1+表2[[#This Row],[调整后GR2]])</f>
        <v>3861.8</v>
      </c>
      <c r="Y1014" s="23">
        <f>表2[[#This Row],[调整结果]]/12/114.03</f>
        <v>2.8222105293928497</v>
      </c>
      <c r="Z1014" s="27">
        <f>ROUND(表2[[#This Row],[调整结果]]-表2[[#This Row],[14 ECI金额]],0)</f>
        <v>0</v>
      </c>
      <c r="AA1014" t="s">
        <v>2198</v>
      </c>
    </row>
    <row r="1015" spans="1:27" x14ac:dyDescent="0.2">
      <c r="A1015" t="s">
        <v>1612</v>
      </c>
      <c r="B1015" s="38" t="s">
        <v>458</v>
      </c>
      <c r="C1015" t="s">
        <v>1641</v>
      </c>
      <c r="D1015" s="38" t="s">
        <v>1642</v>
      </c>
      <c r="E1015" s="38" t="s">
        <v>1643</v>
      </c>
      <c r="F1015">
        <v>91005884</v>
      </c>
      <c r="G1015" s="39" t="s">
        <v>1689</v>
      </c>
      <c r="H1015" s="39" t="s">
        <v>105</v>
      </c>
      <c r="I1015" s="38" t="s">
        <v>6</v>
      </c>
      <c r="J1015" s="38" t="s">
        <v>479</v>
      </c>
      <c r="K1015" s="38" t="s">
        <v>104</v>
      </c>
      <c r="L1015" s="38">
        <v>320</v>
      </c>
      <c r="M1015" s="38">
        <v>200</v>
      </c>
      <c r="N1015" s="2">
        <v>36000</v>
      </c>
      <c r="O1015" s="2">
        <v>1</v>
      </c>
      <c r="P1015" s="2">
        <v>3041.0666666666998</v>
      </c>
      <c r="Q1015" s="3">
        <v>6.3355555555555998E-2</v>
      </c>
      <c r="R1015" s="48" t="s">
        <v>2195</v>
      </c>
      <c r="S1015" s="25">
        <v>0</v>
      </c>
      <c r="T1015" s="23">
        <v>3041.07</v>
      </c>
      <c r="U1015" s="36">
        <f>VLOOKUP(表2[[#This Row],[2014 Segment]],表3[],3)</f>
        <v>0</v>
      </c>
      <c r="V1015" s="50"/>
      <c r="W1015" s="25">
        <f>表2[[#This Row],[GR]]+表2[[#This Row],[根据BU需调整GR]]</f>
        <v>0</v>
      </c>
      <c r="X1015" s="23">
        <f>表2[[#This Row],[MAT销量]]*(1+表2[[#This Row],[调整后GR2]])</f>
        <v>3041.0666666666998</v>
      </c>
      <c r="Y1015" s="23">
        <f>表2[[#This Row],[调整结果]]/12/114.03</f>
        <v>2.2224171027117863</v>
      </c>
      <c r="Z1015" s="27">
        <f>ROUND(表2[[#This Row],[调整结果]]-表2[[#This Row],[14 ECI金额]],0)</f>
        <v>0</v>
      </c>
      <c r="AA1015" t="s">
        <v>2198</v>
      </c>
    </row>
    <row r="1016" spans="1:27" x14ac:dyDescent="0.2">
      <c r="A1016" t="s">
        <v>1612</v>
      </c>
      <c r="B1016" s="38" t="s">
        <v>458</v>
      </c>
      <c r="C1016" t="s">
        <v>1641</v>
      </c>
      <c r="D1016" s="38" t="s">
        <v>1642</v>
      </c>
      <c r="E1016" s="38" t="s">
        <v>1643</v>
      </c>
      <c r="F1016">
        <v>91005893</v>
      </c>
      <c r="G1016" s="39" t="s">
        <v>1690</v>
      </c>
      <c r="H1016" s="39" t="s">
        <v>105</v>
      </c>
      <c r="I1016" s="38" t="s">
        <v>6</v>
      </c>
      <c r="J1016" s="38" t="s">
        <v>479</v>
      </c>
      <c r="K1016" s="38" t="s">
        <v>107</v>
      </c>
      <c r="L1016" s="38">
        <v>60</v>
      </c>
      <c r="M1016" s="38">
        <v>50</v>
      </c>
      <c r="N1016" s="2">
        <v>36000</v>
      </c>
      <c r="O1016" s="2">
        <v>1</v>
      </c>
      <c r="P1016" s="2">
        <v>21894.400000000001</v>
      </c>
      <c r="Q1016" s="3">
        <v>0.64620888888889005</v>
      </c>
      <c r="R1016" s="48" t="s">
        <v>2197</v>
      </c>
      <c r="S1016" s="25">
        <v>0</v>
      </c>
      <c r="T1016" s="23">
        <v>21894.400000000001</v>
      </c>
      <c r="U1016" s="36">
        <f>VLOOKUP(表2[[#This Row],[2014 Segment]],表3[],3)</f>
        <v>0</v>
      </c>
      <c r="V1016" s="50"/>
      <c r="W1016" s="25">
        <f>表2[[#This Row],[GR]]+表2[[#This Row],[根据BU需调整GR]]</f>
        <v>0</v>
      </c>
      <c r="X1016" s="23">
        <f>表2[[#This Row],[MAT销量]]*(1+表2[[#This Row],[调整后GR2]])</f>
        <v>21894.400000000001</v>
      </c>
      <c r="Y1016" s="23">
        <f>表2[[#This Row],[调整结果]]/12/114.03</f>
        <v>16.000467713174896</v>
      </c>
      <c r="Z1016" s="27">
        <f>ROUND(表2[[#This Row],[调整结果]]-表2[[#This Row],[14 ECI金额]],0)</f>
        <v>0</v>
      </c>
      <c r="AA1016" t="s">
        <v>2198</v>
      </c>
    </row>
    <row r="1017" spans="1:27" x14ac:dyDescent="0.2">
      <c r="A1017" t="s">
        <v>1612</v>
      </c>
      <c r="B1017" s="38" t="s">
        <v>458</v>
      </c>
      <c r="C1017" t="s">
        <v>1641</v>
      </c>
      <c r="D1017" s="38" t="s">
        <v>1642</v>
      </c>
      <c r="E1017" s="38" t="s">
        <v>1643</v>
      </c>
      <c r="F1017">
        <v>91005894</v>
      </c>
      <c r="G1017" s="39" t="s">
        <v>1691</v>
      </c>
      <c r="H1017" s="39" t="s">
        <v>105</v>
      </c>
      <c r="I1017" s="38" t="s">
        <v>6</v>
      </c>
      <c r="J1017" s="38" t="s">
        <v>479</v>
      </c>
      <c r="K1017" s="38" t="s">
        <v>106</v>
      </c>
      <c r="L1017" s="38">
        <v>290</v>
      </c>
      <c r="M1017" s="38">
        <v>200</v>
      </c>
      <c r="N1017" s="2">
        <v>36000</v>
      </c>
      <c r="O1017" s="2">
        <v>1</v>
      </c>
      <c r="P1017" s="2">
        <v>56383.066666667</v>
      </c>
      <c r="Q1017" s="3">
        <v>0.53101388888889001</v>
      </c>
      <c r="R1017" s="48" t="s">
        <v>2197</v>
      </c>
      <c r="S1017" s="25">
        <v>0</v>
      </c>
      <c r="T1017" s="23">
        <v>56383.07</v>
      </c>
      <c r="U1017" s="36">
        <f>VLOOKUP(表2[[#This Row],[2014 Segment]],表3[],3)</f>
        <v>0</v>
      </c>
      <c r="V1017" s="50"/>
      <c r="W1017" s="25">
        <f>表2[[#This Row],[GR]]+表2[[#This Row],[根据BU需调整GR]]</f>
        <v>0</v>
      </c>
      <c r="X1017" s="23">
        <f>表2[[#This Row],[MAT销量]]*(1+表2[[#This Row],[调整后GR2]])</f>
        <v>56383.066666667</v>
      </c>
      <c r="Y1017" s="23">
        <f>表2[[#This Row],[调整结果]]/12/114.03</f>
        <v>41.204848626579995</v>
      </c>
      <c r="Z1017" s="27">
        <f>ROUND(表2[[#This Row],[调整结果]]-表2[[#This Row],[14 ECI金额]],0)</f>
        <v>0</v>
      </c>
      <c r="AA1017" t="s">
        <v>2198</v>
      </c>
    </row>
    <row r="1018" spans="1:27" x14ac:dyDescent="0.2">
      <c r="A1018" t="s">
        <v>1612</v>
      </c>
      <c r="B1018" s="38" t="s">
        <v>458</v>
      </c>
      <c r="C1018" t="s">
        <v>1641</v>
      </c>
      <c r="D1018" s="38" t="s">
        <v>1642</v>
      </c>
      <c r="E1018" s="38" t="s">
        <v>1659</v>
      </c>
      <c r="F1018">
        <v>91005918</v>
      </c>
      <c r="G1018" s="39" t="s">
        <v>1692</v>
      </c>
      <c r="H1018" s="39" t="s">
        <v>105</v>
      </c>
      <c r="I1018" s="38" t="s">
        <v>6</v>
      </c>
      <c r="J1018" s="38" t="s">
        <v>321</v>
      </c>
      <c r="K1018" s="38" t="s">
        <v>106</v>
      </c>
      <c r="L1018" s="38">
        <v>560</v>
      </c>
      <c r="M1018" s="38">
        <v>363</v>
      </c>
      <c r="N1018" s="2">
        <v>36000</v>
      </c>
      <c r="O1018" s="2">
        <v>1</v>
      </c>
      <c r="P1018" s="2">
        <v>10643.2</v>
      </c>
      <c r="Q1018" s="3">
        <v>0.28891111111111001</v>
      </c>
      <c r="R1018" s="48" t="s">
        <v>2196</v>
      </c>
      <c r="S1018" s="25">
        <v>0</v>
      </c>
      <c r="T1018" s="23">
        <v>10643.2</v>
      </c>
      <c r="U1018" s="36">
        <f>VLOOKUP(表2[[#This Row],[2014 Segment]],表3[],3)</f>
        <v>0</v>
      </c>
      <c r="V1018" s="50"/>
      <c r="W1018" s="25">
        <f>表2[[#This Row],[GR]]+表2[[#This Row],[根据BU需调整GR]]</f>
        <v>0</v>
      </c>
      <c r="X1018" s="23">
        <f>表2[[#This Row],[MAT销量]]*(1+表2[[#This Row],[调整后GR2]])</f>
        <v>10643.2</v>
      </c>
      <c r="Y1018" s="23">
        <f>表2[[#This Row],[调整结果]]/12/114.03</f>
        <v>7.7780700985120879</v>
      </c>
      <c r="Z1018" s="27">
        <f>ROUND(表2[[#This Row],[调整结果]]-表2[[#This Row],[14 ECI金额]],0)</f>
        <v>0</v>
      </c>
      <c r="AA1018" t="s">
        <v>2198</v>
      </c>
    </row>
    <row r="1019" spans="1:27" x14ac:dyDescent="0.2">
      <c r="A1019" t="s">
        <v>1612</v>
      </c>
      <c r="B1019" s="38" t="s">
        <v>458</v>
      </c>
      <c r="C1019" t="s">
        <v>1641</v>
      </c>
      <c r="D1019" s="38" t="s">
        <v>1642</v>
      </c>
      <c r="E1019" s="38" t="s">
        <v>1650</v>
      </c>
      <c r="F1019">
        <v>91013819</v>
      </c>
      <c r="G1019" s="39" t="s">
        <v>1693</v>
      </c>
      <c r="H1019" s="39" t="s">
        <v>105</v>
      </c>
      <c r="I1019" s="38" t="s">
        <v>6</v>
      </c>
      <c r="J1019" s="38" t="s">
        <v>43</v>
      </c>
      <c r="K1019" s="38" t="s">
        <v>107</v>
      </c>
      <c r="L1019" s="38">
        <v>100</v>
      </c>
      <c r="M1019" s="38">
        <v>150</v>
      </c>
      <c r="N1019" s="2">
        <v>36000</v>
      </c>
      <c r="O1019" s="2">
        <v>1</v>
      </c>
      <c r="P1019" s="2">
        <v>4561.2</v>
      </c>
      <c r="Q1019" s="3">
        <v>9.5024999999999998E-2</v>
      </c>
      <c r="R1019" s="48" t="s">
        <v>2195</v>
      </c>
      <c r="S1019" s="25">
        <v>0</v>
      </c>
      <c r="T1019" s="23">
        <v>4561.2</v>
      </c>
      <c r="U1019" s="36">
        <f>VLOOKUP(表2[[#This Row],[2014 Segment]],表3[],3)</f>
        <v>0</v>
      </c>
      <c r="V1019" s="50"/>
      <c r="W1019" s="25">
        <f>表2[[#This Row],[GR]]+表2[[#This Row],[根据BU需调整GR]]</f>
        <v>0</v>
      </c>
      <c r="X1019" s="23">
        <f>表2[[#This Row],[MAT销量]]*(1+表2[[#This Row],[调整后GR2]])</f>
        <v>4561.2</v>
      </c>
      <c r="Y1019" s="23">
        <f>表2[[#This Row],[调整结果]]/12/114.03</f>
        <v>3.333333333333333</v>
      </c>
      <c r="Z1019" s="27">
        <f>ROUND(表2[[#This Row],[调整结果]]-表2[[#This Row],[14 ECI金额]],0)</f>
        <v>0</v>
      </c>
      <c r="AA1019" t="s">
        <v>2198</v>
      </c>
    </row>
    <row r="1020" spans="1:27" x14ac:dyDescent="0.2">
      <c r="A1020" t="s">
        <v>1612</v>
      </c>
      <c r="B1020" s="38" t="s">
        <v>458</v>
      </c>
      <c r="C1020" t="s">
        <v>1641</v>
      </c>
      <c r="D1020" s="38" t="s">
        <v>1642</v>
      </c>
      <c r="E1020" s="38" t="s">
        <v>1643</v>
      </c>
      <c r="F1020">
        <v>91014034</v>
      </c>
      <c r="G1020" s="39" t="s">
        <v>1694</v>
      </c>
      <c r="H1020" s="39" t="s">
        <v>105</v>
      </c>
      <c r="I1020" s="38" t="s">
        <v>6</v>
      </c>
      <c r="J1020" s="38" t="s">
        <v>479</v>
      </c>
      <c r="K1020" s="38" t="s">
        <v>106</v>
      </c>
      <c r="L1020" s="38">
        <v>540</v>
      </c>
      <c r="M1020" s="38">
        <v>180</v>
      </c>
      <c r="N1020" s="2">
        <v>36000</v>
      </c>
      <c r="O1020" s="2">
        <v>1</v>
      </c>
      <c r="P1020" s="2">
        <v>1520.4</v>
      </c>
      <c r="Q1020" s="3">
        <v>0</v>
      </c>
      <c r="R1020" s="48" t="s">
        <v>2195</v>
      </c>
      <c r="S1020" s="25">
        <v>0</v>
      </c>
      <c r="T1020" s="23">
        <v>1520.4</v>
      </c>
      <c r="U1020" s="36">
        <f>VLOOKUP(表2[[#This Row],[2014 Segment]],表3[],3)</f>
        <v>0</v>
      </c>
      <c r="V1020" s="50"/>
      <c r="W1020" s="25">
        <f>表2[[#This Row],[GR]]+表2[[#This Row],[根据BU需调整GR]]</f>
        <v>0</v>
      </c>
      <c r="X1020" s="23">
        <f>表2[[#This Row],[MAT销量]]*(1+表2[[#This Row],[调整后GR2]])</f>
        <v>1520.4</v>
      </c>
      <c r="Y1020" s="23">
        <f>表2[[#This Row],[调整结果]]/12/114.03</f>
        <v>1.1111111111111112</v>
      </c>
      <c r="Z1020" s="27">
        <f>ROUND(表2[[#This Row],[调整结果]]-表2[[#This Row],[14 ECI金额]],0)</f>
        <v>0</v>
      </c>
      <c r="AA1020" t="s">
        <v>2198</v>
      </c>
    </row>
    <row r="1021" spans="1:27" x14ac:dyDescent="0.2">
      <c r="A1021" t="s">
        <v>1612</v>
      </c>
      <c r="B1021" s="38" t="s">
        <v>458</v>
      </c>
      <c r="C1021" t="s">
        <v>1641</v>
      </c>
      <c r="D1021" s="38" t="s">
        <v>1642</v>
      </c>
      <c r="E1021" s="38" t="s">
        <v>1650</v>
      </c>
      <c r="F1021">
        <v>91021055</v>
      </c>
      <c r="G1021" s="39" t="s">
        <v>1695</v>
      </c>
      <c r="H1021" s="39" t="s">
        <v>105</v>
      </c>
      <c r="I1021" s="38" t="s">
        <v>6</v>
      </c>
      <c r="J1021" s="38" t="s">
        <v>43</v>
      </c>
      <c r="K1021" s="38" t="s">
        <v>107</v>
      </c>
      <c r="L1021" s="38">
        <v>100</v>
      </c>
      <c r="M1021" s="38">
        <v>200</v>
      </c>
      <c r="N1021" s="2">
        <v>36000</v>
      </c>
      <c r="O1021" s="2">
        <v>1</v>
      </c>
      <c r="P1021" s="2">
        <v>1064.3466666667</v>
      </c>
      <c r="Q1021" s="3">
        <v>0.38477777777777999</v>
      </c>
      <c r="R1021" s="48" t="s">
        <v>2196</v>
      </c>
      <c r="S1021" s="25">
        <v>0</v>
      </c>
      <c r="T1021" s="23">
        <v>1064.3499999999999</v>
      </c>
      <c r="U1021" s="36">
        <f>VLOOKUP(表2[[#This Row],[2014 Segment]],表3[],3)</f>
        <v>0</v>
      </c>
      <c r="V1021" s="50"/>
      <c r="W1021" s="25">
        <f>表2[[#This Row],[GR]]+表2[[#This Row],[根据BU需调整GR]]</f>
        <v>0</v>
      </c>
      <c r="X1021" s="23">
        <f>表2[[#This Row],[MAT销量]]*(1+表2[[#This Row],[调整后GR2]])</f>
        <v>1064.3466666667</v>
      </c>
      <c r="Y1021" s="23">
        <f>表2[[#This Row],[调整结果]]/12/114.03</f>
        <v>0.77782649790018699</v>
      </c>
      <c r="Z1021" s="27">
        <f>ROUND(表2[[#This Row],[调整结果]]-表2[[#This Row],[14 ECI金额]],0)</f>
        <v>0</v>
      </c>
      <c r="AA1021" t="s">
        <v>2198</v>
      </c>
    </row>
    <row r="1022" spans="1:27" x14ac:dyDescent="0.2">
      <c r="A1022" t="s">
        <v>1612</v>
      </c>
      <c r="B1022" s="38" t="s">
        <v>458</v>
      </c>
      <c r="C1022" t="s">
        <v>1641</v>
      </c>
      <c r="D1022" s="38" t="s">
        <v>1642</v>
      </c>
      <c r="E1022" s="38" t="s">
        <v>1648</v>
      </c>
      <c r="F1022">
        <v>91030042</v>
      </c>
      <c r="G1022" s="39" t="s">
        <v>1696</v>
      </c>
      <c r="H1022" s="39" t="s">
        <v>105</v>
      </c>
      <c r="I1022" s="38" t="s">
        <v>6</v>
      </c>
      <c r="J1022" s="38" t="s">
        <v>43</v>
      </c>
      <c r="K1022" s="38" t="s">
        <v>104</v>
      </c>
      <c r="L1022" s="38">
        <v>800</v>
      </c>
      <c r="M1022" s="38">
        <v>2739</v>
      </c>
      <c r="N1022" s="2">
        <v>36000</v>
      </c>
      <c r="O1022" s="2">
        <v>1</v>
      </c>
      <c r="P1022" s="2">
        <v>13532.746666667001</v>
      </c>
      <c r="Q1022" s="3">
        <v>0.43212666666666999</v>
      </c>
      <c r="R1022" s="48" t="s">
        <v>2196</v>
      </c>
      <c r="S1022" s="25">
        <v>0</v>
      </c>
      <c r="T1022" s="23">
        <v>13532.75</v>
      </c>
      <c r="U1022" s="36">
        <f>VLOOKUP(表2[[#This Row],[2014 Segment]],表3[],3)</f>
        <v>0</v>
      </c>
      <c r="V1022" s="50"/>
      <c r="W1022" s="25">
        <f>表2[[#This Row],[GR]]+表2[[#This Row],[根据BU需调整GR]]</f>
        <v>0</v>
      </c>
      <c r="X1022" s="23">
        <f>表2[[#This Row],[MAT销量]]*(1+表2[[#This Row],[调整后GR2]])</f>
        <v>13532.746666667001</v>
      </c>
      <c r="Y1022" s="23">
        <f>表2[[#This Row],[调整结果]]/12/114.03</f>
        <v>9.8897561070675852</v>
      </c>
      <c r="Z1022" s="27">
        <f>ROUND(表2[[#This Row],[调整结果]]-表2[[#This Row],[14 ECI金额]],0)</f>
        <v>0</v>
      </c>
      <c r="AA1022" t="s">
        <v>2198</v>
      </c>
    </row>
    <row r="1023" spans="1:27" x14ac:dyDescent="0.2">
      <c r="A1023" t="s">
        <v>1612</v>
      </c>
      <c r="B1023" s="38" t="s">
        <v>458</v>
      </c>
      <c r="C1023" t="s">
        <v>1641</v>
      </c>
      <c r="D1023" s="38" t="s">
        <v>1642</v>
      </c>
      <c r="E1023" s="38" t="s">
        <v>1659</v>
      </c>
      <c r="F1023">
        <v>91036389</v>
      </c>
      <c r="G1023" s="39" t="s">
        <v>1697</v>
      </c>
      <c r="H1023" s="39" t="s">
        <v>105</v>
      </c>
      <c r="I1023" s="38" t="s">
        <v>6</v>
      </c>
      <c r="J1023" s="38" t="s">
        <v>43</v>
      </c>
      <c r="K1023" s="38" t="s">
        <v>107</v>
      </c>
      <c r="L1023" s="38">
        <v>100</v>
      </c>
      <c r="M1023" s="38">
        <v>80</v>
      </c>
      <c r="N1023" s="2">
        <v>36000</v>
      </c>
      <c r="O1023" s="2">
        <v>1</v>
      </c>
      <c r="P1023" s="2">
        <v>22806.666666666999</v>
      </c>
      <c r="Q1023" s="3">
        <v>0.88777499999999998</v>
      </c>
      <c r="R1023" s="48" t="s">
        <v>2197</v>
      </c>
      <c r="S1023" s="25">
        <v>0</v>
      </c>
      <c r="T1023" s="23">
        <v>22806.67</v>
      </c>
      <c r="U1023" s="36">
        <f>VLOOKUP(表2[[#This Row],[2014 Segment]],表3[],3)</f>
        <v>0</v>
      </c>
      <c r="V1023" s="50"/>
      <c r="W1023" s="25">
        <f>表2[[#This Row],[GR]]+表2[[#This Row],[根据BU需调整GR]]</f>
        <v>0</v>
      </c>
      <c r="X1023" s="23">
        <f>表2[[#This Row],[MAT销量]]*(1+表2[[#This Row],[调整后GR2]])</f>
        <v>22806.666666666999</v>
      </c>
      <c r="Y1023" s="23">
        <f>表2[[#This Row],[调整结果]]/12/114.03</f>
        <v>16.667153867890757</v>
      </c>
      <c r="Z1023" s="27">
        <f>ROUND(表2[[#This Row],[调整结果]]-表2[[#This Row],[14 ECI金额]],0)</f>
        <v>0</v>
      </c>
      <c r="AA1023" t="s">
        <v>2198</v>
      </c>
    </row>
    <row r="1024" spans="1:27" x14ac:dyDescent="0.2">
      <c r="A1024" t="s">
        <v>1612</v>
      </c>
      <c r="B1024" s="38" t="s">
        <v>458</v>
      </c>
      <c r="C1024" t="s">
        <v>1698</v>
      </c>
      <c r="D1024" s="38" t="s">
        <v>1699</v>
      </c>
      <c r="E1024" s="38" t="s">
        <v>1700</v>
      </c>
      <c r="F1024">
        <v>12100076</v>
      </c>
      <c r="G1024" s="39" t="s">
        <v>319</v>
      </c>
      <c r="H1024" s="39" t="s">
        <v>105</v>
      </c>
      <c r="I1024" s="38" t="s">
        <v>6</v>
      </c>
      <c r="J1024" s="38" t="s">
        <v>148</v>
      </c>
      <c r="K1024" s="38" t="s">
        <v>104</v>
      </c>
      <c r="L1024" s="38">
        <v>1000</v>
      </c>
      <c r="M1024" s="38">
        <v>1200</v>
      </c>
      <c r="N1024" s="2">
        <v>180000</v>
      </c>
      <c r="O1024" s="2">
        <v>1</v>
      </c>
      <c r="P1024" s="2">
        <v>145947.6</v>
      </c>
      <c r="Q1024" s="3">
        <v>0.67453477777778004</v>
      </c>
      <c r="R1024" s="48" t="s">
        <v>2197</v>
      </c>
      <c r="S1024" s="25">
        <v>0</v>
      </c>
      <c r="T1024" s="23">
        <v>145947.6</v>
      </c>
      <c r="U1024" s="36">
        <f>VLOOKUP(表2[[#This Row],[2014 Segment]],表3[],3)</f>
        <v>0</v>
      </c>
      <c r="V1024" s="50"/>
      <c r="W1024" s="25">
        <f>表2[[#This Row],[GR]]+表2[[#This Row],[根据BU需调整GR]]</f>
        <v>0</v>
      </c>
      <c r="X1024" s="23">
        <f>表2[[#This Row],[MAT销量]]*(1+表2[[#This Row],[调整后GR2]])</f>
        <v>145947.6</v>
      </c>
      <c r="Y1024" s="23">
        <f>表2[[#This Row],[调整结果]]/12/114.03</f>
        <v>106.65877400684032</v>
      </c>
      <c r="Z1024" s="27">
        <f>ROUND(表2[[#This Row],[调整结果]]-表2[[#This Row],[14 ECI金额]],0)</f>
        <v>0</v>
      </c>
      <c r="AA1024" t="s">
        <v>2198</v>
      </c>
    </row>
    <row r="1025" spans="1:27" x14ac:dyDescent="0.2">
      <c r="A1025" t="s">
        <v>1612</v>
      </c>
      <c r="B1025" s="38" t="s">
        <v>458</v>
      </c>
      <c r="C1025" t="s">
        <v>1698</v>
      </c>
      <c r="D1025" s="38" t="s">
        <v>1699</v>
      </c>
      <c r="E1025" s="38" t="s">
        <v>1701</v>
      </c>
      <c r="F1025">
        <v>12100078</v>
      </c>
      <c r="G1025" s="39" t="s">
        <v>147</v>
      </c>
      <c r="H1025" s="39" t="s">
        <v>103</v>
      </c>
      <c r="I1025" s="38" t="s">
        <v>6</v>
      </c>
      <c r="J1025" s="38" t="s">
        <v>148</v>
      </c>
      <c r="K1025" s="38" t="s">
        <v>104</v>
      </c>
      <c r="L1025" s="38">
        <v>2640</v>
      </c>
      <c r="M1025" s="38">
        <v>7000</v>
      </c>
      <c r="N1025" s="2">
        <v>780000</v>
      </c>
      <c r="O1025" s="2">
        <v>3</v>
      </c>
      <c r="P1025" s="2">
        <v>609865.49333333003</v>
      </c>
      <c r="Q1025" s="3">
        <v>0.50258292307691999</v>
      </c>
      <c r="R1025" s="48" t="s">
        <v>2197</v>
      </c>
      <c r="S1025" s="25">
        <v>0</v>
      </c>
      <c r="T1025" s="23">
        <v>609865.49</v>
      </c>
      <c r="U1025" s="36">
        <f>VLOOKUP(表2[[#This Row],[2014 Segment]],表3[],3)</f>
        <v>0</v>
      </c>
      <c r="V1025" s="50"/>
      <c r="W1025" s="25">
        <f>表2[[#This Row],[GR]]+表2[[#This Row],[根据BU需调整GR]]</f>
        <v>0</v>
      </c>
      <c r="X1025" s="23">
        <f>表2[[#This Row],[MAT销量]]*(1+表2[[#This Row],[调整后GR2]])</f>
        <v>609865.49333333003</v>
      </c>
      <c r="Y1025" s="23">
        <f>表2[[#This Row],[调整结果]]/12/114.03</f>
        <v>445.69082210334273</v>
      </c>
      <c r="Z1025" s="27">
        <f>ROUND(表2[[#This Row],[调整结果]]-表2[[#This Row],[14 ECI金额]],0)</f>
        <v>0</v>
      </c>
      <c r="AA1025" t="s">
        <v>2198</v>
      </c>
    </row>
    <row r="1026" spans="1:27" x14ac:dyDescent="0.2">
      <c r="A1026" t="s">
        <v>1612</v>
      </c>
      <c r="B1026" s="38" t="s">
        <v>458</v>
      </c>
      <c r="C1026" t="s">
        <v>1698</v>
      </c>
      <c r="D1026" s="38" t="s">
        <v>1699</v>
      </c>
      <c r="E1026" s="38" t="s">
        <v>1701</v>
      </c>
      <c r="F1026">
        <v>12100079</v>
      </c>
      <c r="G1026" s="39" t="s">
        <v>1702</v>
      </c>
      <c r="H1026" s="39" t="s">
        <v>105</v>
      </c>
      <c r="I1026" s="38" t="s">
        <v>6</v>
      </c>
      <c r="J1026" s="38" t="s">
        <v>148</v>
      </c>
      <c r="K1026" s="38" t="s">
        <v>104</v>
      </c>
      <c r="L1026" s="38">
        <v>550</v>
      </c>
      <c r="M1026" s="38">
        <v>200</v>
      </c>
      <c r="N1026" s="2">
        <v>324000</v>
      </c>
      <c r="O1026" s="2">
        <v>2</v>
      </c>
      <c r="P1026" s="2">
        <v>58837.333333333001</v>
      </c>
      <c r="Q1026" s="3">
        <v>0.33381987654320999</v>
      </c>
      <c r="R1026" s="48" t="s">
        <v>2196</v>
      </c>
      <c r="S1026" s="25">
        <v>0</v>
      </c>
      <c r="T1026" s="23">
        <v>58837.33</v>
      </c>
      <c r="U1026" s="36">
        <f>VLOOKUP(表2[[#This Row],[2014 Segment]],表3[],3)</f>
        <v>0</v>
      </c>
      <c r="V1026" s="50"/>
      <c r="W1026" s="25">
        <f>表2[[#This Row],[GR]]+表2[[#This Row],[根据BU需调整GR]]</f>
        <v>0</v>
      </c>
      <c r="X1026" s="23">
        <f>表2[[#This Row],[MAT销量]]*(1+表2[[#This Row],[调整后GR2]])</f>
        <v>58837.333333333001</v>
      </c>
      <c r="Y1026" s="23">
        <f>表2[[#This Row],[调整结果]]/12/114.03</f>
        <v>42.998431212058961</v>
      </c>
      <c r="Z1026" s="27">
        <f>ROUND(表2[[#This Row],[调整结果]]-表2[[#This Row],[14 ECI金额]],0)</f>
        <v>0</v>
      </c>
      <c r="AA1026" t="s">
        <v>2198</v>
      </c>
    </row>
    <row r="1027" spans="1:27" x14ac:dyDescent="0.2">
      <c r="A1027" t="s">
        <v>1612</v>
      </c>
      <c r="B1027" s="38" t="s">
        <v>458</v>
      </c>
      <c r="C1027" t="s">
        <v>1698</v>
      </c>
      <c r="D1027" s="38" t="s">
        <v>1699</v>
      </c>
      <c r="E1027" s="38" t="s">
        <v>1701</v>
      </c>
      <c r="F1027">
        <v>12100080</v>
      </c>
      <c r="G1027" s="39" t="s">
        <v>320</v>
      </c>
      <c r="H1027" s="39" t="s">
        <v>105</v>
      </c>
      <c r="I1027" s="38" t="s">
        <v>6</v>
      </c>
      <c r="J1027" s="38" t="s">
        <v>148</v>
      </c>
      <c r="K1027" s="38" t="s">
        <v>106</v>
      </c>
      <c r="L1027" s="38">
        <v>580</v>
      </c>
      <c r="M1027" s="38">
        <v>500</v>
      </c>
      <c r="N1027" s="2">
        <v>36000</v>
      </c>
      <c r="O1027" s="2">
        <v>1</v>
      </c>
      <c r="P1027" s="2">
        <v>26222.493333333001</v>
      </c>
      <c r="Q1027" s="3">
        <v>0.55090638888888999</v>
      </c>
      <c r="R1027" s="48" t="s">
        <v>2197</v>
      </c>
      <c r="S1027" s="25">
        <v>0</v>
      </c>
      <c r="T1027" s="23">
        <v>26222.49</v>
      </c>
      <c r="U1027" s="36">
        <f>VLOOKUP(表2[[#This Row],[2014 Segment]],表3[],3)</f>
        <v>0</v>
      </c>
      <c r="V1027" s="50"/>
      <c r="W1027" s="25">
        <f>表2[[#This Row],[GR]]+表2[[#This Row],[根据BU需调整GR]]</f>
        <v>0</v>
      </c>
      <c r="X1027" s="23">
        <f>表2[[#This Row],[MAT销量]]*(1+表2[[#This Row],[调整后GR2]])</f>
        <v>26222.493333333001</v>
      </c>
      <c r="Y1027" s="23">
        <f>表2[[#This Row],[调整结果]]/12/114.03</f>
        <v>19.163446266576777</v>
      </c>
      <c r="Z1027" s="27">
        <f>ROUND(表2[[#This Row],[调整结果]]-表2[[#This Row],[14 ECI金额]],0)</f>
        <v>0</v>
      </c>
      <c r="AA1027" t="s">
        <v>2198</v>
      </c>
    </row>
    <row r="1028" spans="1:27" x14ac:dyDescent="0.2">
      <c r="A1028" t="s">
        <v>1612</v>
      </c>
      <c r="B1028" s="38" t="s">
        <v>458</v>
      </c>
      <c r="C1028" t="s">
        <v>1698</v>
      </c>
      <c r="D1028" s="38" t="s">
        <v>1699</v>
      </c>
      <c r="E1028" s="38" t="s">
        <v>1700</v>
      </c>
      <c r="F1028">
        <v>12100083</v>
      </c>
      <c r="G1028" s="39" t="s">
        <v>707</v>
      </c>
      <c r="H1028" s="39" t="s">
        <v>105</v>
      </c>
      <c r="I1028" s="38" t="s">
        <v>6</v>
      </c>
      <c r="J1028" s="38" t="s">
        <v>148</v>
      </c>
      <c r="K1028" s="38" t="s">
        <v>106</v>
      </c>
      <c r="L1028" s="38">
        <v>800</v>
      </c>
      <c r="M1028" s="38">
        <v>1300</v>
      </c>
      <c r="N1028" s="2">
        <v>36000</v>
      </c>
      <c r="O1028" s="2">
        <v>1</v>
      </c>
      <c r="P1028" s="2">
        <v>0</v>
      </c>
      <c r="Q1028" s="3">
        <v>0</v>
      </c>
      <c r="R1028" s="48" t="s">
        <v>2195</v>
      </c>
      <c r="S1028" s="25">
        <v>0</v>
      </c>
      <c r="T1028" s="23">
        <v>0</v>
      </c>
      <c r="U1028" s="36">
        <f>VLOOKUP(表2[[#This Row],[2014 Segment]],表3[],3)</f>
        <v>0</v>
      </c>
      <c r="V1028" s="50"/>
      <c r="W1028" s="25">
        <f>表2[[#This Row],[GR]]+表2[[#This Row],[根据BU需调整GR]]</f>
        <v>0</v>
      </c>
      <c r="X1028" s="23">
        <f>表2[[#This Row],[MAT销量]]*(1+表2[[#This Row],[调整后GR2]])</f>
        <v>0</v>
      </c>
      <c r="Y1028" s="23">
        <f>表2[[#This Row],[调整结果]]/12/114.03</f>
        <v>0</v>
      </c>
      <c r="Z1028" s="27">
        <f>ROUND(表2[[#This Row],[调整结果]]-表2[[#This Row],[14 ECI金额]],0)</f>
        <v>0</v>
      </c>
      <c r="AA1028" t="s">
        <v>2198</v>
      </c>
    </row>
    <row r="1029" spans="1:27" x14ac:dyDescent="0.2">
      <c r="A1029" t="s">
        <v>1612</v>
      </c>
      <c r="B1029" s="38" t="s">
        <v>458</v>
      </c>
      <c r="C1029" t="s">
        <v>1698</v>
      </c>
      <c r="D1029" s="38" t="s">
        <v>1699</v>
      </c>
      <c r="E1029" s="38" t="s">
        <v>1700</v>
      </c>
      <c r="F1029">
        <v>12100084</v>
      </c>
      <c r="G1029" s="39" t="s">
        <v>1703</v>
      </c>
      <c r="H1029" s="39" t="s">
        <v>105</v>
      </c>
      <c r="I1029" s="38" t="s">
        <v>6</v>
      </c>
      <c r="J1029" s="38" t="s">
        <v>148</v>
      </c>
      <c r="K1029" s="38" t="s">
        <v>104</v>
      </c>
      <c r="L1029" s="38">
        <v>601</v>
      </c>
      <c r="M1029" s="38">
        <v>2181</v>
      </c>
      <c r="N1029" s="2">
        <v>36000</v>
      </c>
      <c r="O1029" s="2">
        <v>1</v>
      </c>
      <c r="P1029" s="2">
        <v>22046.533333333002</v>
      </c>
      <c r="Q1029" s="3">
        <v>0.71846388888889001</v>
      </c>
      <c r="R1029" s="48" t="s">
        <v>2197</v>
      </c>
      <c r="S1029" s="25">
        <v>0</v>
      </c>
      <c r="T1029" s="23">
        <v>22046.53</v>
      </c>
      <c r="U1029" s="36">
        <f>VLOOKUP(表2[[#This Row],[2014 Segment]],表3[],3)</f>
        <v>0</v>
      </c>
      <c r="V1029" s="50"/>
      <c r="W1029" s="25">
        <f>表2[[#This Row],[GR]]+表2[[#This Row],[根据BU需调整GR]]</f>
        <v>0</v>
      </c>
      <c r="X1029" s="23">
        <f>表2[[#This Row],[MAT销量]]*(1+表2[[#This Row],[调整后GR2]])</f>
        <v>22046.533333333002</v>
      </c>
      <c r="Y1029" s="23">
        <f>表2[[#This Row],[调整结果]]/12/114.03</f>
        <v>16.111647032457103</v>
      </c>
      <c r="Z1029" s="27">
        <f>ROUND(表2[[#This Row],[调整结果]]-表2[[#This Row],[14 ECI金额]],0)</f>
        <v>0</v>
      </c>
      <c r="AA1029" t="s">
        <v>2198</v>
      </c>
    </row>
    <row r="1030" spans="1:27" x14ac:dyDescent="0.2">
      <c r="A1030" t="s">
        <v>1612</v>
      </c>
      <c r="B1030" s="38" t="s">
        <v>458</v>
      </c>
      <c r="C1030" t="s">
        <v>1698</v>
      </c>
      <c r="D1030" s="38" t="s">
        <v>1699</v>
      </c>
      <c r="E1030" s="38" t="s">
        <v>1700</v>
      </c>
      <c r="F1030">
        <v>12100085</v>
      </c>
      <c r="G1030" s="39" t="s">
        <v>1704</v>
      </c>
      <c r="H1030" s="39" t="s">
        <v>103</v>
      </c>
      <c r="I1030" s="38" t="s">
        <v>6</v>
      </c>
      <c r="J1030" s="38" t="s">
        <v>148</v>
      </c>
      <c r="K1030" s="38" t="s">
        <v>104</v>
      </c>
      <c r="L1030" s="38">
        <v>1400</v>
      </c>
      <c r="M1030" s="38">
        <v>3345</v>
      </c>
      <c r="N1030" s="2">
        <v>36000</v>
      </c>
      <c r="O1030" s="2">
        <v>1</v>
      </c>
      <c r="P1030" s="2">
        <v>10642.8</v>
      </c>
      <c r="Q1030" s="3">
        <v>0.25341111111110998</v>
      </c>
      <c r="R1030" s="48" t="s">
        <v>2196</v>
      </c>
      <c r="S1030" s="25">
        <v>0</v>
      </c>
      <c r="T1030" s="23">
        <v>10642.8</v>
      </c>
      <c r="U1030" s="36">
        <f>VLOOKUP(表2[[#This Row],[2014 Segment]],表3[],3)</f>
        <v>0</v>
      </c>
      <c r="V1030" s="50"/>
      <c r="W1030" s="25">
        <f>表2[[#This Row],[GR]]+表2[[#This Row],[根据BU需调整GR]]</f>
        <v>0</v>
      </c>
      <c r="X1030" s="23">
        <f>表2[[#This Row],[MAT销量]]*(1+表2[[#This Row],[调整后GR2]])</f>
        <v>10642.8</v>
      </c>
      <c r="Y1030" s="23">
        <f>表2[[#This Row],[调整结果]]/12/114.03</f>
        <v>7.7777777777777777</v>
      </c>
      <c r="Z1030" s="27">
        <f>ROUND(表2[[#This Row],[调整结果]]-表2[[#This Row],[14 ECI金额]],0)</f>
        <v>0</v>
      </c>
      <c r="AA1030" t="s">
        <v>2198</v>
      </c>
    </row>
    <row r="1031" spans="1:27" x14ac:dyDescent="0.2">
      <c r="A1031" t="s">
        <v>1612</v>
      </c>
      <c r="B1031" s="38" t="s">
        <v>458</v>
      </c>
      <c r="C1031" t="s">
        <v>1698</v>
      </c>
      <c r="D1031" s="38" t="s">
        <v>1699</v>
      </c>
      <c r="E1031" s="38" t="s">
        <v>1700</v>
      </c>
      <c r="F1031">
        <v>12100087</v>
      </c>
      <c r="G1031" s="39" t="s">
        <v>149</v>
      </c>
      <c r="H1031" s="39" t="s">
        <v>103</v>
      </c>
      <c r="I1031" s="38" t="s">
        <v>6</v>
      </c>
      <c r="J1031" s="38" t="s">
        <v>148</v>
      </c>
      <c r="K1031" s="38" t="s">
        <v>104</v>
      </c>
      <c r="L1031" s="38">
        <v>2000</v>
      </c>
      <c r="M1031" s="38">
        <v>3636</v>
      </c>
      <c r="N1031" s="2">
        <v>504871.08</v>
      </c>
      <c r="O1031" s="2">
        <v>3</v>
      </c>
      <c r="P1031" s="2">
        <v>260299.41333333001</v>
      </c>
      <c r="Q1031" s="3">
        <v>0.52463111969098997</v>
      </c>
      <c r="R1031" s="48" t="s">
        <v>2197</v>
      </c>
      <c r="S1031" s="25">
        <v>0</v>
      </c>
      <c r="T1031" s="23">
        <v>260299.41</v>
      </c>
      <c r="U1031" s="36">
        <f>VLOOKUP(表2[[#This Row],[2014 Segment]],表3[],3)</f>
        <v>0</v>
      </c>
      <c r="V1031" s="50"/>
      <c r="W1031" s="25">
        <f>表2[[#This Row],[GR]]+表2[[#This Row],[根据BU需调整GR]]</f>
        <v>0</v>
      </c>
      <c r="X1031" s="23">
        <f>表2[[#This Row],[MAT销量]]*(1+表2[[#This Row],[调整后GR2]])</f>
        <v>260299.41333333001</v>
      </c>
      <c r="Y1031" s="23">
        <f>表2[[#This Row],[调整结果]]/12/114.03</f>
        <v>190.22728911494784</v>
      </c>
      <c r="Z1031" s="27">
        <f>ROUND(表2[[#This Row],[调整结果]]-表2[[#This Row],[14 ECI金额]],0)</f>
        <v>0</v>
      </c>
      <c r="AA1031" t="s">
        <v>2198</v>
      </c>
    </row>
    <row r="1032" spans="1:27" x14ac:dyDescent="0.2">
      <c r="A1032" t="s">
        <v>1612</v>
      </c>
      <c r="B1032" s="38" t="s">
        <v>458</v>
      </c>
      <c r="C1032" t="s">
        <v>1698</v>
      </c>
      <c r="D1032" s="38" t="s">
        <v>1699</v>
      </c>
      <c r="E1032" s="38" t="s">
        <v>1700</v>
      </c>
      <c r="F1032">
        <v>12100088</v>
      </c>
      <c r="G1032" s="39" t="s">
        <v>150</v>
      </c>
      <c r="H1032" s="39" t="s">
        <v>105</v>
      </c>
      <c r="I1032" s="38" t="s">
        <v>6</v>
      </c>
      <c r="J1032" s="38" t="s">
        <v>148</v>
      </c>
      <c r="K1032" s="38" t="s">
        <v>104</v>
      </c>
      <c r="L1032" s="38">
        <v>1491</v>
      </c>
      <c r="M1032" s="38">
        <v>2181</v>
      </c>
      <c r="N1032" s="2">
        <v>516000</v>
      </c>
      <c r="O1032" s="2">
        <v>3</v>
      </c>
      <c r="P1032" s="2">
        <v>77847.039999999994</v>
      </c>
      <c r="Q1032" s="3">
        <v>8.1130813953488007E-2</v>
      </c>
      <c r="R1032" s="48" t="s">
        <v>2195</v>
      </c>
      <c r="S1032" s="25">
        <v>0</v>
      </c>
      <c r="T1032" s="23">
        <v>77847.039999999994</v>
      </c>
      <c r="U1032" s="36">
        <f>VLOOKUP(表2[[#This Row],[2014 Segment]],表3[],3)</f>
        <v>0</v>
      </c>
      <c r="V1032" s="50"/>
      <c r="W1032" s="25">
        <f>表2[[#This Row],[GR]]+表2[[#This Row],[根据BU需调整GR]]</f>
        <v>0</v>
      </c>
      <c r="X1032" s="23">
        <f>表2[[#This Row],[MAT销量]]*(1+表2[[#This Row],[调整后GR2]])</f>
        <v>77847.039999999994</v>
      </c>
      <c r="Y1032" s="23">
        <f>表2[[#This Row],[调整结果]]/12/114.03</f>
        <v>56.890759741588468</v>
      </c>
      <c r="Z1032" s="27">
        <f>ROUND(表2[[#This Row],[调整结果]]-表2[[#This Row],[14 ECI金额]],0)</f>
        <v>0</v>
      </c>
      <c r="AA1032" t="s">
        <v>2198</v>
      </c>
    </row>
    <row r="1033" spans="1:27" x14ac:dyDescent="0.2">
      <c r="A1033" t="s">
        <v>1612</v>
      </c>
      <c r="B1033" s="38" t="s">
        <v>458</v>
      </c>
      <c r="C1033" t="s">
        <v>1698</v>
      </c>
      <c r="D1033" s="38" t="s">
        <v>1699</v>
      </c>
      <c r="E1033" s="38" t="s">
        <v>1705</v>
      </c>
      <c r="F1033">
        <v>12100105</v>
      </c>
      <c r="G1033" s="39" t="s">
        <v>1706</v>
      </c>
      <c r="H1033" s="39" t="s">
        <v>105</v>
      </c>
      <c r="I1033" s="38" t="s">
        <v>6</v>
      </c>
      <c r="J1033" s="38" t="s">
        <v>1707</v>
      </c>
      <c r="K1033" s="38" t="s">
        <v>106</v>
      </c>
      <c r="L1033" s="38">
        <v>750</v>
      </c>
      <c r="M1033" s="38">
        <v>981</v>
      </c>
      <c r="N1033" s="2">
        <v>40800</v>
      </c>
      <c r="O1033" s="2">
        <v>1</v>
      </c>
      <c r="P1033" s="2">
        <v>81357.893333333006</v>
      </c>
      <c r="Q1033" s="3">
        <v>0.82299656862744996</v>
      </c>
      <c r="R1033" s="48" t="s">
        <v>2197</v>
      </c>
      <c r="S1033" s="25">
        <v>0</v>
      </c>
      <c r="T1033" s="23">
        <v>81357.89</v>
      </c>
      <c r="U1033" s="36">
        <f>VLOOKUP(表2[[#This Row],[2014 Segment]],表3[],3)</f>
        <v>0</v>
      </c>
      <c r="V1033" s="50"/>
      <c r="W1033" s="25">
        <f>表2[[#This Row],[GR]]+表2[[#This Row],[根据BU需调整GR]]</f>
        <v>0</v>
      </c>
      <c r="X1033" s="23">
        <f>表2[[#This Row],[MAT销量]]*(1+表2[[#This Row],[调整后GR2]])</f>
        <v>81357.893333333006</v>
      </c>
      <c r="Y1033" s="23">
        <f>表2[[#This Row],[调整结果]]/12/114.03</f>
        <v>59.456497802722239</v>
      </c>
      <c r="Z1033" s="27">
        <f>ROUND(表2[[#This Row],[调整结果]]-表2[[#This Row],[14 ECI金额]],0)</f>
        <v>0</v>
      </c>
      <c r="AA1033" t="s">
        <v>2198</v>
      </c>
    </row>
    <row r="1034" spans="1:27" x14ac:dyDescent="0.2">
      <c r="A1034" t="s">
        <v>1612</v>
      </c>
      <c r="B1034" s="38" t="s">
        <v>458</v>
      </c>
      <c r="C1034" t="s">
        <v>1698</v>
      </c>
      <c r="D1034" s="38" t="s">
        <v>1699</v>
      </c>
      <c r="E1034" s="38" t="s">
        <v>1705</v>
      </c>
      <c r="F1034">
        <v>12100109</v>
      </c>
      <c r="G1034" s="39" t="s">
        <v>335</v>
      </c>
      <c r="H1034" s="39" t="s">
        <v>103</v>
      </c>
      <c r="I1034" s="38" t="s">
        <v>6</v>
      </c>
      <c r="J1034" s="38" t="s">
        <v>334</v>
      </c>
      <c r="K1034" s="38" t="s">
        <v>104</v>
      </c>
      <c r="L1034" s="38">
        <v>1500</v>
      </c>
      <c r="M1034" s="38">
        <v>2909</v>
      </c>
      <c r="N1034" s="2">
        <v>68238.149999999994</v>
      </c>
      <c r="O1034" s="2">
        <v>1</v>
      </c>
      <c r="P1034" s="2">
        <v>41812.333333333001</v>
      </c>
      <c r="Q1034" s="3">
        <v>0.43386785837540998</v>
      </c>
      <c r="R1034" s="48" t="s">
        <v>2196</v>
      </c>
      <c r="S1034" s="25">
        <v>0</v>
      </c>
      <c r="T1034" s="23">
        <v>41812.33</v>
      </c>
      <c r="U1034" s="36">
        <f>VLOOKUP(表2[[#This Row],[2014 Segment]],表3[],3)</f>
        <v>0</v>
      </c>
      <c r="V1034" s="50"/>
      <c r="W1034" s="25">
        <f>表2[[#This Row],[GR]]+表2[[#This Row],[根据BU需调整GR]]</f>
        <v>0</v>
      </c>
      <c r="X1034" s="23">
        <f>表2[[#This Row],[MAT销量]]*(1+表2[[#This Row],[调整后GR2]])</f>
        <v>41812.333333333001</v>
      </c>
      <c r="Y1034" s="23">
        <f>表2[[#This Row],[调整结果]]/12/114.03</f>
        <v>30.556529958003011</v>
      </c>
      <c r="Z1034" s="27">
        <f>ROUND(表2[[#This Row],[调整结果]]-表2[[#This Row],[14 ECI金额]],0)</f>
        <v>0</v>
      </c>
      <c r="AA1034" t="s">
        <v>2198</v>
      </c>
    </row>
    <row r="1035" spans="1:27" x14ac:dyDescent="0.2">
      <c r="A1035" t="s">
        <v>1612</v>
      </c>
      <c r="B1035" s="38" t="s">
        <v>458</v>
      </c>
      <c r="C1035" t="s">
        <v>1698</v>
      </c>
      <c r="D1035" s="38" t="s">
        <v>1699</v>
      </c>
      <c r="E1035" s="38" t="s">
        <v>1705</v>
      </c>
      <c r="F1035">
        <v>12100110</v>
      </c>
      <c r="G1035" s="39" t="s">
        <v>1708</v>
      </c>
      <c r="H1035" s="39" t="s">
        <v>103</v>
      </c>
      <c r="I1035" s="38" t="s">
        <v>6</v>
      </c>
      <c r="J1035" s="38" t="s">
        <v>1709</v>
      </c>
      <c r="K1035" s="38" t="s">
        <v>104</v>
      </c>
      <c r="L1035" s="38">
        <v>800</v>
      </c>
      <c r="M1035" s="38">
        <v>1381</v>
      </c>
      <c r="N1035" s="2">
        <v>36000</v>
      </c>
      <c r="O1035" s="2">
        <v>1</v>
      </c>
      <c r="P1035" s="2">
        <v>72372.373333333002</v>
      </c>
      <c r="Q1035" s="3">
        <v>0.78880222222221996</v>
      </c>
      <c r="R1035" s="48" t="s">
        <v>2197</v>
      </c>
      <c r="S1035" s="25">
        <v>0</v>
      </c>
      <c r="T1035" s="23">
        <v>72372.37</v>
      </c>
      <c r="U1035" s="36">
        <f>VLOOKUP(表2[[#This Row],[2014 Segment]],表3[],3)</f>
        <v>0</v>
      </c>
      <c r="V1035" s="50"/>
      <c r="W1035" s="25">
        <f>表2[[#This Row],[GR]]+表2[[#This Row],[根据BU需调整GR]]</f>
        <v>0</v>
      </c>
      <c r="X1035" s="23">
        <f>表2[[#This Row],[MAT销量]]*(1+表2[[#This Row],[调整后GR2]])</f>
        <v>72372.373333333002</v>
      </c>
      <c r="Y1035" s="23">
        <f>表2[[#This Row],[调整结果]]/12/114.03</f>
        <v>52.88986329133634</v>
      </c>
      <c r="Z1035" s="27">
        <f>ROUND(表2[[#This Row],[调整结果]]-表2[[#This Row],[14 ECI金额]],0)</f>
        <v>0</v>
      </c>
      <c r="AA1035" t="s">
        <v>2198</v>
      </c>
    </row>
    <row r="1036" spans="1:27" x14ac:dyDescent="0.2">
      <c r="A1036" t="s">
        <v>1612</v>
      </c>
      <c r="B1036" s="38" t="s">
        <v>458</v>
      </c>
      <c r="C1036" t="s">
        <v>1698</v>
      </c>
      <c r="D1036" s="38" t="s">
        <v>1699</v>
      </c>
      <c r="E1036" s="38" t="s">
        <v>1710</v>
      </c>
      <c r="F1036">
        <v>12100126</v>
      </c>
      <c r="G1036" s="39" t="s">
        <v>489</v>
      </c>
      <c r="H1036" s="39" t="s">
        <v>105</v>
      </c>
      <c r="I1036" s="38" t="s">
        <v>6</v>
      </c>
      <c r="J1036" s="38" t="s">
        <v>490</v>
      </c>
      <c r="K1036" s="38" t="s">
        <v>106</v>
      </c>
      <c r="L1036" s="38">
        <v>810</v>
      </c>
      <c r="M1036" s="38">
        <v>1090</v>
      </c>
      <c r="N1036" s="2">
        <v>36000</v>
      </c>
      <c r="O1036" s="2">
        <v>1</v>
      </c>
      <c r="P1036" s="2">
        <v>8753.4133333332993</v>
      </c>
      <c r="Q1036" s="3">
        <v>0.22307611111111</v>
      </c>
      <c r="R1036" s="48" t="s">
        <v>2196</v>
      </c>
      <c r="S1036" s="25">
        <v>0</v>
      </c>
      <c r="T1036" s="23">
        <v>8753.41</v>
      </c>
      <c r="U1036" s="36">
        <f>VLOOKUP(表2[[#This Row],[2014 Segment]],表3[],3)</f>
        <v>0</v>
      </c>
      <c r="V1036" s="50"/>
      <c r="W1036" s="25">
        <f>表2[[#This Row],[GR]]+表2[[#This Row],[根据BU需调整GR]]</f>
        <v>0</v>
      </c>
      <c r="X1036" s="23">
        <f>表2[[#This Row],[MAT销量]]*(1+表2[[#This Row],[调整后GR2]])</f>
        <v>8753.4133333332993</v>
      </c>
      <c r="Y1036" s="23">
        <f>表2[[#This Row],[调整结果]]/12/114.03</f>
        <v>6.3970105332904348</v>
      </c>
      <c r="Z1036" s="27">
        <f>ROUND(表2[[#This Row],[调整结果]]-表2[[#This Row],[14 ECI金额]],0)</f>
        <v>0</v>
      </c>
      <c r="AA1036" t="s">
        <v>2198</v>
      </c>
    </row>
    <row r="1037" spans="1:27" x14ac:dyDescent="0.2">
      <c r="A1037" t="s">
        <v>1612</v>
      </c>
      <c r="B1037" s="38" t="s">
        <v>458</v>
      </c>
      <c r="C1037" t="s">
        <v>1698</v>
      </c>
      <c r="D1037" s="38" t="s">
        <v>1699</v>
      </c>
      <c r="E1037" s="38" t="s">
        <v>1710</v>
      </c>
      <c r="F1037">
        <v>12100127</v>
      </c>
      <c r="G1037" s="39" t="s">
        <v>714</v>
      </c>
      <c r="H1037" s="39" t="s">
        <v>105</v>
      </c>
      <c r="I1037" s="38" t="s">
        <v>6</v>
      </c>
      <c r="J1037" s="38" t="s">
        <v>491</v>
      </c>
      <c r="K1037" s="38" t="s">
        <v>106</v>
      </c>
      <c r="L1037" s="38">
        <v>480</v>
      </c>
      <c r="M1037" s="38">
        <v>600</v>
      </c>
      <c r="N1037" s="2">
        <v>78000</v>
      </c>
      <c r="O1037" s="2">
        <v>1</v>
      </c>
      <c r="P1037" s="2">
        <v>68484.800000000003</v>
      </c>
      <c r="Q1037" s="3">
        <v>0.88036153846153997</v>
      </c>
      <c r="R1037" s="48" t="s">
        <v>2197</v>
      </c>
      <c r="S1037" s="25">
        <v>0</v>
      </c>
      <c r="T1037" s="23">
        <v>68484.800000000003</v>
      </c>
      <c r="U1037" s="36">
        <f>VLOOKUP(表2[[#This Row],[2014 Segment]],表3[],3)</f>
        <v>0</v>
      </c>
      <c r="V1037" s="50"/>
      <c r="W1037" s="25">
        <f>表2[[#This Row],[GR]]+表2[[#This Row],[根据BU需调整GR]]</f>
        <v>0</v>
      </c>
      <c r="X1037" s="23">
        <f>表2[[#This Row],[MAT销量]]*(1+表2[[#This Row],[调整后GR2]])</f>
        <v>68484.800000000003</v>
      </c>
      <c r="Y1037" s="23">
        <f>表2[[#This Row],[调整结果]]/12/114.03</f>
        <v>50.048817562629715</v>
      </c>
      <c r="Z1037" s="27">
        <f>ROUND(表2[[#This Row],[调整结果]]-表2[[#This Row],[14 ECI金额]],0)</f>
        <v>0</v>
      </c>
      <c r="AA1037" t="s">
        <v>2198</v>
      </c>
    </row>
    <row r="1038" spans="1:27" x14ac:dyDescent="0.2">
      <c r="A1038" t="s">
        <v>1612</v>
      </c>
      <c r="B1038" s="38" t="s">
        <v>458</v>
      </c>
      <c r="C1038" t="s">
        <v>1698</v>
      </c>
      <c r="D1038" s="38" t="s">
        <v>1699</v>
      </c>
      <c r="E1038" s="38" t="s">
        <v>1705</v>
      </c>
      <c r="F1038">
        <v>12100133</v>
      </c>
      <c r="G1038" s="39" t="s">
        <v>1711</v>
      </c>
      <c r="H1038" s="39" t="s">
        <v>105</v>
      </c>
      <c r="I1038" s="38" t="s">
        <v>6</v>
      </c>
      <c r="J1038" s="38" t="s">
        <v>1712</v>
      </c>
      <c r="K1038" s="38" t="s">
        <v>104</v>
      </c>
      <c r="L1038" s="38">
        <v>1500</v>
      </c>
      <c r="M1038" s="38">
        <v>1600</v>
      </c>
      <c r="N1038" s="2">
        <v>240000</v>
      </c>
      <c r="O1038" s="2">
        <v>2</v>
      </c>
      <c r="P1038" s="2">
        <v>205966.93333333</v>
      </c>
      <c r="Q1038" s="3">
        <v>0.70636666666667003</v>
      </c>
      <c r="R1038" s="48" t="s">
        <v>2197</v>
      </c>
      <c r="S1038" s="25">
        <v>0</v>
      </c>
      <c r="T1038" s="23">
        <v>205966.93</v>
      </c>
      <c r="U1038" s="36">
        <f>VLOOKUP(表2[[#This Row],[2014 Segment]],表3[],3)</f>
        <v>0</v>
      </c>
      <c r="V1038" s="50"/>
      <c r="W1038" s="25">
        <f>表2[[#This Row],[GR]]+表2[[#This Row],[根据BU需调整GR]]</f>
        <v>0</v>
      </c>
      <c r="X1038" s="23">
        <f>表2[[#This Row],[MAT销量]]*(1+表2[[#This Row],[调整后GR2]])</f>
        <v>205966.93333333</v>
      </c>
      <c r="Y1038" s="23">
        <f>表2[[#This Row],[调整结果]]/12/114.03</f>
        <v>150.52101298878219</v>
      </c>
      <c r="Z1038" s="27">
        <f>ROUND(表2[[#This Row],[调整结果]]-表2[[#This Row],[14 ECI金额]],0)</f>
        <v>0</v>
      </c>
      <c r="AA1038" t="s">
        <v>2198</v>
      </c>
    </row>
    <row r="1039" spans="1:27" x14ac:dyDescent="0.2">
      <c r="A1039" t="s">
        <v>1612</v>
      </c>
      <c r="B1039" s="38" t="s">
        <v>458</v>
      </c>
      <c r="C1039" t="s">
        <v>1698</v>
      </c>
      <c r="D1039" s="38" t="s">
        <v>1699</v>
      </c>
      <c r="E1039" s="38" t="s">
        <v>1705</v>
      </c>
      <c r="F1039">
        <v>12100134</v>
      </c>
      <c r="G1039" s="39" t="s">
        <v>1713</v>
      </c>
      <c r="H1039" s="39" t="s">
        <v>105</v>
      </c>
      <c r="I1039" s="38" t="s">
        <v>6</v>
      </c>
      <c r="J1039" s="38" t="s">
        <v>1712</v>
      </c>
      <c r="K1039" s="38" t="s">
        <v>104</v>
      </c>
      <c r="L1039" s="38">
        <v>600</v>
      </c>
      <c r="M1039" s="38">
        <v>600</v>
      </c>
      <c r="N1039" s="2">
        <v>36000</v>
      </c>
      <c r="O1039" s="2">
        <v>1</v>
      </c>
      <c r="P1039" s="2">
        <v>23415.226666667</v>
      </c>
      <c r="Q1039" s="3">
        <v>0.85005333333333</v>
      </c>
      <c r="R1039" s="48" t="s">
        <v>2197</v>
      </c>
      <c r="S1039" s="25">
        <v>0</v>
      </c>
      <c r="T1039" s="23">
        <v>23415.23</v>
      </c>
      <c r="U1039" s="36">
        <f>VLOOKUP(表2[[#This Row],[2014 Segment]],表3[],3)</f>
        <v>0</v>
      </c>
      <c r="V1039" s="50"/>
      <c r="W1039" s="25">
        <f>表2[[#This Row],[GR]]+表2[[#This Row],[根据BU需调整GR]]</f>
        <v>0</v>
      </c>
      <c r="X1039" s="23">
        <f>表2[[#This Row],[MAT销量]]*(1+表2[[#This Row],[调整后GR2]])</f>
        <v>23415.226666667</v>
      </c>
      <c r="Y1039" s="23">
        <f>表2[[#This Row],[调整结果]]/12/114.03</f>
        <v>17.111890633069514</v>
      </c>
      <c r="Z1039" s="27">
        <f>ROUND(表2[[#This Row],[调整结果]]-表2[[#This Row],[14 ECI金额]],0)</f>
        <v>0</v>
      </c>
      <c r="AA1039" t="s">
        <v>2198</v>
      </c>
    </row>
    <row r="1040" spans="1:27" x14ac:dyDescent="0.2">
      <c r="A1040" t="s">
        <v>1612</v>
      </c>
      <c r="B1040" s="38" t="s">
        <v>458</v>
      </c>
      <c r="C1040" t="s">
        <v>1698</v>
      </c>
      <c r="D1040" s="38" t="s">
        <v>1699</v>
      </c>
      <c r="E1040" s="38" t="s">
        <v>1705</v>
      </c>
      <c r="F1040">
        <v>12100135</v>
      </c>
      <c r="G1040" s="39" t="s">
        <v>1714</v>
      </c>
      <c r="H1040" s="39" t="s">
        <v>105</v>
      </c>
      <c r="I1040" s="38" t="s">
        <v>6</v>
      </c>
      <c r="J1040" s="38" t="s">
        <v>1712</v>
      </c>
      <c r="K1040" s="38" t="s">
        <v>104</v>
      </c>
      <c r="L1040" s="38">
        <v>1610</v>
      </c>
      <c r="M1040" s="38">
        <v>4410</v>
      </c>
      <c r="N1040" s="2">
        <v>550512</v>
      </c>
      <c r="O1040" s="2">
        <v>3</v>
      </c>
      <c r="P1040" s="2">
        <v>218946.13333333001</v>
      </c>
      <c r="Q1040" s="3">
        <v>0.28606388234952002</v>
      </c>
      <c r="R1040" s="48" t="s">
        <v>2196</v>
      </c>
      <c r="S1040" s="25">
        <v>0</v>
      </c>
      <c r="T1040" s="23">
        <v>218946.13</v>
      </c>
      <c r="U1040" s="36">
        <f>VLOOKUP(表2[[#This Row],[2014 Segment]],表3[],3)</f>
        <v>0</v>
      </c>
      <c r="V1040" s="50"/>
      <c r="W1040" s="25">
        <f>表2[[#This Row],[GR]]+表2[[#This Row],[根据BU需调整GR]]</f>
        <v>0</v>
      </c>
      <c r="X1040" s="23">
        <f>表2[[#This Row],[MAT销量]]*(1+表2[[#This Row],[调整后GR2]])</f>
        <v>218946.13333333001</v>
      </c>
      <c r="Y1040" s="23">
        <f>表2[[#This Row],[调整结果]]/12/114.03</f>
        <v>160.00623617566285</v>
      </c>
      <c r="Z1040" s="27">
        <f>ROUND(表2[[#This Row],[调整结果]]-表2[[#This Row],[14 ECI金额]],0)</f>
        <v>0</v>
      </c>
      <c r="AA1040" t="s">
        <v>2198</v>
      </c>
    </row>
    <row r="1041" spans="1:27" x14ac:dyDescent="0.2">
      <c r="A1041" t="s">
        <v>1612</v>
      </c>
      <c r="B1041" s="38" t="s">
        <v>458</v>
      </c>
      <c r="C1041" t="s">
        <v>1698</v>
      </c>
      <c r="D1041" s="38" t="s">
        <v>1699</v>
      </c>
      <c r="E1041" s="38" t="s">
        <v>1705</v>
      </c>
      <c r="F1041">
        <v>13000060</v>
      </c>
      <c r="G1041" s="39" t="s">
        <v>1715</v>
      </c>
      <c r="H1041" s="39" t="s">
        <v>105</v>
      </c>
      <c r="I1041" s="38" t="s">
        <v>6</v>
      </c>
      <c r="J1041" s="38" t="s">
        <v>1712</v>
      </c>
      <c r="K1041" s="38" t="s">
        <v>106</v>
      </c>
      <c r="L1041" s="38">
        <v>600</v>
      </c>
      <c r="M1041" s="38">
        <v>500</v>
      </c>
      <c r="N1041" s="2">
        <v>36000</v>
      </c>
      <c r="O1041" s="2">
        <v>1</v>
      </c>
      <c r="P1041" s="2">
        <v>0</v>
      </c>
      <c r="Q1041" s="3">
        <v>3.2183333333333002E-2</v>
      </c>
      <c r="R1041" s="48" t="s">
        <v>2195</v>
      </c>
      <c r="S1041" s="25">
        <v>0</v>
      </c>
      <c r="T1041" s="23">
        <v>0</v>
      </c>
      <c r="U1041" s="36">
        <f>VLOOKUP(表2[[#This Row],[2014 Segment]],表3[],3)</f>
        <v>0</v>
      </c>
      <c r="V1041" s="50"/>
      <c r="W1041" s="25">
        <f>表2[[#This Row],[GR]]+表2[[#This Row],[根据BU需调整GR]]</f>
        <v>0</v>
      </c>
      <c r="X1041" s="23">
        <f>表2[[#This Row],[MAT销量]]*(1+表2[[#This Row],[调整后GR2]])</f>
        <v>0</v>
      </c>
      <c r="Y1041" s="23">
        <f>表2[[#This Row],[调整结果]]/12/114.03</f>
        <v>0</v>
      </c>
      <c r="Z1041" s="27">
        <f>ROUND(表2[[#This Row],[调整结果]]-表2[[#This Row],[14 ECI金额]],0)</f>
        <v>0</v>
      </c>
      <c r="AA1041" t="s">
        <v>2198</v>
      </c>
    </row>
    <row r="1042" spans="1:27" x14ac:dyDescent="0.2">
      <c r="A1042" t="s">
        <v>1612</v>
      </c>
      <c r="B1042" s="38" t="s">
        <v>458</v>
      </c>
      <c r="C1042" t="s">
        <v>1698</v>
      </c>
      <c r="D1042" s="38" t="s">
        <v>1699</v>
      </c>
      <c r="E1042" s="38" t="s">
        <v>1701</v>
      </c>
      <c r="F1042">
        <v>13000273</v>
      </c>
      <c r="G1042" s="39" t="s">
        <v>1716</v>
      </c>
      <c r="H1042" s="39" t="s">
        <v>105</v>
      </c>
      <c r="I1042" s="38" t="s">
        <v>6</v>
      </c>
      <c r="J1042" s="38" t="s">
        <v>148</v>
      </c>
      <c r="K1042" s="38" t="s">
        <v>106</v>
      </c>
      <c r="L1042" s="38">
        <v>300</v>
      </c>
      <c r="M1042" s="38">
        <v>112</v>
      </c>
      <c r="N1042" s="2">
        <v>36000</v>
      </c>
      <c r="O1042" s="2">
        <v>1</v>
      </c>
      <c r="P1042" s="2">
        <v>0</v>
      </c>
      <c r="Q1042" s="3">
        <v>0</v>
      </c>
      <c r="R1042" s="48" t="s">
        <v>2195</v>
      </c>
      <c r="S1042" s="25">
        <v>0</v>
      </c>
      <c r="T1042" s="23">
        <v>0</v>
      </c>
      <c r="U1042" s="36">
        <f>VLOOKUP(表2[[#This Row],[2014 Segment]],表3[],3)</f>
        <v>0</v>
      </c>
      <c r="V1042" s="50"/>
      <c r="W1042" s="25">
        <f>表2[[#This Row],[GR]]+表2[[#This Row],[根据BU需调整GR]]</f>
        <v>0</v>
      </c>
      <c r="X1042" s="23">
        <f>表2[[#This Row],[MAT销量]]*(1+表2[[#This Row],[调整后GR2]])</f>
        <v>0</v>
      </c>
      <c r="Y1042" s="23">
        <f>表2[[#This Row],[调整结果]]/12/114.03</f>
        <v>0</v>
      </c>
      <c r="Z1042" s="27">
        <f>ROUND(表2[[#This Row],[调整结果]]-表2[[#This Row],[14 ECI金额]],0)</f>
        <v>0</v>
      </c>
      <c r="AA1042" t="s">
        <v>2198</v>
      </c>
    </row>
    <row r="1043" spans="1:27" x14ac:dyDescent="0.2">
      <c r="A1043" t="s">
        <v>1612</v>
      </c>
      <c r="B1043" s="38" t="s">
        <v>458</v>
      </c>
      <c r="C1043" t="s">
        <v>1698</v>
      </c>
      <c r="D1043" s="38" t="s">
        <v>1699</v>
      </c>
      <c r="E1043" s="38" t="s">
        <v>1700</v>
      </c>
      <c r="F1043">
        <v>13000304</v>
      </c>
      <c r="G1043" s="39" t="s">
        <v>1717</v>
      </c>
      <c r="H1043" s="39" t="s">
        <v>105</v>
      </c>
      <c r="I1043" s="38" t="s">
        <v>6</v>
      </c>
      <c r="J1043" s="38" t="s">
        <v>148</v>
      </c>
      <c r="K1043" s="38" t="s">
        <v>107</v>
      </c>
      <c r="L1043" s="38">
        <v>0</v>
      </c>
      <c r="M1043" s="38">
        <v>20</v>
      </c>
      <c r="N1043" s="2">
        <v>36000</v>
      </c>
      <c r="O1043" s="2">
        <v>1</v>
      </c>
      <c r="P1043" s="2">
        <v>24631.306666666998</v>
      </c>
      <c r="Q1043" s="3">
        <v>0.61362888888889</v>
      </c>
      <c r="R1043" s="48" t="s">
        <v>2197</v>
      </c>
      <c r="S1043" s="25">
        <v>0</v>
      </c>
      <c r="T1043" s="23">
        <v>24631.31</v>
      </c>
      <c r="U1043" s="36">
        <f>VLOOKUP(表2[[#This Row],[2014 Segment]],表3[],3)</f>
        <v>0</v>
      </c>
      <c r="V1043" s="50"/>
      <c r="W1043" s="25">
        <f>表2[[#This Row],[GR]]+表2[[#This Row],[根据BU需调整GR]]</f>
        <v>0</v>
      </c>
      <c r="X1043" s="23">
        <f>表2[[#This Row],[MAT销量]]*(1+表2[[#This Row],[调整后GR2]])</f>
        <v>24631.306666666998</v>
      </c>
      <c r="Y1043" s="23">
        <f>表2[[#This Row],[调整结果]]/12/114.03</f>
        <v>18.000604129517818</v>
      </c>
      <c r="Z1043" s="27">
        <f>ROUND(表2[[#This Row],[调整结果]]-表2[[#This Row],[14 ECI金额]],0)</f>
        <v>0</v>
      </c>
      <c r="AA1043" t="s">
        <v>2198</v>
      </c>
    </row>
    <row r="1044" spans="1:27" x14ac:dyDescent="0.2">
      <c r="A1044" t="s">
        <v>1612</v>
      </c>
      <c r="B1044" s="38" t="s">
        <v>458</v>
      </c>
      <c r="C1044" t="s">
        <v>1698</v>
      </c>
      <c r="D1044" s="38" t="s">
        <v>1699</v>
      </c>
      <c r="E1044" s="38" t="s">
        <v>1700</v>
      </c>
      <c r="F1044">
        <v>13000305</v>
      </c>
      <c r="G1044" s="39" t="s">
        <v>1718</v>
      </c>
      <c r="H1044" s="39" t="s">
        <v>105</v>
      </c>
      <c r="I1044" s="38" t="s">
        <v>6</v>
      </c>
      <c r="J1044" s="38" t="s">
        <v>148</v>
      </c>
      <c r="K1044" s="38" t="s">
        <v>107</v>
      </c>
      <c r="L1044" s="38">
        <v>0</v>
      </c>
      <c r="M1044" s="38">
        <v>20</v>
      </c>
      <c r="N1044" s="2">
        <v>36000</v>
      </c>
      <c r="O1044" s="2">
        <v>1</v>
      </c>
      <c r="P1044" s="2">
        <v>11843.253333332999</v>
      </c>
      <c r="Q1044" s="3">
        <v>0.31110111111111</v>
      </c>
      <c r="R1044" s="48" t="s">
        <v>2196</v>
      </c>
      <c r="S1044" s="25">
        <v>0</v>
      </c>
      <c r="T1044" s="23">
        <v>11843.25</v>
      </c>
      <c r="U1044" s="36">
        <f>VLOOKUP(表2[[#This Row],[2014 Segment]],表3[],3)</f>
        <v>0</v>
      </c>
      <c r="V1044" s="50"/>
      <c r="W1044" s="25">
        <f>表2[[#This Row],[GR]]+表2[[#This Row],[根据BU需调整GR]]</f>
        <v>0</v>
      </c>
      <c r="X1044" s="23">
        <f>表2[[#This Row],[MAT销量]]*(1+表2[[#This Row],[调整后GR2]])</f>
        <v>11843.253333332999</v>
      </c>
      <c r="Y1044" s="23">
        <f>表2[[#This Row],[调整结果]]/12/114.03</f>
        <v>8.6550712775388057</v>
      </c>
      <c r="Z1044" s="27">
        <f>ROUND(表2[[#This Row],[调整结果]]-表2[[#This Row],[14 ECI金额]],0)</f>
        <v>0</v>
      </c>
      <c r="AA1044" t="s">
        <v>2198</v>
      </c>
    </row>
    <row r="1045" spans="1:27" x14ac:dyDescent="0.2">
      <c r="A1045" t="s">
        <v>1612</v>
      </c>
      <c r="B1045" s="38" t="s">
        <v>458</v>
      </c>
      <c r="C1045" t="s">
        <v>1698</v>
      </c>
      <c r="D1045" s="38" t="s">
        <v>1699</v>
      </c>
      <c r="E1045" s="38" t="s">
        <v>1700</v>
      </c>
      <c r="F1045">
        <v>13000306</v>
      </c>
      <c r="G1045" s="39" t="s">
        <v>1719</v>
      </c>
      <c r="H1045" s="39" t="s">
        <v>105</v>
      </c>
      <c r="I1045" s="38" t="s">
        <v>6</v>
      </c>
      <c r="J1045" s="38" t="s">
        <v>148</v>
      </c>
      <c r="K1045" s="38" t="s">
        <v>107</v>
      </c>
      <c r="L1045" s="38">
        <v>0</v>
      </c>
      <c r="M1045" s="38">
        <v>20</v>
      </c>
      <c r="N1045" s="2">
        <v>40800</v>
      </c>
      <c r="O1045" s="2">
        <v>1</v>
      </c>
      <c r="P1045" s="2">
        <v>114163.97333333</v>
      </c>
      <c r="Q1045" s="3">
        <v>0.81133578431372999</v>
      </c>
      <c r="R1045" s="48" t="s">
        <v>2197</v>
      </c>
      <c r="S1045" s="25">
        <v>0</v>
      </c>
      <c r="T1045" s="23">
        <v>114163.97</v>
      </c>
      <c r="U1045" s="36">
        <f>VLOOKUP(表2[[#This Row],[2014 Segment]],表3[],3)</f>
        <v>0</v>
      </c>
      <c r="V1045" s="50"/>
      <c r="W1045" s="25">
        <f>表2[[#This Row],[GR]]+表2[[#This Row],[根据BU需调整GR]]</f>
        <v>0</v>
      </c>
      <c r="X1045" s="23">
        <f>表2[[#This Row],[MAT销量]]*(1+表2[[#This Row],[调整后GR2]])</f>
        <v>114163.97333333</v>
      </c>
      <c r="Y1045" s="23">
        <f>表2[[#This Row],[调整结果]]/12/114.03</f>
        <v>83.431241291275683</v>
      </c>
      <c r="Z1045" s="27">
        <f>ROUND(表2[[#This Row],[调整结果]]-表2[[#This Row],[14 ECI金额]],0)</f>
        <v>0</v>
      </c>
      <c r="AA1045" t="s">
        <v>2198</v>
      </c>
    </row>
    <row r="1046" spans="1:27" x14ac:dyDescent="0.2">
      <c r="A1046" t="s">
        <v>1612</v>
      </c>
      <c r="B1046" s="38" t="s">
        <v>458</v>
      </c>
      <c r="C1046" t="s">
        <v>1698</v>
      </c>
      <c r="D1046" s="38" t="s">
        <v>1699</v>
      </c>
      <c r="E1046" s="38" t="s">
        <v>1700</v>
      </c>
      <c r="F1046">
        <v>13000307</v>
      </c>
      <c r="G1046" s="39" t="s">
        <v>1720</v>
      </c>
      <c r="H1046" s="39" t="s">
        <v>105</v>
      </c>
      <c r="I1046" s="38" t="s">
        <v>6</v>
      </c>
      <c r="J1046" s="38" t="s">
        <v>148</v>
      </c>
      <c r="K1046" s="38" t="s">
        <v>107</v>
      </c>
      <c r="L1046" s="38">
        <v>0</v>
      </c>
      <c r="M1046" s="38">
        <v>20</v>
      </c>
      <c r="N1046" s="2">
        <v>120000</v>
      </c>
      <c r="O1046" s="2">
        <v>1</v>
      </c>
      <c r="P1046" s="2">
        <v>107939.73333333</v>
      </c>
      <c r="Q1046" s="3">
        <v>0.87790000000000001</v>
      </c>
      <c r="R1046" s="48" t="s">
        <v>2197</v>
      </c>
      <c r="S1046" s="25">
        <v>0</v>
      </c>
      <c r="T1046" s="23">
        <v>107939.73</v>
      </c>
      <c r="U1046" s="36">
        <f>VLOOKUP(表2[[#This Row],[2014 Segment]],表3[],3)</f>
        <v>0</v>
      </c>
      <c r="V1046" s="50"/>
      <c r="W1046" s="25">
        <f>表2[[#This Row],[GR]]+表2[[#This Row],[根据BU需调整GR]]</f>
        <v>0</v>
      </c>
      <c r="X1046" s="23">
        <f>表2[[#This Row],[MAT销量]]*(1+表2[[#This Row],[调整后GR2]])</f>
        <v>107939.73333333</v>
      </c>
      <c r="Y1046" s="23">
        <f>表2[[#This Row],[调整结果]]/12/114.03</f>
        <v>78.882555272976404</v>
      </c>
      <c r="Z1046" s="27">
        <f>ROUND(表2[[#This Row],[调整结果]]-表2[[#This Row],[14 ECI金额]],0)</f>
        <v>0</v>
      </c>
      <c r="AA1046" t="s">
        <v>2198</v>
      </c>
    </row>
    <row r="1047" spans="1:27" x14ac:dyDescent="0.2">
      <c r="A1047" t="s">
        <v>1612</v>
      </c>
      <c r="B1047" s="38" t="s">
        <v>458</v>
      </c>
      <c r="C1047" t="s">
        <v>1698</v>
      </c>
      <c r="D1047" s="38" t="s">
        <v>1699</v>
      </c>
      <c r="E1047" s="38" t="s">
        <v>1701</v>
      </c>
      <c r="F1047">
        <v>13000973</v>
      </c>
      <c r="G1047" s="39" t="s">
        <v>482</v>
      </c>
      <c r="H1047" s="39" t="s">
        <v>105</v>
      </c>
      <c r="I1047" s="38" t="s">
        <v>6</v>
      </c>
      <c r="J1047" s="38" t="s">
        <v>148</v>
      </c>
      <c r="K1047" s="38" t="s">
        <v>104</v>
      </c>
      <c r="L1047" s="38">
        <v>930</v>
      </c>
      <c r="M1047" s="38">
        <v>800</v>
      </c>
      <c r="N1047" s="2">
        <v>36000</v>
      </c>
      <c r="O1047" s="2">
        <v>1</v>
      </c>
      <c r="P1047" s="2">
        <v>15204</v>
      </c>
      <c r="Q1047" s="3">
        <v>0</v>
      </c>
      <c r="R1047" s="48" t="s">
        <v>2195</v>
      </c>
      <c r="S1047" s="25">
        <v>0</v>
      </c>
      <c r="T1047" s="23">
        <v>15204</v>
      </c>
      <c r="U1047" s="36">
        <f>VLOOKUP(表2[[#This Row],[2014 Segment]],表3[],3)</f>
        <v>0</v>
      </c>
      <c r="V1047" s="50"/>
      <c r="W1047" s="25">
        <f>表2[[#This Row],[GR]]+表2[[#This Row],[根据BU需调整GR]]</f>
        <v>0</v>
      </c>
      <c r="X1047" s="23">
        <f>表2[[#This Row],[MAT销量]]*(1+表2[[#This Row],[调整后GR2]])</f>
        <v>15204</v>
      </c>
      <c r="Y1047" s="23">
        <f>表2[[#This Row],[调整结果]]/12/114.03</f>
        <v>11.111111111111111</v>
      </c>
      <c r="Z1047" s="27">
        <f>ROUND(表2[[#This Row],[调整结果]]-表2[[#This Row],[14 ECI金额]],0)</f>
        <v>0</v>
      </c>
      <c r="AA1047" t="s">
        <v>2198</v>
      </c>
    </row>
    <row r="1048" spans="1:27" x14ac:dyDescent="0.2">
      <c r="A1048" t="s">
        <v>1612</v>
      </c>
      <c r="B1048" s="38" t="s">
        <v>458</v>
      </c>
      <c r="C1048" t="s">
        <v>1698</v>
      </c>
      <c r="D1048" s="38" t="s">
        <v>1699</v>
      </c>
      <c r="E1048" s="38" t="s">
        <v>1705</v>
      </c>
      <c r="F1048">
        <v>91005058</v>
      </c>
      <c r="G1048" s="39" t="s">
        <v>1721</v>
      </c>
      <c r="H1048" s="39" t="s">
        <v>105</v>
      </c>
      <c r="I1048" s="38" t="s">
        <v>6</v>
      </c>
      <c r="J1048" s="38" t="s">
        <v>334</v>
      </c>
      <c r="K1048" s="38" t="s">
        <v>106</v>
      </c>
      <c r="L1048" s="38">
        <v>650</v>
      </c>
      <c r="M1048" s="38">
        <v>727</v>
      </c>
      <c r="N1048" s="2">
        <v>36000</v>
      </c>
      <c r="O1048" s="2">
        <v>1</v>
      </c>
      <c r="P1048" s="2">
        <v>50173.733333333003</v>
      </c>
      <c r="Q1048" s="3">
        <v>0.80719722222222001</v>
      </c>
      <c r="R1048" s="48" t="s">
        <v>2197</v>
      </c>
      <c r="S1048" s="25">
        <v>0</v>
      </c>
      <c r="T1048" s="23">
        <v>50173.73</v>
      </c>
      <c r="U1048" s="36">
        <f>VLOOKUP(表2[[#This Row],[2014 Segment]],表3[],3)</f>
        <v>0</v>
      </c>
      <c r="V1048" s="50"/>
      <c r="W1048" s="25">
        <f>表2[[#This Row],[GR]]+表2[[#This Row],[根据BU需调整GR]]</f>
        <v>0</v>
      </c>
      <c r="X1048" s="23">
        <f>表2[[#This Row],[MAT销量]]*(1+表2[[#This Row],[调整后GR2]])</f>
        <v>50173.733333333003</v>
      </c>
      <c r="Y1048" s="23">
        <f>表2[[#This Row],[调整结果]]/12/114.03</f>
        <v>36.667056427645505</v>
      </c>
      <c r="Z1048" s="27">
        <f>ROUND(表2[[#This Row],[调整结果]]-表2[[#This Row],[14 ECI金额]],0)</f>
        <v>0</v>
      </c>
      <c r="AA1048" t="s">
        <v>2198</v>
      </c>
    </row>
    <row r="1049" spans="1:27" x14ac:dyDescent="0.2">
      <c r="A1049" t="s">
        <v>1612</v>
      </c>
      <c r="B1049" s="38" t="s">
        <v>458</v>
      </c>
      <c r="C1049" t="s">
        <v>1698</v>
      </c>
      <c r="D1049" s="38" t="s">
        <v>1699</v>
      </c>
      <c r="E1049" s="38" t="s">
        <v>1710</v>
      </c>
      <c r="F1049">
        <v>91005679</v>
      </c>
      <c r="G1049" s="39" t="s">
        <v>1722</v>
      </c>
      <c r="H1049" s="39" t="s">
        <v>105</v>
      </c>
      <c r="I1049" s="38" t="s">
        <v>6</v>
      </c>
      <c r="J1049" s="38" t="s">
        <v>1712</v>
      </c>
      <c r="K1049" s="38" t="s">
        <v>104</v>
      </c>
      <c r="L1049" s="38">
        <v>800</v>
      </c>
      <c r="M1049" s="38">
        <v>604</v>
      </c>
      <c r="N1049" s="2">
        <v>48000</v>
      </c>
      <c r="O1049" s="2">
        <v>1</v>
      </c>
      <c r="P1049" s="2">
        <v>39648.133333332997</v>
      </c>
      <c r="Q1049" s="3">
        <v>0.83553166666667</v>
      </c>
      <c r="R1049" s="48" t="s">
        <v>2197</v>
      </c>
      <c r="S1049" s="25">
        <v>0</v>
      </c>
      <c r="T1049" s="23">
        <v>39648.129999999997</v>
      </c>
      <c r="U1049" s="36">
        <f>VLOOKUP(表2[[#This Row],[2014 Segment]],表3[],3)</f>
        <v>0</v>
      </c>
      <c r="V1049" s="50"/>
      <c r="W1049" s="25">
        <f>表2[[#This Row],[GR]]+表2[[#This Row],[根据BU需调整GR]]</f>
        <v>0</v>
      </c>
      <c r="X1049" s="23">
        <f>表2[[#This Row],[MAT销量]]*(1+表2[[#This Row],[调整后GR2]])</f>
        <v>39648.133333332997</v>
      </c>
      <c r="Y1049" s="23">
        <f>表2[[#This Row],[调整结果]]/12/114.03</f>
        <v>28.974928625020461</v>
      </c>
      <c r="Z1049" s="27">
        <f>ROUND(表2[[#This Row],[调整结果]]-表2[[#This Row],[14 ECI金额]],0)</f>
        <v>0</v>
      </c>
      <c r="AA1049" t="s">
        <v>2198</v>
      </c>
    </row>
    <row r="1050" spans="1:27" x14ac:dyDescent="0.2">
      <c r="A1050" t="s">
        <v>1612</v>
      </c>
      <c r="B1050" s="38" t="s">
        <v>458</v>
      </c>
      <c r="C1050" t="s">
        <v>1698</v>
      </c>
      <c r="D1050" s="38" t="s">
        <v>1699</v>
      </c>
      <c r="E1050" s="38" t="s">
        <v>1710</v>
      </c>
      <c r="F1050">
        <v>91005682</v>
      </c>
      <c r="G1050" s="39" t="s">
        <v>1723</v>
      </c>
      <c r="H1050" s="39" t="s">
        <v>105</v>
      </c>
      <c r="I1050" s="38" t="s">
        <v>6</v>
      </c>
      <c r="J1050" s="38" t="s">
        <v>1712</v>
      </c>
      <c r="K1050" s="38" t="s">
        <v>106</v>
      </c>
      <c r="L1050" s="38">
        <v>1030</v>
      </c>
      <c r="M1050" s="38">
        <v>836</v>
      </c>
      <c r="N1050" s="2">
        <v>36000</v>
      </c>
      <c r="O1050" s="2">
        <v>1</v>
      </c>
      <c r="P1050" s="2">
        <v>0</v>
      </c>
      <c r="Q1050" s="3">
        <v>0</v>
      </c>
      <c r="R1050" s="48" t="s">
        <v>2195</v>
      </c>
      <c r="S1050" s="25">
        <v>0</v>
      </c>
      <c r="T1050" s="23">
        <v>0</v>
      </c>
      <c r="U1050" s="36">
        <f>VLOOKUP(表2[[#This Row],[2014 Segment]],表3[],3)</f>
        <v>0</v>
      </c>
      <c r="V1050" s="50"/>
      <c r="W1050" s="25">
        <f>表2[[#This Row],[GR]]+表2[[#This Row],[根据BU需调整GR]]</f>
        <v>0</v>
      </c>
      <c r="X1050" s="23">
        <f>表2[[#This Row],[MAT销量]]*(1+表2[[#This Row],[调整后GR2]])</f>
        <v>0</v>
      </c>
      <c r="Y1050" s="23">
        <f>表2[[#This Row],[调整结果]]/12/114.03</f>
        <v>0</v>
      </c>
      <c r="Z1050" s="27">
        <f>ROUND(表2[[#This Row],[调整结果]]-表2[[#This Row],[14 ECI金额]],0)</f>
        <v>0</v>
      </c>
      <c r="AA1050" t="s">
        <v>2198</v>
      </c>
    </row>
    <row r="1051" spans="1:27" x14ac:dyDescent="0.2">
      <c r="A1051" t="s">
        <v>1612</v>
      </c>
      <c r="B1051" s="38" t="s">
        <v>458</v>
      </c>
      <c r="C1051" t="s">
        <v>1698</v>
      </c>
      <c r="D1051" s="38" t="s">
        <v>1699</v>
      </c>
      <c r="E1051" s="38" t="s">
        <v>1710</v>
      </c>
      <c r="F1051">
        <v>91005683</v>
      </c>
      <c r="G1051" s="39" t="s">
        <v>1724</v>
      </c>
      <c r="H1051" s="39" t="s">
        <v>105</v>
      </c>
      <c r="I1051" s="38" t="s">
        <v>6</v>
      </c>
      <c r="J1051" s="38" t="s">
        <v>1712</v>
      </c>
      <c r="K1051" s="38" t="s">
        <v>106</v>
      </c>
      <c r="L1051" s="38">
        <v>500</v>
      </c>
      <c r="M1051" s="38">
        <v>541</v>
      </c>
      <c r="N1051" s="2">
        <v>36000</v>
      </c>
      <c r="O1051" s="2">
        <v>1</v>
      </c>
      <c r="P1051" s="2">
        <v>608.16</v>
      </c>
      <c r="Q1051" s="3">
        <v>0</v>
      </c>
      <c r="R1051" s="48" t="s">
        <v>2195</v>
      </c>
      <c r="S1051" s="25">
        <v>0</v>
      </c>
      <c r="T1051" s="23">
        <v>608.16</v>
      </c>
      <c r="U1051" s="36">
        <f>VLOOKUP(表2[[#This Row],[2014 Segment]],表3[],3)</f>
        <v>0</v>
      </c>
      <c r="V1051" s="50"/>
      <c r="W1051" s="25">
        <f>表2[[#This Row],[GR]]+表2[[#This Row],[根据BU需调整GR]]</f>
        <v>0</v>
      </c>
      <c r="X1051" s="23">
        <f>表2[[#This Row],[MAT销量]]*(1+表2[[#This Row],[调整后GR2]])</f>
        <v>608.16</v>
      </c>
      <c r="Y1051" s="23">
        <f>表2[[#This Row],[调整结果]]/12/114.03</f>
        <v>0.44444444444444442</v>
      </c>
      <c r="Z1051" s="27">
        <f>ROUND(表2[[#This Row],[调整结果]]-表2[[#This Row],[14 ECI金额]],0)</f>
        <v>0</v>
      </c>
      <c r="AA1051" t="s">
        <v>2198</v>
      </c>
    </row>
    <row r="1052" spans="1:27" x14ac:dyDescent="0.2">
      <c r="A1052" t="s">
        <v>1612</v>
      </c>
      <c r="B1052" s="38" t="s">
        <v>458</v>
      </c>
      <c r="C1052" t="s">
        <v>1698</v>
      </c>
      <c r="D1052" s="38" t="s">
        <v>1699</v>
      </c>
      <c r="E1052" s="38" t="s">
        <v>1710</v>
      </c>
      <c r="F1052">
        <v>91005785</v>
      </c>
      <c r="G1052" s="39" t="s">
        <v>1725</v>
      </c>
      <c r="H1052" s="39" t="s">
        <v>105</v>
      </c>
      <c r="I1052" s="38" t="s">
        <v>6</v>
      </c>
      <c r="J1052" s="38" t="s">
        <v>491</v>
      </c>
      <c r="K1052" s="38" t="s">
        <v>107</v>
      </c>
      <c r="L1052" s="38">
        <v>0</v>
      </c>
      <c r="M1052" s="38">
        <v>60</v>
      </c>
      <c r="N1052" s="2">
        <v>39840</v>
      </c>
      <c r="O1052" s="2">
        <v>1</v>
      </c>
      <c r="P1052" s="2">
        <v>20596.266666667001</v>
      </c>
      <c r="Q1052" s="3">
        <v>0.89809236947791005</v>
      </c>
      <c r="R1052" s="48" t="s">
        <v>2197</v>
      </c>
      <c r="S1052" s="25">
        <v>0</v>
      </c>
      <c r="T1052" s="23">
        <v>20596.27</v>
      </c>
      <c r="U1052" s="36">
        <f>VLOOKUP(表2[[#This Row],[2014 Segment]],表3[],3)</f>
        <v>0</v>
      </c>
      <c r="V1052" s="50"/>
      <c r="W1052" s="25">
        <f>表2[[#This Row],[GR]]+表2[[#This Row],[根据BU需调整GR]]</f>
        <v>0</v>
      </c>
      <c r="X1052" s="23">
        <f>表2[[#This Row],[MAT销量]]*(1+表2[[#This Row],[调整后GR2]])</f>
        <v>20596.266666667001</v>
      </c>
      <c r="Y1052" s="23">
        <f>表2[[#This Row],[调整结果]]/12/114.03</f>
        <v>15.051789490095443</v>
      </c>
      <c r="Z1052" s="27">
        <f>ROUND(表2[[#This Row],[调整结果]]-表2[[#This Row],[14 ECI金额]],0)</f>
        <v>0</v>
      </c>
      <c r="AA1052" t="s">
        <v>2198</v>
      </c>
    </row>
    <row r="1053" spans="1:27" x14ac:dyDescent="0.2">
      <c r="A1053" t="s">
        <v>1612</v>
      </c>
      <c r="B1053" s="38" t="s">
        <v>458</v>
      </c>
      <c r="C1053" t="s">
        <v>1698</v>
      </c>
      <c r="D1053" s="38" t="s">
        <v>1699</v>
      </c>
      <c r="E1053" s="38" t="s">
        <v>1705</v>
      </c>
      <c r="F1053">
        <v>91005815</v>
      </c>
      <c r="G1053" s="39" t="s">
        <v>1726</v>
      </c>
      <c r="H1053" s="39" t="s">
        <v>105</v>
      </c>
      <c r="I1053" s="38" t="s">
        <v>6</v>
      </c>
      <c r="J1053" s="38" t="s">
        <v>1712</v>
      </c>
      <c r="K1053" s="38" t="s">
        <v>107</v>
      </c>
      <c r="L1053" s="38">
        <v>50</v>
      </c>
      <c r="M1053" s="38">
        <v>60</v>
      </c>
      <c r="N1053" s="2">
        <v>36000</v>
      </c>
      <c r="O1053" s="2">
        <v>1</v>
      </c>
      <c r="P1053" s="2">
        <v>29840.799999999999</v>
      </c>
      <c r="Q1053" s="3">
        <v>0.58054833333333</v>
      </c>
      <c r="R1053" s="48" t="s">
        <v>2197</v>
      </c>
      <c r="S1053" s="25">
        <v>0</v>
      </c>
      <c r="T1053" s="23">
        <v>29840.799999999999</v>
      </c>
      <c r="U1053" s="36">
        <f>VLOOKUP(表2[[#This Row],[2014 Segment]],表3[],3)</f>
        <v>0</v>
      </c>
      <c r="V1053" s="50"/>
      <c r="W1053" s="25">
        <f>表2[[#This Row],[GR]]+表2[[#This Row],[根据BU需调整GR]]</f>
        <v>0</v>
      </c>
      <c r="X1053" s="23">
        <f>表2[[#This Row],[MAT销量]]*(1+表2[[#This Row],[调整后GR2]])</f>
        <v>29840.799999999999</v>
      </c>
      <c r="Y1053" s="23">
        <f>表2[[#This Row],[调整结果]]/12/114.03</f>
        <v>21.807711420971089</v>
      </c>
      <c r="Z1053" s="27">
        <f>ROUND(表2[[#This Row],[调整结果]]-表2[[#This Row],[14 ECI金额]],0)</f>
        <v>0</v>
      </c>
      <c r="AA1053" t="s">
        <v>2198</v>
      </c>
    </row>
    <row r="1054" spans="1:27" x14ac:dyDescent="0.2">
      <c r="A1054" t="s">
        <v>1612</v>
      </c>
      <c r="B1054" s="38" t="s">
        <v>458</v>
      </c>
      <c r="C1054" t="s">
        <v>1698</v>
      </c>
      <c r="D1054" s="38" t="s">
        <v>1699</v>
      </c>
      <c r="E1054" s="38" t="s">
        <v>1701</v>
      </c>
      <c r="F1054">
        <v>91005932</v>
      </c>
      <c r="G1054" s="39" t="s">
        <v>1727</v>
      </c>
      <c r="H1054" s="39" t="s">
        <v>105</v>
      </c>
      <c r="I1054" s="38" t="s">
        <v>6</v>
      </c>
      <c r="J1054" s="38" t="s">
        <v>148</v>
      </c>
      <c r="K1054" s="38" t="s">
        <v>106</v>
      </c>
      <c r="L1054" s="38">
        <v>150</v>
      </c>
      <c r="M1054" s="38">
        <v>200</v>
      </c>
      <c r="N1054" s="2">
        <v>36000</v>
      </c>
      <c r="O1054" s="2">
        <v>1</v>
      </c>
      <c r="P1054" s="2">
        <v>0</v>
      </c>
      <c r="Q1054" s="3">
        <v>0</v>
      </c>
      <c r="R1054" s="48" t="s">
        <v>2195</v>
      </c>
      <c r="S1054" s="25">
        <v>0</v>
      </c>
      <c r="T1054" s="23">
        <v>0</v>
      </c>
      <c r="U1054" s="36">
        <f>VLOOKUP(表2[[#This Row],[2014 Segment]],表3[],3)</f>
        <v>0</v>
      </c>
      <c r="V1054" s="50"/>
      <c r="W1054" s="25">
        <f>表2[[#This Row],[GR]]+表2[[#This Row],[根据BU需调整GR]]</f>
        <v>0</v>
      </c>
      <c r="X1054" s="23">
        <f>表2[[#This Row],[MAT销量]]*(1+表2[[#This Row],[调整后GR2]])</f>
        <v>0</v>
      </c>
      <c r="Y1054" s="23">
        <f>表2[[#This Row],[调整结果]]/12/114.03</f>
        <v>0</v>
      </c>
      <c r="Z1054" s="27">
        <f>ROUND(表2[[#This Row],[调整结果]]-表2[[#This Row],[14 ECI金额]],0)</f>
        <v>0</v>
      </c>
      <c r="AA1054" t="s">
        <v>2198</v>
      </c>
    </row>
    <row r="1055" spans="1:27" x14ac:dyDescent="0.2">
      <c r="A1055" t="s">
        <v>1612</v>
      </c>
      <c r="B1055" s="38" t="s">
        <v>458</v>
      </c>
      <c r="C1055" t="s">
        <v>1698</v>
      </c>
      <c r="D1055" s="38" t="s">
        <v>1699</v>
      </c>
      <c r="E1055" s="38" t="s">
        <v>1701</v>
      </c>
      <c r="F1055">
        <v>91005933</v>
      </c>
      <c r="G1055" s="39" t="s">
        <v>709</v>
      </c>
      <c r="H1055" s="39" t="s">
        <v>105</v>
      </c>
      <c r="I1055" s="38" t="s">
        <v>6</v>
      </c>
      <c r="J1055" s="38" t="s">
        <v>148</v>
      </c>
      <c r="K1055" s="38" t="s">
        <v>106</v>
      </c>
      <c r="L1055" s="38">
        <v>274</v>
      </c>
      <c r="M1055" s="38">
        <v>100</v>
      </c>
      <c r="N1055" s="2">
        <v>36000</v>
      </c>
      <c r="O1055" s="2">
        <v>1</v>
      </c>
      <c r="P1055" s="2">
        <v>1976.52</v>
      </c>
      <c r="Q1055" s="3">
        <v>4.1177499999999999E-2</v>
      </c>
      <c r="R1055" s="48" t="s">
        <v>2195</v>
      </c>
      <c r="S1055" s="25">
        <v>0</v>
      </c>
      <c r="T1055" s="23">
        <v>1976.52</v>
      </c>
      <c r="U1055" s="36">
        <f>VLOOKUP(表2[[#This Row],[2014 Segment]],表3[],3)</f>
        <v>0</v>
      </c>
      <c r="V1055" s="50"/>
      <c r="W1055" s="25">
        <f>表2[[#This Row],[GR]]+表2[[#This Row],[根据BU需调整GR]]</f>
        <v>0</v>
      </c>
      <c r="X1055" s="23">
        <f>表2[[#This Row],[MAT销量]]*(1+表2[[#This Row],[调整后GR2]])</f>
        <v>1976.52</v>
      </c>
      <c r="Y1055" s="23">
        <f>表2[[#This Row],[调整结果]]/12/114.03</f>
        <v>1.4444444444444444</v>
      </c>
      <c r="Z1055" s="27">
        <f>ROUND(表2[[#This Row],[调整结果]]-表2[[#This Row],[14 ECI金额]],0)</f>
        <v>0</v>
      </c>
      <c r="AA1055" t="s">
        <v>2198</v>
      </c>
    </row>
    <row r="1056" spans="1:27" x14ac:dyDescent="0.2">
      <c r="A1056" t="s">
        <v>1612</v>
      </c>
      <c r="B1056" s="38" t="s">
        <v>458</v>
      </c>
      <c r="C1056" t="s">
        <v>1698</v>
      </c>
      <c r="D1056" s="38" t="s">
        <v>1699</v>
      </c>
      <c r="E1056" s="38" t="s">
        <v>1705</v>
      </c>
      <c r="F1056">
        <v>91017785</v>
      </c>
      <c r="G1056" s="39" t="s">
        <v>1728</v>
      </c>
      <c r="H1056" s="39" t="s">
        <v>105</v>
      </c>
      <c r="I1056" s="38" t="s">
        <v>6</v>
      </c>
      <c r="J1056" s="38" t="s">
        <v>1709</v>
      </c>
      <c r="K1056" s="38" t="s">
        <v>107</v>
      </c>
      <c r="L1056" s="38">
        <v>100</v>
      </c>
      <c r="M1056" s="38">
        <v>150</v>
      </c>
      <c r="N1056" s="2">
        <v>36000</v>
      </c>
      <c r="O1056" s="2">
        <v>1</v>
      </c>
      <c r="P1056" s="2">
        <v>0</v>
      </c>
      <c r="Q1056" s="3">
        <v>0</v>
      </c>
      <c r="R1056" s="48" t="s">
        <v>2195</v>
      </c>
      <c r="S1056" s="25">
        <v>0</v>
      </c>
      <c r="T1056" s="23">
        <v>0</v>
      </c>
      <c r="U1056" s="36">
        <f>VLOOKUP(表2[[#This Row],[2014 Segment]],表3[],3)</f>
        <v>0</v>
      </c>
      <c r="V1056" s="50"/>
      <c r="W1056" s="25">
        <f>表2[[#This Row],[GR]]+表2[[#This Row],[根据BU需调整GR]]</f>
        <v>0</v>
      </c>
      <c r="X1056" s="23">
        <f>表2[[#This Row],[MAT销量]]*(1+表2[[#This Row],[调整后GR2]])</f>
        <v>0</v>
      </c>
      <c r="Y1056" s="23">
        <f>表2[[#This Row],[调整结果]]/12/114.03</f>
        <v>0</v>
      </c>
      <c r="Z1056" s="27">
        <f>ROUND(表2[[#This Row],[调整结果]]-表2[[#This Row],[14 ECI金额]],0)</f>
        <v>0</v>
      </c>
      <c r="AA1056" t="s">
        <v>2198</v>
      </c>
    </row>
    <row r="1057" spans="1:27" x14ac:dyDescent="0.2">
      <c r="A1057" t="s">
        <v>1612</v>
      </c>
      <c r="B1057" s="38" t="s">
        <v>458</v>
      </c>
      <c r="C1057" t="s">
        <v>1698</v>
      </c>
      <c r="D1057" s="38" t="s">
        <v>1699</v>
      </c>
      <c r="E1057" s="38" t="s">
        <v>1701</v>
      </c>
      <c r="F1057">
        <v>91022345</v>
      </c>
      <c r="G1057" s="39" t="s">
        <v>1729</v>
      </c>
      <c r="H1057" s="39" t="s">
        <v>105</v>
      </c>
      <c r="I1057" s="38" t="s">
        <v>6</v>
      </c>
      <c r="J1057" s="38" t="s">
        <v>148</v>
      </c>
      <c r="K1057" s="38" t="s">
        <v>104</v>
      </c>
      <c r="L1057" s="38">
        <v>70</v>
      </c>
      <c r="M1057" s="38">
        <v>300</v>
      </c>
      <c r="N1057" s="2">
        <v>36000</v>
      </c>
      <c r="O1057" s="2">
        <v>1</v>
      </c>
      <c r="P1057" s="2">
        <v>0</v>
      </c>
      <c r="Q1057" s="3">
        <v>0</v>
      </c>
      <c r="R1057" s="48" t="s">
        <v>2195</v>
      </c>
      <c r="S1057" s="25">
        <v>0</v>
      </c>
      <c r="T1057" s="23">
        <v>0</v>
      </c>
      <c r="U1057" s="36">
        <f>VLOOKUP(表2[[#This Row],[2014 Segment]],表3[],3)</f>
        <v>0</v>
      </c>
      <c r="V1057" s="50"/>
      <c r="W1057" s="25">
        <f>表2[[#This Row],[GR]]+表2[[#This Row],[根据BU需调整GR]]</f>
        <v>0</v>
      </c>
      <c r="X1057" s="23">
        <f>表2[[#This Row],[MAT销量]]*(1+表2[[#This Row],[调整后GR2]])</f>
        <v>0</v>
      </c>
      <c r="Y1057" s="23">
        <f>表2[[#This Row],[调整结果]]/12/114.03</f>
        <v>0</v>
      </c>
      <c r="Z1057" s="27">
        <f>ROUND(表2[[#This Row],[调整结果]]-表2[[#This Row],[14 ECI金额]],0)</f>
        <v>0</v>
      </c>
      <c r="AA1057" t="s">
        <v>2198</v>
      </c>
    </row>
    <row r="1058" spans="1:27" x14ac:dyDescent="0.2">
      <c r="A1058" t="s">
        <v>1612</v>
      </c>
      <c r="B1058" s="38" t="s">
        <v>458</v>
      </c>
      <c r="C1058" t="s">
        <v>1730</v>
      </c>
      <c r="D1058" s="38" t="s">
        <v>1731</v>
      </c>
      <c r="E1058" s="38" t="s">
        <v>1732</v>
      </c>
      <c r="F1058">
        <v>12100002</v>
      </c>
      <c r="G1058" s="39" t="s">
        <v>1733</v>
      </c>
      <c r="H1058" s="39" t="s">
        <v>103</v>
      </c>
      <c r="I1058" s="38" t="s">
        <v>6</v>
      </c>
      <c r="J1058" s="38" t="s">
        <v>329</v>
      </c>
      <c r="K1058" s="38" t="s">
        <v>104</v>
      </c>
      <c r="L1058" s="38">
        <v>1635</v>
      </c>
      <c r="M1058" s="38">
        <v>1500</v>
      </c>
      <c r="N1058" s="2">
        <v>81381.440000000002</v>
      </c>
      <c r="O1058" s="2">
        <v>1</v>
      </c>
      <c r="P1058" s="2">
        <v>96852.68</v>
      </c>
      <c r="Q1058" s="3">
        <v>0.90613670635467003</v>
      </c>
      <c r="R1058" s="48" t="s">
        <v>2197</v>
      </c>
      <c r="S1058" s="25">
        <v>0</v>
      </c>
      <c r="T1058" s="23">
        <v>96852.68</v>
      </c>
      <c r="U1058" s="36">
        <f>VLOOKUP(表2[[#This Row],[2014 Segment]],表3[],3)</f>
        <v>0</v>
      </c>
      <c r="V1058" s="50"/>
      <c r="W1058" s="25">
        <f>表2[[#This Row],[GR]]+表2[[#This Row],[根据BU需调整GR]]</f>
        <v>0</v>
      </c>
      <c r="X1058" s="23">
        <f>表2[[#This Row],[MAT销量]]*(1+表2[[#This Row],[调整后GR2]])</f>
        <v>96852.68</v>
      </c>
      <c r="Y1058" s="23">
        <f>表2[[#This Row],[调整结果]]/12/114.03</f>
        <v>70.780116343652253</v>
      </c>
      <c r="Z1058" s="27">
        <f>ROUND(表2[[#This Row],[调整结果]]-表2[[#This Row],[14 ECI金额]],0)</f>
        <v>0</v>
      </c>
      <c r="AA1058" t="s">
        <v>2198</v>
      </c>
    </row>
    <row r="1059" spans="1:27" x14ac:dyDescent="0.2">
      <c r="A1059" t="s">
        <v>1612</v>
      </c>
      <c r="B1059" s="38" t="s">
        <v>458</v>
      </c>
      <c r="C1059" t="s">
        <v>1730</v>
      </c>
      <c r="D1059" s="38" t="s">
        <v>1731</v>
      </c>
      <c r="E1059" s="38" t="s">
        <v>1732</v>
      </c>
      <c r="F1059">
        <v>12100004</v>
      </c>
      <c r="G1059" s="39" t="s">
        <v>1734</v>
      </c>
      <c r="H1059" s="39" t="s">
        <v>103</v>
      </c>
      <c r="I1059" s="38" t="s">
        <v>6</v>
      </c>
      <c r="J1059" s="38" t="s">
        <v>329</v>
      </c>
      <c r="K1059" s="38" t="s">
        <v>104</v>
      </c>
      <c r="L1059" s="38">
        <v>1700</v>
      </c>
      <c r="M1059" s="38">
        <v>3000</v>
      </c>
      <c r="N1059" s="2">
        <v>84619.92</v>
      </c>
      <c r="O1059" s="2">
        <v>1</v>
      </c>
      <c r="P1059" s="2">
        <v>24326.400000000001</v>
      </c>
      <c r="Q1059" s="3">
        <v>0.44425473340083999</v>
      </c>
      <c r="R1059" s="48" t="s">
        <v>2196</v>
      </c>
      <c r="S1059" s="25">
        <v>0</v>
      </c>
      <c r="T1059" s="23">
        <v>24326.400000000001</v>
      </c>
      <c r="U1059" s="36">
        <f>VLOOKUP(表2[[#This Row],[2014 Segment]],表3[],3)</f>
        <v>0</v>
      </c>
      <c r="V1059" s="50"/>
      <c r="W1059" s="25">
        <f>表2[[#This Row],[GR]]+表2[[#This Row],[根据BU需调整GR]]</f>
        <v>0</v>
      </c>
      <c r="X1059" s="23">
        <f>表2[[#This Row],[MAT销量]]*(1+表2[[#This Row],[调整后GR2]])</f>
        <v>24326.400000000001</v>
      </c>
      <c r="Y1059" s="23">
        <f>表2[[#This Row],[调整结果]]/12/114.03</f>
        <v>17.777777777777779</v>
      </c>
      <c r="Z1059" s="27">
        <f>ROUND(表2[[#This Row],[调整结果]]-表2[[#This Row],[14 ECI金额]],0)</f>
        <v>0</v>
      </c>
      <c r="AA1059" t="s">
        <v>2198</v>
      </c>
    </row>
    <row r="1060" spans="1:27" x14ac:dyDescent="0.2">
      <c r="A1060" t="s">
        <v>1612</v>
      </c>
      <c r="B1060" s="38" t="s">
        <v>458</v>
      </c>
      <c r="C1060" t="s">
        <v>1730</v>
      </c>
      <c r="D1060" s="38" t="s">
        <v>1731</v>
      </c>
      <c r="E1060" s="38" t="s">
        <v>1732</v>
      </c>
      <c r="F1060">
        <v>12100011</v>
      </c>
      <c r="G1060" s="39" t="s">
        <v>1735</v>
      </c>
      <c r="H1060" s="39" t="s">
        <v>105</v>
      </c>
      <c r="I1060" s="38" t="s">
        <v>6</v>
      </c>
      <c r="J1060" s="38" t="s">
        <v>154</v>
      </c>
      <c r="K1060" s="38" t="s">
        <v>107</v>
      </c>
      <c r="L1060" s="38">
        <v>480</v>
      </c>
      <c r="M1060" s="38">
        <v>310</v>
      </c>
      <c r="N1060" s="2">
        <v>36000</v>
      </c>
      <c r="O1060" s="2">
        <v>1</v>
      </c>
      <c r="P1060" s="2">
        <v>17636.906666667001</v>
      </c>
      <c r="Q1060" s="3">
        <v>0.56778222222221997</v>
      </c>
      <c r="R1060" s="48" t="s">
        <v>2197</v>
      </c>
      <c r="S1060" s="25">
        <v>0</v>
      </c>
      <c r="T1060" s="23">
        <v>17636.91</v>
      </c>
      <c r="U1060" s="36">
        <f>VLOOKUP(表2[[#This Row],[2014 Segment]],表3[],3)</f>
        <v>0</v>
      </c>
      <c r="V1060" s="50"/>
      <c r="W1060" s="25">
        <f>表2[[#This Row],[GR]]+表2[[#This Row],[根据BU需调整GR]]</f>
        <v>0</v>
      </c>
      <c r="X1060" s="23">
        <f>表2[[#This Row],[MAT销量]]*(1+表2[[#This Row],[调整后GR2]])</f>
        <v>17636.906666667001</v>
      </c>
      <c r="Y1060" s="23">
        <f>表2[[#This Row],[调整结果]]/12/114.03</f>
        <v>12.889083769378674</v>
      </c>
      <c r="Z1060" s="27">
        <f>ROUND(表2[[#This Row],[调整结果]]-表2[[#This Row],[14 ECI金额]],0)</f>
        <v>0</v>
      </c>
      <c r="AA1060" t="s">
        <v>2198</v>
      </c>
    </row>
    <row r="1061" spans="1:27" x14ac:dyDescent="0.2">
      <c r="A1061" t="s">
        <v>1612</v>
      </c>
      <c r="B1061" s="38" t="s">
        <v>458</v>
      </c>
      <c r="C1061" t="s">
        <v>1730</v>
      </c>
      <c r="D1061" s="38" t="s">
        <v>1731</v>
      </c>
      <c r="E1061" s="38" t="s">
        <v>1732</v>
      </c>
      <c r="F1061">
        <v>12100012</v>
      </c>
      <c r="G1061" s="39" t="s">
        <v>1736</v>
      </c>
      <c r="H1061" s="39" t="s">
        <v>103</v>
      </c>
      <c r="I1061" s="38" t="s">
        <v>6</v>
      </c>
      <c r="J1061" s="38" t="s">
        <v>154</v>
      </c>
      <c r="K1061" s="38" t="s">
        <v>104</v>
      </c>
      <c r="L1061" s="38">
        <v>935</v>
      </c>
      <c r="M1061" s="38">
        <v>2181</v>
      </c>
      <c r="N1061" s="2">
        <v>114006.21</v>
      </c>
      <c r="O1061" s="2">
        <v>1</v>
      </c>
      <c r="P1061" s="2">
        <v>76021.52</v>
      </c>
      <c r="Q1061" s="3">
        <v>0.48536496389099998</v>
      </c>
      <c r="R1061" s="48" t="s">
        <v>2196</v>
      </c>
      <c r="S1061" s="25">
        <v>0</v>
      </c>
      <c r="T1061" s="23">
        <v>76021.52</v>
      </c>
      <c r="U1061" s="36">
        <f>VLOOKUP(表2[[#This Row],[2014 Segment]],表3[],3)</f>
        <v>0</v>
      </c>
      <c r="V1061" s="50"/>
      <c r="W1061" s="25">
        <f>表2[[#This Row],[GR]]+表2[[#This Row],[根据BU需调整GR]]</f>
        <v>0</v>
      </c>
      <c r="X1061" s="23">
        <f>表2[[#This Row],[MAT销量]]*(1+表2[[#This Row],[调整后GR2]])</f>
        <v>76021.52</v>
      </c>
      <c r="Y1061" s="23">
        <f>表2[[#This Row],[调整结果]]/12/114.03</f>
        <v>55.556666374345937</v>
      </c>
      <c r="Z1061" s="27">
        <f>ROUND(表2[[#This Row],[调整结果]]-表2[[#This Row],[14 ECI金额]],0)</f>
        <v>0</v>
      </c>
      <c r="AA1061" t="s">
        <v>2198</v>
      </c>
    </row>
    <row r="1062" spans="1:27" x14ac:dyDescent="0.2">
      <c r="A1062" t="s">
        <v>1612</v>
      </c>
      <c r="B1062" s="38" t="s">
        <v>458</v>
      </c>
      <c r="C1062" t="s">
        <v>1730</v>
      </c>
      <c r="D1062" s="38" t="s">
        <v>1731</v>
      </c>
      <c r="E1062" s="38" t="s">
        <v>1732</v>
      </c>
      <c r="F1062">
        <v>12100013</v>
      </c>
      <c r="G1062" s="39" t="s">
        <v>1737</v>
      </c>
      <c r="H1062" s="39" t="s">
        <v>105</v>
      </c>
      <c r="I1062" s="38" t="s">
        <v>6</v>
      </c>
      <c r="J1062" s="38" t="s">
        <v>154</v>
      </c>
      <c r="K1062" s="38" t="s">
        <v>106</v>
      </c>
      <c r="L1062" s="38">
        <v>720</v>
      </c>
      <c r="M1062" s="38">
        <v>1600</v>
      </c>
      <c r="N1062" s="2">
        <v>45360</v>
      </c>
      <c r="O1062" s="2">
        <v>1</v>
      </c>
      <c r="P1062" s="2">
        <v>24327.466666666998</v>
      </c>
      <c r="Q1062" s="3">
        <v>0.51495590828923998</v>
      </c>
      <c r="R1062" s="48" t="s">
        <v>2197</v>
      </c>
      <c r="S1062" s="25">
        <v>0</v>
      </c>
      <c r="T1062" s="23">
        <v>24327.47</v>
      </c>
      <c r="U1062" s="36">
        <f>VLOOKUP(表2[[#This Row],[2014 Segment]],表3[],3)</f>
        <v>0</v>
      </c>
      <c r="V1062" s="50"/>
      <c r="W1062" s="25">
        <f>表2[[#This Row],[GR]]+表2[[#This Row],[根据BU需调整GR]]</f>
        <v>0</v>
      </c>
      <c r="X1062" s="23">
        <f>表2[[#This Row],[MAT销量]]*(1+表2[[#This Row],[调整后GR2]])</f>
        <v>24327.466666666998</v>
      </c>
      <c r="Y1062" s="23">
        <f>表2[[#This Row],[调整结果]]/12/114.03</f>
        <v>17.778557299736178</v>
      </c>
      <c r="Z1062" s="27">
        <f>ROUND(表2[[#This Row],[调整结果]]-表2[[#This Row],[14 ECI金额]],0)</f>
        <v>0</v>
      </c>
      <c r="AA1062" t="s">
        <v>2198</v>
      </c>
    </row>
    <row r="1063" spans="1:27" x14ac:dyDescent="0.2">
      <c r="A1063" t="s">
        <v>1612</v>
      </c>
      <c r="B1063" s="38" t="s">
        <v>458</v>
      </c>
      <c r="C1063" t="s">
        <v>1730</v>
      </c>
      <c r="D1063" s="38" t="s">
        <v>1731</v>
      </c>
      <c r="E1063" s="38" t="s">
        <v>1732</v>
      </c>
      <c r="F1063">
        <v>12100014</v>
      </c>
      <c r="G1063" s="39" t="s">
        <v>1738</v>
      </c>
      <c r="H1063" s="39" t="s">
        <v>103</v>
      </c>
      <c r="I1063" s="38" t="s">
        <v>6</v>
      </c>
      <c r="J1063" s="38" t="s">
        <v>154</v>
      </c>
      <c r="K1063" s="38" t="s">
        <v>104</v>
      </c>
      <c r="L1063" s="38">
        <v>975</v>
      </c>
      <c r="M1063" s="38">
        <v>1103</v>
      </c>
      <c r="N1063" s="2">
        <v>384281.85333333001</v>
      </c>
      <c r="O1063" s="2">
        <v>2</v>
      </c>
      <c r="P1063" s="2">
        <v>297469.82666666998</v>
      </c>
      <c r="Q1063" s="3">
        <v>0.68449373218734</v>
      </c>
      <c r="R1063" s="48" t="s">
        <v>2197</v>
      </c>
      <c r="S1063" s="25">
        <v>0</v>
      </c>
      <c r="T1063" s="23">
        <v>297469.83</v>
      </c>
      <c r="U1063" s="36">
        <f>VLOOKUP(表2[[#This Row],[2014 Segment]],表3[],3)</f>
        <v>0</v>
      </c>
      <c r="V1063" s="50"/>
      <c r="W1063" s="25">
        <f>表2[[#This Row],[GR]]+表2[[#This Row],[根据BU需调整GR]]</f>
        <v>0</v>
      </c>
      <c r="X1063" s="23">
        <f>表2[[#This Row],[MAT销量]]*(1+表2[[#This Row],[调整后GR2]])</f>
        <v>297469.82666666998</v>
      </c>
      <c r="Y1063" s="23">
        <f>表2[[#This Row],[调整结果]]/12/114.03</f>
        <v>217.39149541543892</v>
      </c>
      <c r="Z1063" s="27">
        <f>ROUND(表2[[#This Row],[调整结果]]-表2[[#This Row],[14 ECI金额]],0)</f>
        <v>0</v>
      </c>
      <c r="AA1063" t="s">
        <v>2198</v>
      </c>
    </row>
    <row r="1064" spans="1:27" x14ac:dyDescent="0.2">
      <c r="A1064" t="s">
        <v>1612</v>
      </c>
      <c r="B1064" s="38" t="s">
        <v>458</v>
      </c>
      <c r="C1064" t="s">
        <v>1730</v>
      </c>
      <c r="D1064" s="38" t="s">
        <v>1731</v>
      </c>
      <c r="E1064" s="38" t="s">
        <v>1732</v>
      </c>
      <c r="F1064">
        <v>12100015</v>
      </c>
      <c r="G1064" s="39" t="s">
        <v>330</v>
      </c>
      <c r="H1064" s="39" t="s">
        <v>103</v>
      </c>
      <c r="I1064" s="38" t="s">
        <v>6</v>
      </c>
      <c r="J1064" s="38" t="s">
        <v>154</v>
      </c>
      <c r="K1064" s="38" t="s">
        <v>104</v>
      </c>
      <c r="L1064" s="38">
        <v>1075</v>
      </c>
      <c r="M1064" s="38">
        <v>3272</v>
      </c>
      <c r="N1064" s="2">
        <v>69099.600000000006</v>
      </c>
      <c r="O1064" s="2">
        <v>1</v>
      </c>
      <c r="P1064" s="2">
        <v>0</v>
      </c>
      <c r="Q1064" s="3">
        <v>0</v>
      </c>
      <c r="R1064" s="48" t="s">
        <v>2195</v>
      </c>
      <c r="S1064" s="25">
        <v>0</v>
      </c>
      <c r="T1064" s="23">
        <v>0</v>
      </c>
      <c r="U1064" s="36">
        <f>VLOOKUP(表2[[#This Row],[2014 Segment]],表3[],3)</f>
        <v>0</v>
      </c>
      <c r="V1064" s="50"/>
      <c r="W1064" s="25">
        <f>表2[[#This Row],[GR]]+表2[[#This Row],[根据BU需调整GR]]</f>
        <v>0</v>
      </c>
      <c r="X1064" s="23">
        <f>表2[[#This Row],[MAT销量]]*(1+表2[[#This Row],[调整后GR2]])</f>
        <v>0</v>
      </c>
      <c r="Y1064" s="23">
        <f>表2[[#This Row],[调整结果]]/12/114.03</f>
        <v>0</v>
      </c>
      <c r="Z1064" s="27">
        <f>ROUND(表2[[#This Row],[调整结果]]-表2[[#This Row],[14 ECI金额]],0)</f>
        <v>0</v>
      </c>
      <c r="AA1064" t="s">
        <v>2198</v>
      </c>
    </row>
    <row r="1065" spans="1:27" x14ac:dyDescent="0.2">
      <c r="A1065" t="s">
        <v>1612</v>
      </c>
      <c r="B1065" s="38" t="s">
        <v>458</v>
      </c>
      <c r="C1065" t="s">
        <v>1730</v>
      </c>
      <c r="D1065" s="38" t="s">
        <v>1731</v>
      </c>
      <c r="E1065" s="38" t="s">
        <v>1739</v>
      </c>
      <c r="F1065">
        <v>12100065</v>
      </c>
      <c r="G1065" s="39" t="s">
        <v>1740</v>
      </c>
      <c r="H1065" s="39" t="s">
        <v>105</v>
      </c>
      <c r="I1065" s="38" t="s">
        <v>6</v>
      </c>
      <c r="J1065" s="38" t="s">
        <v>146</v>
      </c>
      <c r="K1065" s="38" t="s">
        <v>106</v>
      </c>
      <c r="L1065" s="38">
        <v>150</v>
      </c>
      <c r="M1065" s="38">
        <v>400</v>
      </c>
      <c r="N1065" s="2">
        <v>36000</v>
      </c>
      <c r="O1065" s="2">
        <v>1</v>
      </c>
      <c r="P1065" s="2">
        <v>17789.64</v>
      </c>
      <c r="Q1065" s="3">
        <v>0.48149111111110998</v>
      </c>
      <c r="R1065" s="48" t="s">
        <v>2196</v>
      </c>
      <c r="S1065" s="25">
        <v>0</v>
      </c>
      <c r="T1065" s="23">
        <v>17789.64</v>
      </c>
      <c r="U1065" s="36">
        <f>VLOOKUP(表2[[#This Row],[2014 Segment]],表3[],3)</f>
        <v>0</v>
      </c>
      <c r="V1065" s="50"/>
      <c r="W1065" s="25">
        <f>表2[[#This Row],[GR]]+表2[[#This Row],[根据BU需调整GR]]</f>
        <v>0</v>
      </c>
      <c r="X1065" s="23">
        <f>表2[[#This Row],[MAT销量]]*(1+表2[[#This Row],[调整后GR2]])</f>
        <v>17789.64</v>
      </c>
      <c r="Y1065" s="23">
        <f>表2[[#This Row],[调整结果]]/12/114.03</f>
        <v>13.000701569762343</v>
      </c>
      <c r="Z1065" s="27">
        <f>ROUND(表2[[#This Row],[调整结果]]-表2[[#This Row],[14 ECI金额]],0)</f>
        <v>0</v>
      </c>
      <c r="AA1065" t="s">
        <v>2198</v>
      </c>
    </row>
    <row r="1066" spans="1:27" x14ac:dyDescent="0.2">
      <c r="A1066" t="s">
        <v>1612</v>
      </c>
      <c r="B1066" s="38" t="s">
        <v>458</v>
      </c>
      <c r="C1066" t="s">
        <v>1730</v>
      </c>
      <c r="D1066" s="38" t="s">
        <v>1731</v>
      </c>
      <c r="E1066" s="38" t="s">
        <v>1739</v>
      </c>
      <c r="F1066">
        <v>12100066</v>
      </c>
      <c r="G1066" s="39" t="s">
        <v>145</v>
      </c>
      <c r="H1066" s="39" t="s">
        <v>103</v>
      </c>
      <c r="I1066" s="38" t="s">
        <v>6</v>
      </c>
      <c r="J1066" s="38" t="s">
        <v>146</v>
      </c>
      <c r="K1066" s="38" t="s">
        <v>104</v>
      </c>
      <c r="L1066" s="38">
        <v>2950</v>
      </c>
      <c r="M1066" s="38">
        <v>8363</v>
      </c>
      <c r="N1066" s="2">
        <v>669343.24</v>
      </c>
      <c r="O1066" s="2">
        <v>3</v>
      </c>
      <c r="P1066" s="2">
        <v>443314.65333333</v>
      </c>
      <c r="Q1066" s="3">
        <v>0.63296025817784995</v>
      </c>
      <c r="R1066" s="48" t="s">
        <v>2197</v>
      </c>
      <c r="S1066" s="25">
        <v>0</v>
      </c>
      <c r="T1066" s="23">
        <v>443314.65</v>
      </c>
      <c r="U1066" s="36">
        <f>VLOOKUP(表2[[#This Row],[2014 Segment]],表3[],3)</f>
        <v>0</v>
      </c>
      <c r="V1066" s="50"/>
      <c r="W1066" s="25">
        <f>表2[[#This Row],[GR]]+表2[[#This Row],[根据BU需调整GR]]</f>
        <v>0</v>
      </c>
      <c r="X1066" s="23">
        <f>表2[[#This Row],[MAT销量]]*(1+表2[[#This Row],[调整后GR2]])</f>
        <v>443314.65333333</v>
      </c>
      <c r="Y1066" s="23">
        <f>表2[[#This Row],[调整结果]]/12/114.03</f>
        <v>323.97516248160571</v>
      </c>
      <c r="Z1066" s="27">
        <f>ROUND(表2[[#This Row],[调整结果]]-表2[[#This Row],[14 ECI金额]],0)</f>
        <v>0</v>
      </c>
      <c r="AA1066" t="s">
        <v>2198</v>
      </c>
    </row>
    <row r="1067" spans="1:27" x14ac:dyDescent="0.2">
      <c r="A1067" t="s">
        <v>1612</v>
      </c>
      <c r="B1067" s="38" t="s">
        <v>458</v>
      </c>
      <c r="C1067" t="s">
        <v>1730</v>
      </c>
      <c r="D1067" s="38" t="s">
        <v>1731</v>
      </c>
      <c r="E1067" s="38" t="s">
        <v>1739</v>
      </c>
      <c r="F1067">
        <v>12100067</v>
      </c>
      <c r="G1067" s="39" t="s">
        <v>1741</v>
      </c>
      <c r="H1067" s="39" t="s">
        <v>105</v>
      </c>
      <c r="I1067" s="38" t="s">
        <v>6</v>
      </c>
      <c r="J1067" s="38" t="s">
        <v>146</v>
      </c>
      <c r="K1067" s="38" t="s">
        <v>107</v>
      </c>
      <c r="L1067" s="38">
        <v>100</v>
      </c>
      <c r="M1067" s="38">
        <v>50</v>
      </c>
      <c r="N1067" s="2">
        <v>266484</v>
      </c>
      <c r="O1067" s="2">
        <v>2</v>
      </c>
      <c r="P1067" s="2">
        <v>222322.25333333001</v>
      </c>
      <c r="Q1067" s="3">
        <v>0.65083299560199004</v>
      </c>
      <c r="R1067" s="48" t="s">
        <v>2197</v>
      </c>
      <c r="S1067" s="25">
        <v>0</v>
      </c>
      <c r="T1067" s="23">
        <v>222322.25</v>
      </c>
      <c r="U1067" s="36">
        <f>VLOOKUP(表2[[#This Row],[2014 Segment]],表3[],3)</f>
        <v>0</v>
      </c>
      <c r="V1067" s="50"/>
      <c r="W1067" s="25">
        <f>表2[[#This Row],[GR]]+表2[[#This Row],[根据BU需调整GR]]</f>
        <v>0</v>
      </c>
      <c r="X1067" s="23">
        <f>表2[[#This Row],[MAT销量]]*(1+表2[[#This Row],[调整后GR2]])</f>
        <v>222322.25333333001</v>
      </c>
      <c r="Y1067" s="23">
        <f>表2[[#This Row],[调整结果]]/12/114.03</f>
        <v>162.47351086945687</v>
      </c>
      <c r="Z1067" s="27">
        <f>ROUND(表2[[#This Row],[调整结果]]-表2[[#This Row],[14 ECI金额]],0)</f>
        <v>0</v>
      </c>
      <c r="AA1067" t="s">
        <v>2198</v>
      </c>
    </row>
    <row r="1068" spans="1:27" x14ac:dyDescent="0.2">
      <c r="A1068" t="s">
        <v>1612</v>
      </c>
      <c r="B1068" s="38" t="s">
        <v>458</v>
      </c>
      <c r="C1068" t="s">
        <v>1730</v>
      </c>
      <c r="D1068" s="38" t="s">
        <v>1731</v>
      </c>
      <c r="E1068" s="38" t="s">
        <v>1739</v>
      </c>
      <c r="F1068">
        <v>12100068</v>
      </c>
      <c r="G1068" s="39" t="s">
        <v>1742</v>
      </c>
      <c r="H1068" s="39" t="s">
        <v>103</v>
      </c>
      <c r="I1068" s="38" t="s">
        <v>6</v>
      </c>
      <c r="J1068" s="38" t="s">
        <v>146</v>
      </c>
      <c r="K1068" s="38" t="s">
        <v>104</v>
      </c>
      <c r="L1068" s="38">
        <v>1500</v>
      </c>
      <c r="M1068" s="38">
        <v>2000</v>
      </c>
      <c r="N1068" s="2">
        <v>42910.75</v>
      </c>
      <c r="O1068" s="2">
        <v>1</v>
      </c>
      <c r="P1068" s="2">
        <v>5321.4666666666999</v>
      </c>
      <c r="Q1068" s="3">
        <v>9.3013988336256001E-2</v>
      </c>
      <c r="R1068" s="48" t="s">
        <v>2195</v>
      </c>
      <c r="S1068" s="25">
        <v>0</v>
      </c>
      <c r="T1068" s="23">
        <v>5321.47</v>
      </c>
      <c r="U1068" s="36">
        <f>VLOOKUP(表2[[#This Row],[2014 Segment]],表3[],3)</f>
        <v>0</v>
      </c>
      <c r="V1068" s="50"/>
      <c r="W1068" s="25">
        <f>表2[[#This Row],[GR]]+表2[[#This Row],[根据BU需调整GR]]</f>
        <v>0</v>
      </c>
      <c r="X1068" s="23">
        <f>表2[[#This Row],[MAT销量]]*(1+表2[[#This Row],[调整后GR2]])</f>
        <v>5321.4666666666999</v>
      </c>
      <c r="Y1068" s="23">
        <f>表2[[#This Row],[调整结果]]/12/114.03</f>
        <v>3.8889376090112977</v>
      </c>
      <c r="Z1068" s="27">
        <f>ROUND(表2[[#This Row],[调整结果]]-表2[[#This Row],[14 ECI金额]],0)</f>
        <v>0</v>
      </c>
      <c r="AA1068" t="s">
        <v>2198</v>
      </c>
    </row>
    <row r="1069" spans="1:27" x14ac:dyDescent="0.2">
      <c r="A1069" t="s">
        <v>1612</v>
      </c>
      <c r="B1069" s="38" t="s">
        <v>458</v>
      </c>
      <c r="C1069" t="s">
        <v>1730</v>
      </c>
      <c r="D1069" s="38" t="s">
        <v>1731</v>
      </c>
      <c r="E1069" s="38" t="s">
        <v>1739</v>
      </c>
      <c r="F1069">
        <v>12100090</v>
      </c>
      <c r="G1069" s="39" t="s">
        <v>481</v>
      </c>
      <c r="H1069" s="39" t="s">
        <v>103</v>
      </c>
      <c r="I1069" s="38" t="s">
        <v>6</v>
      </c>
      <c r="J1069" s="38" t="s">
        <v>480</v>
      </c>
      <c r="K1069" s="38" t="s">
        <v>104</v>
      </c>
      <c r="L1069" s="38">
        <v>1399</v>
      </c>
      <c r="M1069" s="38">
        <v>1000</v>
      </c>
      <c r="N1069" s="2">
        <v>40613.506000000001</v>
      </c>
      <c r="O1069" s="2">
        <v>1</v>
      </c>
      <c r="P1069" s="2">
        <v>6082</v>
      </c>
      <c r="Q1069" s="3">
        <v>0.26118158821353998</v>
      </c>
      <c r="R1069" s="48" t="s">
        <v>2196</v>
      </c>
      <c r="S1069" s="25">
        <v>0</v>
      </c>
      <c r="T1069" s="23">
        <v>6082</v>
      </c>
      <c r="U1069" s="36">
        <f>VLOOKUP(表2[[#This Row],[2014 Segment]],表3[],3)</f>
        <v>0</v>
      </c>
      <c r="V1069" s="50"/>
      <c r="W1069" s="25">
        <f>表2[[#This Row],[GR]]+表2[[#This Row],[根据BU需调整GR]]</f>
        <v>0</v>
      </c>
      <c r="X1069" s="23">
        <f>表2[[#This Row],[MAT销量]]*(1+表2[[#This Row],[调整后GR2]])</f>
        <v>6082</v>
      </c>
      <c r="Y1069" s="23">
        <f>表2[[#This Row],[调整结果]]/12/114.03</f>
        <v>4.4447367651787539</v>
      </c>
      <c r="Z1069" s="27">
        <f>ROUND(表2[[#This Row],[调整结果]]-表2[[#This Row],[14 ECI金额]],0)</f>
        <v>0</v>
      </c>
      <c r="AA1069" t="s">
        <v>2198</v>
      </c>
    </row>
    <row r="1070" spans="1:27" x14ac:dyDescent="0.2">
      <c r="A1070" t="s">
        <v>1612</v>
      </c>
      <c r="B1070" s="38" t="s">
        <v>458</v>
      </c>
      <c r="C1070" t="s">
        <v>1730</v>
      </c>
      <c r="D1070" s="38" t="s">
        <v>1731</v>
      </c>
      <c r="E1070" s="38" t="s">
        <v>1739</v>
      </c>
      <c r="F1070">
        <v>12100091</v>
      </c>
      <c r="G1070" s="39" t="s">
        <v>708</v>
      </c>
      <c r="H1070" s="39" t="s">
        <v>105</v>
      </c>
      <c r="I1070" s="38" t="s">
        <v>6</v>
      </c>
      <c r="J1070" s="38" t="s">
        <v>480</v>
      </c>
      <c r="K1070" s="38" t="s">
        <v>106</v>
      </c>
      <c r="L1070" s="38">
        <v>1100</v>
      </c>
      <c r="M1070" s="38">
        <v>800</v>
      </c>
      <c r="N1070" s="2">
        <v>36696</v>
      </c>
      <c r="O1070" s="2">
        <v>1</v>
      </c>
      <c r="P1070" s="2">
        <v>25847.599999999999</v>
      </c>
      <c r="Q1070" s="3">
        <v>0.53767440592979998</v>
      </c>
      <c r="R1070" s="48" t="s">
        <v>2197</v>
      </c>
      <c r="S1070" s="25">
        <v>0</v>
      </c>
      <c r="T1070" s="23">
        <v>25847.599999999999</v>
      </c>
      <c r="U1070" s="36">
        <f>VLOOKUP(表2[[#This Row],[2014 Segment]],表3[],3)</f>
        <v>0</v>
      </c>
      <c r="V1070" s="50"/>
      <c r="W1070" s="25">
        <f>表2[[#This Row],[GR]]+表2[[#This Row],[根据BU需调整GR]]</f>
        <v>0</v>
      </c>
      <c r="X1070" s="23">
        <f>表2[[#This Row],[MAT销量]]*(1+表2[[#This Row],[调整后GR2]])</f>
        <v>25847.599999999999</v>
      </c>
      <c r="Y1070" s="23">
        <f>表2[[#This Row],[调整结果]]/12/114.03</f>
        <v>18.88947353035751</v>
      </c>
      <c r="Z1070" s="27">
        <f>ROUND(表2[[#This Row],[调整结果]]-表2[[#This Row],[14 ECI金额]],0)</f>
        <v>0</v>
      </c>
      <c r="AA1070" t="s">
        <v>2198</v>
      </c>
    </row>
    <row r="1071" spans="1:27" x14ac:dyDescent="0.2">
      <c r="A1071" t="s">
        <v>1612</v>
      </c>
      <c r="B1071" s="38" t="s">
        <v>458</v>
      </c>
      <c r="C1071" t="s">
        <v>1730</v>
      </c>
      <c r="D1071" s="38" t="s">
        <v>1731</v>
      </c>
      <c r="E1071" s="38" t="s">
        <v>1743</v>
      </c>
      <c r="F1071">
        <v>12100114</v>
      </c>
      <c r="G1071" s="39" t="s">
        <v>1744</v>
      </c>
      <c r="H1071" s="39" t="s">
        <v>105</v>
      </c>
      <c r="I1071" s="38" t="s">
        <v>6</v>
      </c>
      <c r="J1071" s="38" t="s">
        <v>1745</v>
      </c>
      <c r="K1071" s="38" t="s">
        <v>106</v>
      </c>
      <c r="L1071" s="38">
        <v>1100</v>
      </c>
      <c r="M1071" s="38">
        <v>800</v>
      </c>
      <c r="N1071" s="2">
        <v>36000</v>
      </c>
      <c r="O1071" s="2">
        <v>1</v>
      </c>
      <c r="P1071" s="2">
        <v>21590.400000000001</v>
      </c>
      <c r="Q1071" s="3">
        <v>0.49105333333333001</v>
      </c>
      <c r="R1071" s="48" t="s">
        <v>2196</v>
      </c>
      <c r="S1071" s="25">
        <v>0</v>
      </c>
      <c r="T1071" s="23">
        <v>21590.400000000001</v>
      </c>
      <c r="U1071" s="36">
        <f>VLOOKUP(表2[[#This Row],[2014 Segment]],表3[],3)</f>
        <v>0</v>
      </c>
      <c r="V1071" s="50"/>
      <c r="W1071" s="25">
        <f>表2[[#This Row],[GR]]+表2[[#This Row],[根据BU需调整GR]]</f>
        <v>0</v>
      </c>
      <c r="X1071" s="23">
        <f>表2[[#This Row],[MAT销量]]*(1+表2[[#This Row],[调整后GR2]])</f>
        <v>21590.400000000001</v>
      </c>
      <c r="Y1071" s="23">
        <f>表2[[#This Row],[调整结果]]/12/114.03</f>
        <v>15.778303955099535</v>
      </c>
      <c r="Z1071" s="27">
        <f>ROUND(表2[[#This Row],[调整结果]]-表2[[#This Row],[14 ECI金额]],0)</f>
        <v>0</v>
      </c>
      <c r="AA1071" t="s">
        <v>2198</v>
      </c>
    </row>
    <row r="1072" spans="1:27" x14ac:dyDescent="0.2">
      <c r="A1072" t="s">
        <v>1612</v>
      </c>
      <c r="B1072" s="38" t="s">
        <v>458</v>
      </c>
      <c r="C1072" t="s">
        <v>1730</v>
      </c>
      <c r="D1072" s="38" t="s">
        <v>1731</v>
      </c>
      <c r="E1072" s="38" t="s">
        <v>1743</v>
      </c>
      <c r="F1072">
        <v>12100116</v>
      </c>
      <c r="G1072" s="39" t="s">
        <v>1746</v>
      </c>
      <c r="H1072" s="39" t="s">
        <v>105</v>
      </c>
      <c r="I1072" s="38" t="s">
        <v>6</v>
      </c>
      <c r="J1072" s="38" t="s">
        <v>1747</v>
      </c>
      <c r="K1072" s="38" t="s">
        <v>106</v>
      </c>
      <c r="L1072" s="38">
        <v>1000</v>
      </c>
      <c r="M1072" s="38">
        <v>1847</v>
      </c>
      <c r="N1072" s="2">
        <v>146592</v>
      </c>
      <c r="O1072" s="2">
        <v>1</v>
      </c>
      <c r="P1072" s="2">
        <v>2280.8000000000002</v>
      </c>
      <c r="Q1072" s="3">
        <v>5.7862093429381999E-2</v>
      </c>
      <c r="R1072" s="48" t="s">
        <v>2195</v>
      </c>
      <c r="S1072" s="25">
        <v>0</v>
      </c>
      <c r="T1072" s="23">
        <v>2280.8000000000002</v>
      </c>
      <c r="U1072" s="36">
        <f>VLOOKUP(表2[[#This Row],[2014 Segment]],表3[],3)</f>
        <v>0</v>
      </c>
      <c r="V1072" s="50"/>
      <c r="W1072" s="25">
        <f>表2[[#This Row],[GR]]+表2[[#This Row],[根据BU需调整GR]]</f>
        <v>0</v>
      </c>
      <c r="X1072" s="23">
        <f>表2[[#This Row],[MAT销量]]*(1+表2[[#This Row],[调整后GR2]])</f>
        <v>2280.8000000000002</v>
      </c>
      <c r="Y1072" s="23">
        <f>表2[[#This Row],[调整结果]]/12/114.03</f>
        <v>1.6668128270338216</v>
      </c>
      <c r="Z1072" s="27">
        <f>ROUND(表2[[#This Row],[调整结果]]-表2[[#This Row],[14 ECI金额]],0)</f>
        <v>0</v>
      </c>
      <c r="AA1072" t="s">
        <v>2198</v>
      </c>
    </row>
    <row r="1073" spans="1:27" x14ac:dyDescent="0.2">
      <c r="A1073" t="s">
        <v>1612</v>
      </c>
      <c r="B1073" s="38" t="s">
        <v>458</v>
      </c>
      <c r="C1073" t="s">
        <v>1730</v>
      </c>
      <c r="D1073" s="38" t="s">
        <v>1731</v>
      </c>
      <c r="E1073" s="38" t="s">
        <v>1743</v>
      </c>
      <c r="F1073">
        <v>12100117</v>
      </c>
      <c r="G1073" s="39" t="s">
        <v>331</v>
      </c>
      <c r="H1073" s="39" t="s">
        <v>105</v>
      </c>
      <c r="I1073" s="38" t="s">
        <v>6</v>
      </c>
      <c r="J1073" s="38" t="s">
        <v>332</v>
      </c>
      <c r="K1073" s="38" t="s">
        <v>104</v>
      </c>
      <c r="L1073" s="38">
        <v>1885</v>
      </c>
      <c r="M1073" s="38">
        <v>5018</v>
      </c>
      <c r="N1073" s="2">
        <v>512820</v>
      </c>
      <c r="O1073" s="2">
        <v>3</v>
      </c>
      <c r="P1073" s="2">
        <v>243268.93333333</v>
      </c>
      <c r="Q1073" s="3">
        <v>0.42468858468858001</v>
      </c>
      <c r="R1073" s="48" t="s">
        <v>2196</v>
      </c>
      <c r="S1073" s="25">
        <v>0</v>
      </c>
      <c r="T1073" s="23">
        <v>243268.93</v>
      </c>
      <c r="U1073" s="36">
        <f>VLOOKUP(表2[[#This Row],[2014 Segment]],表3[],3)</f>
        <v>0</v>
      </c>
      <c r="V1073" s="50"/>
      <c r="W1073" s="25">
        <f>表2[[#This Row],[GR]]+表2[[#This Row],[根据BU需调整GR]]</f>
        <v>0</v>
      </c>
      <c r="X1073" s="23">
        <f>表2[[#This Row],[MAT销量]]*(1+表2[[#This Row],[调整后GR2]])</f>
        <v>243268.93333333</v>
      </c>
      <c r="Y1073" s="23">
        <f>表2[[#This Row],[调整结果]]/12/114.03</f>
        <v>177.78138306683181</v>
      </c>
      <c r="Z1073" s="27">
        <f>ROUND(表2[[#This Row],[调整结果]]-表2[[#This Row],[14 ECI金额]],0)</f>
        <v>0</v>
      </c>
      <c r="AA1073" t="s">
        <v>2198</v>
      </c>
    </row>
    <row r="1074" spans="1:27" x14ac:dyDescent="0.2">
      <c r="A1074" t="s">
        <v>1612</v>
      </c>
      <c r="B1074" s="38" t="s">
        <v>458</v>
      </c>
      <c r="C1074" t="s">
        <v>1730</v>
      </c>
      <c r="D1074" s="38" t="s">
        <v>1731</v>
      </c>
      <c r="E1074" s="38" t="s">
        <v>1743</v>
      </c>
      <c r="F1074">
        <v>12100120</v>
      </c>
      <c r="G1074" s="39" t="s">
        <v>1748</v>
      </c>
      <c r="H1074" s="39" t="s">
        <v>103</v>
      </c>
      <c r="I1074" s="38" t="s">
        <v>6</v>
      </c>
      <c r="J1074" s="38" t="s">
        <v>332</v>
      </c>
      <c r="K1074" s="38" t="s">
        <v>104</v>
      </c>
      <c r="L1074" s="38">
        <v>1300</v>
      </c>
      <c r="M1074" s="38">
        <v>2000</v>
      </c>
      <c r="N1074" s="2">
        <v>140903.4638</v>
      </c>
      <c r="O1074" s="2">
        <v>1</v>
      </c>
      <c r="P1074" s="2">
        <v>85145.600000000006</v>
      </c>
      <c r="Q1074" s="3">
        <v>0.45321242131167999</v>
      </c>
      <c r="R1074" s="48" t="s">
        <v>2196</v>
      </c>
      <c r="S1074" s="25">
        <v>0</v>
      </c>
      <c r="T1074" s="23">
        <v>85145.600000000006</v>
      </c>
      <c r="U1074" s="36">
        <f>VLOOKUP(表2[[#This Row],[2014 Segment]],表3[],3)</f>
        <v>0</v>
      </c>
      <c r="V1074" s="50"/>
      <c r="W1074" s="25">
        <f>表2[[#This Row],[GR]]+表2[[#This Row],[根据BU需调整GR]]</f>
        <v>0</v>
      </c>
      <c r="X1074" s="23">
        <f>表2[[#This Row],[MAT销量]]*(1+表2[[#This Row],[调整后GR2]])</f>
        <v>85145.600000000006</v>
      </c>
      <c r="Y1074" s="23">
        <f>表2[[#This Row],[调整结果]]/12/114.03</f>
        <v>62.224560788096703</v>
      </c>
      <c r="Z1074" s="27">
        <f>ROUND(表2[[#This Row],[调整结果]]-表2[[#This Row],[14 ECI金额]],0)</f>
        <v>0</v>
      </c>
      <c r="AA1074" t="s">
        <v>2198</v>
      </c>
    </row>
    <row r="1075" spans="1:27" x14ac:dyDescent="0.2">
      <c r="A1075" t="s">
        <v>1612</v>
      </c>
      <c r="B1075" s="38" t="s">
        <v>458</v>
      </c>
      <c r="C1075" t="s">
        <v>1730</v>
      </c>
      <c r="D1075" s="38" t="s">
        <v>1731</v>
      </c>
      <c r="E1075" s="38" t="s">
        <v>1743</v>
      </c>
      <c r="F1075">
        <v>12100121</v>
      </c>
      <c r="G1075" s="39" t="s">
        <v>486</v>
      </c>
      <c r="H1075" s="39" t="s">
        <v>105</v>
      </c>
      <c r="I1075" s="38" t="s">
        <v>6</v>
      </c>
      <c r="J1075" s="38" t="s">
        <v>332</v>
      </c>
      <c r="K1075" s="38" t="s">
        <v>104</v>
      </c>
      <c r="L1075" s="38">
        <v>1350</v>
      </c>
      <c r="M1075" s="38">
        <v>2181</v>
      </c>
      <c r="N1075" s="2">
        <v>77760</v>
      </c>
      <c r="O1075" s="2">
        <v>1</v>
      </c>
      <c r="P1075" s="2">
        <v>41427.213333332998</v>
      </c>
      <c r="Q1075" s="3">
        <v>0.42583024691358001</v>
      </c>
      <c r="R1075" s="48" t="s">
        <v>2196</v>
      </c>
      <c r="S1075" s="25">
        <v>0</v>
      </c>
      <c r="T1075" s="23">
        <v>41427.21</v>
      </c>
      <c r="U1075" s="36">
        <f>VLOOKUP(表2[[#This Row],[2014 Segment]],表3[],3)</f>
        <v>0</v>
      </c>
      <c r="V1075" s="50"/>
      <c r="W1075" s="25">
        <f>表2[[#This Row],[GR]]+表2[[#This Row],[根据BU需调整GR]]</f>
        <v>0</v>
      </c>
      <c r="X1075" s="23">
        <f>表2[[#This Row],[MAT销量]]*(1+表2[[#This Row],[调整后GR2]])</f>
        <v>41427.213333332998</v>
      </c>
      <c r="Y1075" s="23">
        <f>表2[[#This Row],[调整结果]]/12/114.03</f>
        <v>30.275083555009644</v>
      </c>
      <c r="Z1075" s="27">
        <f>ROUND(表2[[#This Row],[调整结果]]-表2[[#This Row],[14 ECI金额]],0)</f>
        <v>0</v>
      </c>
      <c r="AA1075" t="s">
        <v>2198</v>
      </c>
    </row>
    <row r="1076" spans="1:27" x14ac:dyDescent="0.2">
      <c r="A1076" t="s">
        <v>1612</v>
      </c>
      <c r="B1076" s="38" t="s">
        <v>458</v>
      </c>
      <c r="C1076" t="s">
        <v>1730</v>
      </c>
      <c r="D1076" s="38" t="s">
        <v>1731</v>
      </c>
      <c r="E1076" s="38" t="s">
        <v>1743</v>
      </c>
      <c r="F1076">
        <v>12100122</v>
      </c>
      <c r="G1076" s="39" t="s">
        <v>487</v>
      </c>
      <c r="H1076" s="39" t="s">
        <v>105</v>
      </c>
      <c r="I1076" s="38" t="s">
        <v>6</v>
      </c>
      <c r="J1076" s="38" t="s">
        <v>332</v>
      </c>
      <c r="K1076" s="38" t="s">
        <v>104</v>
      </c>
      <c r="L1076" s="38">
        <v>1000</v>
      </c>
      <c r="M1076" s="38">
        <v>800</v>
      </c>
      <c r="N1076" s="2">
        <v>36000</v>
      </c>
      <c r="O1076" s="2">
        <v>1</v>
      </c>
      <c r="P1076" s="2">
        <v>0.10666666666667</v>
      </c>
      <c r="Q1076" s="3">
        <v>0.18870222222222</v>
      </c>
      <c r="R1076" s="48" t="s">
        <v>2195</v>
      </c>
      <c r="S1076" s="25">
        <v>0</v>
      </c>
      <c r="T1076" s="23">
        <v>0.11</v>
      </c>
      <c r="U1076" s="36">
        <f>VLOOKUP(表2[[#This Row],[2014 Segment]],表3[],3)</f>
        <v>0</v>
      </c>
      <c r="V1076" s="50"/>
      <c r="W1076" s="25">
        <f>表2[[#This Row],[GR]]+表2[[#This Row],[根据BU需调整GR]]</f>
        <v>0</v>
      </c>
      <c r="X1076" s="23">
        <f>表2[[#This Row],[MAT销量]]*(1+表2[[#This Row],[调整后GR2]])</f>
        <v>0.10666666666667</v>
      </c>
      <c r="Y1076" s="23">
        <f>表2[[#This Row],[调整结果]]/12/114.03</f>
        <v>7.7952195815918319E-5</v>
      </c>
      <c r="Z1076" s="27">
        <f>ROUND(表2[[#This Row],[调整结果]]-表2[[#This Row],[14 ECI金额]],0)</f>
        <v>0</v>
      </c>
      <c r="AA1076" t="s">
        <v>2198</v>
      </c>
    </row>
    <row r="1077" spans="1:27" x14ac:dyDescent="0.2">
      <c r="A1077" t="s">
        <v>1612</v>
      </c>
      <c r="B1077" s="38" t="s">
        <v>458</v>
      </c>
      <c r="C1077" t="s">
        <v>1730</v>
      </c>
      <c r="D1077" s="38" t="s">
        <v>1731</v>
      </c>
      <c r="E1077" s="38" t="s">
        <v>1743</v>
      </c>
      <c r="F1077">
        <v>12100123</v>
      </c>
      <c r="G1077" s="39" t="s">
        <v>1749</v>
      </c>
      <c r="H1077" s="39" t="s">
        <v>105</v>
      </c>
      <c r="I1077" s="38" t="s">
        <v>6</v>
      </c>
      <c r="J1077" s="38" t="s">
        <v>332</v>
      </c>
      <c r="K1077" s="38" t="s">
        <v>104</v>
      </c>
      <c r="L1077" s="38">
        <v>1000</v>
      </c>
      <c r="M1077" s="38">
        <v>2123</v>
      </c>
      <c r="N1077" s="2">
        <v>38880</v>
      </c>
      <c r="O1077" s="2">
        <v>1</v>
      </c>
      <c r="P1077" s="2">
        <v>36490.133333332997</v>
      </c>
      <c r="Q1077" s="3">
        <v>0.76788065843621001</v>
      </c>
      <c r="R1077" s="48" t="s">
        <v>2197</v>
      </c>
      <c r="S1077" s="25">
        <v>0</v>
      </c>
      <c r="T1077" s="23">
        <v>36490.129999999997</v>
      </c>
      <c r="U1077" s="36">
        <f>VLOOKUP(表2[[#This Row],[2014 Segment]],表3[],3)</f>
        <v>0</v>
      </c>
      <c r="V1077" s="50"/>
      <c r="W1077" s="25">
        <f>表2[[#This Row],[GR]]+表2[[#This Row],[根据BU需调整GR]]</f>
        <v>0</v>
      </c>
      <c r="X1077" s="23">
        <f>表2[[#This Row],[MAT销量]]*(1+表2[[#This Row],[调整后GR2]])</f>
        <v>36490.133333332997</v>
      </c>
      <c r="Y1077" s="23">
        <f>表2[[#This Row],[调整结果]]/12/114.03</f>
        <v>26.667056427645498</v>
      </c>
      <c r="Z1077" s="27">
        <f>ROUND(表2[[#This Row],[调整结果]]-表2[[#This Row],[14 ECI金额]],0)</f>
        <v>0</v>
      </c>
      <c r="AA1077" t="s">
        <v>2198</v>
      </c>
    </row>
    <row r="1078" spans="1:27" x14ac:dyDescent="0.2">
      <c r="A1078" t="s">
        <v>1612</v>
      </c>
      <c r="B1078" s="38" t="s">
        <v>458</v>
      </c>
      <c r="C1078" t="s">
        <v>1730</v>
      </c>
      <c r="D1078" s="38" t="s">
        <v>1731</v>
      </c>
      <c r="E1078" s="38" t="s">
        <v>1750</v>
      </c>
      <c r="F1078">
        <v>12100136</v>
      </c>
      <c r="G1078" s="39" t="s">
        <v>711</v>
      </c>
      <c r="H1078" s="39" t="s">
        <v>105</v>
      </c>
      <c r="I1078" s="38" t="s">
        <v>6</v>
      </c>
      <c r="J1078" s="38" t="s">
        <v>333</v>
      </c>
      <c r="K1078" s="38" t="s">
        <v>104</v>
      </c>
      <c r="L1078" s="38">
        <v>1000</v>
      </c>
      <c r="M1078" s="38">
        <v>800</v>
      </c>
      <c r="N1078" s="2">
        <v>153471.6</v>
      </c>
      <c r="O1078" s="2">
        <v>1</v>
      </c>
      <c r="P1078" s="2">
        <v>114263.03999999999</v>
      </c>
      <c r="Q1078" s="3">
        <v>0.46967960195892999</v>
      </c>
      <c r="R1078" s="48" t="s">
        <v>2196</v>
      </c>
      <c r="S1078" s="25">
        <v>0</v>
      </c>
      <c r="T1078" s="23">
        <v>114263.03999999999</v>
      </c>
      <c r="U1078" s="36">
        <f>VLOOKUP(表2[[#This Row],[2014 Segment]],表3[],3)</f>
        <v>0</v>
      </c>
      <c r="V1078" s="50"/>
      <c r="W1078" s="25">
        <f>表2[[#This Row],[GR]]+表2[[#This Row],[根据BU需调整GR]]</f>
        <v>0</v>
      </c>
      <c r="X1078" s="23">
        <f>表2[[#This Row],[MAT销量]]*(1+表2[[#This Row],[调整后GR2]])</f>
        <v>114263.03999999999</v>
      </c>
      <c r="Y1078" s="23">
        <f>表2[[#This Row],[调整结果]]/12/114.03</f>
        <v>83.503639393142151</v>
      </c>
      <c r="Z1078" s="27">
        <f>ROUND(表2[[#This Row],[调整结果]]-表2[[#This Row],[14 ECI金额]],0)</f>
        <v>0</v>
      </c>
      <c r="AA1078" t="s">
        <v>2198</v>
      </c>
    </row>
    <row r="1079" spans="1:27" x14ac:dyDescent="0.2">
      <c r="A1079" t="s">
        <v>1612</v>
      </c>
      <c r="B1079" s="38" t="s">
        <v>458</v>
      </c>
      <c r="C1079" t="s">
        <v>1730</v>
      </c>
      <c r="D1079" s="38" t="s">
        <v>1731</v>
      </c>
      <c r="E1079" s="38" t="s">
        <v>1750</v>
      </c>
      <c r="F1079">
        <v>12100137</v>
      </c>
      <c r="G1079" s="39" t="s">
        <v>1751</v>
      </c>
      <c r="H1079" s="39" t="s">
        <v>105</v>
      </c>
      <c r="I1079" s="38" t="s">
        <v>6</v>
      </c>
      <c r="J1079" s="38" t="s">
        <v>333</v>
      </c>
      <c r="K1079" s="38" t="s">
        <v>104</v>
      </c>
      <c r="L1079" s="38">
        <v>686</v>
      </c>
      <c r="M1079" s="38">
        <v>300</v>
      </c>
      <c r="N1079" s="2">
        <v>46800</v>
      </c>
      <c r="O1079" s="2">
        <v>1</v>
      </c>
      <c r="P1079" s="2">
        <v>14140.066666667</v>
      </c>
      <c r="Q1079" s="3">
        <v>0.79115021367520999</v>
      </c>
      <c r="R1079" s="48" t="s">
        <v>2197</v>
      </c>
      <c r="S1079" s="25">
        <v>0</v>
      </c>
      <c r="T1079" s="23">
        <v>14140.07</v>
      </c>
      <c r="U1079" s="36">
        <f>VLOOKUP(表2[[#This Row],[2014 Segment]],表3[],3)</f>
        <v>0</v>
      </c>
      <c r="V1079" s="50"/>
      <c r="W1079" s="25">
        <f>表2[[#This Row],[GR]]+表2[[#This Row],[根据BU需调整GR]]</f>
        <v>0</v>
      </c>
      <c r="X1079" s="23">
        <f>表2[[#This Row],[MAT销量]]*(1+表2[[#This Row],[调整后GR2]])</f>
        <v>14140.066666667</v>
      </c>
      <c r="Y1079" s="23">
        <f>表2[[#This Row],[调整结果]]/12/114.03</f>
        <v>10.333586677969979</v>
      </c>
      <c r="Z1079" s="27">
        <f>ROUND(表2[[#This Row],[调整结果]]-表2[[#This Row],[14 ECI金额]],0)</f>
        <v>0</v>
      </c>
      <c r="AA1079" t="s">
        <v>2198</v>
      </c>
    </row>
    <row r="1080" spans="1:27" x14ac:dyDescent="0.2">
      <c r="A1080" t="s">
        <v>1612</v>
      </c>
      <c r="B1080" s="38" t="s">
        <v>458</v>
      </c>
      <c r="C1080" t="s">
        <v>1730</v>
      </c>
      <c r="D1080" s="38" t="s">
        <v>1731</v>
      </c>
      <c r="E1080" s="38" t="s">
        <v>1750</v>
      </c>
      <c r="F1080">
        <v>12100138</v>
      </c>
      <c r="G1080" s="39" t="s">
        <v>1752</v>
      </c>
      <c r="H1080" s="39" t="s">
        <v>105</v>
      </c>
      <c r="I1080" s="38" t="s">
        <v>6</v>
      </c>
      <c r="J1080" s="38" t="s">
        <v>333</v>
      </c>
      <c r="K1080" s="38" t="s">
        <v>106</v>
      </c>
      <c r="L1080" s="38">
        <v>400</v>
      </c>
      <c r="M1080" s="38">
        <v>1090</v>
      </c>
      <c r="N1080" s="2">
        <v>43044</v>
      </c>
      <c r="O1080" s="2">
        <v>1</v>
      </c>
      <c r="P1080" s="2">
        <v>35730.426666667001</v>
      </c>
      <c r="Q1080" s="3">
        <v>0.68306384165040002</v>
      </c>
      <c r="R1080" s="48" t="s">
        <v>2197</v>
      </c>
      <c r="S1080" s="25">
        <v>0</v>
      </c>
      <c r="T1080" s="23">
        <v>35730.43</v>
      </c>
      <c r="U1080" s="36">
        <f>VLOOKUP(表2[[#This Row],[2014 Segment]],表3[],3)</f>
        <v>0</v>
      </c>
      <c r="V1080" s="50"/>
      <c r="W1080" s="25">
        <f>表2[[#This Row],[GR]]+表2[[#This Row],[根据BU需调整GR]]</f>
        <v>0</v>
      </c>
      <c r="X1080" s="23">
        <f>表2[[#This Row],[MAT销量]]*(1+表2[[#This Row],[调整后GR2]])</f>
        <v>35730.426666667001</v>
      </c>
      <c r="Y1080" s="23">
        <f>表2[[#This Row],[调整结果]]/12/114.03</f>
        <v>26.111861400996084</v>
      </c>
      <c r="Z1080" s="27">
        <f>ROUND(表2[[#This Row],[调整结果]]-表2[[#This Row],[14 ECI金额]],0)</f>
        <v>0</v>
      </c>
      <c r="AA1080" t="s">
        <v>2198</v>
      </c>
    </row>
    <row r="1081" spans="1:27" x14ac:dyDescent="0.2">
      <c r="A1081" t="s">
        <v>1612</v>
      </c>
      <c r="B1081" s="38" t="s">
        <v>458</v>
      </c>
      <c r="C1081" t="s">
        <v>1730</v>
      </c>
      <c r="D1081" s="38" t="s">
        <v>1731</v>
      </c>
      <c r="E1081" s="38" t="s">
        <v>1750</v>
      </c>
      <c r="F1081">
        <v>12100141</v>
      </c>
      <c r="G1081" s="39" t="s">
        <v>1753</v>
      </c>
      <c r="H1081" s="39" t="s">
        <v>105</v>
      </c>
      <c r="I1081" s="38" t="s">
        <v>6</v>
      </c>
      <c r="J1081" s="38" t="s">
        <v>333</v>
      </c>
      <c r="K1081" s="38" t="s">
        <v>104</v>
      </c>
      <c r="L1081" s="38">
        <v>700</v>
      </c>
      <c r="M1081" s="38">
        <v>545</v>
      </c>
      <c r="N1081" s="2">
        <v>242546.4</v>
      </c>
      <c r="O1081" s="2">
        <v>2</v>
      </c>
      <c r="P1081" s="2">
        <v>159341.76000000001</v>
      </c>
      <c r="Q1081" s="3">
        <v>0.51309638073374997</v>
      </c>
      <c r="R1081" s="48" t="s">
        <v>2197</v>
      </c>
      <c r="S1081" s="25">
        <v>0</v>
      </c>
      <c r="T1081" s="23">
        <v>159341.76000000001</v>
      </c>
      <c r="U1081" s="36">
        <f>VLOOKUP(表2[[#This Row],[2014 Segment]],表3[],3)</f>
        <v>0</v>
      </c>
      <c r="V1081" s="50"/>
      <c r="W1081" s="25">
        <f>表2[[#This Row],[GR]]+表2[[#This Row],[根据BU需调整GR]]</f>
        <v>0</v>
      </c>
      <c r="X1081" s="23">
        <f>表2[[#This Row],[MAT销量]]*(1+表2[[#This Row],[调整后GR2]])</f>
        <v>159341.76000000001</v>
      </c>
      <c r="Y1081" s="23">
        <f>表2[[#This Row],[调整结果]]/12/114.03</f>
        <v>116.44725072349382</v>
      </c>
      <c r="Z1081" s="27">
        <f>ROUND(表2[[#This Row],[调整结果]]-表2[[#This Row],[14 ECI金额]],0)</f>
        <v>0</v>
      </c>
      <c r="AA1081" t="s">
        <v>2198</v>
      </c>
    </row>
    <row r="1082" spans="1:27" x14ac:dyDescent="0.2">
      <c r="A1082" t="s">
        <v>1612</v>
      </c>
      <c r="B1082" s="38" t="s">
        <v>458</v>
      </c>
      <c r="C1082" t="s">
        <v>1730</v>
      </c>
      <c r="D1082" s="38" t="s">
        <v>1731</v>
      </c>
      <c r="E1082" s="38" t="s">
        <v>1750</v>
      </c>
      <c r="F1082">
        <v>12100142</v>
      </c>
      <c r="G1082" s="39" t="s">
        <v>1754</v>
      </c>
      <c r="H1082" s="39" t="s">
        <v>103</v>
      </c>
      <c r="I1082" s="38" t="s">
        <v>6</v>
      </c>
      <c r="J1082" s="38" t="s">
        <v>333</v>
      </c>
      <c r="K1082" s="38" t="s">
        <v>104</v>
      </c>
      <c r="L1082" s="38">
        <v>1000</v>
      </c>
      <c r="M1082" s="38">
        <v>2036</v>
      </c>
      <c r="N1082" s="2">
        <v>108504.166</v>
      </c>
      <c r="O1082" s="2">
        <v>1</v>
      </c>
      <c r="P1082" s="2">
        <v>53670.12</v>
      </c>
      <c r="Q1082" s="3">
        <v>0.45357511894981001</v>
      </c>
      <c r="R1082" s="48" t="s">
        <v>2196</v>
      </c>
      <c r="S1082" s="25">
        <v>0</v>
      </c>
      <c r="T1082" s="23">
        <v>53670.12</v>
      </c>
      <c r="U1082" s="36">
        <f>VLOOKUP(表2[[#This Row],[2014 Segment]],表3[],3)</f>
        <v>0</v>
      </c>
      <c r="V1082" s="50"/>
      <c r="W1082" s="25">
        <f>表2[[#This Row],[GR]]+表2[[#This Row],[根据BU需调整GR]]</f>
        <v>0</v>
      </c>
      <c r="X1082" s="23">
        <f>表2[[#This Row],[MAT销量]]*(1+表2[[#This Row],[调整后GR2]])</f>
        <v>53670.12</v>
      </c>
      <c r="Y1082" s="23">
        <f>表2[[#This Row],[调整结果]]/12/114.03</f>
        <v>39.222222222222221</v>
      </c>
      <c r="Z1082" s="27">
        <f>ROUND(表2[[#This Row],[调整结果]]-表2[[#This Row],[14 ECI金额]],0)</f>
        <v>0</v>
      </c>
      <c r="AA1082" t="s">
        <v>2198</v>
      </c>
    </row>
    <row r="1083" spans="1:27" x14ac:dyDescent="0.2">
      <c r="A1083" t="s">
        <v>1612</v>
      </c>
      <c r="B1083" s="38" t="s">
        <v>458</v>
      </c>
      <c r="C1083" t="s">
        <v>1730</v>
      </c>
      <c r="D1083" s="38" t="s">
        <v>1731</v>
      </c>
      <c r="E1083" s="38" t="s">
        <v>1750</v>
      </c>
      <c r="F1083">
        <v>12100144</v>
      </c>
      <c r="G1083" s="39" t="s">
        <v>1755</v>
      </c>
      <c r="H1083" s="39" t="s">
        <v>105</v>
      </c>
      <c r="I1083" s="38" t="s">
        <v>6</v>
      </c>
      <c r="J1083" s="38" t="s">
        <v>333</v>
      </c>
      <c r="K1083" s="38" t="s">
        <v>104</v>
      </c>
      <c r="L1083" s="38">
        <v>930</v>
      </c>
      <c r="M1083" s="38">
        <v>1890</v>
      </c>
      <c r="N1083" s="2">
        <v>68008.800000000003</v>
      </c>
      <c r="O1083" s="2">
        <v>1</v>
      </c>
      <c r="P1083" s="2">
        <v>55344.853333332998</v>
      </c>
      <c r="Q1083" s="3">
        <v>0.77759348790157001</v>
      </c>
      <c r="R1083" s="48" t="s">
        <v>2197</v>
      </c>
      <c r="S1083" s="25">
        <v>0</v>
      </c>
      <c r="T1083" s="23">
        <v>55344.85</v>
      </c>
      <c r="U1083" s="36">
        <f>VLOOKUP(表2[[#This Row],[2014 Segment]],表3[],3)</f>
        <v>0</v>
      </c>
      <c r="V1083" s="50"/>
      <c r="W1083" s="25">
        <f>表2[[#This Row],[GR]]+表2[[#This Row],[根据BU需调整GR]]</f>
        <v>0</v>
      </c>
      <c r="X1083" s="23">
        <f>表2[[#This Row],[MAT销量]]*(1+表2[[#This Row],[调整后GR2]])</f>
        <v>55344.853333332998</v>
      </c>
      <c r="Y1083" s="23">
        <f>表2[[#This Row],[调整结果]]/12/114.03</f>
        <v>40.446120416654239</v>
      </c>
      <c r="Z1083" s="27">
        <f>ROUND(表2[[#This Row],[调整结果]]-表2[[#This Row],[14 ECI金额]],0)</f>
        <v>0</v>
      </c>
      <c r="AA1083" t="s">
        <v>2198</v>
      </c>
    </row>
    <row r="1084" spans="1:27" x14ac:dyDescent="0.2">
      <c r="A1084" t="s">
        <v>1612</v>
      </c>
      <c r="B1084" s="38" t="s">
        <v>458</v>
      </c>
      <c r="C1084" t="s">
        <v>1730</v>
      </c>
      <c r="D1084" s="38" t="s">
        <v>1731</v>
      </c>
      <c r="E1084" s="38" t="s">
        <v>1750</v>
      </c>
      <c r="F1084">
        <v>12100145</v>
      </c>
      <c r="G1084" s="39" t="s">
        <v>1756</v>
      </c>
      <c r="H1084" s="39" t="s">
        <v>105</v>
      </c>
      <c r="I1084" s="38" t="s">
        <v>6</v>
      </c>
      <c r="J1084" s="38" t="s">
        <v>333</v>
      </c>
      <c r="K1084" s="38" t="s">
        <v>106</v>
      </c>
      <c r="L1084" s="38">
        <v>290</v>
      </c>
      <c r="M1084" s="38">
        <v>200</v>
      </c>
      <c r="N1084" s="2">
        <v>63530.400000000001</v>
      </c>
      <c r="O1084" s="2">
        <v>1</v>
      </c>
      <c r="P1084" s="2">
        <v>67454.373333333002</v>
      </c>
      <c r="Q1084" s="3">
        <v>0.91987615377834997</v>
      </c>
      <c r="R1084" s="48" t="s">
        <v>2197</v>
      </c>
      <c r="S1084" s="25">
        <v>0</v>
      </c>
      <c r="T1084" s="23">
        <v>67454.37</v>
      </c>
      <c r="U1084" s="36">
        <f>VLOOKUP(表2[[#This Row],[2014 Segment]],表3[],3)</f>
        <v>0</v>
      </c>
      <c r="V1084" s="50"/>
      <c r="W1084" s="25">
        <f>表2[[#This Row],[GR]]+表2[[#This Row],[根据BU需调整GR]]</f>
        <v>0</v>
      </c>
      <c r="X1084" s="23">
        <f>表2[[#This Row],[MAT销量]]*(1+表2[[#This Row],[调整后GR2]])</f>
        <v>67454.373333333002</v>
      </c>
      <c r="Y1084" s="23">
        <f>表2[[#This Row],[调整结果]]/12/114.03</f>
        <v>49.295779862998771</v>
      </c>
      <c r="Z1084" s="27">
        <f>ROUND(表2[[#This Row],[调整结果]]-表2[[#This Row],[14 ECI金额]],0)</f>
        <v>0</v>
      </c>
      <c r="AA1084" t="s">
        <v>2198</v>
      </c>
    </row>
    <row r="1085" spans="1:27" x14ac:dyDescent="0.2">
      <c r="A1085" t="s">
        <v>1612</v>
      </c>
      <c r="B1085" s="38" t="s">
        <v>458</v>
      </c>
      <c r="C1085" t="s">
        <v>1730</v>
      </c>
      <c r="D1085" s="38" t="s">
        <v>1731</v>
      </c>
      <c r="E1085" s="38" t="s">
        <v>1750</v>
      </c>
      <c r="F1085">
        <v>12100146</v>
      </c>
      <c r="G1085" s="39" t="s">
        <v>488</v>
      </c>
      <c r="H1085" s="39" t="s">
        <v>103</v>
      </c>
      <c r="I1085" s="38" t="s">
        <v>6</v>
      </c>
      <c r="J1085" s="38" t="s">
        <v>333</v>
      </c>
      <c r="K1085" s="38" t="s">
        <v>104</v>
      </c>
      <c r="L1085" s="38">
        <v>1362</v>
      </c>
      <c r="M1085" s="38">
        <v>3709</v>
      </c>
      <c r="N1085" s="2">
        <v>118719.17</v>
      </c>
      <c r="O1085" s="2">
        <v>1</v>
      </c>
      <c r="P1085" s="2">
        <v>64466.346666666999</v>
      </c>
      <c r="Q1085" s="3">
        <v>0.51756156987957003</v>
      </c>
      <c r="R1085" s="48" t="s">
        <v>2197</v>
      </c>
      <c r="S1085" s="25">
        <v>0</v>
      </c>
      <c r="T1085" s="23">
        <v>64466.35</v>
      </c>
      <c r="U1085" s="36">
        <f>VLOOKUP(表2[[#This Row],[2014 Segment]],表3[],3)</f>
        <v>0</v>
      </c>
      <c r="V1085" s="50"/>
      <c r="W1085" s="25">
        <f>表2[[#This Row],[GR]]+表2[[#This Row],[根据BU需调整GR]]</f>
        <v>0</v>
      </c>
      <c r="X1085" s="23">
        <f>表2[[#This Row],[MAT销量]]*(1+表2[[#This Row],[调整后GR2]])</f>
        <v>64466.346666666999</v>
      </c>
      <c r="Y1085" s="23">
        <f>表2[[#This Row],[调整结果]]/12/114.03</f>
        <v>47.112124489656964</v>
      </c>
      <c r="Z1085" s="27">
        <f>ROUND(表2[[#This Row],[调整结果]]-表2[[#This Row],[14 ECI金额]],0)</f>
        <v>0</v>
      </c>
      <c r="AA1085" t="s">
        <v>2198</v>
      </c>
    </row>
    <row r="1086" spans="1:27" x14ac:dyDescent="0.2">
      <c r="A1086" t="s">
        <v>1612</v>
      </c>
      <c r="B1086" s="38" t="s">
        <v>458</v>
      </c>
      <c r="C1086" t="s">
        <v>1730</v>
      </c>
      <c r="D1086" s="38" t="s">
        <v>1731</v>
      </c>
      <c r="E1086" s="38" t="s">
        <v>1743</v>
      </c>
      <c r="F1086">
        <v>12100155</v>
      </c>
      <c r="G1086" s="39" t="s">
        <v>1757</v>
      </c>
      <c r="H1086" s="39" t="s">
        <v>105</v>
      </c>
      <c r="I1086" s="38" t="s">
        <v>6</v>
      </c>
      <c r="J1086" s="38" t="s">
        <v>1758</v>
      </c>
      <c r="K1086" s="38" t="s">
        <v>106</v>
      </c>
      <c r="L1086" s="38">
        <v>900</v>
      </c>
      <c r="M1086" s="38">
        <v>727</v>
      </c>
      <c r="N1086" s="2">
        <v>36000</v>
      </c>
      <c r="O1086" s="2">
        <v>1</v>
      </c>
      <c r="P1086" s="2">
        <v>25847.866666667</v>
      </c>
      <c r="Q1086" s="3">
        <v>0.79574166666667001</v>
      </c>
      <c r="R1086" s="48" t="s">
        <v>2197</v>
      </c>
      <c r="S1086" s="25">
        <v>0</v>
      </c>
      <c r="T1086" s="23">
        <v>25847.87</v>
      </c>
      <c r="U1086" s="36">
        <f>VLOOKUP(表2[[#This Row],[2014 Segment]],表3[],3)</f>
        <v>0</v>
      </c>
      <c r="V1086" s="50"/>
      <c r="W1086" s="25">
        <f>表2[[#This Row],[GR]]+表2[[#This Row],[根据BU需调整GR]]</f>
        <v>0</v>
      </c>
      <c r="X1086" s="23">
        <f>表2[[#This Row],[MAT销量]]*(1+表2[[#This Row],[调整后GR2]])</f>
        <v>25847.866666667</v>
      </c>
      <c r="Y1086" s="23">
        <f>表2[[#This Row],[调整结果]]/12/114.03</f>
        <v>18.889668410847293</v>
      </c>
      <c r="Z1086" s="27">
        <f>ROUND(表2[[#This Row],[调整结果]]-表2[[#This Row],[14 ECI金额]],0)</f>
        <v>0</v>
      </c>
      <c r="AA1086" t="s">
        <v>2198</v>
      </c>
    </row>
    <row r="1087" spans="1:27" x14ac:dyDescent="0.2">
      <c r="A1087" t="s">
        <v>1612</v>
      </c>
      <c r="B1087" s="38" t="s">
        <v>458</v>
      </c>
      <c r="C1087" t="s">
        <v>1730</v>
      </c>
      <c r="D1087" s="38" t="s">
        <v>1731</v>
      </c>
      <c r="E1087" s="38" t="s">
        <v>1739</v>
      </c>
      <c r="F1087">
        <v>12100168</v>
      </c>
      <c r="G1087" s="39" t="s">
        <v>1759</v>
      </c>
      <c r="H1087" s="39" t="s">
        <v>105</v>
      </c>
      <c r="I1087" s="38" t="s">
        <v>6</v>
      </c>
      <c r="J1087" s="38" t="s">
        <v>146</v>
      </c>
      <c r="K1087" s="38" t="s">
        <v>106</v>
      </c>
      <c r="L1087" s="38">
        <v>300</v>
      </c>
      <c r="M1087" s="38">
        <v>400</v>
      </c>
      <c r="N1087" s="2">
        <v>71256</v>
      </c>
      <c r="O1087" s="2">
        <v>1</v>
      </c>
      <c r="P1087" s="2">
        <v>48654</v>
      </c>
      <c r="Q1087" s="3">
        <v>0.84810626473560002</v>
      </c>
      <c r="R1087" s="48" t="s">
        <v>2197</v>
      </c>
      <c r="S1087" s="25">
        <v>0</v>
      </c>
      <c r="T1087" s="23">
        <v>48654</v>
      </c>
      <c r="U1087" s="36">
        <f>VLOOKUP(表2[[#This Row],[2014 Segment]],表3[],3)</f>
        <v>0</v>
      </c>
      <c r="V1087" s="50"/>
      <c r="W1087" s="25">
        <f>表2[[#This Row],[GR]]+表2[[#This Row],[根据BU需调整GR]]</f>
        <v>0</v>
      </c>
      <c r="X1087" s="23">
        <f>表2[[#This Row],[MAT销量]]*(1+表2[[#This Row],[调整后GR2]])</f>
        <v>48654</v>
      </c>
      <c r="Y1087" s="23">
        <f>表2[[#This Row],[调整结果]]/12/114.03</f>
        <v>35.556432517758488</v>
      </c>
      <c r="Z1087" s="27">
        <f>ROUND(表2[[#This Row],[调整结果]]-表2[[#This Row],[14 ECI金额]],0)</f>
        <v>0</v>
      </c>
      <c r="AA1087" t="s">
        <v>2198</v>
      </c>
    </row>
    <row r="1088" spans="1:27" x14ac:dyDescent="0.2">
      <c r="A1088" t="s">
        <v>1612</v>
      </c>
      <c r="B1088" s="38" t="s">
        <v>458</v>
      </c>
      <c r="C1088" t="s">
        <v>1730</v>
      </c>
      <c r="D1088" s="38" t="s">
        <v>1731</v>
      </c>
      <c r="E1088" s="38" t="s">
        <v>1750</v>
      </c>
      <c r="F1088">
        <v>13000047</v>
      </c>
      <c r="G1088" s="39" t="s">
        <v>1760</v>
      </c>
      <c r="H1088" s="39" t="s">
        <v>105</v>
      </c>
      <c r="I1088" s="38" t="s">
        <v>6</v>
      </c>
      <c r="J1088" s="38" t="s">
        <v>333</v>
      </c>
      <c r="K1088" s="38" t="s">
        <v>104</v>
      </c>
      <c r="L1088" s="38">
        <v>650</v>
      </c>
      <c r="M1088" s="38">
        <v>800</v>
      </c>
      <c r="N1088" s="2">
        <v>36000</v>
      </c>
      <c r="O1088" s="2">
        <v>1</v>
      </c>
      <c r="P1088" s="2">
        <v>21111.173333333001</v>
      </c>
      <c r="Q1088" s="3">
        <v>0.79905277777778005</v>
      </c>
      <c r="R1088" s="48" t="s">
        <v>2197</v>
      </c>
      <c r="S1088" s="25">
        <v>0</v>
      </c>
      <c r="T1088" s="23">
        <v>21111.17</v>
      </c>
      <c r="U1088" s="36">
        <f>VLOOKUP(表2[[#This Row],[2014 Segment]],表3[],3)</f>
        <v>0</v>
      </c>
      <c r="V1088" s="50"/>
      <c r="W1088" s="25">
        <f>表2[[#This Row],[GR]]+表2[[#This Row],[根据BU需调整GR]]</f>
        <v>0</v>
      </c>
      <c r="X1088" s="23">
        <f>表2[[#This Row],[MAT销量]]*(1+表2[[#This Row],[调整后GR2]])</f>
        <v>21111.173333333001</v>
      </c>
      <c r="Y1088" s="23">
        <f>表2[[#This Row],[调整结果]]/12/114.03</f>
        <v>15.428084227347336</v>
      </c>
      <c r="Z1088" s="27">
        <f>ROUND(表2[[#This Row],[调整结果]]-表2[[#This Row],[14 ECI金额]],0)</f>
        <v>0</v>
      </c>
      <c r="AA1088" t="s">
        <v>2198</v>
      </c>
    </row>
    <row r="1089" spans="1:27" x14ac:dyDescent="0.2">
      <c r="A1089" t="s">
        <v>1612</v>
      </c>
      <c r="B1089" s="38" t="s">
        <v>458</v>
      </c>
      <c r="C1089" t="s">
        <v>1730</v>
      </c>
      <c r="D1089" s="38" t="s">
        <v>1731</v>
      </c>
      <c r="E1089" s="38" t="s">
        <v>1739</v>
      </c>
      <c r="F1089">
        <v>91004965</v>
      </c>
      <c r="G1089" s="39" t="s">
        <v>1761</v>
      </c>
      <c r="H1089" s="39" t="s">
        <v>105</v>
      </c>
      <c r="I1089" s="38" t="s">
        <v>6</v>
      </c>
      <c r="J1089" s="38" t="s">
        <v>146</v>
      </c>
      <c r="K1089" s="38" t="s">
        <v>106</v>
      </c>
      <c r="L1089" s="38">
        <v>1200</v>
      </c>
      <c r="M1089" s="38">
        <v>1800</v>
      </c>
      <c r="N1089" s="2">
        <v>36000</v>
      </c>
      <c r="O1089" s="2">
        <v>1</v>
      </c>
      <c r="P1089" s="2">
        <v>33450.133333332997</v>
      </c>
      <c r="Q1089" s="3">
        <v>0.89598999999999995</v>
      </c>
      <c r="R1089" s="48" t="s">
        <v>2197</v>
      </c>
      <c r="S1089" s="25">
        <v>0</v>
      </c>
      <c r="T1089" s="23">
        <v>33450.129999999997</v>
      </c>
      <c r="U1089" s="36">
        <f>VLOOKUP(表2[[#This Row],[2014 Segment]],表3[],3)</f>
        <v>0</v>
      </c>
      <c r="V1089" s="50"/>
      <c r="W1089" s="25">
        <f>表2[[#This Row],[GR]]+表2[[#This Row],[根据BU需调整GR]]</f>
        <v>0</v>
      </c>
      <c r="X1089" s="23">
        <f>表2[[#This Row],[MAT销量]]*(1+表2[[#This Row],[调整后GR2]])</f>
        <v>33450.133333332997</v>
      </c>
      <c r="Y1089" s="23">
        <f>表2[[#This Row],[调整结果]]/12/114.03</f>
        <v>24.445418846891897</v>
      </c>
      <c r="Z1089" s="27">
        <f>ROUND(表2[[#This Row],[调整结果]]-表2[[#This Row],[14 ECI金额]],0)</f>
        <v>0</v>
      </c>
      <c r="AA1089" t="s">
        <v>2198</v>
      </c>
    </row>
    <row r="1090" spans="1:27" x14ac:dyDescent="0.2">
      <c r="A1090" t="s">
        <v>1612</v>
      </c>
      <c r="B1090" s="38" t="s">
        <v>458</v>
      </c>
      <c r="C1090" t="s">
        <v>1730</v>
      </c>
      <c r="D1090" s="38" t="s">
        <v>1731</v>
      </c>
      <c r="E1090" s="38" t="s">
        <v>1739</v>
      </c>
      <c r="F1090">
        <v>91004968</v>
      </c>
      <c r="G1090" s="39" t="s">
        <v>1762</v>
      </c>
      <c r="H1090" s="39" t="s">
        <v>105</v>
      </c>
      <c r="I1090" s="38" t="s">
        <v>6</v>
      </c>
      <c r="J1090" s="38" t="s">
        <v>146</v>
      </c>
      <c r="K1090" s="38" t="s">
        <v>106</v>
      </c>
      <c r="L1090" s="38">
        <v>400</v>
      </c>
      <c r="M1090" s="38">
        <v>363</v>
      </c>
      <c r="N1090" s="2">
        <v>36000</v>
      </c>
      <c r="O1090" s="2">
        <v>1</v>
      </c>
      <c r="P1090" s="2">
        <v>0</v>
      </c>
      <c r="Q1090" s="3">
        <v>0</v>
      </c>
      <c r="R1090" s="48" t="s">
        <v>2195</v>
      </c>
      <c r="S1090" s="25">
        <v>0</v>
      </c>
      <c r="T1090" s="23">
        <v>0</v>
      </c>
      <c r="U1090" s="36">
        <f>VLOOKUP(表2[[#This Row],[2014 Segment]],表3[],3)</f>
        <v>0</v>
      </c>
      <c r="V1090" s="50"/>
      <c r="W1090" s="25">
        <f>表2[[#This Row],[GR]]+表2[[#This Row],[根据BU需调整GR]]</f>
        <v>0</v>
      </c>
      <c r="X1090" s="23">
        <f>表2[[#This Row],[MAT销量]]*(1+表2[[#This Row],[调整后GR2]])</f>
        <v>0</v>
      </c>
      <c r="Y1090" s="23">
        <f>表2[[#This Row],[调整结果]]/12/114.03</f>
        <v>0</v>
      </c>
      <c r="Z1090" s="27">
        <f>ROUND(表2[[#This Row],[调整结果]]-表2[[#This Row],[14 ECI金额]],0)</f>
        <v>0</v>
      </c>
      <c r="AA1090" t="s">
        <v>2198</v>
      </c>
    </row>
    <row r="1091" spans="1:27" x14ac:dyDescent="0.2">
      <c r="A1091" t="s">
        <v>1612</v>
      </c>
      <c r="B1091" s="38" t="s">
        <v>458</v>
      </c>
      <c r="C1091" t="s">
        <v>1730</v>
      </c>
      <c r="D1091" s="38" t="s">
        <v>1731</v>
      </c>
      <c r="E1091" s="38" t="s">
        <v>1732</v>
      </c>
      <c r="F1091">
        <v>91005496</v>
      </c>
      <c r="G1091" s="39" t="s">
        <v>1763</v>
      </c>
      <c r="H1091" s="39" t="s">
        <v>105</v>
      </c>
      <c r="I1091" s="38" t="s">
        <v>6</v>
      </c>
      <c r="J1091" s="38" t="s">
        <v>329</v>
      </c>
      <c r="K1091" s="38" t="s">
        <v>106</v>
      </c>
      <c r="L1091" s="38">
        <v>45</v>
      </c>
      <c r="M1091" s="38">
        <v>50</v>
      </c>
      <c r="N1091" s="2">
        <v>49800</v>
      </c>
      <c r="O1091" s="2">
        <v>1</v>
      </c>
      <c r="P1091" s="2">
        <v>32233.386666667</v>
      </c>
      <c r="Q1091" s="3">
        <v>0.67749036144578001</v>
      </c>
      <c r="R1091" s="48" t="s">
        <v>2197</v>
      </c>
      <c r="S1091" s="25">
        <v>0</v>
      </c>
      <c r="T1091" s="23">
        <v>32233.39</v>
      </c>
      <c r="U1091" s="36">
        <f>VLOOKUP(表2[[#This Row],[2014 Segment]],表3[],3)</f>
        <v>0</v>
      </c>
      <c r="V1091" s="50"/>
      <c r="W1091" s="25">
        <f>表2[[#This Row],[GR]]+表2[[#This Row],[根据BU需调整GR]]</f>
        <v>0</v>
      </c>
      <c r="X1091" s="23">
        <f>表2[[#This Row],[MAT销量]]*(1+表2[[#This Row],[调整后GR2]])</f>
        <v>32233.386666667</v>
      </c>
      <c r="Y1091" s="23">
        <f>表2[[#This Row],[调整结果]]/12/114.03</f>
        <v>23.556218149220236</v>
      </c>
      <c r="Z1091" s="27">
        <f>ROUND(表2[[#This Row],[调整结果]]-表2[[#This Row],[14 ECI金额]],0)</f>
        <v>0</v>
      </c>
      <c r="AA1091" t="s">
        <v>2198</v>
      </c>
    </row>
    <row r="1092" spans="1:27" x14ac:dyDescent="0.2">
      <c r="A1092" t="s">
        <v>1612</v>
      </c>
      <c r="B1092" s="38" t="s">
        <v>458</v>
      </c>
      <c r="C1092" t="s">
        <v>1730</v>
      </c>
      <c r="D1092" s="38" t="s">
        <v>1731</v>
      </c>
      <c r="E1092" s="38" t="s">
        <v>1732</v>
      </c>
      <c r="F1092">
        <v>91005501</v>
      </c>
      <c r="G1092" s="39" t="s">
        <v>1764</v>
      </c>
      <c r="H1092" s="39" t="s">
        <v>105</v>
      </c>
      <c r="I1092" s="38" t="s">
        <v>6</v>
      </c>
      <c r="J1092" s="38" t="s">
        <v>329</v>
      </c>
      <c r="K1092" s="38" t="s">
        <v>107</v>
      </c>
      <c r="L1092" s="38">
        <v>0</v>
      </c>
      <c r="M1092" s="38">
        <v>100</v>
      </c>
      <c r="N1092" s="2">
        <v>88800</v>
      </c>
      <c r="O1092" s="2">
        <v>1</v>
      </c>
      <c r="P1092" s="2">
        <v>65814.946666667005</v>
      </c>
      <c r="Q1092" s="3">
        <v>0.99409009009008997</v>
      </c>
      <c r="R1092" s="48" t="s">
        <v>2197</v>
      </c>
      <c r="S1092" s="25">
        <v>0</v>
      </c>
      <c r="T1092" s="23">
        <v>65814.95</v>
      </c>
      <c r="U1092" s="36">
        <f>VLOOKUP(表2[[#This Row],[2014 Segment]],表3[],3)</f>
        <v>0</v>
      </c>
      <c r="V1092" s="50"/>
      <c r="W1092" s="25">
        <f>表2[[#This Row],[GR]]+表2[[#This Row],[根据BU需调整GR]]</f>
        <v>0</v>
      </c>
      <c r="X1092" s="23">
        <f>表2[[#This Row],[MAT销量]]*(1+表2[[#This Row],[调整后GR2]])</f>
        <v>65814.946666667005</v>
      </c>
      <c r="Y1092" s="23">
        <f>表2[[#This Row],[调整结果]]/12/114.03</f>
        <v>48.097683845382072</v>
      </c>
      <c r="Z1092" s="27">
        <f>ROUND(表2[[#This Row],[调整结果]]-表2[[#This Row],[14 ECI金额]],0)</f>
        <v>0</v>
      </c>
      <c r="AA1092" t="s">
        <v>2198</v>
      </c>
    </row>
    <row r="1093" spans="1:27" x14ac:dyDescent="0.2">
      <c r="A1093" t="s">
        <v>1612</v>
      </c>
      <c r="B1093" s="38" t="s">
        <v>458</v>
      </c>
      <c r="C1093" t="s">
        <v>1730</v>
      </c>
      <c r="D1093" s="38" t="s">
        <v>1731</v>
      </c>
      <c r="E1093" s="38" t="s">
        <v>1743</v>
      </c>
      <c r="F1093">
        <v>91005523</v>
      </c>
      <c r="G1093" s="39" t="s">
        <v>1765</v>
      </c>
      <c r="H1093" s="39" t="s">
        <v>105</v>
      </c>
      <c r="I1093" s="38" t="s">
        <v>6</v>
      </c>
      <c r="J1093" s="38" t="s">
        <v>332</v>
      </c>
      <c r="K1093" s="38" t="s">
        <v>106</v>
      </c>
      <c r="L1093" s="38">
        <v>720</v>
      </c>
      <c r="M1093" s="38">
        <v>500</v>
      </c>
      <c r="N1093" s="2">
        <v>36000</v>
      </c>
      <c r="O1093" s="2">
        <v>1</v>
      </c>
      <c r="P1093" s="2">
        <v>0</v>
      </c>
      <c r="Q1093" s="3">
        <v>0</v>
      </c>
      <c r="R1093" s="48" t="s">
        <v>2195</v>
      </c>
      <c r="S1093" s="25">
        <v>0</v>
      </c>
      <c r="T1093" s="23">
        <v>0</v>
      </c>
      <c r="U1093" s="36">
        <f>VLOOKUP(表2[[#This Row],[2014 Segment]],表3[],3)</f>
        <v>0</v>
      </c>
      <c r="V1093" s="50"/>
      <c r="W1093" s="25">
        <f>表2[[#This Row],[GR]]+表2[[#This Row],[根据BU需调整GR]]</f>
        <v>0</v>
      </c>
      <c r="X1093" s="23">
        <f>表2[[#This Row],[MAT销量]]*(1+表2[[#This Row],[调整后GR2]])</f>
        <v>0</v>
      </c>
      <c r="Y1093" s="23">
        <f>表2[[#This Row],[调整结果]]/12/114.03</f>
        <v>0</v>
      </c>
      <c r="Z1093" s="27">
        <f>ROUND(表2[[#This Row],[调整结果]]-表2[[#This Row],[14 ECI金额]],0)</f>
        <v>0</v>
      </c>
      <c r="AA1093" t="s">
        <v>2198</v>
      </c>
    </row>
    <row r="1094" spans="1:27" x14ac:dyDescent="0.2">
      <c r="A1094" t="s">
        <v>1612</v>
      </c>
      <c r="B1094" s="38" t="s">
        <v>458</v>
      </c>
      <c r="C1094" t="s">
        <v>1730</v>
      </c>
      <c r="D1094" s="38" t="s">
        <v>1731</v>
      </c>
      <c r="E1094" s="38" t="s">
        <v>1743</v>
      </c>
      <c r="F1094">
        <v>91005524</v>
      </c>
      <c r="G1094" s="39" t="s">
        <v>1766</v>
      </c>
      <c r="H1094" s="39" t="s">
        <v>105</v>
      </c>
      <c r="I1094" s="38" t="s">
        <v>6</v>
      </c>
      <c r="J1094" s="38" t="s">
        <v>332</v>
      </c>
      <c r="K1094" s="38" t="s">
        <v>104</v>
      </c>
      <c r="L1094" s="38">
        <v>600</v>
      </c>
      <c r="M1094" s="38">
        <v>392</v>
      </c>
      <c r="N1094" s="2">
        <v>36000</v>
      </c>
      <c r="O1094" s="2">
        <v>1</v>
      </c>
      <c r="P1094" s="2">
        <v>3041.0666666666998</v>
      </c>
      <c r="Q1094" s="3">
        <v>9.6944444444444E-2</v>
      </c>
      <c r="R1094" s="48" t="s">
        <v>2195</v>
      </c>
      <c r="S1094" s="25">
        <v>0</v>
      </c>
      <c r="T1094" s="23">
        <v>3041.07</v>
      </c>
      <c r="U1094" s="36">
        <f>VLOOKUP(表2[[#This Row],[2014 Segment]],表3[],3)</f>
        <v>0</v>
      </c>
      <c r="V1094" s="50"/>
      <c r="W1094" s="25">
        <f>表2[[#This Row],[GR]]+表2[[#This Row],[根据BU需调整GR]]</f>
        <v>0</v>
      </c>
      <c r="X1094" s="23">
        <f>表2[[#This Row],[MAT销量]]*(1+表2[[#This Row],[调整后GR2]])</f>
        <v>3041.0666666666998</v>
      </c>
      <c r="Y1094" s="23">
        <f>表2[[#This Row],[调整结果]]/12/114.03</f>
        <v>2.2224171027117863</v>
      </c>
      <c r="Z1094" s="27">
        <f>ROUND(表2[[#This Row],[调整结果]]-表2[[#This Row],[14 ECI金额]],0)</f>
        <v>0</v>
      </c>
      <c r="AA1094" t="s">
        <v>2198</v>
      </c>
    </row>
    <row r="1095" spans="1:27" x14ac:dyDescent="0.2">
      <c r="A1095" t="s">
        <v>1612</v>
      </c>
      <c r="B1095" s="38" t="s">
        <v>458</v>
      </c>
      <c r="C1095" t="s">
        <v>1730</v>
      </c>
      <c r="D1095" s="38" t="s">
        <v>1731</v>
      </c>
      <c r="E1095" s="38" t="s">
        <v>1743</v>
      </c>
      <c r="F1095">
        <v>91005531</v>
      </c>
      <c r="G1095" s="39" t="s">
        <v>712</v>
      </c>
      <c r="H1095" s="39" t="s">
        <v>105</v>
      </c>
      <c r="I1095" s="38" t="s">
        <v>6</v>
      </c>
      <c r="J1095" s="38" t="s">
        <v>332</v>
      </c>
      <c r="K1095" s="38" t="s">
        <v>106</v>
      </c>
      <c r="L1095" s="38">
        <v>650</v>
      </c>
      <c r="M1095" s="38">
        <v>400</v>
      </c>
      <c r="N1095" s="2">
        <v>44640</v>
      </c>
      <c r="O1095" s="2">
        <v>1</v>
      </c>
      <c r="P1095" s="2">
        <v>29192.213333332998</v>
      </c>
      <c r="Q1095" s="3">
        <v>0.85392293906810002</v>
      </c>
      <c r="R1095" s="48" t="s">
        <v>2197</v>
      </c>
      <c r="S1095" s="25">
        <v>0</v>
      </c>
      <c r="T1095" s="23">
        <v>29192.21</v>
      </c>
      <c r="U1095" s="36">
        <f>VLOOKUP(表2[[#This Row],[2014 Segment]],表3[],3)</f>
        <v>0</v>
      </c>
      <c r="V1095" s="50"/>
      <c r="W1095" s="25">
        <f>表2[[#This Row],[GR]]+表2[[#This Row],[根据BU需调整GR]]</f>
        <v>0</v>
      </c>
      <c r="X1095" s="23">
        <f>表2[[#This Row],[MAT销量]]*(1+表2[[#This Row],[调整后GR2]])</f>
        <v>29192.213333332998</v>
      </c>
      <c r="Y1095" s="23">
        <f>表2[[#This Row],[调整结果]]/12/114.03</f>
        <v>21.333723094312166</v>
      </c>
      <c r="Z1095" s="27">
        <f>ROUND(表2[[#This Row],[调整结果]]-表2[[#This Row],[14 ECI金额]],0)</f>
        <v>0</v>
      </c>
      <c r="AA1095" t="s">
        <v>2198</v>
      </c>
    </row>
    <row r="1096" spans="1:27" x14ac:dyDescent="0.2">
      <c r="A1096" t="s">
        <v>1612</v>
      </c>
      <c r="B1096" s="38" t="s">
        <v>458</v>
      </c>
      <c r="C1096" t="s">
        <v>1730</v>
      </c>
      <c r="D1096" s="38" t="s">
        <v>1731</v>
      </c>
      <c r="E1096" s="38" t="s">
        <v>1732</v>
      </c>
      <c r="F1096">
        <v>91015023</v>
      </c>
      <c r="G1096" s="39" t="s">
        <v>1767</v>
      </c>
      <c r="H1096" s="39" t="s">
        <v>105</v>
      </c>
      <c r="I1096" s="38" t="s">
        <v>6</v>
      </c>
      <c r="J1096" s="38" t="s">
        <v>154</v>
      </c>
      <c r="K1096" s="38" t="s">
        <v>106</v>
      </c>
      <c r="L1096" s="38">
        <v>350</v>
      </c>
      <c r="M1096" s="38">
        <v>200</v>
      </c>
      <c r="N1096" s="2">
        <v>98400</v>
      </c>
      <c r="O1096" s="2">
        <v>1</v>
      </c>
      <c r="P1096" s="2">
        <v>98280.4</v>
      </c>
      <c r="Q1096" s="3">
        <v>0.53841361788618003</v>
      </c>
      <c r="R1096" s="48" t="s">
        <v>2197</v>
      </c>
      <c r="S1096" s="25">
        <v>0</v>
      </c>
      <c r="T1096" s="23">
        <v>98280.4</v>
      </c>
      <c r="U1096" s="36">
        <f>VLOOKUP(表2[[#This Row],[2014 Segment]],表3[],3)</f>
        <v>0</v>
      </c>
      <c r="V1096" s="50"/>
      <c r="W1096" s="25">
        <f>表2[[#This Row],[GR]]+表2[[#This Row],[根据BU需调整GR]]</f>
        <v>0</v>
      </c>
      <c r="X1096" s="23">
        <f>表2[[#This Row],[MAT销量]]*(1+表2[[#This Row],[调整后GR2]])</f>
        <v>98280.4</v>
      </c>
      <c r="Y1096" s="23">
        <f>表2[[#This Row],[调整结果]]/12/114.03</f>
        <v>71.82349674062381</v>
      </c>
      <c r="Z1096" s="27">
        <f>ROUND(表2[[#This Row],[调整结果]]-表2[[#This Row],[14 ECI金额]],0)</f>
        <v>0</v>
      </c>
      <c r="AA1096" t="s">
        <v>2198</v>
      </c>
    </row>
    <row r="1097" spans="1:27" x14ac:dyDescent="0.2">
      <c r="A1097" t="s">
        <v>1612</v>
      </c>
      <c r="B1097" s="38" t="s">
        <v>458</v>
      </c>
      <c r="C1097" t="s">
        <v>1730</v>
      </c>
      <c r="D1097" s="38" t="s">
        <v>1731</v>
      </c>
      <c r="E1097" s="38" t="s">
        <v>1743</v>
      </c>
      <c r="F1097">
        <v>91016153</v>
      </c>
      <c r="G1097" s="39" t="s">
        <v>1768</v>
      </c>
      <c r="H1097" s="39" t="s">
        <v>105</v>
      </c>
      <c r="I1097" s="38" t="s">
        <v>6</v>
      </c>
      <c r="J1097" s="38" t="s">
        <v>332</v>
      </c>
      <c r="K1097" s="38" t="s">
        <v>106</v>
      </c>
      <c r="L1097" s="38">
        <v>700</v>
      </c>
      <c r="M1097" s="38">
        <v>400</v>
      </c>
      <c r="N1097" s="2">
        <v>36000</v>
      </c>
      <c r="O1097" s="2">
        <v>1</v>
      </c>
      <c r="P1097" s="2">
        <v>8818.44</v>
      </c>
      <c r="Q1097" s="3">
        <v>0.34744194444443999</v>
      </c>
      <c r="R1097" s="48" t="s">
        <v>2196</v>
      </c>
      <c r="S1097" s="25">
        <v>0</v>
      </c>
      <c r="T1097" s="23">
        <v>8818.44</v>
      </c>
      <c r="U1097" s="36">
        <f>VLOOKUP(表2[[#This Row],[2014 Segment]],表3[],3)</f>
        <v>0</v>
      </c>
      <c r="V1097" s="50"/>
      <c r="W1097" s="25">
        <f>表2[[#This Row],[GR]]+表2[[#This Row],[根据BU需调整GR]]</f>
        <v>0</v>
      </c>
      <c r="X1097" s="23">
        <f>表2[[#This Row],[MAT销量]]*(1+表2[[#This Row],[调整后GR2]])</f>
        <v>8818.44</v>
      </c>
      <c r="Y1097" s="23">
        <f>表2[[#This Row],[调整结果]]/12/114.03</f>
        <v>6.4445321406647373</v>
      </c>
      <c r="Z1097" s="27">
        <f>ROUND(表2[[#This Row],[调整结果]]-表2[[#This Row],[14 ECI金额]],0)</f>
        <v>0</v>
      </c>
      <c r="AA1097" t="s">
        <v>2198</v>
      </c>
    </row>
    <row r="1098" spans="1:27" x14ac:dyDescent="0.2">
      <c r="A1098" t="s">
        <v>1612</v>
      </c>
      <c r="B1098" s="38" t="s">
        <v>458</v>
      </c>
      <c r="C1098" t="s">
        <v>1730</v>
      </c>
      <c r="D1098" s="38" t="s">
        <v>1731</v>
      </c>
      <c r="E1098" s="38" t="s">
        <v>1750</v>
      </c>
      <c r="F1098">
        <v>91018544</v>
      </c>
      <c r="G1098" s="39" t="s">
        <v>713</v>
      </c>
      <c r="H1098" s="39" t="s">
        <v>105</v>
      </c>
      <c r="I1098" s="38" t="s">
        <v>6</v>
      </c>
      <c r="J1098" s="38" t="s">
        <v>333</v>
      </c>
      <c r="K1098" s="38" t="s">
        <v>106</v>
      </c>
      <c r="L1098" s="38">
        <v>300</v>
      </c>
      <c r="M1098" s="38">
        <v>350</v>
      </c>
      <c r="N1098" s="2">
        <v>36000</v>
      </c>
      <c r="O1098" s="2">
        <v>1</v>
      </c>
      <c r="P1098" s="2">
        <v>1005.6266666667</v>
      </c>
      <c r="Q1098" s="3">
        <v>0.19745055555555999</v>
      </c>
      <c r="R1098" s="48" t="s">
        <v>2195</v>
      </c>
      <c r="S1098" s="25">
        <v>0</v>
      </c>
      <c r="T1098" s="23">
        <v>1005.63</v>
      </c>
      <c r="U1098" s="36">
        <f>VLOOKUP(表2[[#This Row],[2014 Segment]],表3[],3)</f>
        <v>0</v>
      </c>
      <c r="V1098" s="50"/>
      <c r="W1098" s="25">
        <f>表2[[#This Row],[GR]]+表2[[#This Row],[根据BU需调整GR]]</f>
        <v>0</v>
      </c>
      <c r="X1098" s="23">
        <f>表2[[#This Row],[MAT销量]]*(1+表2[[#This Row],[调整后GR2]])</f>
        <v>1005.6266666667</v>
      </c>
      <c r="Y1098" s="23">
        <f>表2[[#This Row],[调整结果]]/12/114.03</f>
        <v>0.73491381410352541</v>
      </c>
      <c r="Z1098" s="27">
        <f>ROUND(表2[[#This Row],[调整结果]]-表2[[#This Row],[14 ECI金额]],0)</f>
        <v>0</v>
      </c>
      <c r="AA1098" t="s">
        <v>2198</v>
      </c>
    </row>
    <row r="1099" spans="1:27" x14ac:dyDescent="0.2">
      <c r="A1099" t="s">
        <v>1612</v>
      </c>
      <c r="B1099" s="38" t="s">
        <v>458</v>
      </c>
      <c r="C1099" t="s">
        <v>1769</v>
      </c>
      <c r="D1099" s="38" t="s">
        <v>1770</v>
      </c>
      <c r="E1099" s="38" t="s">
        <v>1771</v>
      </c>
      <c r="F1099">
        <v>11100001</v>
      </c>
      <c r="G1099" s="39" t="s">
        <v>606</v>
      </c>
      <c r="H1099" s="39" t="s">
        <v>103</v>
      </c>
      <c r="I1099" s="38" t="s">
        <v>2</v>
      </c>
      <c r="J1099" s="38" t="s">
        <v>238</v>
      </c>
      <c r="K1099" s="38" t="s">
        <v>104</v>
      </c>
      <c r="L1099" s="38">
        <v>2000</v>
      </c>
      <c r="M1099" s="38">
        <v>4300</v>
      </c>
      <c r="N1099" s="2">
        <v>206447.58</v>
      </c>
      <c r="O1099" s="2">
        <v>2</v>
      </c>
      <c r="P1099" s="2">
        <v>91529.68</v>
      </c>
      <c r="Q1099" s="3">
        <v>0.19817650562917999</v>
      </c>
      <c r="R1099" s="48" t="s">
        <v>2195</v>
      </c>
      <c r="S1099" s="25">
        <v>0</v>
      </c>
      <c r="T1099" s="23">
        <v>91529.68</v>
      </c>
      <c r="U1099" s="36">
        <f>VLOOKUP(表2[[#This Row],[2014 Segment]],表3[],3)</f>
        <v>0</v>
      </c>
      <c r="V1099" s="50"/>
      <c r="W1099" s="25">
        <f>表2[[#This Row],[GR]]+表2[[#This Row],[根据BU需调整GR]]</f>
        <v>0</v>
      </c>
      <c r="X1099" s="23">
        <f>表2[[#This Row],[MAT销量]]*(1+表2[[#This Row],[调整后GR2]])</f>
        <v>91529.68</v>
      </c>
      <c r="Y1099" s="23">
        <f>表2[[#This Row],[调整结果]]/12/114.03</f>
        <v>66.890058171826112</v>
      </c>
      <c r="Z1099" s="27">
        <f>ROUND(表2[[#This Row],[调整结果]]-表2[[#This Row],[14 ECI金额]],0)</f>
        <v>0</v>
      </c>
      <c r="AA1099" t="s">
        <v>2198</v>
      </c>
    </row>
    <row r="1100" spans="1:27" x14ac:dyDescent="0.2">
      <c r="A1100" t="s">
        <v>1612</v>
      </c>
      <c r="B1100" s="38" t="s">
        <v>458</v>
      </c>
      <c r="C1100" t="s">
        <v>1769</v>
      </c>
      <c r="D1100" s="38" t="s">
        <v>1770</v>
      </c>
      <c r="E1100" s="38" t="s">
        <v>1771</v>
      </c>
      <c r="F1100">
        <v>11100002</v>
      </c>
      <c r="G1100" s="39" t="s">
        <v>1772</v>
      </c>
      <c r="H1100" s="39" t="s">
        <v>103</v>
      </c>
      <c r="I1100" s="38" t="s">
        <v>2</v>
      </c>
      <c r="J1100" s="38" t="s">
        <v>238</v>
      </c>
      <c r="K1100" s="38" t="s">
        <v>104</v>
      </c>
      <c r="L1100" s="38">
        <v>700</v>
      </c>
      <c r="M1100" s="38">
        <v>1500</v>
      </c>
      <c r="N1100" s="2">
        <v>47625.477500000001</v>
      </c>
      <c r="O1100" s="2">
        <v>1</v>
      </c>
      <c r="P1100" s="2">
        <v>13684.666666667001</v>
      </c>
      <c r="Q1100" s="3">
        <v>0.22747698435149999</v>
      </c>
      <c r="R1100" s="48" t="s">
        <v>2196</v>
      </c>
      <c r="S1100" s="25">
        <v>0</v>
      </c>
      <c r="T1100" s="23">
        <v>13684.67</v>
      </c>
      <c r="U1100" s="36">
        <f>VLOOKUP(表2[[#This Row],[2014 Segment]],表3[],3)</f>
        <v>0</v>
      </c>
      <c r="V1100" s="50"/>
      <c r="W1100" s="25">
        <f>表2[[#This Row],[GR]]+表2[[#This Row],[根据BU需调整GR]]</f>
        <v>0</v>
      </c>
      <c r="X1100" s="23">
        <f>表2[[#This Row],[MAT销量]]*(1+表2[[#This Row],[调整后GR2]])</f>
        <v>13684.666666667001</v>
      </c>
      <c r="Y1100" s="23">
        <f>表2[[#This Row],[调整结果]]/12/114.03</f>
        <v>10.000779521958403</v>
      </c>
      <c r="Z1100" s="27">
        <f>ROUND(表2[[#This Row],[调整结果]]-表2[[#This Row],[14 ECI金额]],0)</f>
        <v>0</v>
      </c>
      <c r="AA1100" t="s">
        <v>2198</v>
      </c>
    </row>
    <row r="1101" spans="1:27" x14ac:dyDescent="0.2">
      <c r="A1101" t="s">
        <v>1612</v>
      </c>
      <c r="B1101" s="38" t="s">
        <v>458</v>
      </c>
      <c r="C1101" t="s">
        <v>1769</v>
      </c>
      <c r="D1101" s="38" t="s">
        <v>1770</v>
      </c>
      <c r="E1101" s="38" t="s">
        <v>1771</v>
      </c>
      <c r="F1101">
        <v>11100008</v>
      </c>
      <c r="G1101" s="39" t="s">
        <v>423</v>
      </c>
      <c r="H1101" s="39" t="s">
        <v>105</v>
      </c>
      <c r="I1101" s="38" t="s">
        <v>2</v>
      </c>
      <c r="J1101" s="38" t="s">
        <v>238</v>
      </c>
      <c r="K1101" s="38" t="s">
        <v>106</v>
      </c>
      <c r="L1101" s="38">
        <v>600</v>
      </c>
      <c r="M1101" s="38">
        <v>727</v>
      </c>
      <c r="N1101" s="2">
        <v>36000</v>
      </c>
      <c r="O1101" s="2">
        <v>1</v>
      </c>
      <c r="P1101" s="2">
        <v>27824.586666667001</v>
      </c>
      <c r="Q1101" s="3">
        <v>0.75145944444444002</v>
      </c>
      <c r="R1101" s="48" t="s">
        <v>2197</v>
      </c>
      <c r="S1101" s="25">
        <v>0</v>
      </c>
      <c r="T1101" s="23">
        <v>27824.59</v>
      </c>
      <c r="U1101" s="36">
        <f>VLOOKUP(表2[[#This Row],[2014 Segment]],表3[],3)</f>
        <v>0</v>
      </c>
      <c r="V1101" s="50"/>
      <c r="W1101" s="25">
        <f>表2[[#This Row],[GR]]+表2[[#This Row],[根据BU需调整GR]]</f>
        <v>0</v>
      </c>
      <c r="X1101" s="23">
        <f>表2[[#This Row],[MAT销量]]*(1+表2[[#This Row],[调整后GR2]])</f>
        <v>27824.586666667001</v>
      </c>
      <c r="Y1101" s="23">
        <f>表2[[#This Row],[调整结果]]/12/114.03</f>
        <v>20.33425901565889</v>
      </c>
      <c r="Z1101" s="27">
        <f>ROUND(表2[[#This Row],[调整结果]]-表2[[#This Row],[14 ECI金额]],0)</f>
        <v>0</v>
      </c>
      <c r="AA1101" t="s">
        <v>2198</v>
      </c>
    </row>
    <row r="1102" spans="1:27" x14ac:dyDescent="0.2">
      <c r="A1102" t="s">
        <v>1612</v>
      </c>
      <c r="B1102" s="38" t="s">
        <v>458</v>
      </c>
      <c r="C1102" t="s">
        <v>1769</v>
      </c>
      <c r="D1102" s="38" t="s">
        <v>1770</v>
      </c>
      <c r="E1102" s="38" t="s">
        <v>1773</v>
      </c>
      <c r="F1102">
        <v>11100011</v>
      </c>
      <c r="G1102" s="39" t="s">
        <v>1774</v>
      </c>
      <c r="H1102" s="39" t="s">
        <v>103</v>
      </c>
      <c r="I1102" s="38" t="s">
        <v>2</v>
      </c>
      <c r="J1102" s="38" t="s">
        <v>45</v>
      </c>
      <c r="K1102" s="38" t="s">
        <v>104</v>
      </c>
      <c r="L1102" s="38">
        <v>700</v>
      </c>
      <c r="M1102" s="38">
        <v>900</v>
      </c>
      <c r="N1102" s="2">
        <v>36000</v>
      </c>
      <c r="O1102" s="2">
        <v>1</v>
      </c>
      <c r="P1102" s="2">
        <v>2128.7466666667001</v>
      </c>
      <c r="Q1102" s="3">
        <v>0.18554888888889001</v>
      </c>
      <c r="R1102" s="48" t="s">
        <v>2195</v>
      </c>
      <c r="S1102" s="25">
        <v>0</v>
      </c>
      <c r="T1102" s="23">
        <v>2128.75</v>
      </c>
      <c r="U1102" s="36">
        <f>VLOOKUP(表2[[#This Row],[2014 Segment]],表3[],3)</f>
        <v>0</v>
      </c>
      <c r="V1102" s="50"/>
      <c r="W1102" s="25">
        <f>表2[[#This Row],[GR]]+表2[[#This Row],[根据BU需调整GR]]</f>
        <v>0</v>
      </c>
      <c r="X1102" s="23">
        <f>表2[[#This Row],[MAT销量]]*(1+表2[[#This Row],[调整后GR2]])</f>
        <v>2128.7466666667001</v>
      </c>
      <c r="Y1102" s="23">
        <f>表2[[#This Row],[调整结果]]/12/114.03</f>
        <v>1.5556919718982578</v>
      </c>
      <c r="Z1102" s="27">
        <f>ROUND(表2[[#This Row],[调整结果]]-表2[[#This Row],[14 ECI金额]],0)</f>
        <v>0</v>
      </c>
      <c r="AA1102" t="s">
        <v>2198</v>
      </c>
    </row>
    <row r="1103" spans="1:27" x14ac:dyDescent="0.2">
      <c r="A1103" t="s">
        <v>1612</v>
      </c>
      <c r="B1103" s="38" t="s">
        <v>458</v>
      </c>
      <c r="C1103" t="s">
        <v>1769</v>
      </c>
      <c r="D1103" s="38" t="s">
        <v>1770</v>
      </c>
      <c r="E1103" s="38" t="s">
        <v>1771</v>
      </c>
      <c r="F1103">
        <v>11100012</v>
      </c>
      <c r="G1103" s="39" t="s">
        <v>239</v>
      </c>
      <c r="H1103" s="39" t="s">
        <v>103</v>
      </c>
      <c r="I1103" s="38" t="s">
        <v>2</v>
      </c>
      <c r="J1103" s="38" t="s">
        <v>45</v>
      </c>
      <c r="K1103" s="38" t="s">
        <v>104</v>
      </c>
      <c r="L1103" s="38">
        <v>1000</v>
      </c>
      <c r="M1103" s="38">
        <v>1800</v>
      </c>
      <c r="N1103" s="2">
        <v>91459.152000000002</v>
      </c>
      <c r="O1103" s="2">
        <v>1</v>
      </c>
      <c r="P1103" s="2">
        <v>77542.880000000005</v>
      </c>
      <c r="Q1103" s="3">
        <v>0.89931382700771001</v>
      </c>
      <c r="R1103" s="48" t="s">
        <v>2197</v>
      </c>
      <c r="S1103" s="25">
        <v>0</v>
      </c>
      <c r="T1103" s="23">
        <v>77542.880000000005</v>
      </c>
      <c r="U1103" s="36">
        <f>VLOOKUP(表2[[#This Row],[2014 Segment]],表3[],3)</f>
        <v>0</v>
      </c>
      <c r="V1103" s="50"/>
      <c r="W1103" s="25">
        <f>表2[[#This Row],[GR]]+表2[[#This Row],[根据BU需调整GR]]</f>
        <v>0</v>
      </c>
      <c r="X1103" s="23">
        <f>表2[[#This Row],[MAT销量]]*(1+表2[[#This Row],[调整后GR2]])</f>
        <v>77542.880000000005</v>
      </c>
      <c r="Y1103" s="23">
        <f>表2[[#This Row],[调整结果]]/12/114.03</f>
        <v>56.668479055219386</v>
      </c>
      <c r="Z1103" s="27">
        <f>ROUND(表2[[#This Row],[调整结果]]-表2[[#This Row],[14 ECI金额]],0)</f>
        <v>0</v>
      </c>
      <c r="AA1103" t="s">
        <v>2198</v>
      </c>
    </row>
    <row r="1104" spans="1:27" x14ac:dyDescent="0.2">
      <c r="A1104" t="s">
        <v>1612</v>
      </c>
      <c r="B1104" s="38" t="s">
        <v>458</v>
      </c>
      <c r="C1104" t="s">
        <v>1769</v>
      </c>
      <c r="D1104" s="38" t="s">
        <v>1770</v>
      </c>
      <c r="E1104" s="38" t="s">
        <v>1773</v>
      </c>
      <c r="F1104">
        <v>11100014</v>
      </c>
      <c r="G1104" s="39" t="s">
        <v>135</v>
      </c>
      <c r="H1104" s="39" t="s">
        <v>103</v>
      </c>
      <c r="I1104" s="38" t="s">
        <v>2</v>
      </c>
      <c r="J1104" s="38" t="s">
        <v>45</v>
      </c>
      <c r="K1104" s="38" t="s">
        <v>104</v>
      </c>
      <c r="L1104" s="38">
        <v>3100</v>
      </c>
      <c r="M1104" s="38">
        <v>4363</v>
      </c>
      <c r="N1104" s="2">
        <v>665593.65</v>
      </c>
      <c r="O1104" s="2">
        <v>3</v>
      </c>
      <c r="P1104" s="2">
        <v>785064.12</v>
      </c>
      <c r="Q1104" s="3">
        <v>1</v>
      </c>
      <c r="R1104" s="48" t="s">
        <v>2197</v>
      </c>
      <c r="S1104" s="25">
        <v>0</v>
      </c>
      <c r="T1104" s="23">
        <v>785064.12</v>
      </c>
      <c r="U1104" s="36">
        <f>VLOOKUP(表2[[#This Row],[2014 Segment]],表3[],3)</f>
        <v>0</v>
      </c>
      <c r="V1104" s="50"/>
      <c r="W1104" s="25">
        <f>表2[[#This Row],[GR]]+表2[[#This Row],[根据BU需调整GR]]</f>
        <v>0</v>
      </c>
      <c r="X1104" s="23">
        <f>表2[[#This Row],[MAT销量]]*(1+表2[[#This Row],[调整后GR2]])</f>
        <v>785064.12</v>
      </c>
      <c r="Y1104" s="23">
        <f>表2[[#This Row],[调整结果]]/12/114.03</f>
        <v>573.72630009646582</v>
      </c>
      <c r="Z1104" s="27">
        <f>ROUND(表2[[#This Row],[调整结果]]-表2[[#This Row],[14 ECI金额]],0)</f>
        <v>0</v>
      </c>
      <c r="AA1104" t="s">
        <v>2198</v>
      </c>
    </row>
    <row r="1105" spans="1:27" x14ac:dyDescent="0.2">
      <c r="A1105" t="s">
        <v>1612</v>
      </c>
      <c r="B1105" s="38" t="s">
        <v>458</v>
      </c>
      <c r="C1105" t="s">
        <v>1769</v>
      </c>
      <c r="D1105" s="38" t="s">
        <v>1770</v>
      </c>
      <c r="E1105" s="38" t="s">
        <v>1773</v>
      </c>
      <c r="F1105">
        <v>11100015</v>
      </c>
      <c r="G1105" s="39" t="s">
        <v>240</v>
      </c>
      <c r="H1105" s="39" t="s">
        <v>103</v>
      </c>
      <c r="I1105" s="38" t="s">
        <v>2</v>
      </c>
      <c r="J1105" s="38" t="s">
        <v>45</v>
      </c>
      <c r="K1105" s="38" t="s">
        <v>104</v>
      </c>
      <c r="L1105" s="38">
        <v>2600</v>
      </c>
      <c r="M1105" s="38">
        <v>1500</v>
      </c>
      <c r="N1105" s="2">
        <v>152521.91200000001</v>
      </c>
      <c r="O1105" s="2">
        <v>1</v>
      </c>
      <c r="P1105" s="2">
        <v>99410.146666667002</v>
      </c>
      <c r="Q1105" s="3">
        <v>0.59632815250834004</v>
      </c>
      <c r="R1105" s="48" t="s">
        <v>2197</v>
      </c>
      <c r="S1105" s="25">
        <v>0</v>
      </c>
      <c r="T1105" s="23">
        <v>99410.15</v>
      </c>
      <c r="U1105" s="36">
        <f>VLOOKUP(表2[[#This Row],[2014 Segment]],表3[],3)</f>
        <v>0</v>
      </c>
      <c r="V1105" s="50"/>
      <c r="W1105" s="25">
        <f>表2[[#This Row],[GR]]+表2[[#This Row],[根据BU需调整GR]]</f>
        <v>0</v>
      </c>
      <c r="X1105" s="23">
        <f>表2[[#This Row],[MAT销量]]*(1+表2[[#This Row],[调整后GR2]])</f>
        <v>99410.146666667002</v>
      </c>
      <c r="Y1105" s="23">
        <f>表2[[#This Row],[调整结果]]/12/114.03</f>
        <v>72.649117678583849</v>
      </c>
      <c r="Z1105" s="27">
        <f>ROUND(表2[[#This Row],[调整结果]]-表2[[#This Row],[14 ECI金额]],0)</f>
        <v>0</v>
      </c>
      <c r="AA1105" t="s">
        <v>2198</v>
      </c>
    </row>
    <row r="1106" spans="1:27" x14ac:dyDescent="0.2">
      <c r="A1106" t="s">
        <v>1612</v>
      </c>
      <c r="B1106" s="38" t="s">
        <v>458</v>
      </c>
      <c r="C1106" t="s">
        <v>1769</v>
      </c>
      <c r="D1106" s="38" t="s">
        <v>1770</v>
      </c>
      <c r="E1106" s="38" t="s">
        <v>1775</v>
      </c>
      <c r="F1106">
        <v>11100016</v>
      </c>
      <c r="G1106" s="39" t="s">
        <v>69</v>
      </c>
      <c r="H1106" s="39" t="s">
        <v>103</v>
      </c>
      <c r="I1106" s="38" t="s">
        <v>2</v>
      </c>
      <c r="J1106" s="38" t="s">
        <v>45</v>
      </c>
      <c r="K1106" s="38" t="s">
        <v>104</v>
      </c>
      <c r="L1106" s="38">
        <v>4400</v>
      </c>
      <c r="M1106" s="38">
        <v>7229</v>
      </c>
      <c r="N1106" s="2">
        <v>1814367.43</v>
      </c>
      <c r="O1106" s="2">
        <v>6</v>
      </c>
      <c r="P1106" s="2">
        <v>978726.13333333004</v>
      </c>
      <c r="Q1106" s="3">
        <v>0.47088997293123003</v>
      </c>
      <c r="R1106" s="48" t="s">
        <v>62</v>
      </c>
      <c r="S1106" s="25">
        <v>0.2</v>
      </c>
      <c r="T1106" s="23">
        <v>1174471.3600000001</v>
      </c>
      <c r="U1106" s="36">
        <f>VLOOKUP(表2[[#This Row],[2014 Segment]],表3[],3)</f>
        <v>0</v>
      </c>
      <c r="V1106" s="50"/>
      <c r="W1106" s="25">
        <f>表2[[#This Row],[GR]]+表2[[#This Row],[根据BU需调整GR]]</f>
        <v>0.2</v>
      </c>
      <c r="X1106" s="23">
        <f>表2[[#This Row],[MAT销量]]*(1+表2[[#This Row],[调整后GR2]])</f>
        <v>1174471.3599999959</v>
      </c>
      <c r="Y1106" s="23">
        <f>表2[[#This Row],[调整结果]]/12/114.03</f>
        <v>858.30582595223177</v>
      </c>
      <c r="Z1106" s="27">
        <f>ROUND(表2[[#This Row],[调整结果]]-表2[[#This Row],[14 ECI金额]],0)</f>
        <v>0</v>
      </c>
      <c r="AA1106" t="s">
        <v>2198</v>
      </c>
    </row>
    <row r="1107" spans="1:27" x14ac:dyDescent="0.2">
      <c r="A1107" t="s">
        <v>1612</v>
      </c>
      <c r="B1107" s="38" t="s">
        <v>458</v>
      </c>
      <c r="C1107" t="s">
        <v>1769</v>
      </c>
      <c r="D1107" s="38" t="s">
        <v>1770</v>
      </c>
      <c r="E1107" s="38" t="s">
        <v>1771</v>
      </c>
      <c r="F1107">
        <v>11100020</v>
      </c>
      <c r="G1107" s="39" t="s">
        <v>607</v>
      </c>
      <c r="H1107" s="39" t="s">
        <v>103</v>
      </c>
      <c r="I1107" s="38" t="s">
        <v>2</v>
      </c>
      <c r="J1107" s="38" t="s">
        <v>45</v>
      </c>
      <c r="K1107" s="38" t="s">
        <v>104</v>
      </c>
      <c r="L1107" s="38">
        <v>2000</v>
      </c>
      <c r="M1107" s="38">
        <v>2545</v>
      </c>
      <c r="N1107" s="2">
        <v>360000</v>
      </c>
      <c r="O1107" s="2">
        <v>2</v>
      </c>
      <c r="P1107" s="2">
        <v>86395.306666667006</v>
      </c>
      <c r="Q1107" s="3">
        <v>7.7671916666667007E-2</v>
      </c>
      <c r="R1107" s="48" t="s">
        <v>2195</v>
      </c>
      <c r="S1107" s="25">
        <v>0</v>
      </c>
      <c r="T1107" s="23">
        <v>86395.31</v>
      </c>
      <c r="U1107" s="36">
        <f>VLOOKUP(表2[[#This Row],[2014 Segment]],表3[],3)</f>
        <v>0</v>
      </c>
      <c r="V1107" s="50"/>
      <c r="W1107" s="25">
        <f>表2[[#This Row],[GR]]+表2[[#This Row],[根据BU需调整GR]]</f>
        <v>0</v>
      </c>
      <c r="X1107" s="23">
        <f>表2[[#This Row],[MAT销量]]*(1+表2[[#This Row],[调整后GR2]])</f>
        <v>86395.306666667006</v>
      </c>
      <c r="Y1107" s="23">
        <f>表2[[#This Row],[调整结果]]/12/114.03</f>
        <v>63.137848714276217</v>
      </c>
      <c r="Z1107" s="27">
        <f>ROUND(表2[[#This Row],[调整结果]]-表2[[#This Row],[14 ECI金额]],0)</f>
        <v>0</v>
      </c>
      <c r="AA1107" t="s">
        <v>2198</v>
      </c>
    </row>
    <row r="1108" spans="1:27" x14ac:dyDescent="0.2">
      <c r="A1108" t="s">
        <v>1612</v>
      </c>
      <c r="B1108" s="38" t="s">
        <v>458</v>
      </c>
      <c r="C1108" t="s">
        <v>1769</v>
      </c>
      <c r="D1108" s="38" t="s">
        <v>1770</v>
      </c>
      <c r="E1108" s="38" t="s">
        <v>1773</v>
      </c>
      <c r="F1108">
        <v>11100021</v>
      </c>
      <c r="G1108" s="39" t="s">
        <v>608</v>
      </c>
      <c r="H1108" s="39" t="s">
        <v>103</v>
      </c>
      <c r="I1108" s="38" t="s">
        <v>2</v>
      </c>
      <c r="J1108" s="38" t="s">
        <v>45</v>
      </c>
      <c r="K1108" s="38" t="s">
        <v>104</v>
      </c>
      <c r="L1108" s="38">
        <v>700</v>
      </c>
      <c r="M1108" s="38">
        <v>900</v>
      </c>
      <c r="N1108" s="2">
        <v>36000</v>
      </c>
      <c r="O1108" s="2">
        <v>1</v>
      </c>
      <c r="P1108" s="2">
        <v>26775.146666666998</v>
      </c>
      <c r="Q1108" s="3">
        <v>0.20381722222222001</v>
      </c>
      <c r="R1108" s="48" t="s">
        <v>2196</v>
      </c>
      <c r="S1108" s="25">
        <v>0</v>
      </c>
      <c r="T1108" s="23">
        <v>26775.15</v>
      </c>
      <c r="U1108" s="36">
        <f>VLOOKUP(表2[[#This Row],[2014 Segment]],表3[],3)</f>
        <v>0</v>
      </c>
      <c r="V1108" s="50"/>
      <c r="W1108" s="25">
        <f>表2[[#This Row],[GR]]+表2[[#This Row],[根据BU需调整GR]]</f>
        <v>0</v>
      </c>
      <c r="X1108" s="23">
        <f>表2[[#This Row],[MAT销量]]*(1+表2[[#This Row],[调整后GR2]])</f>
        <v>26775.146666666998</v>
      </c>
      <c r="Y1108" s="23">
        <f>表2[[#This Row],[调整结果]]/12/114.03</f>
        <v>19.567326337124001</v>
      </c>
      <c r="Z1108" s="27">
        <f>ROUND(表2[[#This Row],[调整结果]]-表2[[#This Row],[14 ECI金额]],0)</f>
        <v>0</v>
      </c>
      <c r="AA1108" t="s">
        <v>2198</v>
      </c>
    </row>
    <row r="1109" spans="1:27" x14ac:dyDescent="0.2">
      <c r="A1109" t="s">
        <v>1612</v>
      </c>
      <c r="B1109" s="38" t="s">
        <v>458</v>
      </c>
      <c r="C1109" t="s">
        <v>1769</v>
      </c>
      <c r="D1109" s="38" t="s">
        <v>1770</v>
      </c>
      <c r="E1109" s="38" t="s">
        <v>1773</v>
      </c>
      <c r="F1109">
        <v>11100022</v>
      </c>
      <c r="G1109" s="39" t="s">
        <v>1776</v>
      </c>
      <c r="H1109" s="39" t="s">
        <v>103</v>
      </c>
      <c r="I1109" s="38" t="s">
        <v>2</v>
      </c>
      <c r="J1109" s="38" t="s">
        <v>45</v>
      </c>
      <c r="K1109" s="38" t="s">
        <v>104</v>
      </c>
      <c r="L1109" s="38">
        <v>800</v>
      </c>
      <c r="M1109" s="38">
        <v>1800</v>
      </c>
      <c r="N1109" s="2">
        <v>36000</v>
      </c>
      <c r="O1109" s="2">
        <v>1</v>
      </c>
      <c r="P1109" s="2">
        <v>26759.84</v>
      </c>
      <c r="Q1109" s="3">
        <v>0.66609555555555999</v>
      </c>
      <c r="R1109" s="48" t="s">
        <v>2197</v>
      </c>
      <c r="S1109" s="25">
        <v>0</v>
      </c>
      <c r="T1109" s="23">
        <v>26759.84</v>
      </c>
      <c r="U1109" s="36">
        <f>VLOOKUP(表2[[#This Row],[2014 Segment]],表3[],3)</f>
        <v>0</v>
      </c>
      <c r="V1109" s="50"/>
      <c r="W1109" s="25">
        <f>表2[[#This Row],[GR]]+表2[[#This Row],[根据BU需调整GR]]</f>
        <v>0</v>
      </c>
      <c r="X1109" s="23">
        <f>表2[[#This Row],[MAT销量]]*(1+表2[[#This Row],[调整后GR2]])</f>
        <v>26759.84</v>
      </c>
      <c r="Y1109" s="23">
        <f>表2[[#This Row],[调整结果]]/12/114.03</f>
        <v>19.556140197024174</v>
      </c>
      <c r="Z1109" s="27">
        <f>ROUND(表2[[#This Row],[调整结果]]-表2[[#This Row],[14 ECI金额]],0)</f>
        <v>0</v>
      </c>
      <c r="AA1109" t="s">
        <v>2198</v>
      </c>
    </row>
    <row r="1110" spans="1:27" x14ac:dyDescent="0.2">
      <c r="A1110" t="s">
        <v>1612</v>
      </c>
      <c r="B1110" s="38" t="s">
        <v>458</v>
      </c>
      <c r="C1110" t="s">
        <v>1769</v>
      </c>
      <c r="D1110" s="38" t="s">
        <v>1770</v>
      </c>
      <c r="E1110" s="38" t="s">
        <v>1775</v>
      </c>
      <c r="F1110">
        <v>11100024</v>
      </c>
      <c r="G1110" s="39" t="s">
        <v>241</v>
      </c>
      <c r="H1110" s="39" t="s">
        <v>103</v>
      </c>
      <c r="I1110" s="38" t="s">
        <v>2</v>
      </c>
      <c r="J1110" s="38" t="s">
        <v>242</v>
      </c>
      <c r="K1110" s="38" t="s">
        <v>104</v>
      </c>
      <c r="L1110" s="38">
        <v>1000</v>
      </c>
      <c r="M1110" s="38">
        <v>1200</v>
      </c>
      <c r="N1110" s="2">
        <v>46483.56</v>
      </c>
      <c r="O1110" s="2">
        <v>1</v>
      </c>
      <c r="P1110" s="2">
        <v>56864.293333333</v>
      </c>
      <c r="Q1110" s="3">
        <v>1</v>
      </c>
      <c r="R1110" s="48" t="s">
        <v>2197</v>
      </c>
      <c r="S1110" s="25">
        <v>0</v>
      </c>
      <c r="T1110" s="23">
        <v>56864.29</v>
      </c>
      <c r="U1110" s="36">
        <f>VLOOKUP(表2[[#This Row],[2014 Segment]],表3[],3)</f>
        <v>0</v>
      </c>
      <c r="V1110" s="50"/>
      <c r="W1110" s="25">
        <f>表2[[#This Row],[GR]]+表2[[#This Row],[根据BU需调整GR]]</f>
        <v>0</v>
      </c>
      <c r="X1110" s="23">
        <f>表2[[#This Row],[MAT销量]]*(1+表2[[#This Row],[调整后GR2]])</f>
        <v>56864.293333333</v>
      </c>
      <c r="Y1110" s="23">
        <f>表2[[#This Row],[调整结果]]/12/114.03</f>
        <v>41.556529958003011</v>
      </c>
      <c r="Z1110" s="27">
        <f>ROUND(表2[[#This Row],[调整结果]]-表2[[#This Row],[14 ECI金额]],0)</f>
        <v>0</v>
      </c>
      <c r="AA1110" t="s">
        <v>2198</v>
      </c>
    </row>
    <row r="1111" spans="1:27" x14ac:dyDescent="0.2">
      <c r="A1111" t="s">
        <v>1612</v>
      </c>
      <c r="B1111" s="38" t="s">
        <v>458</v>
      </c>
      <c r="C1111" t="s">
        <v>1769</v>
      </c>
      <c r="D1111" s="38" t="s">
        <v>1770</v>
      </c>
      <c r="E1111" s="38" t="s">
        <v>1771</v>
      </c>
      <c r="F1111">
        <v>11100027</v>
      </c>
      <c r="G1111" s="39" t="s">
        <v>1777</v>
      </c>
      <c r="H1111" s="39" t="s">
        <v>103</v>
      </c>
      <c r="I1111" s="38" t="s">
        <v>2</v>
      </c>
      <c r="J1111" s="38" t="s">
        <v>1778</v>
      </c>
      <c r="K1111" s="38" t="s">
        <v>104</v>
      </c>
      <c r="L1111" s="38">
        <v>1500</v>
      </c>
      <c r="M1111" s="38">
        <v>3160</v>
      </c>
      <c r="N1111" s="2">
        <v>36000</v>
      </c>
      <c r="O1111" s="2">
        <v>1</v>
      </c>
      <c r="P1111" s="2">
        <v>21894.400000000001</v>
      </c>
      <c r="Q1111" s="3">
        <v>0.35937111111110998</v>
      </c>
      <c r="R1111" s="48" t="s">
        <v>2196</v>
      </c>
      <c r="S1111" s="25">
        <v>0</v>
      </c>
      <c r="T1111" s="23">
        <v>21894.400000000001</v>
      </c>
      <c r="U1111" s="36">
        <f>VLOOKUP(表2[[#This Row],[2014 Segment]],表3[],3)</f>
        <v>0</v>
      </c>
      <c r="V1111" s="50"/>
      <c r="W1111" s="25">
        <f>表2[[#This Row],[GR]]+表2[[#This Row],[根据BU需调整GR]]</f>
        <v>0</v>
      </c>
      <c r="X1111" s="23">
        <f>表2[[#This Row],[MAT销量]]*(1+表2[[#This Row],[调整后GR2]])</f>
        <v>21894.400000000001</v>
      </c>
      <c r="Y1111" s="23">
        <f>表2[[#This Row],[调整结果]]/12/114.03</f>
        <v>16.000467713174896</v>
      </c>
      <c r="Z1111" s="27">
        <f>ROUND(表2[[#This Row],[调整结果]]-表2[[#This Row],[14 ECI金额]],0)</f>
        <v>0</v>
      </c>
      <c r="AA1111" t="s">
        <v>2198</v>
      </c>
    </row>
    <row r="1112" spans="1:27" x14ac:dyDescent="0.2">
      <c r="A1112" t="s">
        <v>1612</v>
      </c>
      <c r="B1112" s="38" t="s">
        <v>458</v>
      </c>
      <c r="C1112" t="s">
        <v>1769</v>
      </c>
      <c r="D1112" s="38" t="s">
        <v>1770</v>
      </c>
      <c r="E1112" s="38" t="s">
        <v>1771</v>
      </c>
      <c r="F1112">
        <v>11100043</v>
      </c>
      <c r="G1112" s="39" t="s">
        <v>1779</v>
      </c>
      <c r="H1112" s="39" t="s">
        <v>105</v>
      </c>
      <c r="I1112" s="38" t="s">
        <v>2</v>
      </c>
      <c r="J1112" s="38" t="s">
        <v>45</v>
      </c>
      <c r="K1112" s="38" t="s">
        <v>104</v>
      </c>
      <c r="L1112" s="38">
        <v>550</v>
      </c>
      <c r="M1112" s="38">
        <v>360</v>
      </c>
      <c r="N1112" s="2">
        <v>36000</v>
      </c>
      <c r="O1112" s="2">
        <v>1</v>
      </c>
      <c r="P1112" s="2">
        <v>4105.08</v>
      </c>
      <c r="Q1112" s="3">
        <v>0</v>
      </c>
      <c r="R1112" s="48" t="s">
        <v>2195</v>
      </c>
      <c r="S1112" s="25">
        <v>0</v>
      </c>
      <c r="T1112" s="23">
        <v>4105.08</v>
      </c>
      <c r="U1112" s="36">
        <f>VLOOKUP(表2[[#This Row],[2014 Segment]],表3[],3)</f>
        <v>0</v>
      </c>
      <c r="V1112" s="50"/>
      <c r="W1112" s="25">
        <f>表2[[#This Row],[GR]]+表2[[#This Row],[根据BU需调整GR]]</f>
        <v>0</v>
      </c>
      <c r="X1112" s="23">
        <f>表2[[#This Row],[MAT销量]]*(1+表2[[#This Row],[调整后GR2]])</f>
        <v>4105.08</v>
      </c>
      <c r="Y1112" s="23">
        <f>表2[[#This Row],[调整结果]]/12/114.03</f>
        <v>2.9999999999999996</v>
      </c>
      <c r="Z1112" s="27">
        <f>ROUND(表2[[#This Row],[调整结果]]-表2[[#This Row],[14 ECI金额]],0)</f>
        <v>0</v>
      </c>
      <c r="AA1112" t="s">
        <v>2198</v>
      </c>
    </row>
    <row r="1113" spans="1:27" x14ac:dyDescent="0.2">
      <c r="A1113" t="s">
        <v>1612</v>
      </c>
      <c r="B1113" s="38" t="s">
        <v>458</v>
      </c>
      <c r="C1113" t="s">
        <v>1769</v>
      </c>
      <c r="D1113" s="38" t="s">
        <v>1770</v>
      </c>
      <c r="E1113" s="38" t="s">
        <v>1773</v>
      </c>
      <c r="F1113">
        <v>11100045</v>
      </c>
      <c r="G1113" s="39" t="s">
        <v>609</v>
      </c>
      <c r="H1113" s="39" t="s">
        <v>105</v>
      </c>
      <c r="I1113" s="38" t="s">
        <v>2</v>
      </c>
      <c r="J1113" s="38" t="s">
        <v>45</v>
      </c>
      <c r="K1113" s="38" t="s">
        <v>106</v>
      </c>
      <c r="L1113" s="38">
        <v>170</v>
      </c>
      <c r="M1113" s="38">
        <v>180</v>
      </c>
      <c r="N1113" s="2">
        <v>48000</v>
      </c>
      <c r="O1113" s="2">
        <v>1</v>
      </c>
      <c r="P1113" s="2">
        <v>45667.053333333002</v>
      </c>
      <c r="Q1113" s="3">
        <v>0.96930145833333003</v>
      </c>
      <c r="R1113" s="48" t="s">
        <v>2197</v>
      </c>
      <c r="S1113" s="25">
        <v>0</v>
      </c>
      <c r="T1113" s="23">
        <v>45667.05</v>
      </c>
      <c r="U1113" s="36">
        <f>VLOOKUP(表2[[#This Row],[2014 Segment]],表3[],3)</f>
        <v>0</v>
      </c>
      <c r="V1113" s="50"/>
      <c r="W1113" s="25">
        <f>表2[[#This Row],[GR]]+表2[[#This Row],[根据BU需调整GR]]</f>
        <v>0</v>
      </c>
      <c r="X1113" s="23">
        <f>表2[[#This Row],[MAT销量]]*(1+表2[[#This Row],[调整后GR2]])</f>
        <v>45667.053333333002</v>
      </c>
      <c r="Y1113" s="23">
        <f>表2[[#This Row],[调整结果]]/12/114.03</f>
        <v>33.373566410398581</v>
      </c>
      <c r="Z1113" s="27">
        <f>ROUND(表2[[#This Row],[调整结果]]-表2[[#This Row],[14 ECI金额]],0)</f>
        <v>0</v>
      </c>
      <c r="AA1113" t="s">
        <v>2198</v>
      </c>
    </row>
    <row r="1114" spans="1:27" x14ac:dyDescent="0.2">
      <c r="A1114" t="s">
        <v>1612</v>
      </c>
      <c r="B1114" s="38" t="s">
        <v>458</v>
      </c>
      <c r="C1114" t="s">
        <v>1769</v>
      </c>
      <c r="D1114" s="38" t="s">
        <v>1770</v>
      </c>
      <c r="E1114" s="38" t="s">
        <v>1775</v>
      </c>
      <c r="F1114">
        <v>11100049</v>
      </c>
      <c r="G1114" s="39" t="s">
        <v>406</v>
      </c>
      <c r="H1114" s="39" t="s">
        <v>103</v>
      </c>
      <c r="I1114" s="38" t="s">
        <v>2</v>
      </c>
      <c r="J1114" s="38" t="s">
        <v>242</v>
      </c>
      <c r="K1114" s="38" t="s">
        <v>104</v>
      </c>
      <c r="L1114" s="38">
        <v>1500</v>
      </c>
      <c r="M1114" s="38">
        <v>960</v>
      </c>
      <c r="N1114" s="2">
        <v>36000</v>
      </c>
      <c r="O1114" s="2">
        <v>1</v>
      </c>
      <c r="P1114" s="2">
        <v>0</v>
      </c>
      <c r="Q1114" s="3">
        <v>0</v>
      </c>
      <c r="R1114" s="48" t="s">
        <v>2195</v>
      </c>
      <c r="S1114" s="25">
        <v>0</v>
      </c>
      <c r="T1114" s="23">
        <v>0</v>
      </c>
      <c r="U1114" s="36">
        <f>VLOOKUP(表2[[#This Row],[2014 Segment]],表3[],3)</f>
        <v>0</v>
      </c>
      <c r="V1114" s="50"/>
      <c r="W1114" s="25">
        <f>表2[[#This Row],[GR]]+表2[[#This Row],[根据BU需调整GR]]</f>
        <v>0</v>
      </c>
      <c r="X1114" s="23">
        <f>表2[[#This Row],[MAT销量]]*(1+表2[[#This Row],[调整后GR2]])</f>
        <v>0</v>
      </c>
      <c r="Y1114" s="23">
        <f>表2[[#This Row],[调整结果]]/12/114.03</f>
        <v>0</v>
      </c>
      <c r="Z1114" s="27">
        <f>ROUND(表2[[#This Row],[调整结果]]-表2[[#This Row],[14 ECI金额]],0)</f>
        <v>0</v>
      </c>
      <c r="AA1114" t="s">
        <v>2198</v>
      </c>
    </row>
    <row r="1115" spans="1:27" x14ac:dyDescent="0.2">
      <c r="A1115" t="s">
        <v>1612</v>
      </c>
      <c r="B1115" s="38" t="s">
        <v>458</v>
      </c>
      <c r="C1115" t="s">
        <v>1769</v>
      </c>
      <c r="D1115" s="38" t="s">
        <v>1770</v>
      </c>
      <c r="E1115" s="38" t="s">
        <v>1780</v>
      </c>
      <c r="F1115">
        <v>11400002</v>
      </c>
      <c r="G1115" s="39" t="s">
        <v>243</v>
      </c>
      <c r="H1115" s="39" t="s">
        <v>103</v>
      </c>
      <c r="I1115" s="38" t="s">
        <v>137</v>
      </c>
      <c r="J1115" s="38" t="s">
        <v>138</v>
      </c>
      <c r="K1115" s="38" t="s">
        <v>104</v>
      </c>
      <c r="L1115" s="38">
        <v>756</v>
      </c>
      <c r="M1115" s="38">
        <v>2180</v>
      </c>
      <c r="N1115" s="2">
        <v>171724.79999999999</v>
      </c>
      <c r="O1115" s="2">
        <v>1</v>
      </c>
      <c r="P1115" s="2">
        <v>24326.400000000001</v>
      </c>
      <c r="Q1115" s="3">
        <v>0.44744614639237001</v>
      </c>
      <c r="R1115" s="48" t="s">
        <v>2196</v>
      </c>
      <c r="S1115" s="25">
        <v>0</v>
      </c>
      <c r="T1115" s="23">
        <v>24326.400000000001</v>
      </c>
      <c r="U1115" s="36">
        <f>VLOOKUP(表2[[#This Row],[2014 Segment]],表3[],3)</f>
        <v>0</v>
      </c>
      <c r="V1115" s="50"/>
      <c r="W1115" s="25">
        <f>表2[[#This Row],[GR]]+表2[[#This Row],[根据BU需调整GR]]</f>
        <v>0</v>
      </c>
      <c r="X1115" s="23">
        <f>表2[[#This Row],[MAT销量]]*(1+表2[[#This Row],[调整后GR2]])</f>
        <v>24326.400000000001</v>
      </c>
      <c r="Y1115" s="23">
        <f>表2[[#This Row],[调整结果]]/12/114.03</f>
        <v>17.777777777777779</v>
      </c>
      <c r="Z1115" s="27">
        <f>ROUND(表2[[#This Row],[调整结果]]-表2[[#This Row],[14 ECI金额]],0)</f>
        <v>0</v>
      </c>
      <c r="AA1115" t="s">
        <v>2198</v>
      </c>
    </row>
    <row r="1116" spans="1:27" x14ac:dyDescent="0.2">
      <c r="A1116" t="s">
        <v>1612</v>
      </c>
      <c r="B1116" s="38" t="s">
        <v>458</v>
      </c>
      <c r="C1116" t="s">
        <v>1769</v>
      </c>
      <c r="D1116" s="38" t="s">
        <v>1770</v>
      </c>
      <c r="E1116" s="38" t="s">
        <v>1781</v>
      </c>
      <c r="F1116">
        <v>11400004</v>
      </c>
      <c r="G1116" s="39" t="s">
        <v>610</v>
      </c>
      <c r="H1116" s="39" t="s">
        <v>103</v>
      </c>
      <c r="I1116" s="38" t="s">
        <v>137</v>
      </c>
      <c r="J1116" s="38" t="s">
        <v>138</v>
      </c>
      <c r="K1116" s="38" t="s">
        <v>104</v>
      </c>
      <c r="L1116" s="38">
        <v>1635</v>
      </c>
      <c r="M1116" s="38">
        <v>1500</v>
      </c>
      <c r="N1116" s="2">
        <v>47159.7</v>
      </c>
      <c r="O1116" s="2">
        <v>1</v>
      </c>
      <c r="P1116" s="2">
        <v>18700.919999999998</v>
      </c>
      <c r="Q1116" s="3">
        <v>0</v>
      </c>
      <c r="R1116" s="48" t="s">
        <v>2195</v>
      </c>
      <c r="S1116" s="25">
        <v>0</v>
      </c>
      <c r="T1116" s="23">
        <v>18700.919999999998</v>
      </c>
      <c r="U1116" s="36">
        <f>VLOOKUP(表2[[#This Row],[2014 Segment]],表3[],3)</f>
        <v>0</v>
      </c>
      <c r="V1116" s="50"/>
      <c r="W1116" s="25">
        <f>表2[[#This Row],[GR]]+表2[[#This Row],[根据BU需调整GR]]</f>
        <v>0</v>
      </c>
      <c r="X1116" s="23">
        <f>表2[[#This Row],[MAT销量]]*(1+表2[[#This Row],[调整后GR2]])</f>
        <v>18700.919999999998</v>
      </c>
      <c r="Y1116" s="23">
        <f>表2[[#This Row],[调整结果]]/12/114.03</f>
        <v>13.666666666666666</v>
      </c>
      <c r="Z1116" s="27">
        <f>ROUND(表2[[#This Row],[调整结果]]-表2[[#This Row],[14 ECI金额]],0)</f>
        <v>0</v>
      </c>
      <c r="AA1116" t="s">
        <v>2198</v>
      </c>
    </row>
    <row r="1117" spans="1:27" x14ac:dyDescent="0.2">
      <c r="A1117" t="s">
        <v>1612</v>
      </c>
      <c r="B1117" s="38" t="s">
        <v>458</v>
      </c>
      <c r="C1117" t="s">
        <v>1769</v>
      </c>
      <c r="D1117" s="38" t="s">
        <v>1770</v>
      </c>
      <c r="E1117" s="38" t="s">
        <v>1780</v>
      </c>
      <c r="F1117">
        <v>11400006</v>
      </c>
      <c r="G1117" s="39" t="s">
        <v>136</v>
      </c>
      <c r="H1117" s="39" t="s">
        <v>103</v>
      </c>
      <c r="I1117" s="38" t="s">
        <v>137</v>
      </c>
      <c r="J1117" s="38" t="s">
        <v>138</v>
      </c>
      <c r="K1117" s="38" t="s">
        <v>104</v>
      </c>
      <c r="L1117" s="38">
        <v>1918</v>
      </c>
      <c r="M1117" s="38">
        <v>1800</v>
      </c>
      <c r="N1117" s="2">
        <v>139185.72</v>
      </c>
      <c r="O1117" s="2">
        <v>1</v>
      </c>
      <c r="P1117" s="2">
        <v>102221.73333333</v>
      </c>
      <c r="Q1117" s="3">
        <v>1</v>
      </c>
      <c r="R1117" s="48" t="s">
        <v>2197</v>
      </c>
      <c r="S1117" s="25">
        <v>0</v>
      </c>
      <c r="T1117" s="23">
        <v>102221.73</v>
      </c>
      <c r="U1117" s="36">
        <f>VLOOKUP(表2[[#This Row],[2014 Segment]],表3[],3)</f>
        <v>0</v>
      </c>
      <c r="V1117" s="50"/>
      <c r="W1117" s="25">
        <f>表2[[#This Row],[GR]]+表2[[#This Row],[根据BU需调整GR]]</f>
        <v>0</v>
      </c>
      <c r="X1117" s="23">
        <f>表2[[#This Row],[MAT销量]]*(1+表2[[#This Row],[调整后GR2]])</f>
        <v>102221.73333333</v>
      </c>
      <c r="Y1117" s="23">
        <f>表2[[#This Row],[调整结果]]/12/114.03</f>
        <v>74.703830376019468</v>
      </c>
      <c r="Z1117" s="27">
        <f>ROUND(表2[[#This Row],[调整结果]]-表2[[#This Row],[14 ECI金额]],0)</f>
        <v>0</v>
      </c>
      <c r="AA1117" t="s">
        <v>2198</v>
      </c>
    </row>
    <row r="1118" spans="1:27" x14ac:dyDescent="0.2">
      <c r="A1118" t="s">
        <v>1612</v>
      </c>
      <c r="B1118" s="38" t="s">
        <v>458</v>
      </c>
      <c r="C1118" t="s">
        <v>1769</v>
      </c>
      <c r="D1118" s="38" t="s">
        <v>1770</v>
      </c>
      <c r="E1118" s="38" t="s">
        <v>1781</v>
      </c>
      <c r="F1118">
        <v>11400008</v>
      </c>
      <c r="G1118" s="39" t="s">
        <v>139</v>
      </c>
      <c r="H1118" s="39" t="s">
        <v>103</v>
      </c>
      <c r="I1118" s="38" t="s">
        <v>137</v>
      </c>
      <c r="J1118" s="38" t="s">
        <v>138</v>
      </c>
      <c r="K1118" s="38" t="s">
        <v>104</v>
      </c>
      <c r="L1118" s="38">
        <v>1550</v>
      </c>
      <c r="M1118" s="38">
        <v>2545</v>
      </c>
      <c r="N1118" s="2">
        <v>459888.78</v>
      </c>
      <c r="O1118" s="2">
        <v>2</v>
      </c>
      <c r="P1118" s="2">
        <v>202558.28</v>
      </c>
      <c r="Q1118" s="3">
        <v>0.47813469160957001</v>
      </c>
      <c r="R1118" s="48" t="s">
        <v>2196</v>
      </c>
      <c r="S1118" s="25">
        <v>0</v>
      </c>
      <c r="T1118" s="23">
        <v>202558.28</v>
      </c>
      <c r="U1118" s="36">
        <f>VLOOKUP(表2[[#This Row],[2014 Segment]],表3[],3)</f>
        <v>0</v>
      </c>
      <c r="V1118" s="50"/>
      <c r="W1118" s="25">
        <f>表2[[#This Row],[GR]]+表2[[#This Row],[根据BU需调整GR]]</f>
        <v>0</v>
      </c>
      <c r="X1118" s="23">
        <f>表2[[#This Row],[MAT销量]]*(1+表2[[#This Row],[调整后GR2]])</f>
        <v>202558.28</v>
      </c>
      <c r="Y1118" s="23">
        <f>表2[[#This Row],[调整结果]]/12/114.03</f>
        <v>148.02996287526673</v>
      </c>
      <c r="Z1118" s="27">
        <f>ROUND(表2[[#This Row],[调整结果]]-表2[[#This Row],[14 ECI金额]],0)</f>
        <v>0</v>
      </c>
      <c r="AA1118" t="s">
        <v>2198</v>
      </c>
    </row>
    <row r="1119" spans="1:27" x14ac:dyDescent="0.2">
      <c r="A1119" t="s">
        <v>1612</v>
      </c>
      <c r="B1119" s="38" t="s">
        <v>458</v>
      </c>
      <c r="C1119" t="s">
        <v>1769</v>
      </c>
      <c r="D1119" s="38" t="s">
        <v>1770</v>
      </c>
      <c r="E1119" s="38" t="s">
        <v>1780</v>
      </c>
      <c r="F1119">
        <v>11400009</v>
      </c>
      <c r="G1119" s="39" t="s">
        <v>244</v>
      </c>
      <c r="H1119" s="39" t="s">
        <v>103</v>
      </c>
      <c r="I1119" s="38" t="s">
        <v>137</v>
      </c>
      <c r="J1119" s="38" t="s">
        <v>138</v>
      </c>
      <c r="K1119" s="38" t="s">
        <v>104</v>
      </c>
      <c r="L1119" s="38">
        <v>800</v>
      </c>
      <c r="M1119" s="38">
        <v>2000</v>
      </c>
      <c r="N1119" s="2">
        <v>36000</v>
      </c>
      <c r="O1119" s="2">
        <v>1</v>
      </c>
      <c r="P1119" s="2">
        <v>0</v>
      </c>
      <c r="Q1119" s="3">
        <v>0</v>
      </c>
      <c r="R1119" s="48" t="s">
        <v>2195</v>
      </c>
      <c r="S1119" s="25">
        <v>0</v>
      </c>
      <c r="T1119" s="23">
        <v>0</v>
      </c>
      <c r="U1119" s="36">
        <f>VLOOKUP(表2[[#This Row],[2014 Segment]],表3[],3)</f>
        <v>0</v>
      </c>
      <c r="V1119" s="50"/>
      <c r="W1119" s="25">
        <f>表2[[#This Row],[GR]]+表2[[#This Row],[根据BU需调整GR]]</f>
        <v>0</v>
      </c>
      <c r="X1119" s="23">
        <f>表2[[#This Row],[MAT销量]]*(1+表2[[#This Row],[调整后GR2]])</f>
        <v>0</v>
      </c>
      <c r="Y1119" s="23">
        <f>表2[[#This Row],[调整结果]]/12/114.03</f>
        <v>0</v>
      </c>
      <c r="Z1119" s="27">
        <f>ROUND(表2[[#This Row],[调整结果]]-表2[[#This Row],[14 ECI金额]],0)</f>
        <v>0</v>
      </c>
      <c r="AA1119" t="s">
        <v>2198</v>
      </c>
    </row>
    <row r="1120" spans="1:27" x14ac:dyDescent="0.2">
      <c r="A1120" t="s">
        <v>1612</v>
      </c>
      <c r="B1120" s="38" t="s">
        <v>458</v>
      </c>
      <c r="C1120" t="s">
        <v>1769</v>
      </c>
      <c r="D1120" s="38" t="s">
        <v>1770</v>
      </c>
      <c r="E1120" s="38" t="s">
        <v>1782</v>
      </c>
      <c r="F1120">
        <v>11400010</v>
      </c>
      <c r="G1120" s="39" t="s">
        <v>140</v>
      </c>
      <c r="H1120" s="39" t="s">
        <v>103</v>
      </c>
      <c r="I1120" s="38" t="s">
        <v>137</v>
      </c>
      <c r="J1120" s="38" t="s">
        <v>138</v>
      </c>
      <c r="K1120" s="38" t="s">
        <v>104</v>
      </c>
      <c r="L1120" s="38">
        <v>3257</v>
      </c>
      <c r="M1120" s="38">
        <v>6000</v>
      </c>
      <c r="N1120" s="2">
        <v>720000</v>
      </c>
      <c r="O1120" s="2">
        <v>3</v>
      </c>
      <c r="P1120" s="2">
        <v>286201.62666667002</v>
      </c>
      <c r="Q1120" s="3">
        <v>0.33039056944444001</v>
      </c>
      <c r="R1120" s="48" t="s">
        <v>2196</v>
      </c>
      <c r="S1120" s="25">
        <v>0</v>
      </c>
      <c r="T1120" s="23">
        <v>286201.63</v>
      </c>
      <c r="U1120" s="36">
        <f>VLOOKUP(表2[[#This Row],[2014 Segment]],表3[],3)</f>
        <v>0</v>
      </c>
      <c r="V1120" s="50"/>
      <c r="W1120" s="25">
        <f>表2[[#This Row],[GR]]+表2[[#This Row],[根据BU需调整GR]]</f>
        <v>0</v>
      </c>
      <c r="X1120" s="23">
        <f>表2[[#This Row],[MAT销量]]*(1+表2[[#This Row],[调整后GR2]])</f>
        <v>286201.62666667002</v>
      </c>
      <c r="Y1120" s="23">
        <f>表2[[#This Row],[调整结果]]/12/114.03</f>
        <v>209.15667416956796</v>
      </c>
      <c r="Z1120" s="27">
        <f>ROUND(表2[[#This Row],[调整结果]]-表2[[#This Row],[14 ECI金额]],0)</f>
        <v>0</v>
      </c>
      <c r="AA1120" t="s">
        <v>2198</v>
      </c>
    </row>
    <row r="1121" spans="1:27" x14ac:dyDescent="0.2">
      <c r="A1121" t="s">
        <v>1612</v>
      </c>
      <c r="B1121" s="38" t="s">
        <v>458</v>
      </c>
      <c r="C1121" t="s">
        <v>1769</v>
      </c>
      <c r="D1121" s="38" t="s">
        <v>1770</v>
      </c>
      <c r="E1121" s="38" t="s">
        <v>1781</v>
      </c>
      <c r="F1121">
        <v>11400015</v>
      </c>
      <c r="G1121" s="39" t="s">
        <v>1783</v>
      </c>
      <c r="H1121" s="39" t="s">
        <v>103</v>
      </c>
      <c r="I1121" s="38" t="s">
        <v>137</v>
      </c>
      <c r="J1121" s="38" t="s">
        <v>614</v>
      </c>
      <c r="K1121" s="38" t="s">
        <v>104</v>
      </c>
      <c r="L1121" s="38">
        <v>1000</v>
      </c>
      <c r="M1121" s="38">
        <v>1854</v>
      </c>
      <c r="N1121" s="2">
        <v>41661.4</v>
      </c>
      <c r="O1121" s="2">
        <v>1</v>
      </c>
      <c r="P1121" s="2">
        <v>0</v>
      </c>
      <c r="Q1121" s="3">
        <v>1.4512234346421E-2</v>
      </c>
      <c r="R1121" s="48" t="s">
        <v>2195</v>
      </c>
      <c r="S1121" s="25">
        <v>0</v>
      </c>
      <c r="T1121" s="23">
        <v>0</v>
      </c>
      <c r="U1121" s="36">
        <f>VLOOKUP(表2[[#This Row],[2014 Segment]],表3[],3)</f>
        <v>0</v>
      </c>
      <c r="V1121" s="50"/>
      <c r="W1121" s="25">
        <f>表2[[#This Row],[GR]]+表2[[#This Row],[根据BU需调整GR]]</f>
        <v>0</v>
      </c>
      <c r="X1121" s="23">
        <f>表2[[#This Row],[MAT销量]]*(1+表2[[#This Row],[调整后GR2]])</f>
        <v>0</v>
      </c>
      <c r="Y1121" s="23">
        <f>表2[[#This Row],[调整结果]]/12/114.03</f>
        <v>0</v>
      </c>
      <c r="Z1121" s="27">
        <f>ROUND(表2[[#This Row],[调整结果]]-表2[[#This Row],[14 ECI金额]],0)</f>
        <v>0</v>
      </c>
      <c r="AA1121" t="s">
        <v>2198</v>
      </c>
    </row>
    <row r="1122" spans="1:27" x14ac:dyDescent="0.2">
      <c r="A1122" t="s">
        <v>1612</v>
      </c>
      <c r="B1122" s="38" t="s">
        <v>458</v>
      </c>
      <c r="C1122" t="s">
        <v>1769</v>
      </c>
      <c r="D1122" s="38" t="s">
        <v>1770</v>
      </c>
      <c r="E1122" s="38" t="s">
        <v>1782</v>
      </c>
      <c r="F1122">
        <v>11400016</v>
      </c>
      <c r="G1122" s="39" t="s">
        <v>1784</v>
      </c>
      <c r="H1122" s="39" t="s">
        <v>103</v>
      </c>
      <c r="I1122" s="38" t="s">
        <v>137</v>
      </c>
      <c r="J1122" s="38" t="s">
        <v>138</v>
      </c>
      <c r="K1122" s="38" t="s">
        <v>104</v>
      </c>
      <c r="L1122" s="38">
        <v>940</v>
      </c>
      <c r="M1122" s="38">
        <v>1180</v>
      </c>
      <c r="N1122" s="2">
        <v>165075.20000000001</v>
      </c>
      <c r="O1122" s="2">
        <v>1</v>
      </c>
      <c r="P1122" s="2">
        <v>24328.533333333002</v>
      </c>
      <c r="Q1122" s="3">
        <v>0.48477300042646998</v>
      </c>
      <c r="R1122" s="48" t="s">
        <v>2196</v>
      </c>
      <c r="S1122" s="25">
        <v>0</v>
      </c>
      <c r="T1122" s="23">
        <v>24328.53</v>
      </c>
      <c r="U1122" s="36">
        <f>VLOOKUP(表2[[#This Row],[2014 Segment]],表3[],3)</f>
        <v>0</v>
      </c>
      <c r="V1122" s="50"/>
      <c r="W1122" s="25">
        <f>表2[[#This Row],[GR]]+表2[[#This Row],[根据BU需调整GR]]</f>
        <v>0</v>
      </c>
      <c r="X1122" s="23">
        <f>表2[[#This Row],[MAT销量]]*(1+表2[[#This Row],[调整后GR2]])</f>
        <v>24328.533333333002</v>
      </c>
      <c r="Y1122" s="23">
        <f>表2[[#This Row],[调整结果]]/12/114.03</f>
        <v>17.779336821693853</v>
      </c>
      <c r="Z1122" s="27">
        <f>ROUND(表2[[#This Row],[调整结果]]-表2[[#This Row],[14 ECI金额]],0)</f>
        <v>0</v>
      </c>
      <c r="AA1122" t="s">
        <v>2198</v>
      </c>
    </row>
    <row r="1123" spans="1:27" x14ac:dyDescent="0.2">
      <c r="A1123" t="s">
        <v>1612</v>
      </c>
      <c r="B1123" s="38" t="s">
        <v>458</v>
      </c>
      <c r="C1123" t="s">
        <v>1769</v>
      </c>
      <c r="D1123" s="38" t="s">
        <v>1770</v>
      </c>
      <c r="E1123" s="38" t="s">
        <v>1782</v>
      </c>
      <c r="F1123">
        <v>11400018</v>
      </c>
      <c r="G1123" s="39" t="s">
        <v>245</v>
      </c>
      <c r="H1123" s="39" t="s">
        <v>103</v>
      </c>
      <c r="I1123" s="38" t="s">
        <v>137</v>
      </c>
      <c r="J1123" s="38" t="s">
        <v>246</v>
      </c>
      <c r="K1123" s="38" t="s">
        <v>104</v>
      </c>
      <c r="L1123" s="38">
        <v>800</v>
      </c>
      <c r="M1123" s="38">
        <v>2500</v>
      </c>
      <c r="N1123" s="2">
        <v>162124.37</v>
      </c>
      <c r="O1123" s="2">
        <v>1</v>
      </c>
      <c r="P1123" s="2">
        <v>97431.386666666993</v>
      </c>
      <c r="Q1123" s="3">
        <v>0.53919062260658002</v>
      </c>
      <c r="R1123" s="48" t="s">
        <v>2197</v>
      </c>
      <c r="S1123" s="25">
        <v>0</v>
      </c>
      <c r="T1123" s="23">
        <v>97431.39</v>
      </c>
      <c r="U1123" s="36">
        <f>VLOOKUP(表2[[#This Row],[2014 Segment]],表3[],3)</f>
        <v>0</v>
      </c>
      <c r="V1123" s="50"/>
      <c r="W1123" s="25">
        <f>表2[[#This Row],[GR]]+表2[[#This Row],[根据BU需调整GR]]</f>
        <v>0</v>
      </c>
      <c r="X1123" s="23">
        <f>表2[[#This Row],[MAT销量]]*(1+表2[[#This Row],[调整后GR2]])</f>
        <v>97431.386666666993</v>
      </c>
      <c r="Y1123" s="23">
        <f>表2[[#This Row],[调整结果]]/12/114.03</f>
        <v>71.203036238027266</v>
      </c>
      <c r="Z1123" s="27">
        <f>ROUND(表2[[#This Row],[调整结果]]-表2[[#This Row],[14 ECI金额]],0)</f>
        <v>0</v>
      </c>
      <c r="AA1123" t="s">
        <v>2198</v>
      </c>
    </row>
    <row r="1124" spans="1:27" x14ac:dyDescent="0.2">
      <c r="A1124" t="s">
        <v>1612</v>
      </c>
      <c r="B1124" s="38" t="s">
        <v>458</v>
      </c>
      <c r="C1124" t="s">
        <v>1769</v>
      </c>
      <c r="D1124" s="38" t="s">
        <v>1770</v>
      </c>
      <c r="E1124" s="38" t="s">
        <v>1782</v>
      </c>
      <c r="F1124">
        <v>11400019</v>
      </c>
      <c r="G1124" s="39" t="s">
        <v>247</v>
      </c>
      <c r="H1124" s="39" t="s">
        <v>105</v>
      </c>
      <c r="I1124" s="38" t="s">
        <v>137</v>
      </c>
      <c r="J1124" s="38" t="s">
        <v>246</v>
      </c>
      <c r="K1124" s="38" t="s">
        <v>106</v>
      </c>
      <c r="L1124" s="38">
        <v>300</v>
      </c>
      <c r="M1124" s="38">
        <v>700</v>
      </c>
      <c r="N1124" s="2">
        <v>36000</v>
      </c>
      <c r="O1124" s="2">
        <v>1</v>
      </c>
      <c r="P1124" s="2">
        <v>12163.733333333001</v>
      </c>
      <c r="Q1124" s="3">
        <v>0.53555777777778002</v>
      </c>
      <c r="R1124" s="48" t="s">
        <v>2197</v>
      </c>
      <c r="S1124" s="25">
        <v>0</v>
      </c>
      <c r="T1124" s="23">
        <v>12163.73</v>
      </c>
      <c r="U1124" s="36">
        <f>VLOOKUP(表2[[#This Row],[2014 Segment]],表3[],3)</f>
        <v>0</v>
      </c>
      <c r="V1124" s="50"/>
      <c r="W1124" s="25">
        <f>表2[[#This Row],[GR]]+表2[[#This Row],[根据BU需调整GR]]</f>
        <v>0</v>
      </c>
      <c r="X1124" s="23">
        <f>表2[[#This Row],[MAT销量]]*(1+表2[[#This Row],[调整后GR2]])</f>
        <v>12163.733333333001</v>
      </c>
      <c r="Y1124" s="23">
        <f>表2[[#This Row],[调整结果]]/12/114.03</f>
        <v>8.889278649867725</v>
      </c>
      <c r="Z1124" s="27">
        <f>ROUND(表2[[#This Row],[调整结果]]-表2[[#This Row],[14 ECI金额]],0)</f>
        <v>0</v>
      </c>
      <c r="AA1124" t="s">
        <v>2198</v>
      </c>
    </row>
    <row r="1125" spans="1:27" x14ac:dyDescent="0.2">
      <c r="A1125" t="s">
        <v>1612</v>
      </c>
      <c r="B1125" s="38" t="s">
        <v>458</v>
      </c>
      <c r="C1125" t="s">
        <v>1769</v>
      </c>
      <c r="D1125" s="38" t="s">
        <v>1770</v>
      </c>
      <c r="E1125" s="38" t="s">
        <v>1782</v>
      </c>
      <c r="F1125">
        <v>11400020</v>
      </c>
      <c r="G1125" s="39" t="s">
        <v>248</v>
      </c>
      <c r="H1125" s="39" t="s">
        <v>105</v>
      </c>
      <c r="I1125" s="38" t="s">
        <v>137</v>
      </c>
      <c r="J1125" s="38" t="s">
        <v>138</v>
      </c>
      <c r="K1125" s="38" t="s">
        <v>104</v>
      </c>
      <c r="L1125" s="38">
        <v>1000</v>
      </c>
      <c r="M1125" s="38">
        <v>600</v>
      </c>
      <c r="N1125" s="2">
        <v>36000</v>
      </c>
      <c r="O1125" s="2">
        <v>1</v>
      </c>
      <c r="P1125" s="2">
        <v>3040.8</v>
      </c>
      <c r="Q1125" s="3">
        <v>9.5027777777778002E-2</v>
      </c>
      <c r="R1125" s="48" t="s">
        <v>2195</v>
      </c>
      <c r="S1125" s="25">
        <v>0</v>
      </c>
      <c r="T1125" s="23">
        <v>3040.8</v>
      </c>
      <c r="U1125" s="36">
        <f>VLOOKUP(表2[[#This Row],[2014 Segment]],表3[],3)</f>
        <v>0</v>
      </c>
      <c r="V1125" s="50"/>
      <c r="W1125" s="25">
        <f>表2[[#This Row],[GR]]+表2[[#This Row],[根据BU需调整GR]]</f>
        <v>0</v>
      </c>
      <c r="X1125" s="23">
        <f>表2[[#This Row],[MAT销量]]*(1+表2[[#This Row],[调整后GR2]])</f>
        <v>3040.8</v>
      </c>
      <c r="Y1125" s="23">
        <f>表2[[#This Row],[调整结果]]/12/114.03</f>
        <v>2.2222222222222223</v>
      </c>
      <c r="Z1125" s="27">
        <f>ROUND(表2[[#This Row],[调整结果]]-表2[[#This Row],[14 ECI金额]],0)</f>
        <v>0</v>
      </c>
      <c r="AA1125" t="s">
        <v>2198</v>
      </c>
    </row>
    <row r="1126" spans="1:27" x14ac:dyDescent="0.2">
      <c r="A1126" t="s">
        <v>1612</v>
      </c>
      <c r="B1126" s="38" t="s">
        <v>458</v>
      </c>
      <c r="C1126" t="s">
        <v>1769</v>
      </c>
      <c r="D1126" s="38" t="s">
        <v>1770</v>
      </c>
      <c r="E1126" s="38" t="s">
        <v>1782</v>
      </c>
      <c r="F1126">
        <v>11400024</v>
      </c>
      <c r="G1126" s="39" t="s">
        <v>249</v>
      </c>
      <c r="H1126" s="39" t="s">
        <v>103</v>
      </c>
      <c r="I1126" s="38" t="s">
        <v>137</v>
      </c>
      <c r="J1126" s="38" t="s">
        <v>246</v>
      </c>
      <c r="K1126" s="38" t="s">
        <v>106</v>
      </c>
      <c r="L1126" s="38">
        <v>300</v>
      </c>
      <c r="M1126" s="38">
        <v>909</v>
      </c>
      <c r="N1126" s="2">
        <v>36000</v>
      </c>
      <c r="O1126" s="2">
        <v>1</v>
      </c>
      <c r="P1126" s="2">
        <v>6690.0266666667003</v>
      </c>
      <c r="Q1126" s="3">
        <v>0.23632</v>
      </c>
      <c r="R1126" s="48" t="s">
        <v>2196</v>
      </c>
      <c r="S1126" s="25">
        <v>0</v>
      </c>
      <c r="T1126" s="23">
        <v>6690.03</v>
      </c>
      <c r="U1126" s="36">
        <f>VLOOKUP(表2[[#This Row],[2014 Segment]],表3[],3)</f>
        <v>0</v>
      </c>
      <c r="V1126" s="50"/>
      <c r="W1126" s="25">
        <f>表2[[#This Row],[GR]]+表2[[#This Row],[根据BU需调整GR]]</f>
        <v>0</v>
      </c>
      <c r="X1126" s="23">
        <f>表2[[#This Row],[MAT销量]]*(1+表2[[#This Row],[调整后GR2]])</f>
        <v>6690.0266666667003</v>
      </c>
      <c r="Y1126" s="23">
        <f>表2[[#This Row],[调整结果]]/12/114.03</f>
        <v>4.8890837693784528</v>
      </c>
      <c r="Z1126" s="27">
        <f>ROUND(表2[[#This Row],[调整结果]]-表2[[#This Row],[14 ECI金额]],0)</f>
        <v>0</v>
      </c>
      <c r="AA1126" t="s">
        <v>2198</v>
      </c>
    </row>
    <row r="1127" spans="1:27" x14ac:dyDescent="0.2">
      <c r="A1127" t="s">
        <v>1612</v>
      </c>
      <c r="B1127" s="38" t="s">
        <v>458</v>
      </c>
      <c r="C1127" t="s">
        <v>1769</v>
      </c>
      <c r="D1127" s="38" t="s">
        <v>1770</v>
      </c>
      <c r="E1127" s="38" t="s">
        <v>1780</v>
      </c>
      <c r="F1127">
        <v>11400028</v>
      </c>
      <c r="G1127" s="39" t="s">
        <v>611</v>
      </c>
      <c r="H1127" s="39" t="s">
        <v>105</v>
      </c>
      <c r="I1127" s="38" t="s">
        <v>137</v>
      </c>
      <c r="J1127" s="38" t="s">
        <v>612</v>
      </c>
      <c r="K1127" s="38" t="s">
        <v>104</v>
      </c>
      <c r="L1127" s="38">
        <v>720</v>
      </c>
      <c r="M1127" s="38">
        <v>1309</v>
      </c>
      <c r="N1127" s="2">
        <v>36000</v>
      </c>
      <c r="O1127" s="2">
        <v>1</v>
      </c>
      <c r="P1127" s="2">
        <v>0</v>
      </c>
      <c r="Q1127" s="3">
        <v>0</v>
      </c>
      <c r="R1127" s="48" t="s">
        <v>2195</v>
      </c>
      <c r="S1127" s="25">
        <v>0</v>
      </c>
      <c r="T1127" s="23">
        <v>0</v>
      </c>
      <c r="U1127" s="36">
        <f>VLOOKUP(表2[[#This Row],[2014 Segment]],表3[],3)</f>
        <v>0</v>
      </c>
      <c r="V1127" s="50"/>
      <c r="W1127" s="25">
        <f>表2[[#This Row],[GR]]+表2[[#This Row],[根据BU需调整GR]]</f>
        <v>0</v>
      </c>
      <c r="X1127" s="23">
        <f>表2[[#This Row],[MAT销量]]*(1+表2[[#This Row],[调整后GR2]])</f>
        <v>0</v>
      </c>
      <c r="Y1127" s="23">
        <f>表2[[#This Row],[调整结果]]/12/114.03</f>
        <v>0</v>
      </c>
      <c r="Z1127" s="27">
        <f>ROUND(表2[[#This Row],[调整结果]]-表2[[#This Row],[14 ECI金额]],0)</f>
        <v>0</v>
      </c>
      <c r="AA1127" t="s">
        <v>2198</v>
      </c>
    </row>
    <row r="1128" spans="1:27" x14ac:dyDescent="0.2">
      <c r="A1128" t="s">
        <v>1612</v>
      </c>
      <c r="B1128" s="38" t="s">
        <v>458</v>
      </c>
      <c r="C1128" t="s">
        <v>1769</v>
      </c>
      <c r="D1128" s="38" t="s">
        <v>1770</v>
      </c>
      <c r="E1128" s="38" t="s">
        <v>1780</v>
      </c>
      <c r="F1128">
        <v>11400032</v>
      </c>
      <c r="G1128" s="39" t="s">
        <v>1785</v>
      </c>
      <c r="H1128" s="39" t="s">
        <v>105</v>
      </c>
      <c r="I1128" s="38" t="s">
        <v>137</v>
      </c>
      <c r="J1128" s="38" t="s">
        <v>612</v>
      </c>
      <c r="K1128" s="38" t="s">
        <v>106</v>
      </c>
      <c r="L1128" s="38">
        <v>1000</v>
      </c>
      <c r="M1128" s="38">
        <v>350</v>
      </c>
      <c r="N1128" s="2">
        <v>36000</v>
      </c>
      <c r="O1128" s="2">
        <v>1</v>
      </c>
      <c r="P1128" s="2">
        <v>0</v>
      </c>
      <c r="Q1128" s="3">
        <v>0.35299999999999998</v>
      </c>
      <c r="R1128" s="48" t="s">
        <v>2196</v>
      </c>
      <c r="S1128" s="25">
        <v>0</v>
      </c>
      <c r="T1128" s="23">
        <v>0</v>
      </c>
      <c r="U1128" s="36">
        <f>VLOOKUP(表2[[#This Row],[2014 Segment]],表3[],3)</f>
        <v>0</v>
      </c>
      <c r="V1128" s="50"/>
      <c r="W1128" s="25">
        <f>表2[[#This Row],[GR]]+表2[[#This Row],[根据BU需调整GR]]</f>
        <v>0</v>
      </c>
      <c r="X1128" s="23">
        <f>表2[[#This Row],[MAT销量]]*(1+表2[[#This Row],[调整后GR2]])</f>
        <v>0</v>
      </c>
      <c r="Y1128" s="23">
        <f>表2[[#This Row],[调整结果]]/12/114.03</f>
        <v>0</v>
      </c>
      <c r="Z1128" s="27">
        <f>ROUND(表2[[#This Row],[调整结果]]-表2[[#This Row],[14 ECI金额]],0)</f>
        <v>0</v>
      </c>
      <c r="AA1128" t="s">
        <v>2198</v>
      </c>
    </row>
    <row r="1129" spans="1:27" x14ac:dyDescent="0.2">
      <c r="A1129" t="s">
        <v>1612</v>
      </c>
      <c r="B1129" s="38" t="s">
        <v>458</v>
      </c>
      <c r="C1129" t="s">
        <v>1769</v>
      </c>
      <c r="D1129" s="38" t="s">
        <v>1770</v>
      </c>
      <c r="E1129" s="38" t="s">
        <v>1786</v>
      </c>
      <c r="F1129">
        <v>11700027</v>
      </c>
      <c r="G1129" s="39" t="s">
        <v>1787</v>
      </c>
      <c r="H1129" s="39" t="s">
        <v>103</v>
      </c>
      <c r="I1129" s="38" t="s">
        <v>5</v>
      </c>
      <c r="J1129" s="38" t="s">
        <v>141</v>
      </c>
      <c r="K1129" s="38" t="s">
        <v>104</v>
      </c>
      <c r="L1129" s="38">
        <v>2000</v>
      </c>
      <c r="M1129" s="38">
        <v>3600</v>
      </c>
      <c r="N1129" s="2">
        <v>41574.81</v>
      </c>
      <c r="O1129" s="2">
        <v>1</v>
      </c>
      <c r="P1129" s="2">
        <v>58568.973333333</v>
      </c>
      <c r="Q1129" s="3">
        <v>1</v>
      </c>
      <c r="R1129" s="48" t="s">
        <v>2197</v>
      </c>
      <c r="S1129" s="25">
        <v>0</v>
      </c>
      <c r="T1129" s="23">
        <v>58568.97</v>
      </c>
      <c r="U1129" s="36">
        <f>VLOOKUP(表2[[#This Row],[2014 Segment]],表3[],3)</f>
        <v>0</v>
      </c>
      <c r="V1129" s="50"/>
      <c r="W1129" s="25">
        <f>表2[[#This Row],[GR]]+表2[[#This Row],[根据BU需调整GR]]</f>
        <v>0</v>
      </c>
      <c r="X1129" s="23">
        <f>表2[[#This Row],[MAT销量]]*(1+表2[[#This Row],[调整后GR2]])</f>
        <v>58568.973333333</v>
      </c>
      <c r="Y1129" s="23">
        <f>表2[[#This Row],[调整结果]]/12/114.03</f>
        <v>42.802313231410594</v>
      </c>
      <c r="Z1129" s="27">
        <f>ROUND(表2[[#This Row],[调整结果]]-表2[[#This Row],[14 ECI金额]],0)</f>
        <v>0</v>
      </c>
      <c r="AA1129" t="s">
        <v>2198</v>
      </c>
    </row>
    <row r="1130" spans="1:27" x14ac:dyDescent="0.2">
      <c r="A1130" t="s">
        <v>1612</v>
      </c>
      <c r="B1130" s="38" t="s">
        <v>458</v>
      </c>
      <c r="C1130" t="s">
        <v>1769</v>
      </c>
      <c r="D1130" s="38" t="s">
        <v>1770</v>
      </c>
      <c r="E1130" s="38" t="s">
        <v>1786</v>
      </c>
      <c r="F1130">
        <v>11700029</v>
      </c>
      <c r="G1130" s="39" t="s">
        <v>1788</v>
      </c>
      <c r="H1130" s="39" t="s">
        <v>103</v>
      </c>
      <c r="I1130" s="38" t="s">
        <v>5</v>
      </c>
      <c r="J1130" s="38" t="s">
        <v>141</v>
      </c>
      <c r="K1130" s="38" t="s">
        <v>104</v>
      </c>
      <c r="L1130" s="38">
        <v>1300</v>
      </c>
      <c r="M1130" s="38">
        <v>1000</v>
      </c>
      <c r="N1130" s="2">
        <v>36000</v>
      </c>
      <c r="O1130" s="2">
        <v>1</v>
      </c>
      <c r="P1130" s="2">
        <v>2432.64</v>
      </c>
      <c r="Q1130" s="3">
        <v>3.5299999999999998E-2</v>
      </c>
      <c r="R1130" s="48" t="s">
        <v>2195</v>
      </c>
      <c r="S1130" s="25">
        <v>0</v>
      </c>
      <c r="T1130" s="23">
        <v>2432.64</v>
      </c>
      <c r="U1130" s="36">
        <f>VLOOKUP(表2[[#This Row],[2014 Segment]],表3[],3)</f>
        <v>0</v>
      </c>
      <c r="V1130" s="50"/>
      <c r="W1130" s="25">
        <f>表2[[#This Row],[GR]]+表2[[#This Row],[根据BU需调整GR]]</f>
        <v>0</v>
      </c>
      <c r="X1130" s="23">
        <f>表2[[#This Row],[MAT销量]]*(1+表2[[#This Row],[调整后GR2]])</f>
        <v>2432.64</v>
      </c>
      <c r="Y1130" s="23">
        <f>表2[[#This Row],[调整结果]]/12/114.03</f>
        <v>1.7777777777777777</v>
      </c>
      <c r="Z1130" s="27">
        <f>ROUND(表2[[#This Row],[调整结果]]-表2[[#This Row],[14 ECI金额]],0)</f>
        <v>0</v>
      </c>
      <c r="AA1130" t="s">
        <v>2198</v>
      </c>
    </row>
    <row r="1131" spans="1:27" x14ac:dyDescent="0.2">
      <c r="A1131" t="s">
        <v>1612</v>
      </c>
      <c r="B1131" s="38" t="s">
        <v>458</v>
      </c>
      <c r="C1131" t="s">
        <v>1769</v>
      </c>
      <c r="D1131" s="38" t="s">
        <v>1770</v>
      </c>
      <c r="E1131" s="38" t="s">
        <v>1786</v>
      </c>
      <c r="F1131">
        <v>11700031</v>
      </c>
      <c r="G1131" s="39" t="s">
        <v>421</v>
      </c>
      <c r="H1131" s="39" t="s">
        <v>103</v>
      </c>
      <c r="I1131" s="38" t="s">
        <v>5</v>
      </c>
      <c r="J1131" s="38" t="s">
        <v>141</v>
      </c>
      <c r="K1131" s="38" t="s">
        <v>104</v>
      </c>
      <c r="L1131" s="38">
        <v>2200</v>
      </c>
      <c r="M1131" s="38">
        <v>5479</v>
      </c>
      <c r="N1131" s="2">
        <v>509430.61</v>
      </c>
      <c r="O1131" s="2">
        <v>3</v>
      </c>
      <c r="P1131" s="2">
        <v>104036.05333333</v>
      </c>
      <c r="Q1131" s="3">
        <v>0.23139477229293001</v>
      </c>
      <c r="R1131" s="48" t="s">
        <v>2196</v>
      </c>
      <c r="S1131" s="25">
        <v>0</v>
      </c>
      <c r="T1131" s="23">
        <v>104036.05</v>
      </c>
      <c r="U1131" s="36">
        <f>VLOOKUP(表2[[#This Row],[2014 Segment]],表3[],3)</f>
        <v>0</v>
      </c>
      <c r="V1131" s="50"/>
      <c r="W1131" s="25">
        <f>表2[[#This Row],[GR]]+表2[[#This Row],[根据BU需调整GR]]</f>
        <v>0</v>
      </c>
      <c r="X1131" s="23">
        <f>表2[[#This Row],[MAT销量]]*(1+表2[[#This Row],[调整后GR2]])</f>
        <v>104036.05333333</v>
      </c>
      <c r="Y1131" s="23">
        <f>表2[[#This Row],[调整结果]]/12/114.03</f>
        <v>76.029738762701328</v>
      </c>
      <c r="Z1131" s="27">
        <f>ROUND(表2[[#This Row],[调整结果]]-表2[[#This Row],[14 ECI金额]],0)</f>
        <v>0</v>
      </c>
      <c r="AA1131" t="s">
        <v>2198</v>
      </c>
    </row>
    <row r="1132" spans="1:27" x14ac:dyDescent="0.2">
      <c r="A1132" t="s">
        <v>1612</v>
      </c>
      <c r="B1132" s="38" t="s">
        <v>458</v>
      </c>
      <c r="C1132" t="s">
        <v>1769</v>
      </c>
      <c r="D1132" s="38" t="s">
        <v>1770</v>
      </c>
      <c r="E1132" s="38" t="s">
        <v>1786</v>
      </c>
      <c r="F1132">
        <v>11700050</v>
      </c>
      <c r="G1132" s="39" t="s">
        <v>1789</v>
      </c>
      <c r="H1132" s="39" t="s">
        <v>103</v>
      </c>
      <c r="I1132" s="38" t="s">
        <v>5</v>
      </c>
      <c r="J1132" s="38" t="s">
        <v>1790</v>
      </c>
      <c r="K1132" s="38" t="s">
        <v>104</v>
      </c>
      <c r="L1132" s="38">
        <v>900</v>
      </c>
      <c r="M1132" s="38">
        <v>1800</v>
      </c>
      <c r="N1132" s="2">
        <v>36000</v>
      </c>
      <c r="O1132" s="2">
        <v>1</v>
      </c>
      <c r="P1132" s="2">
        <v>0</v>
      </c>
      <c r="Q1132" s="3">
        <v>0</v>
      </c>
      <c r="R1132" s="48" t="s">
        <v>2195</v>
      </c>
      <c r="S1132" s="25">
        <v>0</v>
      </c>
      <c r="T1132" s="23">
        <v>0</v>
      </c>
      <c r="U1132" s="36">
        <f>VLOOKUP(表2[[#This Row],[2014 Segment]],表3[],3)</f>
        <v>0</v>
      </c>
      <c r="V1132" s="50"/>
      <c r="W1132" s="25">
        <f>表2[[#This Row],[GR]]+表2[[#This Row],[根据BU需调整GR]]</f>
        <v>0</v>
      </c>
      <c r="X1132" s="23">
        <f>表2[[#This Row],[MAT销量]]*(1+表2[[#This Row],[调整后GR2]])</f>
        <v>0</v>
      </c>
      <c r="Y1132" s="23">
        <f>表2[[#This Row],[调整结果]]/12/114.03</f>
        <v>0</v>
      </c>
      <c r="Z1132" s="27">
        <f>ROUND(表2[[#This Row],[调整结果]]-表2[[#This Row],[14 ECI金额]],0)</f>
        <v>0</v>
      </c>
      <c r="AA1132" t="s">
        <v>2198</v>
      </c>
    </row>
    <row r="1133" spans="1:27" x14ac:dyDescent="0.2">
      <c r="A1133" t="s">
        <v>1612</v>
      </c>
      <c r="B1133" s="38" t="s">
        <v>458</v>
      </c>
      <c r="C1133" t="s">
        <v>1769</v>
      </c>
      <c r="D1133" s="38" t="s">
        <v>1770</v>
      </c>
      <c r="E1133" s="38" t="s">
        <v>1786</v>
      </c>
      <c r="F1133">
        <v>11700063</v>
      </c>
      <c r="G1133" s="39" t="s">
        <v>422</v>
      </c>
      <c r="H1133" s="39" t="s">
        <v>103</v>
      </c>
      <c r="I1133" s="38" t="s">
        <v>5</v>
      </c>
      <c r="J1133" s="38" t="s">
        <v>44</v>
      </c>
      <c r="K1133" s="38" t="s">
        <v>104</v>
      </c>
      <c r="L1133" s="38">
        <v>330</v>
      </c>
      <c r="M1133" s="38">
        <v>600</v>
      </c>
      <c r="N1133" s="2">
        <v>323016.20299999998</v>
      </c>
      <c r="O1133" s="2">
        <v>2</v>
      </c>
      <c r="P1133" s="2">
        <v>15267.013333333</v>
      </c>
      <c r="Q1133" s="3">
        <v>4.0452583736179E-2</v>
      </c>
      <c r="R1133" s="48" t="s">
        <v>2195</v>
      </c>
      <c r="S1133" s="25">
        <v>0</v>
      </c>
      <c r="T1133" s="23">
        <v>15267.01</v>
      </c>
      <c r="U1133" s="36">
        <f>VLOOKUP(表2[[#This Row],[2014 Segment]],表3[],3)</f>
        <v>0</v>
      </c>
      <c r="V1133" s="50"/>
      <c r="W1133" s="25">
        <f>表2[[#This Row],[GR]]+表2[[#This Row],[根据BU需调整GR]]</f>
        <v>0</v>
      </c>
      <c r="X1133" s="23">
        <f>表2[[#This Row],[MAT销量]]*(1+表2[[#This Row],[调整后GR2]])</f>
        <v>15267.013333333</v>
      </c>
      <c r="Y1133" s="23">
        <f>表2[[#This Row],[调整结果]]/12/114.03</f>
        <v>11.157161370789119</v>
      </c>
      <c r="Z1133" s="27">
        <f>ROUND(表2[[#This Row],[调整结果]]-表2[[#This Row],[14 ECI金额]],0)</f>
        <v>0</v>
      </c>
      <c r="AA1133" t="s">
        <v>2198</v>
      </c>
    </row>
    <row r="1134" spans="1:27" x14ac:dyDescent="0.2">
      <c r="A1134" t="s">
        <v>1612</v>
      </c>
      <c r="B1134" s="38" t="s">
        <v>458</v>
      </c>
      <c r="C1134" t="s">
        <v>1769</v>
      </c>
      <c r="D1134" s="38" t="s">
        <v>1770</v>
      </c>
      <c r="E1134" s="38" t="s">
        <v>1791</v>
      </c>
      <c r="F1134">
        <v>11700072</v>
      </c>
      <c r="G1134" s="39" t="s">
        <v>1792</v>
      </c>
      <c r="H1134" s="39" t="s">
        <v>105</v>
      </c>
      <c r="I1134" s="38" t="s">
        <v>5</v>
      </c>
      <c r="J1134" s="38" t="s">
        <v>44</v>
      </c>
      <c r="K1134" s="38" t="s">
        <v>104</v>
      </c>
      <c r="L1134" s="38">
        <v>1529</v>
      </c>
      <c r="M1134" s="38">
        <v>1700</v>
      </c>
      <c r="N1134" s="2">
        <v>72000</v>
      </c>
      <c r="O1134" s="2">
        <v>1</v>
      </c>
      <c r="P1134" s="2">
        <v>17061.813333333001</v>
      </c>
      <c r="Q1134" s="3">
        <v>0.91616472222222001</v>
      </c>
      <c r="R1134" s="48" t="s">
        <v>2197</v>
      </c>
      <c r="S1134" s="25">
        <v>0</v>
      </c>
      <c r="T1134" s="23">
        <v>17061.810000000001</v>
      </c>
      <c r="U1134" s="36">
        <f>VLOOKUP(表2[[#This Row],[2014 Segment]],表3[],3)</f>
        <v>0</v>
      </c>
      <c r="V1134" s="50"/>
      <c r="W1134" s="25">
        <f>表2[[#This Row],[GR]]+表2[[#This Row],[根据BU需调整GR]]</f>
        <v>0</v>
      </c>
      <c r="X1134" s="23">
        <f>表2[[#This Row],[MAT销量]]*(1+表2[[#This Row],[调整后GR2]])</f>
        <v>17061.813333333001</v>
      </c>
      <c r="Y1134" s="23">
        <f>表2[[#This Row],[调整结果]]/12/114.03</f>
        <v>12.468804505636674</v>
      </c>
      <c r="Z1134" s="27">
        <f>ROUND(表2[[#This Row],[调整结果]]-表2[[#This Row],[14 ECI金额]],0)</f>
        <v>0</v>
      </c>
      <c r="AA1134" t="s">
        <v>2198</v>
      </c>
    </row>
    <row r="1135" spans="1:27" x14ac:dyDescent="0.2">
      <c r="A1135" t="s">
        <v>1612</v>
      </c>
      <c r="B1135" s="38" t="s">
        <v>458</v>
      </c>
      <c r="C1135" t="s">
        <v>1769</v>
      </c>
      <c r="D1135" s="38" t="s">
        <v>1770</v>
      </c>
      <c r="E1135" s="38" t="s">
        <v>1791</v>
      </c>
      <c r="F1135">
        <v>11700078</v>
      </c>
      <c r="G1135" s="39" t="s">
        <v>1793</v>
      </c>
      <c r="H1135" s="39" t="s">
        <v>105</v>
      </c>
      <c r="I1135" s="38" t="s">
        <v>5</v>
      </c>
      <c r="J1135" s="38" t="s">
        <v>44</v>
      </c>
      <c r="K1135" s="38" t="s">
        <v>104</v>
      </c>
      <c r="L1135" s="38">
        <v>1000</v>
      </c>
      <c r="M1135" s="38">
        <v>3396</v>
      </c>
      <c r="N1135" s="2">
        <v>72000</v>
      </c>
      <c r="O1135" s="2">
        <v>1</v>
      </c>
      <c r="P1135" s="2">
        <v>65908.853333332998</v>
      </c>
      <c r="Q1135" s="3">
        <v>0.84375388888889002</v>
      </c>
      <c r="R1135" s="48" t="s">
        <v>2197</v>
      </c>
      <c r="S1135" s="25">
        <v>0</v>
      </c>
      <c r="T1135" s="23">
        <v>65908.850000000006</v>
      </c>
      <c r="U1135" s="36">
        <f>VLOOKUP(表2[[#This Row],[2014 Segment]],表3[],3)</f>
        <v>0</v>
      </c>
      <c r="V1135" s="50"/>
      <c r="W1135" s="25">
        <f>表2[[#This Row],[GR]]+表2[[#This Row],[根据BU需调整GR]]</f>
        <v>0</v>
      </c>
      <c r="X1135" s="23">
        <f>表2[[#This Row],[MAT销量]]*(1+表2[[#This Row],[调整后GR2]])</f>
        <v>65908.853333332998</v>
      </c>
      <c r="Y1135" s="23">
        <f>表2[[#This Row],[调整结果]]/12/114.03</f>
        <v>48.166311009773011</v>
      </c>
      <c r="Z1135" s="27">
        <f>ROUND(表2[[#This Row],[调整结果]]-表2[[#This Row],[14 ECI金额]],0)</f>
        <v>0</v>
      </c>
      <c r="AA1135" t="s">
        <v>2198</v>
      </c>
    </row>
    <row r="1136" spans="1:27" x14ac:dyDescent="0.2">
      <c r="A1136" t="s">
        <v>1612</v>
      </c>
      <c r="B1136" s="38" t="s">
        <v>458</v>
      </c>
      <c r="C1136" t="s">
        <v>1769</v>
      </c>
      <c r="D1136" s="38" t="s">
        <v>1770</v>
      </c>
      <c r="E1136" s="38" t="s">
        <v>1786</v>
      </c>
      <c r="F1136">
        <v>11700080</v>
      </c>
      <c r="G1136" s="39" t="s">
        <v>1794</v>
      </c>
      <c r="H1136" s="39" t="s">
        <v>105</v>
      </c>
      <c r="I1136" s="38" t="s">
        <v>5</v>
      </c>
      <c r="J1136" s="38" t="s">
        <v>44</v>
      </c>
      <c r="K1136" s="38" t="s">
        <v>104</v>
      </c>
      <c r="L1136" s="38">
        <v>1228</v>
      </c>
      <c r="M1136" s="38">
        <v>1623</v>
      </c>
      <c r="N1136" s="2">
        <v>582780</v>
      </c>
      <c r="O1136" s="2">
        <v>3</v>
      </c>
      <c r="P1136" s="2">
        <v>362698.66666667</v>
      </c>
      <c r="Q1136" s="3">
        <v>0.80000727547272998</v>
      </c>
      <c r="R1136" s="48" t="s">
        <v>2197</v>
      </c>
      <c r="S1136" s="25">
        <v>0</v>
      </c>
      <c r="T1136" s="23">
        <v>362698.67</v>
      </c>
      <c r="U1136" s="36">
        <f>VLOOKUP(表2[[#This Row],[2014 Segment]],表3[],3)</f>
        <v>0</v>
      </c>
      <c r="V1136" s="50"/>
      <c r="W1136" s="25">
        <f>表2[[#This Row],[GR]]+表2[[#This Row],[根据BU需调整GR]]</f>
        <v>0</v>
      </c>
      <c r="X1136" s="23">
        <f>表2[[#This Row],[MAT销量]]*(1+表2[[#This Row],[调整后GR2]])</f>
        <v>362698.66666667</v>
      </c>
      <c r="Y1136" s="23">
        <f>表2[[#This Row],[调整结果]]/12/114.03</f>
        <v>265.06085143286123</v>
      </c>
      <c r="Z1136" s="27">
        <f>ROUND(表2[[#This Row],[调整结果]]-表2[[#This Row],[14 ECI金额]],0)</f>
        <v>0</v>
      </c>
      <c r="AA1136" t="s">
        <v>2198</v>
      </c>
    </row>
    <row r="1137" spans="1:27" x14ac:dyDescent="0.2">
      <c r="A1137" t="s">
        <v>1612</v>
      </c>
      <c r="B1137" s="38" t="s">
        <v>458</v>
      </c>
      <c r="C1137" t="s">
        <v>1769</v>
      </c>
      <c r="D1137" s="38" t="s">
        <v>1770</v>
      </c>
      <c r="E1137" s="38" t="s">
        <v>1791</v>
      </c>
      <c r="F1137">
        <v>11700081</v>
      </c>
      <c r="G1137" s="39" t="s">
        <v>604</v>
      </c>
      <c r="H1137" s="39" t="s">
        <v>103</v>
      </c>
      <c r="I1137" s="38" t="s">
        <v>5</v>
      </c>
      <c r="J1137" s="38" t="s">
        <v>44</v>
      </c>
      <c r="K1137" s="38" t="s">
        <v>104</v>
      </c>
      <c r="L1137" s="38">
        <v>2249</v>
      </c>
      <c r="M1137" s="38">
        <v>8808</v>
      </c>
      <c r="N1137" s="2">
        <v>1506732.486</v>
      </c>
      <c r="O1137" s="2">
        <v>5</v>
      </c>
      <c r="P1137" s="2">
        <v>79698.52</v>
      </c>
      <c r="Q1137" s="3">
        <v>0.16873428585517</v>
      </c>
      <c r="R1137" s="48" t="s">
        <v>410</v>
      </c>
      <c r="S1137" s="25">
        <v>0.21</v>
      </c>
      <c r="T1137" s="23">
        <v>96435.21</v>
      </c>
      <c r="U1137" s="36">
        <f>VLOOKUP(表2[[#This Row],[2014 Segment]],表3[],3)</f>
        <v>0</v>
      </c>
      <c r="V1137" s="50"/>
      <c r="W1137" s="25">
        <f>表2[[#This Row],[GR]]+表2[[#This Row],[根据BU需调整GR]]</f>
        <v>0.21</v>
      </c>
      <c r="X1137" s="23">
        <f>表2[[#This Row],[MAT销量]]*(1+表2[[#This Row],[调整后GR2]])</f>
        <v>96435.209199999998</v>
      </c>
      <c r="Y1137" s="23">
        <f>表2[[#This Row],[调整结果]]/12/114.03</f>
        <v>70.475027916630125</v>
      </c>
      <c r="Z1137" s="27">
        <f>ROUND(表2[[#This Row],[调整结果]]-表2[[#This Row],[14 ECI金额]],0)</f>
        <v>0</v>
      </c>
      <c r="AA1137" t="s">
        <v>2198</v>
      </c>
    </row>
    <row r="1138" spans="1:27" x14ac:dyDescent="0.2">
      <c r="A1138" t="s">
        <v>1612</v>
      </c>
      <c r="B1138" s="38" t="s">
        <v>458</v>
      </c>
      <c r="C1138" t="s">
        <v>1769</v>
      </c>
      <c r="D1138" s="38" t="s">
        <v>1770</v>
      </c>
      <c r="E1138" s="38" t="s">
        <v>1791</v>
      </c>
      <c r="F1138">
        <v>11700082</v>
      </c>
      <c r="G1138" s="39" t="s">
        <v>605</v>
      </c>
      <c r="H1138" s="39" t="s">
        <v>105</v>
      </c>
      <c r="I1138" s="38" t="s">
        <v>5</v>
      </c>
      <c r="J1138" s="38" t="s">
        <v>44</v>
      </c>
      <c r="K1138" s="38" t="s">
        <v>104</v>
      </c>
      <c r="L1138" s="38">
        <v>4800</v>
      </c>
      <c r="M1138" s="38">
        <v>10763</v>
      </c>
      <c r="N1138" s="2">
        <v>77532</v>
      </c>
      <c r="O1138" s="2">
        <v>1</v>
      </c>
      <c r="P1138" s="2">
        <v>102465.09333333001</v>
      </c>
      <c r="Q1138" s="3">
        <v>0.97552662126606005</v>
      </c>
      <c r="R1138" s="48" t="s">
        <v>2197</v>
      </c>
      <c r="S1138" s="25">
        <v>0</v>
      </c>
      <c r="T1138" s="23">
        <v>102465.09</v>
      </c>
      <c r="U1138" s="36">
        <f>VLOOKUP(表2[[#This Row],[2014 Segment]],表3[],3)</f>
        <v>0</v>
      </c>
      <c r="V1138" s="50"/>
      <c r="W1138" s="25">
        <f>表2[[#This Row],[GR]]+表2[[#This Row],[根据BU需调整GR]]</f>
        <v>0</v>
      </c>
      <c r="X1138" s="23">
        <f>表2[[#This Row],[MAT销量]]*(1+表2[[#This Row],[调整后GR2]])</f>
        <v>102465.09333333001</v>
      </c>
      <c r="Y1138" s="23">
        <f>表2[[#This Row],[调整结果]]/12/114.03</f>
        <v>74.881678310773481</v>
      </c>
      <c r="Z1138" s="27">
        <f>ROUND(表2[[#This Row],[调整结果]]-表2[[#This Row],[14 ECI金额]],0)</f>
        <v>0</v>
      </c>
      <c r="AA1138" t="s">
        <v>2198</v>
      </c>
    </row>
    <row r="1139" spans="1:27" x14ac:dyDescent="0.2">
      <c r="A1139" t="s">
        <v>1612</v>
      </c>
      <c r="B1139" s="38" t="s">
        <v>458</v>
      </c>
      <c r="C1139" t="s">
        <v>1769</v>
      </c>
      <c r="D1139" s="38" t="s">
        <v>1770</v>
      </c>
      <c r="E1139" s="38" t="s">
        <v>1771</v>
      </c>
      <c r="F1139">
        <v>13000086</v>
      </c>
      <c r="G1139" s="39" t="s">
        <v>1795</v>
      </c>
      <c r="H1139" s="39" t="s">
        <v>103</v>
      </c>
      <c r="I1139" s="38" t="s">
        <v>2</v>
      </c>
      <c r="J1139" s="38" t="s">
        <v>1778</v>
      </c>
      <c r="K1139" s="38" t="s">
        <v>104</v>
      </c>
      <c r="L1139" s="38">
        <v>900</v>
      </c>
      <c r="M1139" s="38">
        <v>570</v>
      </c>
      <c r="N1139" s="2">
        <v>36000</v>
      </c>
      <c r="O1139" s="2">
        <v>1</v>
      </c>
      <c r="P1139" s="2">
        <v>6081.6</v>
      </c>
      <c r="Q1139" s="3">
        <v>0.102275</v>
      </c>
      <c r="R1139" s="48" t="s">
        <v>2195</v>
      </c>
      <c r="S1139" s="25">
        <v>0</v>
      </c>
      <c r="T1139" s="23">
        <v>6081.6</v>
      </c>
      <c r="U1139" s="36">
        <f>VLOOKUP(表2[[#This Row],[2014 Segment]],表3[],3)</f>
        <v>0</v>
      </c>
      <c r="V1139" s="50"/>
      <c r="W1139" s="25">
        <f>表2[[#This Row],[GR]]+表2[[#This Row],[根据BU需调整GR]]</f>
        <v>0</v>
      </c>
      <c r="X1139" s="23">
        <f>表2[[#This Row],[MAT销量]]*(1+表2[[#This Row],[调整后GR2]])</f>
        <v>6081.6</v>
      </c>
      <c r="Y1139" s="23">
        <f>表2[[#This Row],[调整结果]]/12/114.03</f>
        <v>4.4444444444444446</v>
      </c>
      <c r="Z1139" s="27">
        <f>ROUND(表2[[#This Row],[调整结果]]-表2[[#This Row],[14 ECI金额]],0)</f>
        <v>0</v>
      </c>
      <c r="AA1139" t="s">
        <v>2198</v>
      </c>
    </row>
    <row r="1140" spans="1:27" x14ac:dyDescent="0.2">
      <c r="A1140" t="s">
        <v>1612</v>
      </c>
      <c r="B1140" s="38" t="s">
        <v>458</v>
      </c>
      <c r="C1140" t="s">
        <v>1769</v>
      </c>
      <c r="D1140" s="38" t="s">
        <v>1770</v>
      </c>
      <c r="E1140" s="38" t="s">
        <v>1775</v>
      </c>
      <c r="F1140">
        <v>13000089</v>
      </c>
      <c r="G1140" s="39" t="s">
        <v>1796</v>
      </c>
      <c r="H1140" s="39" t="s">
        <v>103</v>
      </c>
      <c r="I1140" s="38" t="s">
        <v>2</v>
      </c>
      <c r="J1140" s="38" t="s">
        <v>242</v>
      </c>
      <c r="K1140" s="38" t="s">
        <v>104</v>
      </c>
      <c r="L1140" s="38">
        <v>520</v>
      </c>
      <c r="M1140" s="38">
        <v>909</v>
      </c>
      <c r="N1140" s="2">
        <v>36000</v>
      </c>
      <c r="O1140" s="2">
        <v>1</v>
      </c>
      <c r="P1140" s="2">
        <v>34969.866666667003</v>
      </c>
      <c r="Q1140" s="3">
        <v>0.77170277777777996</v>
      </c>
      <c r="R1140" s="48" t="s">
        <v>2197</v>
      </c>
      <c r="S1140" s="25">
        <v>0</v>
      </c>
      <c r="T1140" s="23">
        <v>34969.870000000003</v>
      </c>
      <c r="U1140" s="36">
        <f>VLOOKUP(表2[[#This Row],[2014 Segment]],表3[],3)</f>
        <v>0</v>
      </c>
      <c r="V1140" s="50"/>
      <c r="W1140" s="25">
        <f>表2[[#This Row],[GR]]+表2[[#This Row],[根据BU需调整GR]]</f>
        <v>0</v>
      </c>
      <c r="X1140" s="23">
        <f>表2[[#This Row],[MAT销量]]*(1+表2[[#This Row],[调整后GR2]])</f>
        <v>34969.866666667003</v>
      </c>
      <c r="Y1140" s="23">
        <f>表2[[#This Row],[调整结果]]/12/114.03</f>
        <v>25.556042756779654</v>
      </c>
      <c r="Z1140" s="27">
        <f>ROUND(表2[[#This Row],[调整结果]]-表2[[#This Row],[14 ECI金额]],0)</f>
        <v>0</v>
      </c>
      <c r="AA1140" t="s">
        <v>2198</v>
      </c>
    </row>
    <row r="1141" spans="1:27" x14ac:dyDescent="0.2">
      <c r="A1141" t="s">
        <v>1612</v>
      </c>
      <c r="B1141" s="38" t="s">
        <v>458</v>
      </c>
      <c r="C1141" t="s">
        <v>1769</v>
      </c>
      <c r="D1141" s="38" t="s">
        <v>1770</v>
      </c>
      <c r="E1141" s="38" t="s">
        <v>1775</v>
      </c>
      <c r="F1141">
        <v>13000090</v>
      </c>
      <c r="G1141" s="39" t="s">
        <v>1797</v>
      </c>
      <c r="H1141" s="39" t="s">
        <v>103</v>
      </c>
      <c r="I1141" s="38" t="s">
        <v>2</v>
      </c>
      <c r="J1141" s="38" t="s">
        <v>242</v>
      </c>
      <c r="K1141" s="38" t="s">
        <v>104</v>
      </c>
      <c r="L1141" s="38">
        <v>280</v>
      </c>
      <c r="M1141" s="38">
        <v>300</v>
      </c>
      <c r="N1141" s="2">
        <v>36000</v>
      </c>
      <c r="O1141" s="2">
        <v>1</v>
      </c>
      <c r="P1141" s="2">
        <v>23110.880000000001</v>
      </c>
      <c r="Q1141" s="3">
        <v>0.41813666666666999</v>
      </c>
      <c r="R1141" s="48" t="s">
        <v>2196</v>
      </c>
      <c r="S1141" s="25">
        <v>0</v>
      </c>
      <c r="T1141" s="23">
        <v>23110.880000000001</v>
      </c>
      <c r="U1141" s="36">
        <f>VLOOKUP(表2[[#This Row],[2014 Segment]],表3[],3)</f>
        <v>0</v>
      </c>
      <c r="V1141" s="50"/>
      <c r="W1141" s="25">
        <f>表2[[#This Row],[GR]]+表2[[#This Row],[根据BU需调整GR]]</f>
        <v>0</v>
      </c>
      <c r="X1141" s="23">
        <f>表2[[#This Row],[MAT销量]]*(1+表2[[#This Row],[调整后GR2]])</f>
        <v>23110.880000000001</v>
      </c>
      <c r="Y1141" s="23">
        <f>表2[[#This Row],[调整结果]]/12/114.03</f>
        <v>16.88947353035751</v>
      </c>
      <c r="Z1141" s="27">
        <f>ROUND(表2[[#This Row],[调整结果]]-表2[[#This Row],[14 ECI金额]],0)</f>
        <v>0</v>
      </c>
      <c r="AA1141" t="s">
        <v>2198</v>
      </c>
    </row>
    <row r="1142" spans="1:27" x14ac:dyDescent="0.2">
      <c r="A1142" t="s">
        <v>1612</v>
      </c>
      <c r="B1142" s="38" t="s">
        <v>458</v>
      </c>
      <c r="C1142" t="s">
        <v>1769</v>
      </c>
      <c r="D1142" s="38" t="s">
        <v>1770</v>
      </c>
      <c r="E1142" s="38" t="s">
        <v>1780</v>
      </c>
      <c r="F1142">
        <v>91004575</v>
      </c>
      <c r="G1142" s="39" t="s">
        <v>1798</v>
      </c>
      <c r="H1142" s="39" t="s">
        <v>105</v>
      </c>
      <c r="I1142" s="38" t="s">
        <v>137</v>
      </c>
      <c r="J1142" s="38" t="s">
        <v>138</v>
      </c>
      <c r="K1142" s="38" t="s">
        <v>106</v>
      </c>
      <c r="L1142" s="38">
        <v>300</v>
      </c>
      <c r="M1142" s="38">
        <v>100</v>
      </c>
      <c r="N1142" s="2">
        <v>54000</v>
      </c>
      <c r="O1142" s="2">
        <v>1</v>
      </c>
      <c r="P1142" s="2">
        <v>59297.599999999999</v>
      </c>
      <c r="Q1142" s="3">
        <v>0.96432222222221997</v>
      </c>
      <c r="R1142" s="48" t="s">
        <v>2197</v>
      </c>
      <c r="S1142" s="25">
        <v>0</v>
      </c>
      <c r="T1142" s="23">
        <v>59297.599999999999</v>
      </c>
      <c r="U1142" s="36">
        <f>VLOOKUP(表2[[#This Row],[2014 Segment]],表3[],3)</f>
        <v>0</v>
      </c>
      <c r="V1142" s="50"/>
      <c r="W1142" s="25">
        <f>表2[[#This Row],[GR]]+表2[[#This Row],[根据BU需调整GR]]</f>
        <v>0</v>
      </c>
      <c r="X1142" s="23">
        <f>表2[[#This Row],[MAT销量]]*(1+表2[[#This Row],[调整后GR2]])</f>
        <v>59297.599999999999</v>
      </c>
      <c r="Y1142" s="23">
        <f>表2[[#This Row],[调整结果]]/12/114.03</f>
        <v>43.33479493700488</v>
      </c>
      <c r="Z1142" s="27">
        <f>ROUND(表2[[#This Row],[调整结果]]-表2[[#This Row],[14 ECI金额]],0)</f>
        <v>0</v>
      </c>
      <c r="AA1142" t="s">
        <v>2198</v>
      </c>
    </row>
    <row r="1143" spans="1:27" x14ac:dyDescent="0.2">
      <c r="A1143" t="s">
        <v>1612</v>
      </c>
      <c r="B1143" s="38" t="s">
        <v>458</v>
      </c>
      <c r="C1143" t="s">
        <v>1769</v>
      </c>
      <c r="D1143" s="38" t="s">
        <v>1770</v>
      </c>
      <c r="E1143" s="38" t="s">
        <v>1781</v>
      </c>
      <c r="F1143">
        <v>91004607</v>
      </c>
      <c r="G1143" s="39" t="s">
        <v>1799</v>
      </c>
      <c r="H1143" s="39" t="s">
        <v>105</v>
      </c>
      <c r="I1143" s="38" t="s">
        <v>137</v>
      </c>
      <c r="J1143" s="38" t="s">
        <v>614</v>
      </c>
      <c r="K1143" s="38" t="s">
        <v>106</v>
      </c>
      <c r="L1143" s="38">
        <v>300</v>
      </c>
      <c r="M1143" s="38">
        <v>100</v>
      </c>
      <c r="N1143" s="2">
        <v>47160</v>
      </c>
      <c r="O1143" s="2">
        <v>1</v>
      </c>
      <c r="P1143" s="2">
        <v>27548.053333332999</v>
      </c>
      <c r="Q1143" s="3">
        <v>0.73287446988974003</v>
      </c>
      <c r="R1143" s="48" t="s">
        <v>2197</v>
      </c>
      <c r="S1143" s="25">
        <v>0</v>
      </c>
      <c r="T1143" s="23">
        <v>27548.05</v>
      </c>
      <c r="U1143" s="36">
        <f>VLOOKUP(表2[[#This Row],[2014 Segment]],表3[],3)</f>
        <v>0</v>
      </c>
      <c r="V1143" s="50"/>
      <c r="W1143" s="25">
        <f>表2[[#This Row],[GR]]+表2[[#This Row],[根据BU需调整GR]]</f>
        <v>0</v>
      </c>
      <c r="X1143" s="23">
        <f>表2[[#This Row],[MAT销量]]*(1+表2[[#This Row],[调整后GR2]])</f>
        <v>27548.053333332999</v>
      </c>
      <c r="Y1143" s="23">
        <f>表2[[#This Row],[调整结果]]/12/114.03</f>
        <v>20.132167948005637</v>
      </c>
      <c r="Z1143" s="27">
        <f>ROUND(表2[[#This Row],[调整结果]]-表2[[#This Row],[14 ECI金额]],0)</f>
        <v>0</v>
      </c>
      <c r="AA1143" t="s">
        <v>2198</v>
      </c>
    </row>
    <row r="1144" spans="1:27" x14ac:dyDescent="0.2">
      <c r="A1144" t="s">
        <v>1612</v>
      </c>
      <c r="B1144" s="38" t="s">
        <v>458</v>
      </c>
      <c r="C1144" t="s">
        <v>1769</v>
      </c>
      <c r="D1144" s="38" t="s">
        <v>1770</v>
      </c>
      <c r="E1144" s="38" t="s">
        <v>1786</v>
      </c>
      <c r="F1144">
        <v>91007476</v>
      </c>
      <c r="G1144" s="39" t="s">
        <v>1800</v>
      </c>
      <c r="H1144" s="39" t="s">
        <v>105</v>
      </c>
      <c r="I1144" s="38" t="s">
        <v>5</v>
      </c>
      <c r="J1144" s="38" t="s">
        <v>141</v>
      </c>
      <c r="K1144" s="38" t="s">
        <v>104</v>
      </c>
      <c r="L1144" s="38">
        <v>800</v>
      </c>
      <c r="M1144" s="38">
        <v>500</v>
      </c>
      <c r="N1144" s="2">
        <v>170052</v>
      </c>
      <c r="O1144" s="2">
        <v>1</v>
      </c>
      <c r="P1144" s="2">
        <v>146540.25333333001</v>
      </c>
      <c r="Q1144" s="3">
        <v>0.70005551243149</v>
      </c>
      <c r="R1144" s="48" t="s">
        <v>2197</v>
      </c>
      <c r="S1144" s="25">
        <v>0</v>
      </c>
      <c r="T1144" s="23">
        <v>146540.25</v>
      </c>
      <c r="U1144" s="36">
        <f>VLOOKUP(表2[[#This Row],[2014 Segment]],表3[],3)</f>
        <v>0</v>
      </c>
      <c r="V1144" s="50"/>
      <c r="W1144" s="25">
        <f>表2[[#This Row],[GR]]+表2[[#This Row],[根据BU需调整GR]]</f>
        <v>0</v>
      </c>
      <c r="X1144" s="23">
        <f>表2[[#This Row],[MAT销量]]*(1+表2[[#This Row],[调整后GR2]])</f>
        <v>146540.25333333001</v>
      </c>
      <c r="Y1144" s="23">
        <f>表2[[#This Row],[调整结果]]/12/114.03</f>
        <v>107.09188615081558</v>
      </c>
      <c r="Z1144" s="27">
        <f>ROUND(表2[[#This Row],[调整结果]]-表2[[#This Row],[14 ECI金额]],0)</f>
        <v>0</v>
      </c>
      <c r="AA1144" t="s">
        <v>2198</v>
      </c>
    </row>
    <row r="1145" spans="1:27" x14ac:dyDescent="0.2">
      <c r="A1145" t="s">
        <v>1612</v>
      </c>
      <c r="B1145" s="38" t="s">
        <v>458</v>
      </c>
      <c r="C1145" t="s">
        <v>1769</v>
      </c>
      <c r="D1145" s="38" t="s">
        <v>1770</v>
      </c>
      <c r="E1145" s="38" t="s">
        <v>1791</v>
      </c>
      <c r="F1145">
        <v>91008541</v>
      </c>
      <c r="G1145" s="39" t="s">
        <v>1801</v>
      </c>
      <c r="H1145" s="39" t="s">
        <v>105</v>
      </c>
      <c r="I1145" s="38" t="s">
        <v>5</v>
      </c>
      <c r="J1145" s="38" t="s">
        <v>44</v>
      </c>
      <c r="K1145" s="38" t="s">
        <v>107</v>
      </c>
      <c r="L1145" s="38">
        <v>0</v>
      </c>
      <c r="M1145" s="38">
        <v>30</v>
      </c>
      <c r="N1145" s="2">
        <v>36000</v>
      </c>
      <c r="O1145" s="2">
        <v>1</v>
      </c>
      <c r="P1145" s="2">
        <v>15447.466666667</v>
      </c>
      <c r="Q1145" s="3">
        <v>0.67482222222221999</v>
      </c>
      <c r="R1145" s="48" t="s">
        <v>2197</v>
      </c>
      <c r="S1145" s="25">
        <v>0</v>
      </c>
      <c r="T1145" s="23">
        <v>15447.47</v>
      </c>
      <c r="U1145" s="36">
        <f>VLOOKUP(表2[[#This Row],[2014 Segment]],表3[],3)</f>
        <v>0</v>
      </c>
      <c r="V1145" s="50"/>
      <c r="W1145" s="25">
        <f>表2[[#This Row],[GR]]+表2[[#This Row],[根据BU需调整GR]]</f>
        <v>0</v>
      </c>
      <c r="X1145" s="23">
        <f>表2[[#This Row],[MAT销量]]*(1+表2[[#This Row],[调整后GR2]])</f>
        <v>15447.466666667</v>
      </c>
      <c r="Y1145" s="23">
        <f>表2[[#This Row],[调整结果]]/12/114.03</f>
        <v>11.289036998061183</v>
      </c>
      <c r="Z1145" s="27">
        <f>ROUND(表2[[#This Row],[调整结果]]-表2[[#This Row],[14 ECI金额]],0)</f>
        <v>0</v>
      </c>
      <c r="AA1145" t="s">
        <v>2198</v>
      </c>
    </row>
    <row r="1146" spans="1:27" x14ac:dyDescent="0.2">
      <c r="A1146" t="s">
        <v>1612</v>
      </c>
      <c r="B1146" s="38" t="s">
        <v>458</v>
      </c>
      <c r="C1146" t="s">
        <v>1769</v>
      </c>
      <c r="D1146" s="38" t="s">
        <v>1770</v>
      </c>
      <c r="E1146" s="38" t="s">
        <v>1775</v>
      </c>
      <c r="F1146">
        <v>91008703</v>
      </c>
      <c r="G1146" s="39" t="s">
        <v>1802</v>
      </c>
      <c r="H1146" s="39" t="s">
        <v>105</v>
      </c>
      <c r="I1146" s="38" t="s">
        <v>2</v>
      </c>
      <c r="J1146" s="38" t="s">
        <v>45</v>
      </c>
      <c r="K1146" s="38" t="s">
        <v>104</v>
      </c>
      <c r="L1146" s="38">
        <v>1000</v>
      </c>
      <c r="M1146" s="38">
        <v>1000</v>
      </c>
      <c r="N1146" s="2">
        <v>36000</v>
      </c>
      <c r="O1146" s="2">
        <v>1</v>
      </c>
      <c r="P1146" s="2">
        <v>3040.8</v>
      </c>
      <c r="Q1146" s="3">
        <v>0</v>
      </c>
      <c r="R1146" s="48" t="s">
        <v>2195</v>
      </c>
      <c r="S1146" s="25">
        <v>0</v>
      </c>
      <c r="T1146" s="23">
        <v>3040.8</v>
      </c>
      <c r="U1146" s="36">
        <f>VLOOKUP(表2[[#This Row],[2014 Segment]],表3[],3)</f>
        <v>0</v>
      </c>
      <c r="V1146" s="50"/>
      <c r="W1146" s="25">
        <f>表2[[#This Row],[GR]]+表2[[#This Row],[根据BU需调整GR]]</f>
        <v>0</v>
      </c>
      <c r="X1146" s="23">
        <f>表2[[#This Row],[MAT销量]]*(1+表2[[#This Row],[调整后GR2]])</f>
        <v>3040.8</v>
      </c>
      <c r="Y1146" s="23">
        <f>表2[[#This Row],[调整结果]]/12/114.03</f>
        <v>2.2222222222222223</v>
      </c>
      <c r="Z1146" s="27">
        <f>ROUND(表2[[#This Row],[调整结果]]-表2[[#This Row],[14 ECI金额]],0)</f>
        <v>0</v>
      </c>
      <c r="AA1146" t="s">
        <v>2198</v>
      </c>
    </row>
    <row r="1147" spans="1:27" x14ac:dyDescent="0.2">
      <c r="A1147" t="s">
        <v>1612</v>
      </c>
      <c r="B1147" s="38" t="s">
        <v>458</v>
      </c>
      <c r="C1147" t="s">
        <v>1769</v>
      </c>
      <c r="D1147" s="38" t="s">
        <v>1770</v>
      </c>
      <c r="E1147" s="38" t="s">
        <v>1786</v>
      </c>
      <c r="F1147">
        <v>91009594</v>
      </c>
      <c r="G1147" s="39" t="s">
        <v>1803</v>
      </c>
      <c r="H1147" s="39" t="s">
        <v>105</v>
      </c>
      <c r="I1147" s="38" t="s">
        <v>5</v>
      </c>
      <c r="J1147" s="38" t="s">
        <v>44</v>
      </c>
      <c r="K1147" s="38" t="s">
        <v>107</v>
      </c>
      <c r="L1147" s="38">
        <v>0</v>
      </c>
      <c r="M1147" s="38">
        <v>30</v>
      </c>
      <c r="N1147" s="2">
        <v>36000</v>
      </c>
      <c r="O1147" s="2">
        <v>1</v>
      </c>
      <c r="P1147" s="2">
        <v>4865.3866666667</v>
      </c>
      <c r="Q1147" s="3">
        <v>0.15510666666667</v>
      </c>
      <c r="R1147" s="48" t="s">
        <v>2195</v>
      </c>
      <c r="S1147" s="25">
        <v>0</v>
      </c>
      <c r="T1147" s="23">
        <v>4865.3900000000003</v>
      </c>
      <c r="U1147" s="36">
        <f>VLOOKUP(表2[[#This Row],[2014 Segment]],表3[],3)</f>
        <v>0</v>
      </c>
      <c r="V1147" s="50"/>
      <c r="W1147" s="25">
        <f>表2[[#This Row],[GR]]+表2[[#This Row],[根据BU需调整GR]]</f>
        <v>0</v>
      </c>
      <c r="X1147" s="23">
        <f>表2[[#This Row],[MAT销量]]*(1+表2[[#This Row],[调整后GR2]])</f>
        <v>4865.3866666667</v>
      </c>
      <c r="Y1147" s="23">
        <f>表2[[#This Row],[调整结果]]/12/114.03</f>
        <v>3.5556335077513954</v>
      </c>
      <c r="Z1147" s="27">
        <f>ROUND(表2[[#This Row],[调整结果]]-表2[[#This Row],[14 ECI金额]],0)</f>
        <v>0</v>
      </c>
      <c r="AA1147" t="s">
        <v>2198</v>
      </c>
    </row>
    <row r="1148" spans="1:27" x14ac:dyDescent="0.2">
      <c r="A1148" t="s">
        <v>1612</v>
      </c>
      <c r="B1148" s="38" t="s">
        <v>458</v>
      </c>
      <c r="C1148" t="s">
        <v>1769</v>
      </c>
      <c r="D1148" s="38" t="s">
        <v>1770</v>
      </c>
      <c r="E1148" s="38" t="s">
        <v>1786</v>
      </c>
      <c r="F1148">
        <v>91012373</v>
      </c>
      <c r="G1148" s="39" t="s">
        <v>1804</v>
      </c>
      <c r="H1148" s="39" t="s">
        <v>103</v>
      </c>
      <c r="I1148" s="38" t="s">
        <v>5</v>
      </c>
      <c r="J1148" s="38" t="s">
        <v>1805</v>
      </c>
      <c r="K1148" s="38" t="s">
        <v>104</v>
      </c>
      <c r="L1148" s="38">
        <v>600</v>
      </c>
      <c r="M1148" s="38">
        <v>120</v>
      </c>
      <c r="N1148" s="2">
        <v>36000</v>
      </c>
      <c r="O1148" s="2">
        <v>1</v>
      </c>
      <c r="P1148" s="2">
        <v>0</v>
      </c>
      <c r="Q1148" s="3">
        <v>0</v>
      </c>
      <c r="R1148" s="48" t="s">
        <v>2195</v>
      </c>
      <c r="S1148" s="25">
        <v>0</v>
      </c>
      <c r="T1148" s="23">
        <v>0</v>
      </c>
      <c r="U1148" s="36">
        <f>VLOOKUP(表2[[#This Row],[2014 Segment]],表3[],3)</f>
        <v>0</v>
      </c>
      <c r="V1148" s="50"/>
      <c r="W1148" s="25">
        <f>表2[[#This Row],[GR]]+表2[[#This Row],[根据BU需调整GR]]</f>
        <v>0</v>
      </c>
      <c r="X1148" s="23">
        <f>表2[[#This Row],[MAT销量]]*(1+表2[[#This Row],[调整后GR2]])</f>
        <v>0</v>
      </c>
      <c r="Y1148" s="23">
        <f>表2[[#This Row],[调整结果]]/12/114.03</f>
        <v>0</v>
      </c>
      <c r="Z1148" s="27">
        <f>ROUND(表2[[#This Row],[调整结果]]-表2[[#This Row],[14 ECI金额]],0)</f>
        <v>0</v>
      </c>
      <c r="AA1148" t="s">
        <v>2198</v>
      </c>
    </row>
    <row r="1149" spans="1:27" x14ac:dyDescent="0.2">
      <c r="A1149" t="s">
        <v>1612</v>
      </c>
      <c r="B1149" s="38" t="s">
        <v>458</v>
      </c>
      <c r="C1149" t="s">
        <v>1769</v>
      </c>
      <c r="D1149" s="38" t="s">
        <v>1770</v>
      </c>
      <c r="E1149" s="38" t="s">
        <v>1781</v>
      </c>
      <c r="F1149">
        <v>91013970</v>
      </c>
      <c r="G1149" s="39" t="s">
        <v>613</v>
      </c>
      <c r="H1149" s="39" t="s">
        <v>105</v>
      </c>
      <c r="I1149" s="38" t="s">
        <v>137</v>
      </c>
      <c r="J1149" s="38" t="s">
        <v>614</v>
      </c>
      <c r="K1149" s="38" t="s">
        <v>104</v>
      </c>
      <c r="L1149" s="38">
        <v>750</v>
      </c>
      <c r="M1149" s="38">
        <v>900</v>
      </c>
      <c r="N1149" s="2">
        <v>36000</v>
      </c>
      <c r="O1149" s="2">
        <v>1</v>
      </c>
      <c r="P1149" s="2">
        <v>760.2</v>
      </c>
      <c r="Q1149" s="3">
        <v>3.3588888888889001E-2</v>
      </c>
      <c r="R1149" s="48" t="s">
        <v>2195</v>
      </c>
      <c r="S1149" s="25">
        <v>0</v>
      </c>
      <c r="T1149" s="23">
        <v>760.2</v>
      </c>
      <c r="U1149" s="36">
        <f>VLOOKUP(表2[[#This Row],[2014 Segment]],表3[],3)</f>
        <v>0</v>
      </c>
      <c r="V1149" s="50"/>
      <c r="W1149" s="25">
        <f>表2[[#This Row],[GR]]+表2[[#This Row],[根据BU需调整GR]]</f>
        <v>0</v>
      </c>
      <c r="X1149" s="23">
        <f>表2[[#This Row],[MAT销量]]*(1+表2[[#This Row],[调整后GR2]])</f>
        <v>760.2</v>
      </c>
      <c r="Y1149" s="23">
        <f>表2[[#This Row],[调整结果]]/12/114.03</f>
        <v>0.55555555555555558</v>
      </c>
      <c r="Z1149" s="27">
        <f>ROUND(表2[[#This Row],[调整结果]]-表2[[#This Row],[14 ECI金额]],0)</f>
        <v>0</v>
      </c>
      <c r="AA1149" t="s">
        <v>2198</v>
      </c>
    </row>
    <row r="1150" spans="1:27" x14ac:dyDescent="0.2">
      <c r="A1150" t="s">
        <v>1612</v>
      </c>
      <c r="B1150" s="38" t="s">
        <v>458</v>
      </c>
      <c r="C1150" t="s">
        <v>1769</v>
      </c>
      <c r="D1150" s="38" t="s">
        <v>1770</v>
      </c>
      <c r="E1150" s="38" t="s">
        <v>1781</v>
      </c>
      <c r="F1150">
        <v>91018698</v>
      </c>
      <c r="G1150" s="39" t="s">
        <v>615</v>
      </c>
      <c r="H1150" s="39" t="s">
        <v>105</v>
      </c>
      <c r="I1150" s="38" t="s">
        <v>137</v>
      </c>
      <c r="J1150" s="38" t="s">
        <v>138</v>
      </c>
      <c r="K1150" s="38" t="s">
        <v>106</v>
      </c>
      <c r="L1150" s="38">
        <v>200</v>
      </c>
      <c r="M1150" s="38">
        <v>200</v>
      </c>
      <c r="N1150" s="2">
        <v>69516</v>
      </c>
      <c r="O1150" s="2">
        <v>1</v>
      </c>
      <c r="P1150" s="2">
        <v>86500.72</v>
      </c>
      <c r="Q1150" s="3">
        <v>0.82604839173714995</v>
      </c>
      <c r="R1150" s="48" t="s">
        <v>2197</v>
      </c>
      <c r="S1150" s="25">
        <v>0</v>
      </c>
      <c r="T1150" s="23">
        <v>86500.72</v>
      </c>
      <c r="U1150" s="36">
        <f>VLOOKUP(表2[[#This Row],[2014 Segment]],表3[],3)</f>
        <v>0</v>
      </c>
      <c r="V1150" s="50"/>
      <c r="W1150" s="25">
        <f>表2[[#This Row],[GR]]+表2[[#This Row],[根据BU需调整GR]]</f>
        <v>0</v>
      </c>
      <c r="X1150" s="23">
        <f>表2[[#This Row],[MAT销量]]*(1+表2[[#This Row],[调整后GR2]])</f>
        <v>86500.72</v>
      </c>
      <c r="Y1150" s="23">
        <f>表2[[#This Row],[调整结果]]/12/114.03</f>
        <v>63.214884971791051</v>
      </c>
      <c r="Z1150" s="27">
        <f>ROUND(表2[[#This Row],[调整结果]]-表2[[#This Row],[14 ECI金额]],0)</f>
        <v>0</v>
      </c>
      <c r="AA1150" t="s">
        <v>2198</v>
      </c>
    </row>
    <row r="1151" spans="1:27" x14ac:dyDescent="0.2">
      <c r="A1151" t="s">
        <v>1806</v>
      </c>
      <c r="B1151" s="38" t="s">
        <v>452</v>
      </c>
      <c r="C1151" t="s">
        <v>1807</v>
      </c>
      <c r="D1151" s="38" t="s">
        <v>1808</v>
      </c>
      <c r="E1151" s="38" t="s">
        <v>1809</v>
      </c>
      <c r="F1151">
        <v>11300004</v>
      </c>
      <c r="G1151" s="39" t="s">
        <v>1810</v>
      </c>
      <c r="H1151" s="39" t="s">
        <v>103</v>
      </c>
      <c r="I1151" s="38" t="s">
        <v>232</v>
      </c>
      <c r="J1151" s="38" t="s">
        <v>233</v>
      </c>
      <c r="K1151" s="38" t="s">
        <v>104</v>
      </c>
      <c r="L1151" s="38">
        <v>1100</v>
      </c>
      <c r="M1151" s="38">
        <v>1500</v>
      </c>
      <c r="N1151" s="2">
        <v>94898.435800000007</v>
      </c>
      <c r="O1151" s="2">
        <v>1</v>
      </c>
      <c r="P1151" s="2">
        <v>71764.906666666997</v>
      </c>
      <c r="Q1151" s="3">
        <v>0.65047310295076999</v>
      </c>
      <c r="R1151" s="48" t="s">
        <v>2197</v>
      </c>
      <c r="S1151" s="25">
        <v>0</v>
      </c>
      <c r="T1151" s="23">
        <v>71764.91</v>
      </c>
      <c r="U1151" s="36">
        <f>VLOOKUP(表2[[#This Row],[2014 Segment]],表3[],3)</f>
        <v>0</v>
      </c>
      <c r="V1151" s="50"/>
      <c r="W1151" s="25">
        <f>表2[[#This Row],[GR]]+表2[[#This Row],[根据BU需调整GR]]</f>
        <v>0</v>
      </c>
      <c r="X1151" s="23">
        <f>表2[[#This Row],[MAT销量]]*(1+表2[[#This Row],[调整后GR2]])</f>
        <v>71764.906666666997</v>
      </c>
      <c r="Y1151" s="23">
        <f>表2[[#This Row],[调整结果]]/12/114.03</f>
        <v>52.445925536165184</v>
      </c>
      <c r="Z1151" s="27">
        <f>ROUND(表2[[#This Row],[调整结果]]-表2[[#This Row],[14 ECI金额]],0)</f>
        <v>0</v>
      </c>
      <c r="AA1151" t="s">
        <v>2198</v>
      </c>
    </row>
    <row r="1152" spans="1:27" x14ac:dyDescent="0.2">
      <c r="A1152" t="s">
        <v>1806</v>
      </c>
      <c r="B1152" s="38" t="s">
        <v>452</v>
      </c>
      <c r="C1152" t="s">
        <v>1807</v>
      </c>
      <c r="D1152" s="38" t="s">
        <v>1808</v>
      </c>
      <c r="E1152" s="38" t="s">
        <v>1811</v>
      </c>
      <c r="F1152">
        <v>11300005</v>
      </c>
      <c r="G1152" s="39" t="s">
        <v>1812</v>
      </c>
      <c r="H1152" s="39" t="s">
        <v>103</v>
      </c>
      <c r="I1152" s="38" t="s">
        <v>232</v>
      </c>
      <c r="J1152" s="38" t="s">
        <v>233</v>
      </c>
      <c r="K1152" s="38" t="s">
        <v>104</v>
      </c>
      <c r="L1152" s="38">
        <v>800</v>
      </c>
      <c r="M1152" s="38">
        <v>1000</v>
      </c>
      <c r="N1152" s="2">
        <v>36000</v>
      </c>
      <c r="O1152" s="2">
        <v>1</v>
      </c>
      <c r="P1152" s="2">
        <v>9730.7466666667005</v>
      </c>
      <c r="Q1152" s="3">
        <v>0.21037944444444001</v>
      </c>
      <c r="R1152" s="48" t="s">
        <v>2196</v>
      </c>
      <c r="S1152" s="25">
        <v>0</v>
      </c>
      <c r="T1152" s="23">
        <v>9730.75</v>
      </c>
      <c r="U1152" s="36">
        <f>VLOOKUP(表2[[#This Row],[2014 Segment]],表3[],3)</f>
        <v>0</v>
      </c>
      <c r="V1152" s="50"/>
      <c r="W1152" s="25">
        <f>表2[[#This Row],[GR]]+表2[[#This Row],[根据BU需调整GR]]</f>
        <v>0</v>
      </c>
      <c r="X1152" s="23">
        <f>表2[[#This Row],[MAT销量]]*(1+表2[[#This Row],[调整后GR2]])</f>
        <v>9730.7466666667005</v>
      </c>
      <c r="Y1152" s="23">
        <f>表2[[#This Row],[调整结果]]/12/114.03</f>
        <v>7.1112475274538136</v>
      </c>
      <c r="Z1152" s="27">
        <f>ROUND(表2[[#This Row],[调整结果]]-表2[[#This Row],[14 ECI金额]],0)</f>
        <v>0</v>
      </c>
      <c r="AA1152" t="s">
        <v>2198</v>
      </c>
    </row>
    <row r="1153" spans="1:27" x14ac:dyDescent="0.2">
      <c r="A1153" t="s">
        <v>1806</v>
      </c>
      <c r="B1153" s="38" t="s">
        <v>452</v>
      </c>
      <c r="C1153" t="s">
        <v>1807</v>
      </c>
      <c r="D1153" s="38" t="s">
        <v>1808</v>
      </c>
      <c r="E1153" s="38" t="s">
        <v>1813</v>
      </c>
      <c r="F1153">
        <v>11300006</v>
      </c>
      <c r="G1153" s="39" t="s">
        <v>459</v>
      </c>
      <c r="H1153" s="39" t="s">
        <v>103</v>
      </c>
      <c r="I1153" s="38" t="s">
        <v>232</v>
      </c>
      <c r="J1153" s="38" t="s">
        <v>233</v>
      </c>
      <c r="K1153" s="38" t="s">
        <v>104</v>
      </c>
      <c r="L1153" s="38">
        <v>1100</v>
      </c>
      <c r="M1153" s="38">
        <v>1500</v>
      </c>
      <c r="N1153" s="2">
        <v>369435.57500000001</v>
      </c>
      <c r="O1153" s="2">
        <v>2</v>
      </c>
      <c r="P1153" s="2">
        <v>200699.2</v>
      </c>
      <c r="Q1153" s="3">
        <v>0.37488322557998999</v>
      </c>
      <c r="R1153" s="48" t="s">
        <v>2196</v>
      </c>
      <c r="S1153" s="25">
        <v>0</v>
      </c>
      <c r="T1153" s="23">
        <v>200699.2</v>
      </c>
      <c r="U1153" s="36">
        <f>VLOOKUP(表2[[#This Row],[2014 Segment]],表3[],3)</f>
        <v>0</v>
      </c>
      <c r="V1153" s="50"/>
      <c r="W1153" s="25">
        <f>表2[[#This Row],[GR]]+表2[[#This Row],[根据BU需调整GR]]</f>
        <v>0</v>
      </c>
      <c r="X1153" s="23">
        <f>表2[[#This Row],[MAT销量]]*(1+表2[[#This Row],[调整后GR2]])</f>
        <v>200699.2</v>
      </c>
      <c r="Y1153" s="23">
        <f>表2[[#This Row],[调整结果]]/12/114.03</f>
        <v>146.67134379841562</v>
      </c>
      <c r="Z1153" s="27">
        <f>ROUND(表2[[#This Row],[调整结果]]-表2[[#This Row],[14 ECI金额]],0)</f>
        <v>0</v>
      </c>
      <c r="AA1153" t="s">
        <v>2198</v>
      </c>
    </row>
    <row r="1154" spans="1:27" x14ac:dyDescent="0.2">
      <c r="A1154" t="s">
        <v>1806</v>
      </c>
      <c r="B1154" s="38" t="s">
        <v>452</v>
      </c>
      <c r="C1154" t="s">
        <v>1807</v>
      </c>
      <c r="D1154" s="38" t="s">
        <v>1808</v>
      </c>
      <c r="E1154" s="38" t="s">
        <v>1813</v>
      </c>
      <c r="F1154">
        <v>11300013</v>
      </c>
      <c r="G1154" s="39" t="s">
        <v>271</v>
      </c>
      <c r="H1154" s="39" t="s">
        <v>103</v>
      </c>
      <c r="I1154" s="38" t="s">
        <v>232</v>
      </c>
      <c r="J1154" s="38" t="s">
        <v>233</v>
      </c>
      <c r="K1154" s="38" t="s">
        <v>104</v>
      </c>
      <c r="L1154" s="38">
        <v>2363</v>
      </c>
      <c r="M1154" s="38">
        <v>2000</v>
      </c>
      <c r="N1154" s="2">
        <v>170121.78</v>
      </c>
      <c r="O1154" s="2">
        <v>1</v>
      </c>
      <c r="P1154" s="2">
        <v>30864.92</v>
      </c>
      <c r="Q1154" s="3">
        <v>8.1652684330013006E-2</v>
      </c>
      <c r="R1154" s="48" t="s">
        <v>2195</v>
      </c>
      <c r="S1154" s="25">
        <v>0</v>
      </c>
      <c r="T1154" s="23">
        <v>30864.92</v>
      </c>
      <c r="U1154" s="36">
        <f>VLOOKUP(表2[[#This Row],[2014 Segment]],表3[],3)</f>
        <v>0</v>
      </c>
      <c r="V1154" s="50"/>
      <c r="W1154" s="25">
        <f>表2[[#This Row],[GR]]+表2[[#This Row],[根据BU需调整GR]]</f>
        <v>0</v>
      </c>
      <c r="X1154" s="23">
        <f>表2[[#This Row],[MAT销量]]*(1+表2[[#This Row],[调整后GR2]])</f>
        <v>30864.92</v>
      </c>
      <c r="Y1154" s="23">
        <f>表2[[#This Row],[调整结果]]/12/114.03</f>
        <v>22.55614019702417</v>
      </c>
      <c r="Z1154" s="27">
        <f>ROUND(表2[[#This Row],[调整结果]]-表2[[#This Row],[14 ECI金额]],0)</f>
        <v>0</v>
      </c>
      <c r="AA1154" t="s">
        <v>2198</v>
      </c>
    </row>
    <row r="1155" spans="1:27" x14ac:dyDescent="0.2">
      <c r="A1155" t="s">
        <v>1806</v>
      </c>
      <c r="B1155" s="38" t="s">
        <v>452</v>
      </c>
      <c r="C1155" t="s">
        <v>1807</v>
      </c>
      <c r="D1155" s="38" t="s">
        <v>1808</v>
      </c>
      <c r="E1155" s="38" t="s">
        <v>1809</v>
      </c>
      <c r="F1155">
        <v>11300016</v>
      </c>
      <c r="G1155" s="39" t="s">
        <v>1814</v>
      </c>
      <c r="H1155" s="39" t="s">
        <v>103</v>
      </c>
      <c r="I1155" s="38" t="s">
        <v>232</v>
      </c>
      <c r="J1155" s="38" t="s">
        <v>641</v>
      </c>
      <c r="K1155" s="38" t="s">
        <v>104</v>
      </c>
      <c r="L1155" s="38">
        <v>1600</v>
      </c>
      <c r="M1155" s="38">
        <v>3000</v>
      </c>
      <c r="N1155" s="2">
        <v>153305.51</v>
      </c>
      <c r="O1155" s="2">
        <v>1</v>
      </c>
      <c r="P1155" s="2">
        <v>61125.413333333003</v>
      </c>
      <c r="Q1155" s="3">
        <v>0.45499251788145001</v>
      </c>
      <c r="R1155" s="48" t="s">
        <v>2196</v>
      </c>
      <c r="S1155" s="25">
        <v>0</v>
      </c>
      <c r="T1155" s="23">
        <v>61125.41</v>
      </c>
      <c r="U1155" s="36">
        <f>VLOOKUP(表2[[#This Row],[2014 Segment]],表3[],3)</f>
        <v>0</v>
      </c>
      <c r="V1155" s="50"/>
      <c r="W1155" s="25">
        <f>表2[[#This Row],[GR]]+表2[[#This Row],[根据BU需调整GR]]</f>
        <v>0</v>
      </c>
      <c r="X1155" s="23">
        <f>表2[[#This Row],[MAT销量]]*(1+表2[[#This Row],[调整后GR2]])</f>
        <v>61125.413333333003</v>
      </c>
      <c r="Y1155" s="23">
        <f>表2[[#This Row],[调整结果]]/12/114.03</f>
        <v>44.67056427645722</v>
      </c>
      <c r="Z1155" s="27">
        <f>ROUND(表2[[#This Row],[调整结果]]-表2[[#This Row],[14 ECI金额]],0)</f>
        <v>0</v>
      </c>
      <c r="AA1155" t="s">
        <v>2198</v>
      </c>
    </row>
    <row r="1156" spans="1:27" x14ac:dyDescent="0.2">
      <c r="A1156" t="s">
        <v>1806</v>
      </c>
      <c r="B1156" s="38" t="s">
        <v>452</v>
      </c>
      <c r="C1156" t="s">
        <v>1807</v>
      </c>
      <c r="D1156" s="38" t="s">
        <v>1808</v>
      </c>
      <c r="E1156" s="38" t="s">
        <v>1811</v>
      </c>
      <c r="F1156">
        <v>11300021</v>
      </c>
      <c r="G1156" s="39" t="s">
        <v>1815</v>
      </c>
      <c r="H1156" s="39" t="s">
        <v>105</v>
      </c>
      <c r="I1156" s="38" t="s">
        <v>232</v>
      </c>
      <c r="J1156" s="38" t="s">
        <v>233</v>
      </c>
      <c r="K1156" s="38" t="s">
        <v>106</v>
      </c>
      <c r="L1156" s="38">
        <v>400</v>
      </c>
      <c r="M1156" s="38">
        <v>200</v>
      </c>
      <c r="N1156" s="2">
        <v>36000</v>
      </c>
      <c r="O1156" s="2">
        <v>1</v>
      </c>
      <c r="P1156" s="2">
        <v>10642.8</v>
      </c>
      <c r="Q1156" s="3">
        <v>0.32105222222222002</v>
      </c>
      <c r="R1156" s="48" t="s">
        <v>2196</v>
      </c>
      <c r="S1156" s="25">
        <v>0</v>
      </c>
      <c r="T1156" s="23">
        <v>10642.8</v>
      </c>
      <c r="U1156" s="36">
        <f>VLOOKUP(表2[[#This Row],[2014 Segment]],表3[],3)</f>
        <v>0</v>
      </c>
      <c r="V1156" s="50"/>
      <c r="W1156" s="25">
        <f>表2[[#This Row],[GR]]+表2[[#This Row],[根据BU需调整GR]]</f>
        <v>0</v>
      </c>
      <c r="X1156" s="23">
        <f>表2[[#This Row],[MAT销量]]*(1+表2[[#This Row],[调整后GR2]])</f>
        <v>10642.8</v>
      </c>
      <c r="Y1156" s="23">
        <f>表2[[#This Row],[调整结果]]/12/114.03</f>
        <v>7.7777777777777777</v>
      </c>
      <c r="Z1156" s="27">
        <f>ROUND(表2[[#This Row],[调整结果]]-表2[[#This Row],[14 ECI金额]],0)</f>
        <v>0</v>
      </c>
      <c r="AA1156" t="s">
        <v>2198</v>
      </c>
    </row>
    <row r="1157" spans="1:27" x14ac:dyDescent="0.2">
      <c r="A1157" t="s">
        <v>1806</v>
      </c>
      <c r="B1157" s="38" t="s">
        <v>452</v>
      </c>
      <c r="C1157" t="s">
        <v>1807</v>
      </c>
      <c r="D1157" s="38" t="s">
        <v>1808</v>
      </c>
      <c r="E1157" s="38" t="s">
        <v>1813</v>
      </c>
      <c r="F1157">
        <v>11300022</v>
      </c>
      <c r="G1157" s="39" t="s">
        <v>1816</v>
      </c>
      <c r="H1157" s="39" t="s">
        <v>105</v>
      </c>
      <c r="I1157" s="38" t="s">
        <v>232</v>
      </c>
      <c r="J1157" s="38" t="s">
        <v>233</v>
      </c>
      <c r="K1157" s="38" t="s">
        <v>106</v>
      </c>
      <c r="L1157" s="38">
        <v>230</v>
      </c>
      <c r="M1157" s="38">
        <v>200</v>
      </c>
      <c r="N1157" s="2">
        <v>39072</v>
      </c>
      <c r="O1157" s="2">
        <v>1</v>
      </c>
      <c r="P1157" s="2">
        <v>26303.853333333002</v>
      </c>
      <c r="Q1157" s="3">
        <v>0.8878125</v>
      </c>
      <c r="R1157" s="48" t="s">
        <v>2197</v>
      </c>
      <c r="S1157" s="25">
        <v>0</v>
      </c>
      <c r="T1157" s="23">
        <v>26303.85</v>
      </c>
      <c r="U1157" s="36">
        <f>VLOOKUP(表2[[#This Row],[2014 Segment]],表3[],3)</f>
        <v>0</v>
      </c>
      <c r="V1157" s="50"/>
      <c r="W1157" s="25">
        <f>表2[[#This Row],[GR]]+表2[[#This Row],[根据BU需调整GR]]</f>
        <v>0</v>
      </c>
      <c r="X1157" s="23">
        <f>表2[[#This Row],[MAT销量]]*(1+表2[[#This Row],[调整后GR2]])</f>
        <v>26303.853333333002</v>
      </c>
      <c r="Y1157" s="23">
        <f>表2[[#This Row],[调整结果]]/12/114.03</f>
        <v>19.222904303935369</v>
      </c>
      <c r="Z1157" s="27">
        <f>ROUND(表2[[#This Row],[调整结果]]-表2[[#This Row],[14 ECI金额]],0)</f>
        <v>0</v>
      </c>
      <c r="AA1157" t="s">
        <v>2198</v>
      </c>
    </row>
    <row r="1158" spans="1:27" x14ac:dyDescent="0.2">
      <c r="A1158" t="s">
        <v>1806</v>
      </c>
      <c r="B1158" s="38" t="s">
        <v>452</v>
      </c>
      <c r="C1158" t="s">
        <v>1807</v>
      </c>
      <c r="D1158" s="38" t="s">
        <v>1808</v>
      </c>
      <c r="E1158" s="38" t="s">
        <v>1811</v>
      </c>
      <c r="F1158">
        <v>11300024</v>
      </c>
      <c r="G1158" s="39" t="s">
        <v>460</v>
      </c>
      <c r="H1158" s="39" t="s">
        <v>103</v>
      </c>
      <c r="I1158" s="38" t="s">
        <v>232</v>
      </c>
      <c r="J1158" s="38" t="s">
        <v>233</v>
      </c>
      <c r="K1158" s="38" t="s">
        <v>104</v>
      </c>
      <c r="L1158" s="38">
        <v>1000</v>
      </c>
      <c r="M1158" s="38">
        <v>900</v>
      </c>
      <c r="N1158" s="2">
        <v>603278.554</v>
      </c>
      <c r="O1158" s="2">
        <v>3</v>
      </c>
      <c r="P1158" s="2">
        <v>256169.64</v>
      </c>
      <c r="Q1158" s="3">
        <v>0.52223043221258003</v>
      </c>
      <c r="R1158" s="48" t="s">
        <v>2197</v>
      </c>
      <c r="S1158" s="25">
        <v>0</v>
      </c>
      <c r="T1158" s="23">
        <v>256169.64</v>
      </c>
      <c r="U1158" s="36">
        <f>VLOOKUP(表2[[#This Row],[2014 Segment]],表3[],3)</f>
        <v>0</v>
      </c>
      <c r="V1158" s="50"/>
      <c r="W1158" s="25">
        <f>表2[[#This Row],[GR]]+表2[[#This Row],[根据BU需调整GR]]</f>
        <v>0</v>
      </c>
      <c r="X1158" s="23">
        <f>表2[[#This Row],[MAT销量]]*(1+表2[[#This Row],[调整后GR2]])</f>
        <v>256169.64</v>
      </c>
      <c r="Y1158" s="23">
        <f>表2[[#This Row],[调整结果]]/12/114.03</f>
        <v>187.20924318161889</v>
      </c>
      <c r="Z1158" s="27">
        <f>ROUND(表2[[#This Row],[调整结果]]-表2[[#This Row],[14 ECI金额]],0)</f>
        <v>0</v>
      </c>
      <c r="AA1158" t="s">
        <v>2198</v>
      </c>
    </row>
    <row r="1159" spans="1:27" x14ac:dyDescent="0.2">
      <c r="A1159" t="s">
        <v>1806</v>
      </c>
      <c r="B1159" s="38" t="s">
        <v>452</v>
      </c>
      <c r="C1159" t="s">
        <v>1807</v>
      </c>
      <c r="D1159" s="38" t="s">
        <v>1808</v>
      </c>
      <c r="E1159" s="38" t="s">
        <v>1813</v>
      </c>
      <c r="F1159">
        <v>11300025</v>
      </c>
      <c r="G1159" s="39" t="s">
        <v>642</v>
      </c>
      <c r="H1159" s="39" t="s">
        <v>103</v>
      </c>
      <c r="I1159" s="38" t="s">
        <v>232</v>
      </c>
      <c r="J1159" s="38" t="s">
        <v>233</v>
      </c>
      <c r="K1159" s="38" t="s">
        <v>104</v>
      </c>
      <c r="L1159" s="38">
        <v>2000</v>
      </c>
      <c r="M1159" s="38">
        <v>600</v>
      </c>
      <c r="N1159" s="2">
        <v>945421.60400000005</v>
      </c>
      <c r="O1159" s="2">
        <v>4</v>
      </c>
      <c r="P1159" s="2">
        <v>36492.800000000003</v>
      </c>
      <c r="Q1159" s="3">
        <v>2.8949624045188999E-2</v>
      </c>
      <c r="R1159" s="48" t="s">
        <v>2195</v>
      </c>
      <c r="S1159" s="25">
        <v>0</v>
      </c>
      <c r="T1159" s="23">
        <v>36492.800000000003</v>
      </c>
      <c r="U1159" s="36">
        <f>VLOOKUP(表2[[#This Row],[2014 Segment]],表3[],3)</f>
        <v>0</v>
      </c>
      <c r="V1159" s="50"/>
      <c r="W1159" s="25">
        <f>表2[[#This Row],[GR]]+表2[[#This Row],[根据BU需调整GR]]</f>
        <v>0</v>
      </c>
      <c r="X1159" s="23">
        <f>表2[[#This Row],[MAT销量]]*(1+表2[[#This Row],[调整后GR2]])</f>
        <v>36492.800000000003</v>
      </c>
      <c r="Y1159" s="23">
        <f>表2[[#This Row],[调整结果]]/12/114.03</f>
        <v>26.669005232541146</v>
      </c>
      <c r="Z1159" s="27">
        <f>ROUND(表2[[#This Row],[调整结果]]-表2[[#This Row],[14 ECI金额]],0)</f>
        <v>0</v>
      </c>
      <c r="AA1159" t="s">
        <v>2198</v>
      </c>
    </row>
    <row r="1160" spans="1:27" x14ac:dyDescent="0.2">
      <c r="A1160" t="s">
        <v>1806</v>
      </c>
      <c r="B1160" s="38" t="s">
        <v>452</v>
      </c>
      <c r="C1160" t="s">
        <v>1807</v>
      </c>
      <c r="D1160" s="38" t="s">
        <v>1808</v>
      </c>
      <c r="E1160" s="38" t="s">
        <v>1813</v>
      </c>
      <c r="F1160">
        <v>11300026</v>
      </c>
      <c r="G1160" s="39" t="s">
        <v>643</v>
      </c>
      <c r="H1160" s="39" t="s">
        <v>103</v>
      </c>
      <c r="I1160" s="38" t="s">
        <v>232</v>
      </c>
      <c r="J1160" s="38" t="s">
        <v>233</v>
      </c>
      <c r="K1160" s="38" t="s">
        <v>104</v>
      </c>
      <c r="L1160" s="38">
        <v>3000</v>
      </c>
      <c r="M1160" s="38">
        <v>3000</v>
      </c>
      <c r="N1160" s="2">
        <v>64104.940999999999</v>
      </c>
      <c r="O1160" s="2">
        <v>1</v>
      </c>
      <c r="P1160" s="2">
        <v>77238.453333333004</v>
      </c>
      <c r="Q1160" s="3">
        <v>0.40757887913819002</v>
      </c>
      <c r="R1160" s="48" t="s">
        <v>2196</v>
      </c>
      <c r="S1160" s="25">
        <v>0</v>
      </c>
      <c r="T1160" s="23">
        <v>77238.45</v>
      </c>
      <c r="U1160" s="36">
        <f>VLOOKUP(表2[[#This Row],[2014 Segment]],表3[],3)</f>
        <v>0</v>
      </c>
      <c r="V1160" s="50"/>
      <c r="W1160" s="25">
        <f>表2[[#This Row],[GR]]+表2[[#This Row],[根据BU需调整GR]]</f>
        <v>0</v>
      </c>
      <c r="X1160" s="23">
        <f>表2[[#This Row],[MAT销量]]*(1+表2[[#This Row],[调整后GR2]])</f>
        <v>77238.453333333004</v>
      </c>
      <c r="Y1160" s="23">
        <f>表2[[#This Row],[调整结果]]/12/114.03</f>
        <v>56.446003488360525</v>
      </c>
      <c r="Z1160" s="27">
        <f>ROUND(表2[[#This Row],[调整结果]]-表2[[#This Row],[14 ECI金额]],0)</f>
        <v>0</v>
      </c>
      <c r="AA1160" t="s">
        <v>2198</v>
      </c>
    </row>
    <row r="1161" spans="1:27" x14ac:dyDescent="0.2">
      <c r="A1161" t="s">
        <v>1806</v>
      </c>
      <c r="B1161" s="38" t="s">
        <v>452</v>
      </c>
      <c r="C1161" t="s">
        <v>1807</v>
      </c>
      <c r="D1161" s="38" t="s">
        <v>1808</v>
      </c>
      <c r="E1161" s="38" t="s">
        <v>1809</v>
      </c>
      <c r="F1161">
        <v>11300027</v>
      </c>
      <c r="G1161" s="39" t="s">
        <v>461</v>
      </c>
      <c r="H1161" s="39" t="s">
        <v>103</v>
      </c>
      <c r="I1161" s="38" t="s">
        <v>232</v>
      </c>
      <c r="J1161" s="38" t="s">
        <v>233</v>
      </c>
      <c r="K1161" s="38" t="s">
        <v>104</v>
      </c>
      <c r="L1161" s="38">
        <v>1015</v>
      </c>
      <c r="M1161" s="38">
        <v>2400</v>
      </c>
      <c r="N1161" s="2">
        <v>36000</v>
      </c>
      <c r="O1161" s="2">
        <v>1</v>
      </c>
      <c r="P1161" s="2">
        <v>1064.3066666667</v>
      </c>
      <c r="Q1161" s="3">
        <v>3.9924444444443999E-2</v>
      </c>
      <c r="R1161" s="48" t="s">
        <v>2195</v>
      </c>
      <c r="S1161" s="25">
        <v>0</v>
      </c>
      <c r="T1161" s="23">
        <v>1064.31</v>
      </c>
      <c r="U1161" s="36">
        <f>VLOOKUP(表2[[#This Row],[2014 Segment]],表3[],3)</f>
        <v>0</v>
      </c>
      <c r="V1161" s="50"/>
      <c r="W1161" s="25">
        <f>表2[[#This Row],[GR]]+表2[[#This Row],[根据BU需调整GR]]</f>
        <v>0</v>
      </c>
      <c r="X1161" s="23">
        <f>表2[[#This Row],[MAT销量]]*(1+表2[[#This Row],[调整后GR2]])</f>
        <v>1064.3066666667</v>
      </c>
      <c r="Y1161" s="23">
        <f>表2[[#This Row],[调整结果]]/12/114.03</f>
        <v>0.77779726582675612</v>
      </c>
      <c r="Z1161" s="27">
        <f>ROUND(表2[[#This Row],[调整结果]]-表2[[#This Row],[14 ECI金额]],0)</f>
        <v>0</v>
      </c>
      <c r="AA1161" t="s">
        <v>2198</v>
      </c>
    </row>
    <row r="1162" spans="1:27" x14ac:dyDescent="0.2">
      <c r="A1162" t="s">
        <v>1806</v>
      </c>
      <c r="B1162" s="38" t="s">
        <v>452</v>
      </c>
      <c r="C1162" t="s">
        <v>1807</v>
      </c>
      <c r="D1162" s="38" t="s">
        <v>1808</v>
      </c>
      <c r="E1162" s="38" t="s">
        <v>1811</v>
      </c>
      <c r="F1162">
        <v>11300033</v>
      </c>
      <c r="G1162" s="39" t="s">
        <v>1817</v>
      </c>
      <c r="H1162" s="39" t="s">
        <v>103</v>
      </c>
      <c r="I1162" s="38" t="s">
        <v>232</v>
      </c>
      <c r="J1162" s="38" t="s">
        <v>1818</v>
      </c>
      <c r="K1162" s="38" t="s">
        <v>104</v>
      </c>
      <c r="L1162" s="38">
        <v>1400</v>
      </c>
      <c r="M1162" s="38">
        <v>1000</v>
      </c>
      <c r="N1162" s="2">
        <v>36000</v>
      </c>
      <c r="O1162" s="2">
        <v>1</v>
      </c>
      <c r="P1162" s="2">
        <v>17940.72</v>
      </c>
      <c r="Q1162" s="3">
        <v>0.48278888888888999</v>
      </c>
      <c r="R1162" s="48" t="s">
        <v>2196</v>
      </c>
      <c r="S1162" s="25">
        <v>0</v>
      </c>
      <c r="T1162" s="23">
        <v>17940.72</v>
      </c>
      <c r="U1162" s="36">
        <f>VLOOKUP(表2[[#This Row],[2014 Segment]],表3[],3)</f>
        <v>0</v>
      </c>
      <c r="V1162" s="50"/>
      <c r="W1162" s="25">
        <f>表2[[#This Row],[GR]]+表2[[#This Row],[根据BU需调整GR]]</f>
        <v>0</v>
      </c>
      <c r="X1162" s="23">
        <f>表2[[#This Row],[MAT销量]]*(1+表2[[#This Row],[调整后GR2]])</f>
        <v>17940.72</v>
      </c>
      <c r="Y1162" s="23">
        <f>表2[[#This Row],[调整结果]]/12/114.03</f>
        <v>13.111111111111112</v>
      </c>
      <c r="Z1162" s="27">
        <f>ROUND(表2[[#This Row],[调整结果]]-表2[[#This Row],[14 ECI金额]],0)</f>
        <v>0</v>
      </c>
      <c r="AA1162" t="s">
        <v>2198</v>
      </c>
    </row>
    <row r="1163" spans="1:27" x14ac:dyDescent="0.2">
      <c r="A1163" t="s">
        <v>1806</v>
      </c>
      <c r="B1163" s="38" t="s">
        <v>452</v>
      </c>
      <c r="C1163" t="s">
        <v>1807</v>
      </c>
      <c r="D1163" s="38" t="s">
        <v>1808</v>
      </c>
      <c r="E1163" s="38" t="s">
        <v>1811</v>
      </c>
      <c r="F1163">
        <v>11300034</v>
      </c>
      <c r="G1163" s="39" t="s">
        <v>1819</v>
      </c>
      <c r="H1163" s="39" t="s">
        <v>103</v>
      </c>
      <c r="I1163" s="38" t="s">
        <v>232</v>
      </c>
      <c r="J1163" s="38" t="s">
        <v>1818</v>
      </c>
      <c r="K1163" s="38" t="s">
        <v>104</v>
      </c>
      <c r="L1163" s="38">
        <v>1800</v>
      </c>
      <c r="M1163" s="38">
        <v>2500</v>
      </c>
      <c r="N1163" s="2">
        <v>36000</v>
      </c>
      <c r="O1163" s="2">
        <v>1</v>
      </c>
      <c r="P1163" s="2">
        <v>22198.720000000001</v>
      </c>
      <c r="Q1163" s="3">
        <v>0.34211111111110998</v>
      </c>
      <c r="R1163" s="48" t="s">
        <v>2196</v>
      </c>
      <c r="S1163" s="25">
        <v>0</v>
      </c>
      <c r="T1163" s="23">
        <v>22198.720000000001</v>
      </c>
      <c r="U1163" s="36">
        <f>VLOOKUP(表2[[#This Row],[2014 Segment]],表3[],3)</f>
        <v>0</v>
      </c>
      <c r="V1163" s="50"/>
      <c r="W1163" s="25">
        <f>表2[[#This Row],[GR]]+表2[[#This Row],[根据BU需调整GR]]</f>
        <v>0</v>
      </c>
      <c r="X1163" s="23">
        <f>表2[[#This Row],[MAT销量]]*(1+表2[[#This Row],[调整后GR2]])</f>
        <v>22198.720000000001</v>
      </c>
      <c r="Y1163" s="23">
        <f>表2[[#This Row],[调整结果]]/12/114.03</f>
        <v>16.222865327837706</v>
      </c>
      <c r="Z1163" s="27">
        <f>ROUND(表2[[#This Row],[调整结果]]-表2[[#This Row],[14 ECI金额]],0)</f>
        <v>0</v>
      </c>
      <c r="AA1163" t="s">
        <v>2198</v>
      </c>
    </row>
    <row r="1164" spans="1:27" x14ac:dyDescent="0.2">
      <c r="A1164" t="s">
        <v>1806</v>
      </c>
      <c r="B1164" s="38" t="s">
        <v>452</v>
      </c>
      <c r="C1164" t="s">
        <v>1807</v>
      </c>
      <c r="D1164" s="38" t="s">
        <v>1808</v>
      </c>
      <c r="E1164" s="38" t="s">
        <v>1809</v>
      </c>
      <c r="F1164">
        <v>11300036</v>
      </c>
      <c r="G1164" s="39" t="s">
        <v>1820</v>
      </c>
      <c r="H1164" s="39" t="s">
        <v>103</v>
      </c>
      <c r="I1164" s="38" t="s">
        <v>232</v>
      </c>
      <c r="J1164" s="38" t="s">
        <v>644</v>
      </c>
      <c r="K1164" s="38" t="s">
        <v>106</v>
      </c>
      <c r="L1164" s="38">
        <v>1500</v>
      </c>
      <c r="M1164" s="38">
        <v>1800</v>
      </c>
      <c r="N1164" s="2">
        <v>69909.781000000003</v>
      </c>
      <c r="O1164" s="2">
        <v>1</v>
      </c>
      <c r="P1164" s="2">
        <v>21286.533333333002</v>
      </c>
      <c r="Q1164" s="3">
        <v>0.28025406058703001</v>
      </c>
      <c r="R1164" s="48" t="s">
        <v>2196</v>
      </c>
      <c r="S1164" s="25">
        <v>0</v>
      </c>
      <c r="T1164" s="23">
        <v>21286.53</v>
      </c>
      <c r="U1164" s="36">
        <f>VLOOKUP(表2[[#This Row],[2014 Segment]],表3[],3)</f>
        <v>0</v>
      </c>
      <c r="V1164" s="50"/>
      <c r="W1164" s="25">
        <f>表2[[#This Row],[GR]]+表2[[#This Row],[根据BU需调整GR]]</f>
        <v>0</v>
      </c>
      <c r="X1164" s="23">
        <f>表2[[#This Row],[MAT销量]]*(1+表2[[#This Row],[调整后GR2]])</f>
        <v>21286.533333333002</v>
      </c>
      <c r="Y1164" s="23">
        <f>表2[[#This Row],[调整结果]]/12/114.03</f>
        <v>15.556237637268703</v>
      </c>
      <c r="Z1164" s="27">
        <f>ROUND(表2[[#This Row],[调整结果]]-表2[[#This Row],[14 ECI金额]],0)</f>
        <v>0</v>
      </c>
      <c r="AA1164" t="s">
        <v>2198</v>
      </c>
    </row>
    <row r="1165" spans="1:27" x14ac:dyDescent="0.2">
      <c r="A1165" t="s">
        <v>1806</v>
      </c>
      <c r="B1165" s="38" t="s">
        <v>452</v>
      </c>
      <c r="C1165" t="s">
        <v>1807</v>
      </c>
      <c r="D1165" s="38" t="s">
        <v>1808</v>
      </c>
      <c r="E1165" s="38" t="s">
        <v>1809</v>
      </c>
      <c r="F1165">
        <v>11300038</v>
      </c>
      <c r="G1165" s="39" t="s">
        <v>231</v>
      </c>
      <c r="H1165" s="39" t="s">
        <v>103</v>
      </c>
      <c r="I1165" s="38" t="s">
        <v>232</v>
      </c>
      <c r="J1165" s="38" t="s">
        <v>233</v>
      </c>
      <c r="K1165" s="38" t="s">
        <v>104</v>
      </c>
      <c r="L1165" s="38">
        <v>3500</v>
      </c>
      <c r="M1165" s="38">
        <v>8000</v>
      </c>
      <c r="N1165" s="2">
        <v>700648.25333333004</v>
      </c>
      <c r="O1165" s="2">
        <v>3</v>
      </c>
      <c r="P1165" s="2">
        <v>328412.79999999999</v>
      </c>
      <c r="Q1165" s="3">
        <v>0.44977547364280002</v>
      </c>
      <c r="R1165" s="48" t="s">
        <v>2196</v>
      </c>
      <c r="S1165" s="25">
        <v>0</v>
      </c>
      <c r="T1165" s="23">
        <v>328412.79999999999</v>
      </c>
      <c r="U1165" s="36">
        <f>VLOOKUP(表2[[#This Row],[2014 Segment]],表3[],3)</f>
        <v>0</v>
      </c>
      <c r="V1165" s="50"/>
      <c r="W1165" s="25">
        <f>表2[[#This Row],[GR]]+表2[[#This Row],[根据BU需调整GR]]</f>
        <v>0</v>
      </c>
      <c r="X1165" s="23">
        <f>表2[[#This Row],[MAT销量]]*(1+表2[[#This Row],[调整后GR2]])</f>
        <v>328412.79999999999</v>
      </c>
      <c r="Y1165" s="23">
        <f>表2[[#This Row],[调整结果]]/12/114.03</f>
        <v>240.00467713174896</v>
      </c>
      <c r="Z1165" s="27">
        <f>ROUND(表2[[#This Row],[调整结果]]-表2[[#This Row],[14 ECI金额]],0)</f>
        <v>0</v>
      </c>
      <c r="AA1165" t="s">
        <v>2198</v>
      </c>
    </row>
    <row r="1166" spans="1:27" x14ac:dyDescent="0.2">
      <c r="A1166" t="s">
        <v>1806</v>
      </c>
      <c r="B1166" s="38" t="s">
        <v>452</v>
      </c>
      <c r="C1166" t="s">
        <v>1807</v>
      </c>
      <c r="D1166" s="38" t="s">
        <v>1808</v>
      </c>
      <c r="E1166" s="38" t="s">
        <v>1809</v>
      </c>
      <c r="F1166">
        <v>11300040</v>
      </c>
      <c r="G1166" s="39" t="s">
        <v>1821</v>
      </c>
      <c r="H1166" s="39" t="s">
        <v>103</v>
      </c>
      <c r="I1166" s="38" t="s">
        <v>232</v>
      </c>
      <c r="J1166" s="38" t="s">
        <v>233</v>
      </c>
      <c r="K1166" s="38" t="s">
        <v>104</v>
      </c>
      <c r="L1166" s="38">
        <v>3500</v>
      </c>
      <c r="M1166" s="38">
        <v>6500</v>
      </c>
      <c r="N1166" s="2">
        <v>300949.00099999999</v>
      </c>
      <c r="O1166" s="2">
        <v>2</v>
      </c>
      <c r="P1166" s="2">
        <v>228067.46666666999</v>
      </c>
      <c r="Q1166" s="3">
        <v>0.48063306247692</v>
      </c>
      <c r="R1166" s="48" t="s">
        <v>2196</v>
      </c>
      <c r="S1166" s="25">
        <v>0</v>
      </c>
      <c r="T1166" s="23">
        <v>228067.47</v>
      </c>
      <c r="U1166" s="36">
        <f>VLOOKUP(表2[[#This Row],[2014 Segment]],表3[],3)</f>
        <v>0</v>
      </c>
      <c r="V1166" s="50"/>
      <c r="W1166" s="25">
        <f>表2[[#This Row],[GR]]+表2[[#This Row],[根据BU需调整GR]]</f>
        <v>0</v>
      </c>
      <c r="X1166" s="23">
        <f>表2[[#This Row],[MAT销量]]*(1+表2[[#This Row],[调整后GR2]])</f>
        <v>228067.46666666999</v>
      </c>
      <c r="Y1166" s="23">
        <f>表2[[#This Row],[调整结果]]/12/114.03</f>
        <v>166.67212332037622</v>
      </c>
      <c r="Z1166" s="27">
        <f>ROUND(表2[[#This Row],[调整结果]]-表2[[#This Row],[14 ECI金额]],0)</f>
        <v>0</v>
      </c>
      <c r="AA1166" t="s">
        <v>2198</v>
      </c>
    </row>
    <row r="1167" spans="1:27" x14ac:dyDescent="0.2">
      <c r="A1167" t="s">
        <v>1806</v>
      </c>
      <c r="B1167" s="38" t="s">
        <v>452</v>
      </c>
      <c r="C1167" t="s">
        <v>1807</v>
      </c>
      <c r="D1167" s="38" t="s">
        <v>1808</v>
      </c>
      <c r="E1167" s="38" t="s">
        <v>1811</v>
      </c>
      <c r="F1167">
        <v>11300041</v>
      </c>
      <c r="G1167" s="39" t="s">
        <v>272</v>
      </c>
      <c r="H1167" s="39" t="s">
        <v>103</v>
      </c>
      <c r="I1167" s="38" t="s">
        <v>232</v>
      </c>
      <c r="J1167" s="38" t="s">
        <v>233</v>
      </c>
      <c r="K1167" s="38" t="s">
        <v>104</v>
      </c>
      <c r="L1167" s="38">
        <v>3500</v>
      </c>
      <c r="M1167" s="38">
        <v>8000</v>
      </c>
      <c r="N1167" s="2">
        <v>1103620.727</v>
      </c>
      <c r="O1167" s="2">
        <v>5</v>
      </c>
      <c r="P1167" s="2">
        <v>377523.72</v>
      </c>
      <c r="Q1167" s="3">
        <v>0.27647620467353001</v>
      </c>
      <c r="R1167" s="48" t="s">
        <v>62</v>
      </c>
      <c r="S1167" s="25">
        <v>0.2</v>
      </c>
      <c r="T1167" s="23">
        <v>453028.46</v>
      </c>
      <c r="U1167" s="36">
        <f>VLOOKUP(表2[[#This Row],[2014 Segment]],表3[],3)</f>
        <v>0</v>
      </c>
      <c r="V1167" s="50"/>
      <c r="W1167" s="25">
        <f>表2[[#This Row],[GR]]+表2[[#This Row],[根据BU需调整GR]]</f>
        <v>0.2</v>
      </c>
      <c r="X1167" s="23">
        <f>表2[[#This Row],[MAT销量]]*(1+表2[[#This Row],[调整后GR2]])</f>
        <v>453028.46399999998</v>
      </c>
      <c r="Y1167" s="23">
        <f>表2[[#This Row],[调整结果]]/12/114.03</f>
        <v>331.07403314917121</v>
      </c>
      <c r="Z1167" s="27">
        <f>ROUND(表2[[#This Row],[调整结果]]-表2[[#This Row],[14 ECI金额]],0)</f>
        <v>0</v>
      </c>
      <c r="AA1167" t="s">
        <v>2198</v>
      </c>
    </row>
    <row r="1168" spans="1:27" x14ac:dyDescent="0.2">
      <c r="A1168" t="s">
        <v>1806</v>
      </c>
      <c r="B1168" s="38" t="s">
        <v>452</v>
      </c>
      <c r="C1168" t="s">
        <v>1807</v>
      </c>
      <c r="D1168" s="38" t="s">
        <v>1808</v>
      </c>
      <c r="E1168" s="38" t="s">
        <v>1809</v>
      </c>
      <c r="F1168">
        <v>11300043</v>
      </c>
      <c r="G1168" s="39" t="s">
        <v>1822</v>
      </c>
      <c r="H1168" s="39" t="s">
        <v>105</v>
      </c>
      <c r="I1168" s="38" t="s">
        <v>232</v>
      </c>
      <c r="J1168" s="38" t="s">
        <v>1823</v>
      </c>
      <c r="K1168" s="38" t="s">
        <v>104</v>
      </c>
      <c r="L1168" s="38">
        <v>1500</v>
      </c>
      <c r="M1168" s="38">
        <v>2000</v>
      </c>
      <c r="N1168" s="2">
        <v>36000</v>
      </c>
      <c r="O1168" s="2">
        <v>1</v>
      </c>
      <c r="P1168" s="2">
        <v>0</v>
      </c>
      <c r="Q1168" s="3">
        <v>0</v>
      </c>
      <c r="R1168" s="48" t="s">
        <v>2195</v>
      </c>
      <c r="S1168" s="25">
        <v>0</v>
      </c>
      <c r="T1168" s="23">
        <v>0</v>
      </c>
      <c r="U1168" s="36">
        <f>VLOOKUP(表2[[#This Row],[2014 Segment]],表3[],3)</f>
        <v>0</v>
      </c>
      <c r="V1168" s="50"/>
      <c r="W1168" s="25">
        <f>表2[[#This Row],[GR]]+表2[[#This Row],[根据BU需调整GR]]</f>
        <v>0</v>
      </c>
      <c r="X1168" s="23">
        <f>表2[[#This Row],[MAT销量]]*(1+表2[[#This Row],[调整后GR2]])</f>
        <v>0</v>
      </c>
      <c r="Y1168" s="23">
        <f>表2[[#This Row],[调整结果]]/12/114.03</f>
        <v>0</v>
      </c>
      <c r="Z1168" s="27">
        <f>ROUND(表2[[#This Row],[调整结果]]-表2[[#This Row],[14 ECI金额]],0)</f>
        <v>0</v>
      </c>
      <c r="AA1168" t="s">
        <v>2198</v>
      </c>
    </row>
    <row r="1169" spans="1:27" x14ac:dyDescent="0.2">
      <c r="A1169" t="s">
        <v>1806</v>
      </c>
      <c r="B1169" s="38" t="s">
        <v>452</v>
      </c>
      <c r="C1169" t="s">
        <v>1807</v>
      </c>
      <c r="D1169" s="38" t="s">
        <v>1808</v>
      </c>
      <c r="E1169" s="38" t="s">
        <v>1813</v>
      </c>
      <c r="F1169">
        <v>11300045</v>
      </c>
      <c r="G1169" s="39" t="s">
        <v>1824</v>
      </c>
      <c r="H1169" s="39" t="s">
        <v>103</v>
      </c>
      <c r="I1169" s="38" t="s">
        <v>232</v>
      </c>
      <c r="J1169" s="38" t="s">
        <v>1825</v>
      </c>
      <c r="K1169" s="38" t="s">
        <v>104</v>
      </c>
      <c r="L1169" s="38">
        <v>2209</v>
      </c>
      <c r="M1169" s="38">
        <v>5800</v>
      </c>
      <c r="N1169" s="2">
        <v>81660.088000000003</v>
      </c>
      <c r="O1169" s="2">
        <v>1</v>
      </c>
      <c r="P1169" s="2">
        <v>56256.933333333</v>
      </c>
      <c r="Q1169" s="3">
        <v>0.46504970702456</v>
      </c>
      <c r="R1169" s="48" t="s">
        <v>2196</v>
      </c>
      <c r="S1169" s="25">
        <v>0</v>
      </c>
      <c r="T1169" s="23">
        <v>56256.93</v>
      </c>
      <c r="U1169" s="36">
        <f>VLOOKUP(表2[[#This Row],[2014 Segment]],表3[],3)</f>
        <v>0</v>
      </c>
      <c r="V1169" s="50"/>
      <c r="W1169" s="25">
        <f>表2[[#This Row],[GR]]+表2[[#This Row],[根据BU需调整GR]]</f>
        <v>0</v>
      </c>
      <c r="X1169" s="23">
        <f>表2[[#This Row],[MAT销量]]*(1+表2[[#This Row],[调整后GR2]])</f>
        <v>56256.933333333</v>
      </c>
      <c r="Y1169" s="23">
        <f>表2[[#This Row],[调整结果]]/12/114.03</f>
        <v>41.112670155027189</v>
      </c>
      <c r="Z1169" s="27">
        <f>ROUND(表2[[#This Row],[调整结果]]-表2[[#This Row],[14 ECI金额]],0)</f>
        <v>0</v>
      </c>
      <c r="AA1169" t="s">
        <v>2198</v>
      </c>
    </row>
    <row r="1170" spans="1:27" x14ac:dyDescent="0.2">
      <c r="A1170" t="s">
        <v>1806</v>
      </c>
      <c r="B1170" s="38" t="s">
        <v>452</v>
      </c>
      <c r="C1170" t="s">
        <v>1807</v>
      </c>
      <c r="D1170" s="38" t="s">
        <v>1808</v>
      </c>
      <c r="E1170" s="38" t="s">
        <v>1813</v>
      </c>
      <c r="F1170">
        <v>11300046</v>
      </c>
      <c r="G1170" s="39" t="s">
        <v>1826</v>
      </c>
      <c r="H1170" s="39" t="s">
        <v>105</v>
      </c>
      <c r="I1170" s="38" t="s">
        <v>232</v>
      </c>
      <c r="J1170" s="38" t="s">
        <v>1825</v>
      </c>
      <c r="K1170" s="38" t="s">
        <v>106</v>
      </c>
      <c r="L1170" s="38">
        <v>900</v>
      </c>
      <c r="M1170" s="38">
        <v>500</v>
      </c>
      <c r="N1170" s="2">
        <v>36000</v>
      </c>
      <c r="O1170" s="2">
        <v>1</v>
      </c>
      <c r="P1170" s="2">
        <v>2059.6266666667002</v>
      </c>
      <c r="Q1170" s="3">
        <v>4.2908888888889003E-2</v>
      </c>
      <c r="R1170" s="48" t="s">
        <v>2195</v>
      </c>
      <c r="S1170" s="25">
        <v>0</v>
      </c>
      <c r="T1170" s="23">
        <v>2059.63</v>
      </c>
      <c r="U1170" s="36">
        <f>VLOOKUP(表2[[#This Row],[2014 Segment]],表3[],3)</f>
        <v>0</v>
      </c>
      <c r="V1170" s="50"/>
      <c r="W1170" s="25">
        <f>表2[[#This Row],[GR]]+表2[[#This Row],[根据BU需调整GR]]</f>
        <v>0</v>
      </c>
      <c r="X1170" s="23">
        <f>表2[[#This Row],[MAT销量]]*(1+表2[[#This Row],[调整后GR2]])</f>
        <v>2059.6266666667002</v>
      </c>
      <c r="Y1170" s="23">
        <f>表2[[#This Row],[调整结果]]/12/114.03</f>
        <v>1.5051789490095444</v>
      </c>
      <c r="Z1170" s="27">
        <f>ROUND(表2[[#This Row],[调整结果]]-表2[[#This Row],[14 ECI金额]],0)</f>
        <v>0</v>
      </c>
      <c r="AA1170" t="s">
        <v>2198</v>
      </c>
    </row>
    <row r="1171" spans="1:27" x14ac:dyDescent="0.2">
      <c r="A1171" t="s">
        <v>1806</v>
      </c>
      <c r="B1171" s="38" t="s">
        <v>452</v>
      </c>
      <c r="C1171" t="s">
        <v>1807</v>
      </c>
      <c r="D1171" s="38" t="s">
        <v>1808</v>
      </c>
      <c r="E1171" s="38" t="s">
        <v>1813</v>
      </c>
      <c r="F1171">
        <v>11300049</v>
      </c>
      <c r="G1171" s="39" t="s">
        <v>645</v>
      </c>
      <c r="H1171" s="39" t="s">
        <v>103</v>
      </c>
      <c r="I1171" s="38" t="s">
        <v>232</v>
      </c>
      <c r="J1171" s="38" t="s">
        <v>462</v>
      </c>
      <c r="K1171" s="38" t="s">
        <v>104</v>
      </c>
      <c r="L1171" s="38">
        <v>1500</v>
      </c>
      <c r="M1171" s="38">
        <v>1200</v>
      </c>
      <c r="N1171" s="2">
        <v>79661.884999999995</v>
      </c>
      <c r="O1171" s="2">
        <v>1</v>
      </c>
      <c r="P1171" s="2">
        <v>30410.133333333</v>
      </c>
      <c r="Q1171" s="3">
        <v>0.36220584034636</v>
      </c>
      <c r="R1171" s="48" t="s">
        <v>2196</v>
      </c>
      <c r="S1171" s="25">
        <v>0</v>
      </c>
      <c r="T1171" s="23">
        <v>30410.13</v>
      </c>
      <c r="U1171" s="36">
        <f>VLOOKUP(表2[[#This Row],[2014 Segment]],表3[],3)</f>
        <v>0</v>
      </c>
      <c r="V1171" s="50"/>
      <c r="W1171" s="25">
        <f>表2[[#This Row],[GR]]+表2[[#This Row],[根据BU需调整GR]]</f>
        <v>0</v>
      </c>
      <c r="X1171" s="23">
        <f>表2[[#This Row],[MAT销量]]*(1+表2[[#This Row],[调整后GR2]])</f>
        <v>30410.133333333</v>
      </c>
      <c r="Y1171" s="23">
        <f>表2[[#This Row],[调整结果]]/12/114.03</f>
        <v>22.2237812661383</v>
      </c>
      <c r="Z1171" s="27">
        <f>ROUND(表2[[#This Row],[调整结果]]-表2[[#This Row],[14 ECI金额]],0)</f>
        <v>0</v>
      </c>
      <c r="AA1171" t="s">
        <v>2198</v>
      </c>
    </row>
    <row r="1172" spans="1:27" x14ac:dyDescent="0.2">
      <c r="A1172" t="s">
        <v>1806</v>
      </c>
      <c r="B1172" s="38" t="s">
        <v>452</v>
      </c>
      <c r="C1172" t="s">
        <v>1807</v>
      </c>
      <c r="D1172" s="38" t="s">
        <v>1808</v>
      </c>
      <c r="E1172" s="38" t="s">
        <v>1809</v>
      </c>
      <c r="F1172">
        <v>11300051</v>
      </c>
      <c r="G1172" s="39" t="s">
        <v>463</v>
      </c>
      <c r="H1172" s="39" t="s">
        <v>105</v>
      </c>
      <c r="I1172" s="38" t="s">
        <v>232</v>
      </c>
      <c r="J1172" s="38" t="s">
        <v>233</v>
      </c>
      <c r="K1172" s="38" t="s">
        <v>104</v>
      </c>
      <c r="L1172" s="38">
        <v>507</v>
      </c>
      <c r="M1172" s="38">
        <v>600</v>
      </c>
      <c r="N1172" s="2">
        <v>36000</v>
      </c>
      <c r="O1172" s="2">
        <v>1</v>
      </c>
      <c r="P1172" s="2">
        <v>15204</v>
      </c>
      <c r="Q1172" s="3">
        <v>0.50872777777778</v>
      </c>
      <c r="R1172" s="48" t="s">
        <v>2197</v>
      </c>
      <c r="S1172" s="25">
        <v>0</v>
      </c>
      <c r="T1172" s="23">
        <v>15204</v>
      </c>
      <c r="U1172" s="36">
        <f>VLOOKUP(表2[[#This Row],[2014 Segment]],表3[],3)</f>
        <v>0</v>
      </c>
      <c r="V1172" s="50"/>
      <c r="W1172" s="25">
        <f>表2[[#This Row],[GR]]+表2[[#This Row],[根据BU需调整GR]]</f>
        <v>0</v>
      </c>
      <c r="X1172" s="23">
        <f>表2[[#This Row],[MAT销量]]*(1+表2[[#This Row],[调整后GR2]])</f>
        <v>15204</v>
      </c>
      <c r="Y1172" s="23">
        <f>表2[[#This Row],[调整结果]]/12/114.03</f>
        <v>11.111111111111111</v>
      </c>
      <c r="Z1172" s="27">
        <f>ROUND(表2[[#This Row],[调整结果]]-表2[[#This Row],[14 ECI金额]],0)</f>
        <v>0</v>
      </c>
      <c r="AA1172" t="s">
        <v>2198</v>
      </c>
    </row>
    <row r="1173" spans="1:27" x14ac:dyDescent="0.2">
      <c r="A1173" t="s">
        <v>1806</v>
      </c>
      <c r="B1173" s="38" t="s">
        <v>452</v>
      </c>
      <c r="C1173" t="s">
        <v>1807</v>
      </c>
      <c r="D1173" s="38" t="s">
        <v>1808</v>
      </c>
      <c r="E1173" s="38" t="s">
        <v>1813</v>
      </c>
      <c r="F1173">
        <v>11300052</v>
      </c>
      <c r="G1173" s="39" t="s">
        <v>464</v>
      </c>
      <c r="H1173" s="39" t="s">
        <v>103</v>
      </c>
      <c r="I1173" s="38" t="s">
        <v>232</v>
      </c>
      <c r="J1173" s="38" t="s">
        <v>462</v>
      </c>
      <c r="K1173" s="38" t="s">
        <v>104</v>
      </c>
      <c r="L1173" s="38">
        <v>1850</v>
      </c>
      <c r="M1173" s="38">
        <v>1500</v>
      </c>
      <c r="N1173" s="2">
        <v>45150.6</v>
      </c>
      <c r="O1173" s="2">
        <v>1</v>
      </c>
      <c r="P1173" s="2">
        <v>15812.586666667001</v>
      </c>
      <c r="Q1173" s="3">
        <v>0.28331849410638998</v>
      </c>
      <c r="R1173" s="48" t="s">
        <v>2196</v>
      </c>
      <c r="S1173" s="25">
        <v>0</v>
      </c>
      <c r="T1173" s="23">
        <v>15812.59</v>
      </c>
      <c r="U1173" s="36">
        <f>VLOOKUP(表2[[#This Row],[2014 Segment]],表3[],3)</f>
        <v>0</v>
      </c>
      <c r="V1173" s="50"/>
      <c r="W1173" s="25">
        <f>表2[[#This Row],[GR]]+表2[[#This Row],[根据BU需调整GR]]</f>
        <v>0</v>
      </c>
      <c r="X1173" s="23">
        <f>表2[[#This Row],[MAT销量]]*(1+表2[[#This Row],[调整后GR2]])</f>
        <v>15812.586666667001</v>
      </c>
      <c r="Y1173" s="23">
        <f>表2[[#This Row],[调整结果]]/12/114.03</f>
        <v>11.555867364339065</v>
      </c>
      <c r="Z1173" s="27">
        <f>ROUND(表2[[#This Row],[调整结果]]-表2[[#This Row],[14 ECI金额]],0)</f>
        <v>0</v>
      </c>
      <c r="AA1173" t="s">
        <v>2198</v>
      </c>
    </row>
    <row r="1174" spans="1:27" x14ac:dyDescent="0.2">
      <c r="A1174" t="s">
        <v>1806</v>
      </c>
      <c r="B1174" s="38" t="s">
        <v>452</v>
      </c>
      <c r="C1174" t="s">
        <v>1807</v>
      </c>
      <c r="D1174" s="38" t="s">
        <v>1808</v>
      </c>
      <c r="E1174" s="38" t="s">
        <v>1813</v>
      </c>
      <c r="F1174">
        <v>11300053</v>
      </c>
      <c r="G1174" s="39" t="s">
        <v>465</v>
      </c>
      <c r="H1174" s="39" t="s">
        <v>105</v>
      </c>
      <c r="I1174" s="38" t="s">
        <v>232</v>
      </c>
      <c r="J1174" s="38" t="s">
        <v>462</v>
      </c>
      <c r="K1174" s="38" t="s">
        <v>104</v>
      </c>
      <c r="L1174" s="38">
        <v>1815</v>
      </c>
      <c r="M1174" s="38">
        <v>3500</v>
      </c>
      <c r="N1174" s="2">
        <v>93264</v>
      </c>
      <c r="O1174" s="2">
        <v>1</v>
      </c>
      <c r="P1174" s="2">
        <v>79066.133333332997</v>
      </c>
      <c r="Q1174" s="3">
        <v>0.61294175673356999</v>
      </c>
      <c r="R1174" s="48" t="s">
        <v>2197</v>
      </c>
      <c r="S1174" s="25">
        <v>0</v>
      </c>
      <c r="T1174" s="23">
        <v>79066.13</v>
      </c>
      <c r="U1174" s="36">
        <f>VLOOKUP(表2[[#This Row],[2014 Segment]],表3[],3)</f>
        <v>0</v>
      </c>
      <c r="V1174" s="50"/>
      <c r="W1174" s="25">
        <f>表2[[#This Row],[GR]]+表2[[#This Row],[根据BU需调整GR]]</f>
        <v>0</v>
      </c>
      <c r="X1174" s="23">
        <f>表2[[#This Row],[MAT销量]]*(1+表2[[#This Row],[调整后GR2]])</f>
        <v>79066.133333332997</v>
      </c>
      <c r="Y1174" s="23">
        <f>表2[[#This Row],[调整结果]]/12/114.03</f>
        <v>57.781675387568328</v>
      </c>
      <c r="Z1174" s="27">
        <f>ROUND(表2[[#This Row],[调整结果]]-表2[[#This Row],[14 ECI金额]],0)</f>
        <v>0</v>
      </c>
      <c r="AA1174" t="s">
        <v>2198</v>
      </c>
    </row>
    <row r="1175" spans="1:27" x14ac:dyDescent="0.2">
      <c r="A1175" t="s">
        <v>1806</v>
      </c>
      <c r="B1175" s="38" t="s">
        <v>452</v>
      </c>
      <c r="C1175" t="s">
        <v>1807</v>
      </c>
      <c r="D1175" s="38" t="s">
        <v>1808</v>
      </c>
      <c r="E1175" s="38" t="s">
        <v>1813</v>
      </c>
      <c r="F1175">
        <v>11300056</v>
      </c>
      <c r="G1175" s="39" t="s">
        <v>1827</v>
      </c>
      <c r="H1175" s="39" t="s">
        <v>105</v>
      </c>
      <c r="I1175" s="38" t="s">
        <v>232</v>
      </c>
      <c r="J1175" s="38" t="s">
        <v>462</v>
      </c>
      <c r="K1175" s="38" t="s">
        <v>104</v>
      </c>
      <c r="L1175" s="38">
        <v>400</v>
      </c>
      <c r="M1175" s="38">
        <v>400</v>
      </c>
      <c r="N1175" s="2">
        <v>36000</v>
      </c>
      <c r="O1175" s="2">
        <v>1</v>
      </c>
      <c r="P1175" s="2">
        <v>6081.8666666667004</v>
      </c>
      <c r="Q1175" s="3">
        <v>0.21067777777777999</v>
      </c>
      <c r="R1175" s="48" t="s">
        <v>2196</v>
      </c>
      <c r="S1175" s="25">
        <v>0</v>
      </c>
      <c r="T1175" s="23">
        <v>6081.87</v>
      </c>
      <c r="U1175" s="36">
        <f>VLOOKUP(表2[[#This Row],[2014 Segment]],表3[],3)</f>
        <v>0</v>
      </c>
      <c r="V1175" s="50"/>
      <c r="W1175" s="25">
        <f>表2[[#This Row],[GR]]+表2[[#This Row],[根据BU需调整GR]]</f>
        <v>0</v>
      </c>
      <c r="X1175" s="23">
        <f>表2[[#This Row],[MAT销量]]*(1+表2[[#This Row],[调整后GR2]])</f>
        <v>6081.8666666667004</v>
      </c>
      <c r="Y1175" s="23">
        <f>表2[[#This Row],[调整结果]]/12/114.03</f>
        <v>4.444639324934009</v>
      </c>
      <c r="Z1175" s="27">
        <f>ROUND(表2[[#This Row],[调整结果]]-表2[[#This Row],[14 ECI金额]],0)</f>
        <v>0</v>
      </c>
      <c r="AA1175" t="s">
        <v>2198</v>
      </c>
    </row>
    <row r="1176" spans="1:27" x14ac:dyDescent="0.2">
      <c r="A1176" t="s">
        <v>1806</v>
      </c>
      <c r="B1176" s="38" t="s">
        <v>452</v>
      </c>
      <c r="C1176" t="s">
        <v>1807</v>
      </c>
      <c r="D1176" s="38" t="s">
        <v>1808</v>
      </c>
      <c r="E1176" s="38" t="s">
        <v>1811</v>
      </c>
      <c r="F1176">
        <v>11300059</v>
      </c>
      <c r="G1176" s="39" t="s">
        <v>1828</v>
      </c>
      <c r="H1176" s="39" t="s">
        <v>103</v>
      </c>
      <c r="I1176" s="38" t="s">
        <v>232</v>
      </c>
      <c r="J1176" s="38" t="s">
        <v>646</v>
      </c>
      <c r="K1176" s="38" t="s">
        <v>104</v>
      </c>
      <c r="L1176" s="38">
        <v>1800</v>
      </c>
      <c r="M1176" s="38">
        <v>2500</v>
      </c>
      <c r="N1176" s="2">
        <v>57286.986666666999</v>
      </c>
      <c r="O1176" s="2">
        <v>1</v>
      </c>
      <c r="P1176" s="2">
        <v>77997.586666667004</v>
      </c>
      <c r="Q1176" s="3">
        <v>0.92161750987542002</v>
      </c>
      <c r="R1176" s="48" t="s">
        <v>2197</v>
      </c>
      <c r="S1176" s="25">
        <v>0</v>
      </c>
      <c r="T1176" s="23">
        <v>77997.59</v>
      </c>
      <c r="U1176" s="36">
        <f>VLOOKUP(表2[[#This Row],[2014 Segment]],表3[],3)</f>
        <v>0</v>
      </c>
      <c r="V1176" s="50"/>
      <c r="W1176" s="25">
        <f>表2[[#This Row],[GR]]+表2[[#This Row],[根据BU需调整GR]]</f>
        <v>0</v>
      </c>
      <c r="X1176" s="23">
        <f>表2[[#This Row],[MAT销量]]*(1+表2[[#This Row],[调整后GR2]])</f>
        <v>77997.586666667004</v>
      </c>
      <c r="Y1176" s="23">
        <f>表2[[#This Row],[调整结果]]/12/114.03</f>
        <v>57.0007795219584</v>
      </c>
      <c r="Z1176" s="27">
        <f>ROUND(表2[[#This Row],[调整结果]]-表2[[#This Row],[14 ECI金额]],0)</f>
        <v>0</v>
      </c>
      <c r="AA1176" t="s">
        <v>2198</v>
      </c>
    </row>
    <row r="1177" spans="1:27" x14ac:dyDescent="0.2">
      <c r="A1177" t="s">
        <v>1806</v>
      </c>
      <c r="B1177" s="38" t="s">
        <v>452</v>
      </c>
      <c r="C1177" t="s">
        <v>1807</v>
      </c>
      <c r="D1177" s="38" t="s">
        <v>1808</v>
      </c>
      <c r="E1177" s="38" t="s">
        <v>1813</v>
      </c>
      <c r="F1177">
        <v>11300060</v>
      </c>
      <c r="G1177" s="39" t="s">
        <v>1829</v>
      </c>
      <c r="H1177" s="39" t="s">
        <v>103</v>
      </c>
      <c r="I1177" s="38" t="s">
        <v>232</v>
      </c>
      <c r="J1177" s="38" t="s">
        <v>462</v>
      </c>
      <c r="K1177" s="38" t="s">
        <v>104</v>
      </c>
      <c r="L1177" s="38">
        <v>800</v>
      </c>
      <c r="M1177" s="38">
        <v>600</v>
      </c>
      <c r="N1177" s="2">
        <v>36000</v>
      </c>
      <c r="O1177" s="2">
        <v>1</v>
      </c>
      <c r="P1177" s="2">
        <v>16724.8</v>
      </c>
      <c r="Q1177" s="3">
        <v>0.16221111111111</v>
      </c>
      <c r="R1177" s="48" t="s">
        <v>2195</v>
      </c>
      <c r="S1177" s="25">
        <v>0</v>
      </c>
      <c r="T1177" s="23">
        <v>16724.8</v>
      </c>
      <c r="U1177" s="36">
        <f>VLOOKUP(表2[[#This Row],[2014 Segment]],表3[],3)</f>
        <v>0</v>
      </c>
      <c r="V1177" s="50"/>
      <c r="W1177" s="25">
        <f>表2[[#This Row],[GR]]+表2[[#This Row],[根据BU需调整GR]]</f>
        <v>0</v>
      </c>
      <c r="X1177" s="23">
        <f>表2[[#This Row],[MAT销量]]*(1+表2[[#This Row],[调整后GR2]])</f>
        <v>16724.8</v>
      </c>
      <c r="Y1177" s="23">
        <f>表2[[#This Row],[调整结果]]/12/114.03</f>
        <v>12.222514542956532</v>
      </c>
      <c r="Z1177" s="27">
        <f>ROUND(表2[[#This Row],[调整结果]]-表2[[#This Row],[14 ECI金额]],0)</f>
        <v>0</v>
      </c>
      <c r="AA1177" t="s">
        <v>2198</v>
      </c>
    </row>
    <row r="1178" spans="1:27" x14ac:dyDescent="0.2">
      <c r="A1178" t="s">
        <v>1806</v>
      </c>
      <c r="B1178" s="38" t="s">
        <v>452</v>
      </c>
      <c r="C1178" t="s">
        <v>1807</v>
      </c>
      <c r="D1178" s="38" t="s">
        <v>1808</v>
      </c>
      <c r="E1178" s="38" t="s">
        <v>1830</v>
      </c>
      <c r="F1178">
        <v>11600002</v>
      </c>
      <c r="G1178" s="39" t="s">
        <v>1831</v>
      </c>
      <c r="H1178" s="39" t="s">
        <v>105</v>
      </c>
      <c r="I1178" s="38" t="s">
        <v>207</v>
      </c>
      <c r="J1178" s="38" t="s">
        <v>1832</v>
      </c>
      <c r="K1178" s="38" t="s">
        <v>104</v>
      </c>
      <c r="L1178" s="38">
        <v>522</v>
      </c>
      <c r="M1178" s="38">
        <v>1000</v>
      </c>
      <c r="N1178" s="2">
        <v>60000</v>
      </c>
      <c r="O1178" s="2">
        <v>1</v>
      </c>
      <c r="P1178" s="2">
        <v>12923.666666667001</v>
      </c>
      <c r="Q1178" s="3">
        <v>5.7018333333332998E-2</v>
      </c>
      <c r="R1178" s="48" t="s">
        <v>2195</v>
      </c>
      <c r="S1178" s="25">
        <v>0</v>
      </c>
      <c r="T1178" s="23">
        <v>12923.67</v>
      </c>
      <c r="U1178" s="36">
        <f>VLOOKUP(表2[[#This Row],[2014 Segment]],表3[],3)</f>
        <v>0</v>
      </c>
      <c r="V1178" s="50"/>
      <c r="W1178" s="25">
        <f>表2[[#This Row],[GR]]+表2[[#This Row],[根据BU需调整GR]]</f>
        <v>0</v>
      </c>
      <c r="X1178" s="23">
        <f>表2[[#This Row],[MAT销量]]*(1+表2[[#This Row],[调整后GR2]])</f>
        <v>12923.666666667001</v>
      </c>
      <c r="Y1178" s="23">
        <f>表2[[#This Row],[调整结果]]/12/114.03</f>
        <v>9.4446393249342293</v>
      </c>
      <c r="Z1178" s="27">
        <f>ROUND(表2[[#This Row],[调整结果]]-表2[[#This Row],[14 ECI金额]],0)</f>
        <v>0</v>
      </c>
      <c r="AA1178" t="s">
        <v>2198</v>
      </c>
    </row>
    <row r="1179" spans="1:27" x14ac:dyDescent="0.2">
      <c r="A1179" t="s">
        <v>1806</v>
      </c>
      <c r="B1179" s="38" t="s">
        <v>452</v>
      </c>
      <c r="C1179" t="s">
        <v>1807</v>
      </c>
      <c r="D1179" s="38" t="s">
        <v>1808</v>
      </c>
      <c r="E1179" s="38" t="s">
        <v>1833</v>
      </c>
      <c r="F1179">
        <v>11600008</v>
      </c>
      <c r="G1179" s="39" t="s">
        <v>407</v>
      </c>
      <c r="H1179" s="39" t="s">
        <v>105</v>
      </c>
      <c r="I1179" s="38" t="s">
        <v>207</v>
      </c>
      <c r="J1179" s="38" t="s">
        <v>208</v>
      </c>
      <c r="K1179" s="38" t="s">
        <v>104</v>
      </c>
      <c r="L1179" s="38">
        <v>750</v>
      </c>
      <c r="M1179" s="38">
        <v>1000</v>
      </c>
      <c r="N1179" s="2">
        <v>36000</v>
      </c>
      <c r="O1179" s="2">
        <v>1</v>
      </c>
      <c r="P1179" s="2">
        <v>35883.120000000003</v>
      </c>
      <c r="Q1179" s="3">
        <v>0.58898388888888997</v>
      </c>
      <c r="R1179" s="48" t="s">
        <v>2197</v>
      </c>
      <c r="S1179" s="25">
        <v>0</v>
      </c>
      <c r="T1179" s="23">
        <v>35883.120000000003</v>
      </c>
      <c r="U1179" s="36">
        <f>VLOOKUP(表2[[#This Row],[2014 Segment]],表3[],3)</f>
        <v>0</v>
      </c>
      <c r="V1179" s="50"/>
      <c r="W1179" s="25">
        <f>表2[[#This Row],[GR]]+表2[[#This Row],[根据BU需调整GR]]</f>
        <v>0</v>
      </c>
      <c r="X1179" s="23">
        <f>表2[[#This Row],[MAT销量]]*(1+表2[[#This Row],[调整后GR2]])</f>
        <v>35883.120000000003</v>
      </c>
      <c r="Y1179" s="23">
        <f>表2[[#This Row],[调整结果]]/12/114.03</f>
        <v>26.223449969306326</v>
      </c>
      <c r="Z1179" s="27">
        <f>ROUND(表2[[#This Row],[调整结果]]-表2[[#This Row],[14 ECI金额]],0)</f>
        <v>0</v>
      </c>
      <c r="AA1179" t="s">
        <v>2198</v>
      </c>
    </row>
    <row r="1180" spans="1:27" x14ac:dyDescent="0.2">
      <c r="A1180" t="s">
        <v>1806</v>
      </c>
      <c r="B1180" s="38" t="s">
        <v>452</v>
      </c>
      <c r="C1180" t="s">
        <v>1807</v>
      </c>
      <c r="D1180" s="38" t="s">
        <v>1808</v>
      </c>
      <c r="E1180" s="38" t="s">
        <v>1833</v>
      </c>
      <c r="F1180">
        <v>11600009</v>
      </c>
      <c r="G1180" s="39" t="s">
        <v>1834</v>
      </c>
      <c r="H1180" s="39" t="s">
        <v>105</v>
      </c>
      <c r="I1180" s="38" t="s">
        <v>207</v>
      </c>
      <c r="J1180" s="38" t="s">
        <v>1835</v>
      </c>
      <c r="K1180" s="38" t="s">
        <v>104</v>
      </c>
      <c r="L1180" s="38">
        <v>816</v>
      </c>
      <c r="M1180" s="38">
        <v>1300</v>
      </c>
      <c r="N1180" s="2">
        <v>51600</v>
      </c>
      <c r="O1180" s="2">
        <v>1</v>
      </c>
      <c r="P1180" s="2">
        <v>25847.466666666998</v>
      </c>
      <c r="Q1180" s="3">
        <v>0.69227596899224997</v>
      </c>
      <c r="R1180" s="48" t="s">
        <v>2197</v>
      </c>
      <c r="S1180" s="25">
        <v>0</v>
      </c>
      <c r="T1180" s="23">
        <v>25847.47</v>
      </c>
      <c r="U1180" s="36">
        <f>VLOOKUP(表2[[#This Row],[2014 Segment]],表3[],3)</f>
        <v>0</v>
      </c>
      <c r="V1180" s="50"/>
      <c r="W1180" s="25">
        <f>表2[[#This Row],[GR]]+表2[[#This Row],[根据BU需调整GR]]</f>
        <v>0</v>
      </c>
      <c r="X1180" s="23">
        <f>表2[[#This Row],[MAT销量]]*(1+表2[[#This Row],[调整后GR2]])</f>
        <v>25847.466666666998</v>
      </c>
      <c r="Y1180" s="23">
        <f>表2[[#This Row],[调整结果]]/12/114.03</f>
        <v>18.889376090112979</v>
      </c>
      <c r="Z1180" s="27">
        <f>ROUND(表2[[#This Row],[调整结果]]-表2[[#This Row],[14 ECI金额]],0)</f>
        <v>0</v>
      </c>
      <c r="AA1180" t="s">
        <v>2198</v>
      </c>
    </row>
    <row r="1181" spans="1:27" x14ac:dyDescent="0.2">
      <c r="A1181" t="s">
        <v>1806</v>
      </c>
      <c r="B1181" s="38" t="s">
        <v>452</v>
      </c>
      <c r="C1181" t="s">
        <v>1807</v>
      </c>
      <c r="D1181" s="38" t="s">
        <v>1808</v>
      </c>
      <c r="E1181" s="38" t="s">
        <v>1833</v>
      </c>
      <c r="F1181">
        <v>11600011</v>
      </c>
      <c r="G1181" s="39" t="s">
        <v>424</v>
      </c>
      <c r="H1181" s="39" t="s">
        <v>103</v>
      </c>
      <c r="I1181" s="38" t="s">
        <v>207</v>
      </c>
      <c r="J1181" s="38" t="s">
        <v>250</v>
      </c>
      <c r="K1181" s="38" t="s">
        <v>104</v>
      </c>
      <c r="L1181" s="38">
        <v>2140</v>
      </c>
      <c r="M1181" s="38">
        <v>2500</v>
      </c>
      <c r="N1181" s="2">
        <v>36000</v>
      </c>
      <c r="O1181" s="2">
        <v>1</v>
      </c>
      <c r="P1181" s="2">
        <v>5625.5466666666998</v>
      </c>
      <c r="Q1181" s="3">
        <v>0.12102666666667</v>
      </c>
      <c r="R1181" s="48" t="s">
        <v>2195</v>
      </c>
      <c r="S1181" s="25">
        <v>0</v>
      </c>
      <c r="T1181" s="23">
        <v>5625.55</v>
      </c>
      <c r="U1181" s="36">
        <f>VLOOKUP(表2[[#This Row],[2014 Segment]],表3[],3)</f>
        <v>0</v>
      </c>
      <c r="V1181" s="50"/>
      <c r="W1181" s="25">
        <f>表2[[#This Row],[GR]]+表2[[#This Row],[根据BU需调整GR]]</f>
        <v>0</v>
      </c>
      <c r="X1181" s="23">
        <f>表2[[#This Row],[MAT销量]]*(1+表2[[#This Row],[调整后GR2]])</f>
        <v>5625.5466666666998</v>
      </c>
      <c r="Y1181" s="23">
        <f>表2[[#This Row],[调整结果]]/12/114.03</f>
        <v>4.11115983123352</v>
      </c>
      <c r="Z1181" s="27">
        <f>ROUND(表2[[#This Row],[调整结果]]-表2[[#This Row],[14 ECI金额]],0)</f>
        <v>0</v>
      </c>
      <c r="AA1181" t="s">
        <v>2198</v>
      </c>
    </row>
    <row r="1182" spans="1:27" x14ac:dyDescent="0.2">
      <c r="A1182" t="s">
        <v>1806</v>
      </c>
      <c r="B1182" s="38" t="s">
        <v>452</v>
      </c>
      <c r="C1182" t="s">
        <v>1807</v>
      </c>
      <c r="D1182" s="38" t="s">
        <v>1808</v>
      </c>
      <c r="E1182" s="38" t="s">
        <v>1833</v>
      </c>
      <c r="F1182">
        <v>11600012</v>
      </c>
      <c r="G1182" s="39" t="s">
        <v>616</v>
      </c>
      <c r="H1182" s="39" t="s">
        <v>105</v>
      </c>
      <c r="I1182" s="38" t="s">
        <v>207</v>
      </c>
      <c r="J1182" s="38" t="s">
        <v>250</v>
      </c>
      <c r="K1182" s="38" t="s">
        <v>104</v>
      </c>
      <c r="L1182" s="38">
        <v>670</v>
      </c>
      <c r="M1182" s="38">
        <v>800</v>
      </c>
      <c r="N1182" s="2">
        <v>36000</v>
      </c>
      <c r="O1182" s="2">
        <v>1</v>
      </c>
      <c r="P1182" s="2">
        <v>608.21333333332996</v>
      </c>
      <c r="Q1182" s="3">
        <v>3.8777777777778001E-2</v>
      </c>
      <c r="R1182" s="48" t="s">
        <v>2195</v>
      </c>
      <c r="S1182" s="25">
        <v>0</v>
      </c>
      <c r="T1182" s="23">
        <v>608.21</v>
      </c>
      <c r="U1182" s="36">
        <f>VLOOKUP(表2[[#This Row],[2014 Segment]],表3[],3)</f>
        <v>0</v>
      </c>
      <c r="V1182" s="50"/>
      <c r="W1182" s="25">
        <f>表2[[#This Row],[GR]]+表2[[#This Row],[根据BU需调整GR]]</f>
        <v>0</v>
      </c>
      <c r="X1182" s="23">
        <f>表2[[#This Row],[MAT销量]]*(1+表2[[#This Row],[调整后GR2]])</f>
        <v>608.21333333332996</v>
      </c>
      <c r="Y1182" s="23">
        <f>表2[[#This Row],[调整结果]]/12/114.03</f>
        <v>0.44448342054234991</v>
      </c>
      <c r="Z1182" s="27">
        <f>ROUND(表2[[#This Row],[调整结果]]-表2[[#This Row],[14 ECI金额]],0)</f>
        <v>0</v>
      </c>
      <c r="AA1182" t="s">
        <v>2198</v>
      </c>
    </row>
    <row r="1183" spans="1:27" x14ac:dyDescent="0.2">
      <c r="A1183" t="s">
        <v>1806</v>
      </c>
      <c r="B1183" s="38" t="s">
        <v>452</v>
      </c>
      <c r="C1183" t="s">
        <v>1807</v>
      </c>
      <c r="D1183" s="38" t="s">
        <v>1808</v>
      </c>
      <c r="E1183" s="38" t="s">
        <v>1833</v>
      </c>
      <c r="F1183">
        <v>11600013</v>
      </c>
      <c r="G1183" s="39" t="s">
        <v>617</v>
      </c>
      <c r="H1183" s="39" t="s">
        <v>103</v>
      </c>
      <c r="I1183" s="38" t="s">
        <v>207</v>
      </c>
      <c r="J1183" s="38" t="s">
        <v>250</v>
      </c>
      <c r="K1183" s="38" t="s">
        <v>104</v>
      </c>
      <c r="L1183" s="38">
        <v>1800</v>
      </c>
      <c r="M1183" s="38">
        <v>2200</v>
      </c>
      <c r="N1183" s="2">
        <v>118433.136</v>
      </c>
      <c r="O1183" s="2">
        <v>1</v>
      </c>
      <c r="P1183" s="2">
        <v>121634.13333333</v>
      </c>
      <c r="Q1183" s="3">
        <v>0.58389199455124996</v>
      </c>
      <c r="R1183" s="48" t="s">
        <v>2197</v>
      </c>
      <c r="S1183" s="25">
        <v>0</v>
      </c>
      <c r="T1183" s="23">
        <v>121634.13</v>
      </c>
      <c r="U1183" s="36">
        <f>VLOOKUP(表2[[#This Row],[2014 Segment]],表3[],3)</f>
        <v>0</v>
      </c>
      <c r="V1183" s="50"/>
      <c r="W1183" s="25">
        <f>表2[[#This Row],[GR]]+表2[[#This Row],[根据BU需调整GR]]</f>
        <v>0</v>
      </c>
      <c r="X1183" s="23">
        <f>表2[[#This Row],[MAT销量]]*(1+表2[[#This Row],[调整后GR2]])</f>
        <v>121634.13333333</v>
      </c>
      <c r="Y1183" s="23">
        <f>表2[[#This Row],[调整结果]]/12/114.03</f>
        <v>88.890447932802772</v>
      </c>
      <c r="Z1183" s="27">
        <f>ROUND(表2[[#This Row],[调整结果]]-表2[[#This Row],[14 ECI金额]],0)</f>
        <v>0</v>
      </c>
      <c r="AA1183" t="s">
        <v>2198</v>
      </c>
    </row>
    <row r="1184" spans="1:27" x14ac:dyDescent="0.2">
      <c r="A1184" t="s">
        <v>1806</v>
      </c>
      <c r="B1184" s="38" t="s">
        <v>452</v>
      </c>
      <c r="C1184" t="s">
        <v>1807</v>
      </c>
      <c r="D1184" s="38" t="s">
        <v>1808</v>
      </c>
      <c r="E1184" s="38" t="s">
        <v>1830</v>
      </c>
      <c r="F1184">
        <v>11600015</v>
      </c>
      <c r="G1184" s="39" t="s">
        <v>1836</v>
      </c>
      <c r="H1184" s="39" t="s">
        <v>105</v>
      </c>
      <c r="I1184" s="38" t="s">
        <v>207</v>
      </c>
      <c r="J1184" s="38" t="s">
        <v>1837</v>
      </c>
      <c r="K1184" s="38" t="s">
        <v>106</v>
      </c>
      <c r="L1184" s="38">
        <v>428</v>
      </c>
      <c r="M1184" s="38">
        <v>800</v>
      </c>
      <c r="N1184" s="2">
        <v>36000</v>
      </c>
      <c r="O1184" s="2">
        <v>1</v>
      </c>
      <c r="P1184" s="2">
        <v>6081.8666666667004</v>
      </c>
      <c r="Q1184" s="3">
        <v>0.12670555555556001</v>
      </c>
      <c r="R1184" s="48" t="s">
        <v>2195</v>
      </c>
      <c r="S1184" s="25">
        <v>0</v>
      </c>
      <c r="T1184" s="23">
        <v>6081.87</v>
      </c>
      <c r="U1184" s="36">
        <f>VLOOKUP(表2[[#This Row],[2014 Segment]],表3[],3)</f>
        <v>0</v>
      </c>
      <c r="V1184" s="50"/>
      <c r="W1184" s="25">
        <f>表2[[#This Row],[GR]]+表2[[#This Row],[根据BU需调整GR]]</f>
        <v>0</v>
      </c>
      <c r="X1184" s="23">
        <f>表2[[#This Row],[MAT销量]]*(1+表2[[#This Row],[调整后GR2]])</f>
        <v>6081.8666666667004</v>
      </c>
      <c r="Y1184" s="23">
        <f>表2[[#This Row],[调整结果]]/12/114.03</f>
        <v>4.444639324934009</v>
      </c>
      <c r="Z1184" s="27">
        <f>ROUND(表2[[#This Row],[调整结果]]-表2[[#This Row],[14 ECI金额]],0)</f>
        <v>0</v>
      </c>
      <c r="AA1184" t="s">
        <v>2198</v>
      </c>
    </row>
    <row r="1185" spans="1:27" x14ac:dyDescent="0.2">
      <c r="A1185" t="s">
        <v>1806</v>
      </c>
      <c r="B1185" s="38" t="s">
        <v>452</v>
      </c>
      <c r="C1185" t="s">
        <v>1807</v>
      </c>
      <c r="D1185" s="38" t="s">
        <v>1808</v>
      </c>
      <c r="E1185" s="38" t="s">
        <v>1830</v>
      </c>
      <c r="F1185">
        <v>11600017</v>
      </c>
      <c r="G1185" s="39" t="s">
        <v>251</v>
      </c>
      <c r="H1185" s="39" t="s">
        <v>103</v>
      </c>
      <c r="I1185" s="38" t="s">
        <v>207</v>
      </c>
      <c r="J1185" s="38" t="s">
        <v>208</v>
      </c>
      <c r="K1185" s="38" t="s">
        <v>104</v>
      </c>
      <c r="L1185" s="38">
        <v>1600</v>
      </c>
      <c r="M1185" s="38">
        <v>2000</v>
      </c>
      <c r="N1185" s="2">
        <v>1077432</v>
      </c>
      <c r="O1185" s="2">
        <v>5</v>
      </c>
      <c r="P1185" s="2">
        <v>252545.97333333001</v>
      </c>
      <c r="Q1185" s="3">
        <v>0.19646882587486</v>
      </c>
      <c r="R1185" s="48" t="s">
        <v>410</v>
      </c>
      <c r="S1185" s="25">
        <v>0.21</v>
      </c>
      <c r="T1185" s="23">
        <v>305580.63</v>
      </c>
      <c r="U1185" s="36">
        <f>VLOOKUP(表2[[#This Row],[2014 Segment]],表3[],3)</f>
        <v>0</v>
      </c>
      <c r="V1185" s="50"/>
      <c r="W1185" s="25">
        <f>表2[[#This Row],[GR]]+表2[[#This Row],[根据BU需调整GR]]</f>
        <v>0.21</v>
      </c>
      <c r="X1185" s="23">
        <f>表2[[#This Row],[MAT销量]]*(1+表2[[#This Row],[调整后GR2]])</f>
        <v>305580.62773332931</v>
      </c>
      <c r="Y1185" s="23">
        <f>表2[[#This Row],[调整结果]]/12/114.03</f>
        <v>223.31888372455296</v>
      </c>
      <c r="Z1185" s="27">
        <f>ROUND(表2[[#This Row],[调整结果]]-表2[[#This Row],[14 ECI金额]],0)</f>
        <v>0</v>
      </c>
      <c r="AA1185" t="s">
        <v>2198</v>
      </c>
    </row>
    <row r="1186" spans="1:27" x14ac:dyDescent="0.2">
      <c r="A1186" t="s">
        <v>1806</v>
      </c>
      <c r="B1186" s="38" t="s">
        <v>452</v>
      </c>
      <c r="C1186" t="s">
        <v>1807</v>
      </c>
      <c r="D1186" s="38" t="s">
        <v>1808</v>
      </c>
      <c r="E1186" s="38" t="s">
        <v>1830</v>
      </c>
      <c r="F1186">
        <v>11600019</v>
      </c>
      <c r="G1186" s="39" t="s">
        <v>1838</v>
      </c>
      <c r="H1186" s="39" t="s">
        <v>103</v>
      </c>
      <c r="I1186" s="38" t="s">
        <v>207</v>
      </c>
      <c r="J1186" s="38" t="s">
        <v>208</v>
      </c>
      <c r="K1186" s="38" t="s">
        <v>104</v>
      </c>
      <c r="L1186" s="38">
        <v>1650</v>
      </c>
      <c r="M1186" s="38">
        <v>2300</v>
      </c>
      <c r="N1186" s="2">
        <v>36000</v>
      </c>
      <c r="O1186" s="2">
        <v>1</v>
      </c>
      <c r="P1186" s="2">
        <v>9730.7199999999993</v>
      </c>
      <c r="Q1186" s="3">
        <v>0.20136555555555999</v>
      </c>
      <c r="R1186" s="48" t="s">
        <v>2196</v>
      </c>
      <c r="S1186" s="25">
        <v>0</v>
      </c>
      <c r="T1186" s="23">
        <v>9730.7199999999993</v>
      </c>
      <c r="U1186" s="36">
        <f>VLOOKUP(表2[[#This Row],[2014 Segment]],表3[],3)</f>
        <v>0</v>
      </c>
      <c r="V1186" s="50"/>
      <c r="W1186" s="25">
        <f>表2[[#This Row],[GR]]+表2[[#This Row],[根据BU需调整GR]]</f>
        <v>0</v>
      </c>
      <c r="X1186" s="23">
        <f>表2[[#This Row],[MAT销量]]*(1+表2[[#This Row],[调整后GR2]])</f>
        <v>9730.7199999999993</v>
      </c>
      <c r="Y1186" s="23">
        <f>表2[[#This Row],[调整结果]]/12/114.03</f>
        <v>7.1112280394048346</v>
      </c>
      <c r="Z1186" s="27">
        <f>ROUND(表2[[#This Row],[调整结果]]-表2[[#This Row],[14 ECI金额]],0)</f>
        <v>0</v>
      </c>
      <c r="AA1186" t="s">
        <v>2198</v>
      </c>
    </row>
    <row r="1187" spans="1:27" x14ac:dyDescent="0.2">
      <c r="A1187" t="s">
        <v>1806</v>
      </c>
      <c r="B1187" s="38" t="s">
        <v>452</v>
      </c>
      <c r="C1187" t="s">
        <v>1807</v>
      </c>
      <c r="D1187" s="38" t="s">
        <v>1808</v>
      </c>
      <c r="E1187" s="38" t="s">
        <v>1833</v>
      </c>
      <c r="F1187">
        <v>11600020</v>
      </c>
      <c r="G1187" s="39" t="s">
        <v>252</v>
      </c>
      <c r="H1187" s="39" t="s">
        <v>103</v>
      </c>
      <c r="I1187" s="38" t="s">
        <v>207</v>
      </c>
      <c r="J1187" s="38" t="s">
        <v>208</v>
      </c>
      <c r="K1187" s="38" t="s">
        <v>104</v>
      </c>
      <c r="L1187" s="38">
        <v>2056</v>
      </c>
      <c r="M1187" s="38">
        <v>3500</v>
      </c>
      <c r="N1187" s="2">
        <v>877653</v>
      </c>
      <c r="O1187" s="2">
        <v>4</v>
      </c>
      <c r="P1187" s="2">
        <v>316252.79999999999</v>
      </c>
      <c r="Q1187" s="3">
        <v>0.40315249876659998</v>
      </c>
      <c r="R1187" s="48" t="s">
        <v>2196</v>
      </c>
      <c r="S1187" s="25">
        <v>0</v>
      </c>
      <c r="T1187" s="23">
        <v>316252.79999999999</v>
      </c>
      <c r="U1187" s="36">
        <f>VLOOKUP(表2[[#This Row],[2014 Segment]],表3[],3)</f>
        <v>0</v>
      </c>
      <c r="V1187" s="50"/>
      <c r="W1187" s="25">
        <f>表2[[#This Row],[GR]]+表2[[#This Row],[根据BU需调整GR]]</f>
        <v>0</v>
      </c>
      <c r="X1187" s="23">
        <f>表2[[#This Row],[MAT销量]]*(1+表2[[#This Row],[调整后GR2]])</f>
        <v>316252.79999999999</v>
      </c>
      <c r="Y1187" s="23">
        <f>表2[[#This Row],[调整结果]]/12/114.03</f>
        <v>231.11812680873453</v>
      </c>
      <c r="Z1187" s="27">
        <f>ROUND(表2[[#This Row],[调整结果]]-表2[[#This Row],[14 ECI金额]],0)</f>
        <v>0</v>
      </c>
      <c r="AA1187" t="s">
        <v>2198</v>
      </c>
    </row>
    <row r="1188" spans="1:27" x14ac:dyDescent="0.2">
      <c r="A1188" t="s">
        <v>1806</v>
      </c>
      <c r="B1188" s="38" t="s">
        <v>452</v>
      </c>
      <c r="C1188" t="s">
        <v>1807</v>
      </c>
      <c r="D1188" s="38" t="s">
        <v>1808</v>
      </c>
      <c r="E1188" s="38" t="s">
        <v>1830</v>
      </c>
      <c r="F1188">
        <v>11600021</v>
      </c>
      <c r="G1188" s="39" t="s">
        <v>1839</v>
      </c>
      <c r="H1188" s="39" t="s">
        <v>103</v>
      </c>
      <c r="I1188" s="38" t="s">
        <v>207</v>
      </c>
      <c r="J1188" s="38" t="s">
        <v>208</v>
      </c>
      <c r="K1188" s="38" t="s">
        <v>104</v>
      </c>
      <c r="L1188" s="38">
        <v>2500</v>
      </c>
      <c r="M1188" s="38">
        <v>6500</v>
      </c>
      <c r="N1188" s="2">
        <v>164759.20000000001</v>
      </c>
      <c r="O1188" s="2">
        <v>1</v>
      </c>
      <c r="P1188" s="2">
        <v>98828.933333333</v>
      </c>
      <c r="Q1188" s="3">
        <v>0.42196611782528998</v>
      </c>
      <c r="R1188" s="48" t="s">
        <v>2196</v>
      </c>
      <c r="S1188" s="25">
        <v>0</v>
      </c>
      <c r="T1188" s="23">
        <v>98828.93</v>
      </c>
      <c r="U1188" s="36">
        <f>VLOOKUP(表2[[#This Row],[2014 Segment]],表3[],3)</f>
        <v>0</v>
      </c>
      <c r="V1188" s="50"/>
      <c r="W1188" s="25">
        <f>表2[[#This Row],[GR]]+表2[[#This Row],[根据BU需调整GR]]</f>
        <v>0</v>
      </c>
      <c r="X1188" s="23">
        <f>表2[[#This Row],[MAT销量]]*(1+表2[[#This Row],[调整后GR2]])</f>
        <v>98828.933333333</v>
      </c>
      <c r="Y1188" s="23">
        <f>表2[[#This Row],[调整结果]]/12/114.03</f>
        <v>72.224365907606924</v>
      </c>
      <c r="Z1188" s="27">
        <f>ROUND(表2[[#This Row],[调整结果]]-表2[[#This Row],[14 ECI金额]],0)</f>
        <v>0</v>
      </c>
      <c r="AA1188" t="s">
        <v>2198</v>
      </c>
    </row>
    <row r="1189" spans="1:27" x14ac:dyDescent="0.2">
      <c r="A1189" t="s">
        <v>1806</v>
      </c>
      <c r="B1189" s="38" t="s">
        <v>452</v>
      </c>
      <c r="C1189" t="s">
        <v>1807</v>
      </c>
      <c r="D1189" s="38" t="s">
        <v>1808</v>
      </c>
      <c r="E1189" s="38" t="s">
        <v>1833</v>
      </c>
      <c r="F1189">
        <v>11600022</v>
      </c>
      <c r="G1189" s="39" t="s">
        <v>618</v>
      </c>
      <c r="H1189" s="39" t="s">
        <v>105</v>
      </c>
      <c r="I1189" s="38" t="s">
        <v>207</v>
      </c>
      <c r="J1189" s="38" t="s">
        <v>208</v>
      </c>
      <c r="K1189" s="38" t="s">
        <v>104</v>
      </c>
      <c r="L1189" s="38">
        <v>800</v>
      </c>
      <c r="M1189" s="38">
        <v>1500</v>
      </c>
      <c r="N1189" s="2">
        <v>102552</v>
      </c>
      <c r="O1189" s="2">
        <v>1</v>
      </c>
      <c r="P1189" s="2">
        <v>66900.266666666997</v>
      </c>
      <c r="Q1189" s="3">
        <v>0.59139246431078996</v>
      </c>
      <c r="R1189" s="48" t="s">
        <v>2197</v>
      </c>
      <c r="S1189" s="25">
        <v>0</v>
      </c>
      <c r="T1189" s="23">
        <v>66900.27</v>
      </c>
      <c r="U1189" s="36">
        <f>VLOOKUP(表2[[#This Row],[2014 Segment]],表3[],3)</f>
        <v>0</v>
      </c>
      <c r="V1189" s="50"/>
      <c r="W1189" s="25">
        <f>表2[[#This Row],[GR]]+表2[[#This Row],[根据BU需调整GR]]</f>
        <v>0</v>
      </c>
      <c r="X1189" s="23">
        <f>表2[[#This Row],[MAT销量]]*(1+表2[[#This Row],[调整后GR2]])</f>
        <v>66900.266666666997</v>
      </c>
      <c r="Y1189" s="23">
        <f>表2[[#This Row],[调整结果]]/12/114.03</f>
        <v>48.890837693784533</v>
      </c>
      <c r="Z1189" s="27">
        <f>ROUND(表2[[#This Row],[调整结果]]-表2[[#This Row],[14 ECI金额]],0)</f>
        <v>0</v>
      </c>
      <c r="AA1189" t="s">
        <v>2198</v>
      </c>
    </row>
    <row r="1190" spans="1:27" x14ac:dyDescent="0.2">
      <c r="A1190" t="s">
        <v>1806</v>
      </c>
      <c r="B1190" s="38" t="s">
        <v>452</v>
      </c>
      <c r="C1190" t="s">
        <v>1807</v>
      </c>
      <c r="D1190" s="38" t="s">
        <v>1808</v>
      </c>
      <c r="E1190" s="38" t="s">
        <v>1840</v>
      </c>
      <c r="F1190">
        <v>11600026</v>
      </c>
      <c r="G1190" s="39" t="s">
        <v>253</v>
      </c>
      <c r="H1190" s="39" t="s">
        <v>103</v>
      </c>
      <c r="I1190" s="38" t="s">
        <v>207</v>
      </c>
      <c r="J1190" s="38" t="s">
        <v>208</v>
      </c>
      <c r="K1190" s="38" t="s">
        <v>104</v>
      </c>
      <c r="L1190" s="38">
        <v>900</v>
      </c>
      <c r="M1190" s="38">
        <v>1000</v>
      </c>
      <c r="N1190" s="2">
        <v>449647.5</v>
      </c>
      <c r="O1190" s="2">
        <v>2</v>
      </c>
      <c r="P1190" s="2">
        <v>201001.62666667</v>
      </c>
      <c r="Q1190" s="3">
        <v>0.52623679660178002</v>
      </c>
      <c r="R1190" s="48" t="s">
        <v>2197</v>
      </c>
      <c r="S1190" s="25">
        <v>0</v>
      </c>
      <c r="T1190" s="23">
        <v>201001.63</v>
      </c>
      <c r="U1190" s="36">
        <f>VLOOKUP(表2[[#This Row],[2014 Segment]],表3[],3)</f>
        <v>0</v>
      </c>
      <c r="V1190" s="50"/>
      <c r="W1190" s="25">
        <f>表2[[#This Row],[GR]]+表2[[#This Row],[根据BU需调整GR]]</f>
        <v>0</v>
      </c>
      <c r="X1190" s="23">
        <f>表2[[#This Row],[MAT销量]]*(1+表2[[#This Row],[调整后GR2]])</f>
        <v>201001.62666667</v>
      </c>
      <c r="Y1190" s="23">
        <f>表2[[#This Row],[调整结果]]/12/114.03</f>
        <v>146.89235776160513</v>
      </c>
      <c r="Z1190" s="27">
        <f>ROUND(表2[[#This Row],[调整结果]]-表2[[#This Row],[14 ECI金额]],0)</f>
        <v>0</v>
      </c>
      <c r="AA1190" t="s">
        <v>2198</v>
      </c>
    </row>
    <row r="1191" spans="1:27" x14ac:dyDescent="0.2">
      <c r="A1191" t="s">
        <v>1806</v>
      </c>
      <c r="B1191" s="38" t="s">
        <v>452</v>
      </c>
      <c r="C1191" t="s">
        <v>1807</v>
      </c>
      <c r="D1191" s="38" t="s">
        <v>1808</v>
      </c>
      <c r="E1191" s="38" t="s">
        <v>1840</v>
      </c>
      <c r="F1191">
        <v>11600027</v>
      </c>
      <c r="G1191" s="39" t="s">
        <v>619</v>
      </c>
      <c r="H1191" s="39" t="s">
        <v>105</v>
      </c>
      <c r="I1191" s="38" t="s">
        <v>207</v>
      </c>
      <c r="J1191" s="38" t="s">
        <v>208</v>
      </c>
      <c r="K1191" s="38" t="s">
        <v>104</v>
      </c>
      <c r="L1191" s="38">
        <v>700</v>
      </c>
      <c r="M1191" s="38">
        <v>1800</v>
      </c>
      <c r="N1191" s="2">
        <v>224904</v>
      </c>
      <c r="O1191" s="2">
        <v>2</v>
      </c>
      <c r="P1191" s="2">
        <v>0.13333333333333</v>
      </c>
      <c r="Q1191" s="3">
        <v>6.4522640771172996E-3</v>
      </c>
      <c r="R1191" s="48" t="s">
        <v>2195</v>
      </c>
      <c r="S1191" s="25">
        <v>0</v>
      </c>
      <c r="T1191" s="23">
        <v>0.13</v>
      </c>
      <c r="U1191" s="36">
        <f>VLOOKUP(表2[[#This Row],[2014 Segment]],表3[],3)</f>
        <v>0</v>
      </c>
      <c r="V1191" s="50"/>
      <c r="W1191" s="25">
        <f>表2[[#This Row],[GR]]+表2[[#This Row],[根据BU需调整GR]]</f>
        <v>0</v>
      </c>
      <c r="X1191" s="23">
        <f>表2[[#This Row],[MAT销量]]*(1+表2[[#This Row],[调整后GR2]])</f>
        <v>0.13333333333333</v>
      </c>
      <c r="Y1191" s="23">
        <f>表2[[#This Row],[调整结果]]/12/114.03</f>
        <v>9.7440244769892426E-5</v>
      </c>
      <c r="Z1191" s="27">
        <f>ROUND(表2[[#This Row],[调整结果]]-表2[[#This Row],[14 ECI金额]],0)</f>
        <v>0</v>
      </c>
      <c r="AA1191" t="s">
        <v>2198</v>
      </c>
    </row>
    <row r="1192" spans="1:27" x14ac:dyDescent="0.2">
      <c r="A1192" t="s">
        <v>1806</v>
      </c>
      <c r="B1192" s="38" t="s">
        <v>452</v>
      </c>
      <c r="C1192" t="s">
        <v>1807</v>
      </c>
      <c r="D1192" s="38" t="s">
        <v>1808</v>
      </c>
      <c r="E1192" s="38" t="s">
        <v>1840</v>
      </c>
      <c r="F1192">
        <v>11600029</v>
      </c>
      <c r="G1192" s="39" t="s">
        <v>254</v>
      </c>
      <c r="H1192" s="39" t="s">
        <v>105</v>
      </c>
      <c r="I1192" s="38" t="s">
        <v>207</v>
      </c>
      <c r="J1192" s="38" t="s">
        <v>208</v>
      </c>
      <c r="K1192" s="38" t="s">
        <v>104</v>
      </c>
      <c r="L1192" s="38">
        <v>1500</v>
      </c>
      <c r="M1192" s="38">
        <v>2400</v>
      </c>
      <c r="N1192" s="2">
        <v>1077432</v>
      </c>
      <c r="O1192" s="2">
        <v>5</v>
      </c>
      <c r="P1192" s="2">
        <v>560584.34666667006</v>
      </c>
      <c r="Q1192" s="3">
        <v>0.50158352452869004</v>
      </c>
      <c r="R1192" s="48" t="s">
        <v>60</v>
      </c>
      <c r="S1192" s="25">
        <v>0.3</v>
      </c>
      <c r="T1192" s="23">
        <v>728759.65</v>
      </c>
      <c r="U1192" s="36">
        <f>VLOOKUP(表2[[#This Row],[2014 Segment]],表3[],3)</f>
        <v>0</v>
      </c>
      <c r="V1192" s="50"/>
      <c r="W1192" s="25">
        <f>表2[[#This Row],[GR]]+表2[[#This Row],[根据BU需调整GR]]</f>
        <v>0.3</v>
      </c>
      <c r="X1192" s="23">
        <f>表2[[#This Row],[MAT销量]]*(1+表2[[#This Row],[调整后GR2]])</f>
        <v>728759.65066667111</v>
      </c>
      <c r="Y1192" s="23">
        <f>表2[[#This Row],[调整结果]]/12/114.03</f>
        <v>532.57889054537623</v>
      </c>
      <c r="Z1192" s="27">
        <f>ROUND(表2[[#This Row],[调整结果]]-表2[[#This Row],[14 ECI金额]],0)</f>
        <v>0</v>
      </c>
      <c r="AA1192" t="s">
        <v>2198</v>
      </c>
    </row>
    <row r="1193" spans="1:27" x14ac:dyDescent="0.2">
      <c r="A1193" t="s">
        <v>1806</v>
      </c>
      <c r="B1193" s="38" t="s">
        <v>452</v>
      </c>
      <c r="C1193" t="s">
        <v>1807</v>
      </c>
      <c r="D1193" s="38" t="s">
        <v>1808</v>
      </c>
      <c r="E1193" s="38" t="s">
        <v>1833</v>
      </c>
      <c r="F1193">
        <v>11600032</v>
      </c>
      <c r="G1193" s="39" t="s">
        <v>1841</v>
      </c>
      <c r="H1193" s="39" t="s">
        <v>105</v>
      </c>
      <c r="I1193" s="38" t="s">
        <v>207</v>
      </c>
      <c r="J1193" s="38" t="s">
        <v>208</v>
      </c>
      <c r="K1193" s="38" t="s">
        <v>106</v>
      </c>
      <c r="L1193" s="38">
        <v>500</v>
      </c>
      <c r="M1193" s="38">
        <v>1000</v>
      </c>
      <c r="N1193" s="2">
        <v>161112</v>
      </c>
      <c r="O1193" s="2">
        <v>1</v>
      </c>
      <c r="P1193" s="2">
        <v>5017.32</v>
      </c>
      <c r="Q1193" s="3">
        <v>3.2816425840409003E-2</v>
      </c>
      <c r="R1193" s="48" t="s">
        <v>2195</v>
      </c>
      <c r="S1193" s="25">
        <v>0</v>
      </c>
      <c r="T1193" s="23">
        <v>5017.32</v>
      </c>
      <c r="U1193" s="36">
        <f>VLOOKUP(表2[[#This Row],[2014 Segment]],表3[],3)</f>
        <v>0</v>
      </c>
      <c r="V1193" s="50"/>
      <c r="W1193" s="25">
        <f>表2[[#This Row],[GR]]+表2[[#This Row],[根据BU需调整GR]]</f>
        <v>0</v>
      </c>
      <c r="X1193" s="23">
        <f>表2[[#This Row],[MAT销量]]*(1+表2[[#This Row],[调整后GR2]])</f>
        <v>5017.32</v>
      </c>
      <c r="Y1193" s="23">
        <f>表2[[#This Row],[调整结果]]/12/114.03</f>
        <v>3.6666666666666661</v>
      </c>
      <c r="Z1193" s="27">
        <f>ROUND(表2[[#This Row],[调整结果]]-表2[[#This Row],[14 ECI金额]],0)</f>
        <v>0</v>
      </c>
      <c r="AA1193" t="s">
        <v>2198</v>
      </c>
    </row>
    <row r="1194" spans="1:27" x14ac:dyDescent="0.2">
      <c r="A1194" t="s">
        <v>1806</v>
      </c>
      <c r="B1194" s="38" t="s">
        <v>452</v>
      </c>
      <c r="C1194" t="s">
        <v>1807</v>
      </c>
      <c r="D1194" s="38" t="s">
        <v>1808</v>
      </c>
      <c r="E1194" s="38" t="s">
        <v>1840</v>
      </c>
      <c r="F1194">
        <v>11600033</v>
      </c>
      <c r="G1194" s="39" t="s">
        <v>425</v>
      </c>
      <c r="H1194" s="39" t="s">
        <v>105</v>
      </c>
      <c r="I1194" s="38" t="s">
        <v>207</v>
      </c>
      <c r="J1194" s="38" t="s">
        <v>426</v>
      </c>
      <c r="K1194" s="38" t="s">
        <v>104</v>
      </c>
      <c r="L1194" s="38">
        <v>1067</v>
      </c>
      <c r="M1194" s="38">
        <v>3300</v>
      </c>
      <c r="N1194" s="2">
        <v>66780</v>
      </c>
      <c r="O1194" s="2">
        <v>1</v>
      </c>
      <c r="P1194" s="2">
        <v>21285.599999999999</v>
      </c>
      <c r="Q1194" s="3">
        <v>0.20903863432165001</v>
      </c>
      <c r="R1194" s="48" t="s">
        <v>2196</v>
      </c>
      <c r="S1194" s="25">
        <v>0</v>
      </c>
      <c r="T1194" s="23">
        <v>21285.599999999999</v>
      </c>
      <c r="U1194" s="36">
        <f>VLOOKUP(表2[[#This Row],[2014 Segment]],表3[],3)</f>
        <v>0</v>
      </c>
      <c r="V1194" s="50"/>
      <c r="W1194" s="25">
        <f>表2[[#This Row],[GR]]+表2[[#This Row],[根据BU需调整GR]]</f>
        <v>0</v>
      </c>
      <c r="X1194" s="23">
        <f>表2[[#This Row],[MAT销量]]*(1+表2[[#This Row],[调整后GR2]])</f>
        <v>21285.599999999999</v>
      </c>
      <c r="Y1194" s="23">
        <f>表2[[#This Row],[调整结果]]/12/114.03</f>
        <v>15.555555555555555</v>
      </c>
      <c r="Z1194" s="27">
        <f>ROUND(表2[[#This Row],[调整结果]]-表2[[#This Row],[14 ECI金额]],0)</f>
        <v>0</v>
      </c>
      <c r="AA1194" t="s">
        <v>2198</v>
      </c>
    </row>
    <row r="1195" spans="1:27" x14ac:dyDescent="0.2">
      <c r="A1195" t="s">
        <v>1806</v>
      </c>
      <c r="B1195" s="38" t="s">
        <v>452</v>
      </c>
      <c r="C1195" t="s">
        <v>1807</v>
      </c>
      <c r="D1195" s="38" t="s">
        <v>1808</v>
      </c>
      <c r="E1195" s="38" t="s">
        <v>1830</v>
      </c>
      <c r="F1195">
        <v>11600034</v>
      </c>
      <c r="G1195" s="39" t="s">
        <v>255</v>
      </c>
      <c r="H1195" s="39" t="s">
        <v>105</v>
      </c>
      <c r="I1195" s="38" t="s">
        <v>207</v>
      </c>
      <c r="J1195" s="38" t="s">
        <v>256</v>
      </c>
      <c r="K1195" s="38" t="s">
        <v>104</v>
      </c>
      <c r="L1195" s="38">
        <v>608</v>
      </c>
      <c r="M1195" s="38">
        <v>1250</v>
      </c>
      <c r="N1195" s="2">
        <v>36000</v>
      </c>
      <c r="O1195" s="2">
        <v>1</v>
      </c>
      <c r="P1195" s="2">
        <v>0</v>
      </c>
      <c r="Q1195" s="3">
        <v>0</v>
      </c>
      <c r="R1195" s="48" t="s">
        <v>2195</v>
      </c>
      <c r="S1195" s="25">
        <v>0</v>
      </c>
      <c r="T1195" s="23">
        <v>0</v>
      </c>
      <c r="U1195" s="36">
        <f>VLOOKUP(表2[[#This Row],[2014 Segment]],表3[],3)</f>
        <v>0</v>
      </c>
      <c r="V1195" s="50"/>
      <c r="W1195" s="25">
        <f>表2[[#This Row],[GR]]+表2[[#This Row],[根据BU需调整GR]]</f>
        <v>0</v>
      </c>
      <c r="X1195" s="23">
        <f>表2[[#This Row],[MAT销量]]*(1+表2[[#This Row],[调整后GR2]])</f>
        <v>0</v>
      </c>
      <c r="Y1195" s="23">
        <f>表2[[#This Row],[调整结果]]/12/114.03</f>
        <v>0</v>
      </c>
      <c r="Z1195" s="27">
        <f>ROUND(表2[[#This Row],[调整结果]]-表2[[#This Row],[14 ECI金额]],0)</f>
        <v>0</v>
      </c>
      <c r="AA1195" t="s">
        <v>2198</v>
      </c>
    </row>
    <row r="1196" spans="1:27" x14ac:dyDescent="0.2">
      <c r="A1196" t="s">
        <v>1806</v>
      </c>
      <c r="B1196" s="38" t="s">
        <v>452</v>
      </c>
      <c r="C1196" t="s">
        <v>1807</v>
      </c>
      <c r="D1196" s="38" t="s">
        <v>1808</v>
      </c>
      <c r="E1196" s="38" t="s">
        <v>1830</v>
      </c>
      <c r="F1196">
        <v>11600037</v>
      </c>
      <c r="G1196" s="39" t="s">
        <v>1842</v>
      </c>
      <c r="H1196" s="39" t="s">
        <v>105</v>
      </c>
      <c r="I1196" s="38" t="s">
        <v>207</v>
      </c>
      <c r="J1196" s="38" t="s">
        <v>208</v>
      </c>
      <c r="K1196" s="38" t="s">
        <v>106</v>
      </c>
      <c r="L1196" s="38">
        <v>252</v>
      </c>
      <c r="M1196" s="38">
        <v>330</v>
      </c>
      <c r="N1196" s="2">
        <v>36000</v>
      </c>
      <c r="O1196" s="2">
        <v>1</v>
      </c>
      <c r="P1196" s="2">
        <v>9730.7733333332999</v>
      </c>
      <c r="Q1196" s="3">
        <v>0.31984888888889002</v>
      </c>
      <c r="R1196" s="48" t="s">
        <v>2196</v>
      </c>
      <c r="S1196" s="25">
        <v>0</v>
      </c>
      <c r="T1196" s="23">
        <v>9730.77</v>
      </c>
      <c r="U1196" s="36">
        <f>VLOOKUP(表2[[#This Row],[2014 Segment]],表3[],3)</f>
        <v>0</v>
      </c>
      <c r="V1196" s="50"/>
      <c r="W1196" s="25">
        <f>表2[[#This Row],[GR]]+表2[[#This Row],[根据BU需调整GR]]</f>
        <v>0</v>
      </c>
      <c r="X1196" s="23">
        <f>表2[[#This Row],[MAT销量]]*(1+表2[[#This Row],[调整后GR2]])</f>
        <v>9730.7733333332999</v>
      </c>
      <c r="Y1196" s="23">
        <f>表2[[#This Row],[调整结果]]/12/114.03</f>
        <v>7.111267015502718</v>
      </c>
      <c r="Z1196" s="27">
        <f>ROUND(表2[[#This Row],[调整结果]]-表2[[#This Row],[14 ECI金额]],0)</f>
        <v>0</v>
      </c>
      <c r="AA1196" t="s">
        <v>2198</v>
      </c>
    </row>
    <row r="1197" spans="1:27" x14ac:dyDescent="0.2">
      <c r="A1197" t="s">
        <v>1806</v>
      </c>
      <c r="B1197" s="38" t="s">
        <v>452</v>
      </c>
      <c r="C1197" t="s">
        <v>1807</v>
      </c>
      <c r="D1197" s="38" t="s">
        <v>1808</v>
      </c>
      <c r="E1197" s="38" t="s">
        <v>1833</v>
      </c>
      <c r="F1197">
        <v>11600038</v>
      </c>
      <c r="G1197" s="39" t="s">
        <v>620</v>
      </c>
      <c r="H1197" s="39" t="s">
        <v>105</v>
      </c>
      <c r="I1197" s="38" t="s">
        <v>207</v>
      </c>
      <c r="J1197" s="38" t="s">
        <v>621</v>
      </c>
      <c r="K1197" s="38" t="s">
        <v>104</v>
      </c>
      <c r="L1197" s="38">
        <v>1000</v>
      </c>
      <c r="M1197" s="38">
        <v>2500</v>
      </c>
      <c r="N1197" s="2">
        <v>55188</v>
      </c>
      <c r="O1197" s="2">
        <v>1</v>
      </c>
      <c r="P1197" s="2">
        <v>30409.599999999999</v>
      </c>
      <c r="Q1197" s="3">
        <v>0.60921939552076998</v>
      </c>
      <c r="R1197" s="48" t="s">
        <v>2197</v>
      </c>
      <c r="S1197" s="25">
        <v>0</v>
      </c>
      <c r="T1197" s="23">
        <v>30409.599999999999</v>
      </c>
      <c r="U1197" s="36">
        <f>VLOOKUP(表2[[#This Row],[2014 Segment]],表3[],3)</f>
        <v>0</v>
      </c>
      <c r="V1197" s="50"/>
      <c r="W1197" s="25">
        <f>表2[[#This Row],[GR]]+表2[[#This Row],[根据BU需调整GR]]</f>
        <v>0</v>
      </c>
      <c r="X1197" s="23">
        <f>表2[[#This Row],[MAT销量]]*(1+表2[[#This Row],[调整后GR2]])</f>
        <v>30409.599999999999</v>
      </c>
      <c r="Y1197" s="23">
        <f>表2[[#This Row],[调整结果]]/12/114.03</f>
        <v>22.223391505159459</v>
      </c>
      <c r="Z1197" s="27">
        <f>ROUND(表2[[#This Row],[调整结果]]-表2[[#This Row],[14 ECI金额]],0)</f>
        <v>0</v>
      </c>
      <c r="AA1197" t="s">
        <v>2198</v>
      </c>
    </row>
    <row r="1198" spans="1:27" x14ac:dyDescent="0.2">
      <c r="A1198" t="s">
        <v>1806</v>
      </c>
      <c r="B1198" s="38" t="s">
        <v>452</v>
      </c>
      <c r="C1198" t="s">
        <v>1807</v>
      </c>
      <c r="D1198" s="38" t="s">
        <v>1808</v>
      </c>
      <c r="E1198" s="38" t="s">
        <v>1830</v>
      </c>
      <c r="F1198">
        <v>11600042</v>
      </c>
      <c r="G1198" s="39" t="s">
        <v>622</v>
      </c>
      <c r="H1198" s="39" t="s">
        <v>105</v>
      </c>
      <c r="I1198" s="38" t="s">
        <v>207</v>
      </c>
      <c r="J1198" s="38" t="s">
        <v>208</v>
      </c>
      <c r="K1198" s="38" t="s">
        <v>104</v>
      </c>
      <c r="L1198" s="38">
        <v>600</v>
      </c>
      <c r="M1198" s="38">
        <v>1200</v>
      </c>
      <c r="N1198" s="2">
        <v>86400</v>
      </c>
      <c r="O1198" s="2">
        <v>1</v>
      </c>
      <c r="P1198" s="2">
        <v>72371.88</v>
      </c>
      <c r="Q1198" s="3">
        <v>0.50051481481480997</v>
      </c>
      <c r="R1198" s="48" t="s">
        <v>2197</v>
      </c>
      <c r="S1198" s="25">
        <v>0</v>
      </c>
      <c r="T1198" s="23">
        <v>72371.88</v>
      </c>
      <c r="U1198" s="36">
        <f>VLOOKUP(表2[[#This Row],[2014 Segment]],表3[],3)</f>
        <v>0</v>
      </c>
      <c r="V1198" s="50"/>
      <c r="W1198" s="25">
        <f>表2[[#This Row],[GR]]+表2[[#This Row],[根据BU需调整GR]]</f>
        <v>0</v>
      </c>
      <c r="X1198" s="23">
        <f>表2[[#This Row],[MAT销量]]*(1+表2[[#This Row],[调整后GR2]])</f>
        <v>72371.88</v>
      </c>
      <c r="Y1198" s="23">
        <f>表2[[#This Row],[调整结果]]/12/114.03</f>
        <v>52.889502762430944</v>
      </c>
      <c r="Z1198" s="27">
        <f>ROUND(表2[[#This Row],[调整结果]]-表2[[#This Row],[14 ECI金额]],0)</f>
        <v>0</v>
      </c>
      <c r="AA1198" t="s">
        <v>2198</v>
      </c>
    </row>
    <row r="1199" spans="1:27" x14ac:dyDescent="0.2">
      <c r="A1199" t="s">
        <v>1806</v>
      </c>
      <c r="B1199" s="38" t="s">
        <v>452</v>
      </c>
      <c r="C1199" t="s">
        <v>1807</v>
      </c>
      <c r="D1199" s="38" t="s">
        <v>1808</v>
      </c>
      <c r="E1199" s="38" t="s">
        <v>1840</v>
      </c>
      <c r="F1199">
        <v>11600043</v>
      </c>
      <c r="G1199" s="39" t="s">
        <v>1843</v>
      </c>
      <c r="H1199" s="39" t="s">
        <v>105</v>
      </c>
      <c r="I1199" s="38" t="s">
        <v>207</v>
      </c>
      <c r="J1199" s="38" t="s">
        <v>426</v>
      </c>
      <c r="K1199" s="38" t="s">
        <v>104</v>
      </c>
      <c r="L1199" s="38">
        <v>500</v>
      </c>
      <c r="M1199" s="38">
        <v>400</v>
      </c>
      <c r="N1199" s="2">
        <v>38400</v>
      </c>
      <c r="O1199" s="2">
        <v>1</v>
      </c>
      <c r="P1199" s="2">
        <v>18245.2</v>
      </c>
      <c r="Q1199" s="3">
        <v>0.39323177083333</v>
      </c>
      <c r="R1199" s="48" t="s">
        <v>2196</v>
      </c>
      <c r="S1199" s="25">
        <v>0</v>
      </c>
      <c r="T1199" s="23">
        <v>18245.2</v>
      </c>
      <c r="U1199" s="36">
        <f>VLOOKUP(表2[[#This Row],[2014 Segment]],表3[],3)</f>
        <v>0</v>
      </c>
      <c r="V1199" s="50"/>
      <c r="W1199" s="25">
        <f>表2[[#This Row],[GR]]+表2[[#This Row],[根据BU需调整GR]]</f>
        <v>0</v>
      </c>
      <c r="X1199" s="23">
        <f>表2[[#This Row],[MAT销量]]*(1+表2[[#This Row],[调整后GR2]])</f>
        <v>18245.2</v>
      </c>
      <c r="Y1199" s="23">
        <f>表2[[#This Row],[调整结果]]/12/114.03</f>
        <v>13.333625654067644</v>
      </c>
      <c r="Z1199" s="27">
        <f>ROUND(表2[[#This Row],[调整结果]]-表2[[#This Row],[14 ECI金额]],0)</f>
        <v>0</v>
      </c>
      <c r="AA1199" t="s">
        <v>2198</v>
      </c>
    </row>
    <row r="1200" spans="1:27" x14ac:dyDescent="0.2">
      <c r="A1200" t="s">
        <v>1806</v>
      </c>
      <c r="B1200" s="38" t="s">
        <v>452</v>
      </c>
      <c r="C1200" t="s">
        <v>1807</v>
      </c>
      <c r="D1200" s="38" t="s">
        <v>1808</v>
      </c>
      <c r="E1200" s="38" t="s">
        <v>1840</v>
      </c>
      <c r="F1200">
        <v>11600048</v>
      </c>
      <c r="G1200" s="39" t="s">
        <v>623</v>
      </c>
      <c r="H1200" s="39" t="s">
        <v>105</v>
      </c>
      <c r="I1200" s="38" t="s">
        <v>207</v>
      </c>
      <c r="J1200" s="38" t="s">
        <v>426</v>
      </c>
      <c r="K1200" s="38" t="s">
        <v>106</v>
      </c>
      <c r="L1200" s="38">
        <v>500</v>
      </c>
      <c r="M1200" s="38">
        <v>800</v>
      </c>
      <c r="N1200" s="2">
        <v>42720</v>
      </c>
      <c r="O1200" s="2">
        <v>1</v>
      </c>
      <c r="P1200" s="2">
        <v>18245.333333333001</v>
      </c>
      <c r="Q1200" s="3">
        <v>0.32032771535581001</v>
      </c>
      <c r="R1200" s="48" t="s">
        <v>2196</v>
      </c>
      <c r="S1200" s="25">
        <v>0</v>
      </c>
      <c r="T1200" s="23">
        <v>18245.330000000002</v>
      </c>
      <c r="U1200" s="36">
        <f>VLOOKUP(表2[[#This Row],[2014 Segment]],表3[],3)</f>
        <v>0</v>
      </c>
      <c r="V1200" s="50"/>
      <c r="W1200" s="25">
        <f>表2[[#This Row],[GR]]+表2[[#This Row],[根据BU需调整GR]]</f>
        <v>0</v>
      </c>
      <c r="X1200" s="23">
        <f>表2[[#This Row],[MAT销量]]*(1+表2[[#This Row],[调整后GR2]])</f>
        <v>18245.333333333001</v>
      </c>
      <c r="Y1200" s="23">
        <f>表2[[#This Row],[调整结果]]/12/114.03</f>
        <v>13.333723094312171</v>
      </c>
      <c r="Z1200" s="27">
        <f>ROUND(表2[[#This Row],[调整结果]]-表2[[#This Row],[14 ECI金额]],0)</f>
        <v>0</v>
      </c>
      <c r="AA1200" t="s">
        <v>2198</v>
      </c>
    </row>
    <row r="1201" spans="1:27" x14ac:dyDescent="0.2">
      <c r="A1201" t="s">
        <v>1806</v>
      </c>
      <c r="B1201" s="38" t="s">
        <v>452</v>
      </c>
      <c r="C1201" t="s">
        <v>1807</v>
      </c>
      <c r="D1201" s="38" t="s">
        <v>1808</v>
      </c>
      <c r="E1201" s="38" t="s">
        <v>1840</v>
      </c>
      <c r="F1201">
        <v>11600054</v>
      </c>
      <c r="G1201" s="39" t="s">
        <v>624</v>
      </c>
      <c r="H1201" s="39" t="s">
        <v>105</v>
      </c>
      <c r="I1201" s="38" t="s">
        <v>207</v>
      </c>
      <c r="J1201" s="38" t="s">
        <v>426</v>
      </c>
      <c r="K1201" s="38" t="s">
        <v>104</v>
      </c>
      <c r="L1201" s="38">
        <v>1066</v>
      </c>
      <c r="M1201" s="38">
        <v>1200</v>
      </c>
      <c r="N1201" s="2">
        <v>37200</v>
      </c>
      <c r="O1201" s="2">
        <v>1</v>
      </c>
      <c r="P1201" s="2">
        <v>0</v>
      </c>
      <c r="Q1201" s="3">
        <v>0</v>
      </c>
      <c r="R1201" s="48" t="s">
        <v>2195</v>
      </c>
      <c r="S1201" s="25">
        <v>0</v>
      </c>
      <c r="T1201" s="23">
        <v>0</v>
      </c>
      <c r="U1201" s="36">
        <f>VLOOKUP(表2[[#This Row],[2014 Segment]],表3[],3)</f>
        <v>0</v>
      </c>
      <c r="V1201" s="50"/>
      <c r="W1201" s="25">
        <f>表2[[#This Row],[GR]]+表2[[#This Row],[根据BU需调整GR]]</f>
        <v>0</v>
      </c>
      <c r="X1201" s="23">
        <f>表2[[#This Row],[MAT销量]]*(1+表2[[#This Row],[调整后GR2]])</f>
        <v>0</v>
      </c>
      <c r="Y1201" s="23">
        <f>表2[[#This Row],[调整结果]]/12/114.03</f>
        <v>0</v>
      </c>
      <c r="Z1201" s="27">
        <f>ROUND(表2[[#This Row],[调整结果]]-表2[[#This Row],[14 ECI金额]],0)</f>
        <v>0</v>
      </c>
      <c r="AA1201" t="s">
        <v>2198</v>
      </c>
    </row>
    <row r="1202" spans="1:27" x14ac:dyDescent="0.2">
      <c r="A1202" t="s">
        <v>1806</v>
      </c>
      <c r="B1202" s="38" t="s">
        <v>452</v>
      </c>
      <c r="C1202" t="s">
        <v>1807</v>
      </c>
      <c r="D1202" s="38" t="s">
        <v>1808</v>
      </c>
      <c r="E1202" s="38" t="s">
        <v>1840</v>
      </c>
      <c r="F1202">
        <v>11600055</v>
      </c>
      <c r="G1202" s="39" t="s">
        <v>625</v>
      </c>
      <c r="H1202" s="39" t="s">
        <v>103</v>
      </c>
      <c r="I1202" s="38" t="s">
        <v>207</v>
      </c>
      <c r="J1202" s="38" t="s">
        <v>626</v>
      </c>
      <c r="K1202" s="38" t="s">
        <v>104</v>
      </c>
      <c r="L1202" s="38">
        <v>800</v>
      </c>
      <c r="M1202" s="38">
        <v>1200</v>
      </c>
      <c r="N1202" s="2">
        <v>74635.199999999997</v>
      </c>
      <c r="O1202" s="2">
        <v>1</v>
      </c>
      <c r="P1202" s="2">
        <v>59297.599999999999</v>
      </c>
      <c r="Q1202" s="3">
        <v>1</v>
      </c>
      <c r="R1202" s="48" t="s">
        <v>2197</v>
      </c>
      <c r="S1202" s="25">
        <v>0</v>
      </c>
      <c r="T1202" s="23">
        <v>59297.599999999999</v>
      </c>
      <c r="U1202" s="36">
        <f>VLOOKUP(表2[[#This Row],[2014 Segment]],表3[],3)</f>
        <v>0</v>
      </c>
      <c r="V1202" s="50"/>
      <c r="W1202" s="25">
        <f>表2[[#This Row],[GR]]+表2[[#This Row],[根据BU需调整GR]]</f>
        <v>0</v>
      </c>
      <c r="X1202" s="23">
        <f>表2[[#This Row],[MAT销量]]*(1+表2[[#This Row],[调整后GR2]])</f>
        <v>59297.599999999999</v>
      </c>
      <c r="Y1202" s="23">
        <f>表2[[#This Row],[调整结果]]/12/114.03</f>
        <v>43.33479493700488</v>
      </c>
      <c r="Z1202" s="27">
        <f>ROUND(表2[[#This Row],[调整结果]]-表2[[#This Row],[14 ECI金额]],0)</f>
        <v>0</v>
      </c>
      <c r="AA1202" t="s">
        <v>2198</v>
      </c>
    </row>
    <row r="1203" spans="1:27" x14ac:dyDescent="0.2">
      <c r="A1203" t="s">
        <v>1806</v>
      </c>
      <c r="B1203" s="38" t="s">
        <v>452</v>
      </c>
      <c r="C1203" t="s">
        <v>1807</v>
      </c>
      <c r="D1203" s="38" t="s">
        <v>1808</v>
      </c>
      <c r="E1203" s="38" t="s">
        <v>1840</v>
      </c>
      <c r="F1203">
        <v>11600056</v>
      </c>
      <c r="G1203" s="39" t="s">
        <v>627</v>
      </c>
      <c r="H1203" s="39" t="s">
        <v>105</v>
      </c>
      <c r="I1203" s="38" t="s">
        <v>207</v>
      </c>
      <c r="J1203" s="38" t="s">
        <v>626</v>
      </c>
      <c r="K1203" s="38" t="s">
        <v>104</v>
      </c>
      <c r="L1203" s="38">
        <v>2000</v>
      </c>
      <c r="M1203" s="38">
        <v>1200</v>
      </c>
      <c r="N1203" s="2">
        <v>213840</v>
      </c>
      <c r="O1203" s="2">
        <v>2</v>
      </c>
      <c r="P1203" s="2">
        <v>92746.4</v>
      </c>
      <c r="Q1203" s="3">
        <v>0.37973017209128002</v>
      </c>
      <c r="R1203" s="48" t="s">
        <v>2196</v>
      </c>
      <c r="S1203" s="25">
        <v>0</v>
      </c>
      <c r="T1203" s="23">
        <v>92746.4</v>
      </c>
      <c r="U1203" s="36">
        <f>VLOOKUP(表2[[#This Row],[2014 Segment]],表3[],3)</f>
        <v>0</v>
      </c>
      <c r="V1203" s="50"/>
      <c r="W1203" s="25">
        <f>表2[[#This Row],[GR]]+表2[[#This Row],[根据BU需调整GR]]</f>
        <v>0</v>
      </c>
      <c r="X1203" s="23">
        <f>表2[[#This Row],[MAT销量]]*(1+表2[[#This Row],[调整后GR2]])</f>
        <v>92746.4</v>
      </c>
      <c r="Y1203" s="23">
        <f>表2[[#This Row],[调整结果]]/12/114.03</f>
        <v>67.779239381449315</v>
      </c>
      <c r="Z1203" s="27">
        <f>ROUND(表2[[#This Row],[调整结果]]-表2[[#This Row],[14 ECI金额]],0)</f>
        <v>0</v>
      </c>
      <c r="AA1203" t="s">
        <v>2198</v>
      </c>
    </row>
    <row r="1204" spans="1:27" x14ac:dyDescent="0.2">
      <c r="A1204" t="s">
        <v>1806</v>
      </c>
      <c r="B1204" s="38" t="s">
        <v>452</v>
      </c>
      <c r="C1204" t="s">
        <v>1807</v>
      </c>
      <c r="D1204" s="38" t="s">
        <v>1808</v>
      </c>
      <c r="E1204" s="38" t="s">
        <v>1811</v>
      </c>
      <c r="F1204">
        <v>91008379</v>
      </c>
      <c r="G1204" s="39" t="s">
        <v>1844</v>
      </c>
      <c r="H1204" s="39" t="s">
        <v>105</v>
      </c>
      <c r="I1204" s="38" t="s">
        <v>232</v>
      </c>
      <c r="J1204" s="38" t="s">
        <v>233</v>
      </c>
      <c r="K1204" s="38" t="s">
        <v>106</v>
      </c>
      <c r="L1204" s="38">
        <v>230</v>
      </c>
      <c r="M1204" s="38">
        <v>100</v>
      </c>
      <c r="N1204" s="2">
        <v>36000</v>
      </c>
      <c r="O1204" s="2">
        <v>1</v>
      </c>
      <c r="P1204" s="2">
        <v>6082.1333333332996</v>
      </c>
      <c r="Q1204" s="3">
        <v>0.12671111111111</v>
      </c>
      <c r="R1204" s="48" t="s">
        <v>2195</v>
      </c>
      <c r="S1204" s="25">
        <v>0</v>
      </c>
      <c r="T1204" s="23">
        <v>6082.13</v>
      </c>
      <c r="U1204" s="36">
        <f>VLOOKUP(表2[[#This Row],[2014 Segment]],表3[],3)</f>
        <v>0</v>
      </c>
      <c r="V1204" s="50"/>
      <c r="W1204" s="25">
        <f>表2[[#This Row],[GR]]+表2[[#This Row],[根据BU需调整GR]]</f>
        <v>0</v>
      </c>
      <c r="X1204" s="23">
        <f>表2[[#This Row],[MAT销量]]*(1+表2[[#This Row],[调整后GR2]])</f>
        <v>6082.1333333332996</v>
      </c>
      <c r="Y1204" s="23">
        <f>表2[[#This Row],[调整结果]]/12/114.03</f>
        <v>4.4448342054234997</v>
      </c>
      <c r="Z1204" s="27">
        <f>ROUND(表2[[#This Row],[调整结果]]-表2[[#This Row],[14 ECI金额]],0)</f>
        <v>0</v>
      </c>
      <c r="AA1204" t="s">
        <v>2198</v>
      </c>
    </row>
    <row r="1205" spans="1:27" x14ac:dyDescent="0.2">
      <c r="A1205" t="s">
        <v>1806</v>
      </c>
      <c r="B1205" s="38" t="s">
        <v>452</v>
      </c>
      <c r="C1205" t="s">
        <v>1807</v>
      </c>
      <c r="D1205" s="38" t="s">
        <v>1808</v>
      </c>
      <c r="E1205" s="38" t="s">
        <v>1833</v>
      </c>
      <c r="F1205">
        <v>91009269</v>
      </c>
      <c r="G1205" s="39" t="s">
        <v>1845</v>
      </c>
      <c r="H1205" s="39" t="s">
        <v>105</v>
      </c>
      <c r="I1205" s="38" t="s">
        <v>207</v>
      </c>
      <c r="J1205" s="38" t="s">
        <v>250</v>
      </c>
      <c r="K1205" s="38" t="s">
        <v>107</v>
      </c>
      <c r="L1205" s="38">
        <v>0</v>
      </c>
      <c r="M1205" s="38">
        <v>30</v>
      </c>
      <c r="N1205" s="2">
        <v>36000</v>
      </c>
      <c r="O1205" s="2">
        <v>1</v>
      </c>
      <c r="P1205" s="2">
        <v>3040.9333333333002</v>
      </c>
      <c r="Q1205" s="3">
        <v>0.17960833333333001</v>
      </c>
      <c r="R1205" s="48" t="s">
        <v>2195</v>
      </c>
      <c r="S1205" s="25">
        <v>0</v>
      </c>
      <c r="T1205" s="23">
        <v>3040.93</v>
      </c>
      <c r="U1205" s="36">
        <f>VLOOKUP(表2[[#This Row],[2014 Segment]],表3[],3)</f>
        <v>0</v>
      </c>
      <c r="V1205" s="50"/>
      <c r="W1205" s="25">
        <f>表2[[#This Row],[GR]]+表2[[#This Row],[根据BU需调整GR]]</f>
        <v>0</v>
      </c>
      <c r="X1205" s="23">
        <f>表2[[#This Row],[MAT销量]]*(1+表2[[#This Row],[调整后GR2]])</f>
        <v>3040.9333333333002</v>
      </c>
      <c r="Y1205" s="23">
        <f>表2[[#This Row],[调整结果]]/12/114.03</f>
        <v>2.2223196624669677</v>
      </c>
      <c r="Z1205" s="27">
        <f>ROUND(表2[[#This Row],[调整结果]]-表2[[#This Row],[14 ECI金额]],0)</f>
        <v>0</v>
      </c>
      <c r="AA1205" t="s">
        <v>2198</v>
      </c>
    </row>
    <row r="1206" spans="1:27" x14ac:dyDescent="0.2">
      <c r="A1206" t="s">
        <v>1806</v>
      </c>
      <c r="B1206" s="38" t="s">
        <v>452</v>
      </c>
      <c r="C1206" t="s">
        <v>1807</v>
      </c>
      <c r="D1206" s="38" t="s">
        <v>1808</v>
      </c>
      <c r="E1206" s="38" t="s">
        <v>1833</v>
      </c>
      <c r="F1206">
        <v>91010174</v>
      </c>
      <c r="G1206" s="39" t="s">
        <v>628</v>
      </c>
      <c r="H1206" s="39" t="s">
        <v>105</v>
      </c>
      <c r="I1206" s="38" t="s">
        <v>207</v>
      </c>
      <c r="J1206" s="38" t="s">
        <v>629</v>
      </c>
      <c r="K1206" s="38" t="s">
        <v>104</v>
      </c>
      <c r="L1206" s="38">
        <v>1120</v>
      </c>
      <c r="M1206" s="38">
        <v>800</v>
      </c>
      <c r="N1206" s="2">
        <v>36000</v>
      </c>
      <c r="O1206" s="2">
        <v>1</v>
      </c>
      <c r="P1206" s="2">
        <v>1064.5466666667</v>
      </c>
      <c r="Q1206" s="3">
        <v>0.13687527777778</v>
      </c>
      <c r="R1206" s="48" t="s">
        <v>2195</v>
      </c>
      <c r="S1206" s="25">
        <v>0</v>
      </c>
      <c r="T1206" s="23">
        <v>1064.55</v>
      </c>
      <c r="U1206" s="36">
        <f>VLOOKUP(表2[[#This Row],[2014 Segment]],表3[],3)</f>
        <v>0</v>
      </c>
      <c r="V1206" s="50"/>
      <c r="W1206" s="25">
        <f>表2[[#This Row],[GR]]+表2[[#This Row],[根据BU需调整GR]]</f>
        <v>0</v>
      </c>
      <c r="X1206" s="23">
        <f>表2[[#This Row],[MAT销量]]*(1+表2[[#This Row],[调整后GR2]])</f>
        <v>1064.5466666667</v>
      </c>
      <c r="Y1206" s="23">
        <f>表2[[#This Row],[调整结果]]/12/114.03</f>
        <v>0.77797265826734197</v>
      </c>
      <c r="Z1206" s="27">
        <f>ROUND(表2[[#This Row],[调整结果]]-表2[[#This Row],[14 ECI金额]],0)</f>
        <v>0</v>
      </c>
      <c r="AA1206" t="s">
        <v>2198</v>
      </c>
    </row>
    <row r="1207" spans="1:27" x14ac:dyDescent="0.2">
      <c r="A1207" t="s">
        <v>1806</v>
      </c>
      <c r="B1207" s="38" t="s">
        <v>452</v>
      </c>
      <c r="C1207" t="s">
        <v>1807</v>
      </c>
      <c r="D1207" s="38" t="s">
        <v>1808</v>
      </c>
      <c r="E1207" s="38" t="s">
        <v>1811</v>
      </c>
      <c r="F1207">
        <v>91011264</v>
      </c>
      <c r="G1207" s="39" t="s">
        <v>1846</v>
      </c>
      <c r="H1207" s="39" t="s">
        <v>103</v>
      </c>
      <c r="I1207" s="38" t="s">
        <v>232</v>
      </c>
      <c r="J1207" s="38" t="s">
        <v>233</v>
      </c>
      <c r="K1207" s="38" t="s">
        <v>104</v>
      </c>
      <c r="L1207" s="38">
        <v>1000</v>
      </c>
      <c r="M1207" s="38">
        <v>500</v>
      </c>
      <c r="N1207" s="2">
        <v>36000</v>
      </c>
      <c r="O1207" s="2">
        <v>1</v>
      </c>
      <c r="P1207" s="2">
        <v>12164</v>
      </c>
      <c r="Q1207" s="3">
        <v>0.25341666666667001</v>
      </c>
      <c r="R1207" s="48" t="s">
        <v>2196</v>
      </c>
      <c r="S1207" s="25">
        <v>0</v>
      </c>
      <c r="T1207" s="23">
        <v>12164</v>
      </c>
      <c r="U1207" s="36">
        <f>VLOOKUP(表2[[#This Row],[2014 Segment]],表3[],3)</f>
        <v>0</v>
      </c>
      <c r="V1207" s="50"/>
      <c r="W1207" s="25">
        <f>表2[[#This Row],[GR]]+表2[[#This Row],[根据BU需调整GR]]</f>
        <v>0</v>
      </c>
      <c r="X1207" s="23">
        <f>表2[[#This Row],[MAT销量]]*(1+表2[[#This Row],[调整后GR2]])</f>
        <v>12164</v>
      </c>
      <c r="Y1207" s="23">
        <f>表2[[#This Row],[调整结果]]/12/114.03</f>
        <v>8.8894735303575079</v>
      </c>
      <c r="Z1207" s="27">
        <f>ROUND(表2[[#This Row],[调整结果]]-表2[[#This Row],[14 ECI金额]],0)</f>
        <v>0</v>
      </c>
      <c r="AA1207" t="s">
        <v>2198</v>
      </c>
    </row>
    <row r="1208" spans="1:27" x14ac:dyDescent="0.2">
      <c r="A1208" t="s">
        <v>1806</v>
      </c>
      <c r="B1208" s="38" t="s">
        <v>452</v>
      </c>
      <c r="C1208" t="s">
        <v>1807</v>
      </c>
      <c r="D1208" s="38" t="s">
        <v>1808</v>
      </c>
      <c r="E1208" s="38" t="s">
        <v>1809</v>
      </c>
      <c r="F1208">
        <v>91019400</v>
      </c>
      <c r="G1208" s="39" t="s">
        <v>1847</v>
      </c>
      <c r="H1208" s="39" t="s">
        <v>105</v>
      </c>
      <c r="I1208" s="38" t="s">
        <v>232</v>
      </c>
      <c r="J1208" s="38" t="s">
        <v>233</v>
      </c>
      <c r="K1208" s="38" t="s">
        <v>106</v>
      </c>
      <c r="L1208" s="38">
        <v>120</v>
      </c>
      <c r="M1208" s="38">
        <v>150</v>
      </c>
      <c r="N1208" s="2">
        <v>36000</v>
      </c>
      <c r="O1208" s="2">
        <v>1</v>
      </c>
      <c r="P1208" s="2">
        <v>20525.8</v>
      </c>
      <c r="Q1208" s="3">
        <v>0.54824972222222002</v>
      </c>
      <c r="R1208" s="48" t="s">
        <v>2197</v>
      </c>
      <c r="S1208" s="25">
        <v>0</v>
      </c>
      <c r="T1208" s="23">
        <v>20525.8</v>
      </c>
      <c r="U1208" s="36">
        <f>VLOOKUP(表2[[#This Row],[2014 Segment]],表3[],3)</f>
        <v>0</v>
      </c>
      <c r="V1208" s="50"/>
      <c r="W1208" s="25">
        <f>表2[[#This Row],[GR]]+表2[[#This Row],[根据BU需调整GR]]</f>
        <v>0</v>
      </c>
      <c r="X1208" s="23">
        <f>表2[[#This Row],[MAT销量]]*(1+表2[[#This Row],[调整后GR2]])</f>
        <v>20525.8</v>
      </c>
      <c r="Y1208" s="23">
        <f>表2[[#This Row],[调整结果]]/12/114.03</f>
        <v>15.00029232073431</v>
      </c>
      <c r="Z1208" s="27">
        <f>ROUND(表2[[#This Row],[调整结果]]-表2[[#This Row],[14 ECI金额]],0)</f>
        <v>0</v>
      </c>
      <c r="AA1208" t="s">
        <v>2198</v>
      </c>
    </row>
    <row r="1209" spans="1:27" x14ac:dyDescent="0.2">
      <c r="A1209" t="s">
        <v>1806</v>
      </c>
      <c r="B1209" s="38" t="s">
        <v>452</v>
      </c>
      <c r="C1209" t="s">
        <v>1848</v>
      </c>
      <c r="D1209" s="38" t="s">
        <v>1849</v>
      </c>
      <c r="E1209" s="38" t="s">
        <v>1850</v>
      </c>
      <c r="F1209">
        <v>11200004</v>
      </c>
      <c r="G1209" s="39" t="s">
        <v>268</v>
      </c>
      <c r="H1209" s="39" t="s">
        <v>105</v>
      </c>
      <c r="I1209" s="38" t="s">
        <v>3</v>
      </c>
      <c r="J1209" s="38" t="s">
        <v>267</v>
      </c>
      <c r="K1209" s="38" t="s">
        <v>104</v>
      </c>
      <c r="L1209" s="38">
        <v>1400</v>
      </c>
      <c r="M1209" s="38">
        <v>1700</v>
      </c>
      <c r="N1209" s="2">
        <v>36000</v>
      </c>
      <c r="O1209" s="2">
        <v>1</v>
      </c>
      <c r="P1209" s="2">
        <v>0</v>
      </c>
      <c r="Q1209" s="3">
        <v>0</v>
      </c>
      <c r="R1209" s="48" t="s">
        <v>2195</v>
      </c>
      <c r="S1209" s="25">
        <v>0</v>
      </c>
      <c r="T1209" s="23">
        <v>0</v>
      </c>
      <c r="U1209" s="36">
        <f>VLOOKUP(表2[[#This Row],[2014 Segment]],表3[],3)</f>
        <v>0</v>
      </c>
      <c r="V1209" s="50"/>
      <c r="W1209" s="25">
        <f>表2[[#This Row],[GR]]+表2[[#This Row],[根据BU需调整GR]]</f>
        <v>0</v>
      </c>
      <c r="X1209" s="23">
        <f>表2[[#This Row],[MAT销量]]*(1+表2[[#This Row],[调整后GR2]])</f>
        <v>0</v>
      </c>
      <c r="Y1209" s="23">
        <f>表2[[#This Row],[调整结果]]/12/114.03</f>
        <v>0</v>
      </c>
      <c r="Z1209" s="27">
        <f>ROUND(表2[[#This Row],[调整结果]]-表2[[#This Row],[14 ECI金额]],0)</f>
        <v>0</v>
      </c>
      <c r="AA1209" t="s">
        <v>2198</v>
      </c>
    </row>
    <row r="1210" spans="1:27" x14ac:dyDescent="0.2">
      <c r="A1210" t="s">
        <v>1806</v>
      </c>
      <c r="B1210" s="38" t="s">
        <v>452</v>
      </c>
      <c r="C1210" t="s">
        <v>1848</v>
      </c>
      <c r="D1210" s="38" t="s">
        <v>1849</v>
      </c>
      <c r="E1210" s="38" t="s">
        <v>1850</v>
      </c>
      <c r="F1210">
        <v>11200005</v>
      </c>
      <c r="G1210" s="39" t="s">
        <v>269</v>
      </c>
      <c r="H1210" s="39" t="s">
        <v>105</v>
      </c>
      <c r="I1210" s="38" t="s">
        <v>3</v>
      </c>
      <c r="J1210" s="38" t="s">
        <v>267</v>
      </c>
      <c r="K1210" s="38" t="s">
        <v>104</v>
      </c>
      <c r="L1210" s="38">
        <v>2900</v>
      </c>
      <c r="M1210" s="38">
        <v>3000</v>
      </c>
      <c r="N1210" s="2">
        <v>36000</v>
      </c>
      <c r="O1210" s="2">
        <v>1</v>
      </c>
      <c r="P1210" s="2">
        <v>26911.360000000001</v>
      </c>
      <c r="Q1210" s="3">
        <v>0.66274999999999995</v>
      </c>
      <c r="R1210" s="48" t="s">
        <v>2197</v>
      </c>
      <c r="S1210" s="25">
        <v>0</v>
      </c>
      <c r="T1210" s="23">
        <v>26911.360000000001</v>
      </c>
      <c r="U1210" s="36">
        <f>VLOOKUP(表2[[#This Row],[2014 Segment]],表3[],3)</f>
        <v>0</v>
      </c>
      <c r="V1210" s="50"/>
      <c r="W1210" s="25">
        <f>表2[[#This Row],[GR]]+表2[[#This Row],[根据BU需调整GR]]</f>
        <v>0</v>
      </c>
      <c r="X1210" s="23">
        <f>表2[[#This Row],[MAT销量]]*(1+表2[[#This Row],[调整后GR2]])</f>
        <v>26911.360000000001</v>
      </c>
      <c r="Y1210" s="23">
        <f>表2[[#This Row],[调整结果]]/12/114.03</f>
        <v>19.666871291180684</v>
      </c>
      <c r="Z1210" s="27">
        <f>ROUND(表2[[#This Row],[调整结果]]-表2[[#This Row],[14 ECI金额]],0)</f>
        <v>0</v>
      </c>
      <c r="AA1210" t="s">
        <v>2198</v>
      </c>
    </row>
    <row r="1211" spans="1:27" x14ac:dyDescent="0.2">
      <c r="A1211" t="s">
        <v>1806</v>
      </c>
      <c r="B1211" s="38" t="s">
        <v>452</v>
      </c>
      <c r="C1211" t="s">
        <v>1848</v>
      </c>
      <c r="D1211" s="38" t="s">
        <v>1849</v>
      </c>
      <c r="E1211" s="38" t="s">
        <v>1851</v>
      </c>
      <c r="F1211">
        <v>11200007</v>
      </c>
      <c r="G1211" s="39" t="s">
        <v>270</v>
      </c>
      <c r="H1211" s="39" t="s">
        <v>103</v>
      </c>
      <c r="I1211" s="38" t="s">
        <v>3</v>
      </c>
      <c r="J1211" s="38" t="s">
        <v>42</v>
      </c>
      <c r="K1211" s="38" t="s">
        <v>104</v>
      </c>
      <c r="L1211" s="38">
        <v>2000</v>
      </c>
      <c r="M1211" s="38">
        <v>3600</v>
      </c>
      <c r="N1211" s="2">
        <v>730888.53200000001</v>
      </c>
      <c r="O1211" s="2">
        <v>3</v>
      </c>
      <c r="P1211" s="2">
        <v>182454.39999999999</v>
      </c>
      <c r="Q1211" s="3">
        <v>0.26739508344071</v>
      </c>
      <c r="R1211" s="48" t="s">
        <v>2196</v>
      </c>
      <c r="S1211" s="25">
        <v>0</v>
      </c>
      <c r="T1211" s="23">
        <v>182454.39999999999</v>
      </c>
      <c r="U1211" s="36">
        <f>VLOOKUP(表2[[#This Row],[2014 Segment]],表3[],3)</f>
        <v>0</v>
      </c>
      <c r="V1211" s="50"/>
      <c r="W1211" s="25">
        <f>表2[[#This Row],[GR]]+表2[[#This Row],[根据BU需调整GR]]</f>
        <v>0</v>
      </c>
      <c r="X1211" s="23">
        <f>表2[[#This Row],[MAT销量]]*(1+表2[[#This Row],[调整后GR2]])</f>
        <v>182454.39999999999</v>
      </c>
      <c r="Y1211" s="23">
        <f>表2[[#This Row],[调整结果]]/12/114.03</f>
        <v>133.33801046508228</v>
      </c>
      <c r="Z1211" s="27">
        <f>ROUND(表2[[#This Row],[调整结果]]-表2[[#This Row],[14 ECI金额]],0)</f>
        <v>0</v>
      </c>
      <c r="AA1211" t="s">
        <v>2198</v>
      </c>
    </row>
    <row r="1212" spans="1:27" x14ac:dyDescent="0.2">
      <c r="A1212" t="s">
        <v>1806</v>
      </c>
      <c r="B1212" s="38" t="s">
        <v>452</v>
      </c>
      <c r="C1212" t="s">
        <v>1848</v>
      </c>
      <c r="D1212" s="38" t="s">
        <v>1849</v>
      </c>
      <c r="E1212" s="38" t="s">
        <v>1852</v>
      </c>
      <c r="F1212">
        <v>11200008</v>
      </c>
      <c r="G1212" s="39" t="s">
        <v>635</v>
      </c>
      <c r="H1212" s="39" t="s">
        <v>105</v>
      </c>
      <c r="I1212" s="38" t="s">
        <v>3</v>
      </c>
      <c r="J1212" s="38" t="s">
        <v>636</v>
      </c>
      <c r="K1212" s="38" t="s">
        <v>104</v>
      </c>
      <c r="L1212" s="38">
        <v>1280</v>
      </c>
      <c r="M1212" s="38">
        <v>1230</v>
      </c>
      <c r="N1212" s="2">
        <v>36000</v>
      </c>
      <c r="O1212" s="2">
        <v>1</v>
      </c>
      <c r="P1212" s="2">
        <v>0</v>
      </c>
      <c r="Q1212" s="3">
        <v>0</v>
      </c>
      <c r="R1212" s="48" t="s">
        <v>2195</v>
      </c>
      <c r="S1212" s="25">
        <v>0</v>
      </c>
      <c r="T1212" s="23">
        <v>0</v>
      </c>
      <c r="U1212" s="36">
        <f>VLOOKUP(表2[[#This Row],[2014 Segment]],表3[],3)</f>
        <v>0</v>
      </c>
      <c r="V1212" s="50"/>
      <c r="W1212" s="25">
        <f>表2[[#This Row],[GR]]+表2[[#This Row],[根据BU需调整GR]]</f>
        <v>0</v>
      </c>
      <c r="X1212" s="23">
        <f>表2[[#This Row],[MAT销量]]*(1+表2[[#This Row],[调整后GR2]])</f>
        <v>0</v>
      </c>
      <c r="Y1212" s="23">
        <f>表2[[#This Row],[调整结果]]/12/114.03</f>
        <v>0</v>
      </c>
      <c r="Z1212" s="27">
        <f>ROUND(表2[[#This Row],[调整结果]]-表2[[#This Row],[14 ECI金额]],0)</f>
        <v>0</v>
      </c>
      <c r="AA1212" t="s">
        <v>2198</v>
      </c>
    </row>
    <row r="1213" spans="1:27" x14ac:dyDescent="0.2">
      <c r="A1213" t="s">
        <v>1806</v>
      </c>
      <c r="B1213" s="38" t="s">
        <v>452</v>
      </c>
      <c r="C1213" t="s">
        <v>1848</v>
      </c>
      <c r="D1213" s="38" t="s">
        <v>1849</v>
      </c>
      <c r="E1213" s="38" t="s">
        <v>1850</v>
      </c>
      <c r="F1213">
        <v>11200011</v>
      </c>
      <c r="G1213" s="39" t="s">
        <v>653</v>
      </c>
      <c r="H1213" s="39" t="s">
        <v>103</v>
      </c>
      <c r="I1213" s="38" t="s">
        <v>3</v>
      </c>
      <c r="J1213" s="38" t="s">
        <v>42</v>
      </c>
      <c r="K1213" s="38" t="s">
        <v>104</v>
      </c>
      <c r="L1213" s="38">
        <v>680</v>
      </c>
      <c r="M1213" s="38">
        <v>1200</v>
      </c>
      <c r="N1213" s="2">
        <v>36000</v>
      </c>
      <c r="O1213" s="2">
        <v>1</v>
      </c>
      <c r="P1213" s="2">
        <v>0</v>
      </c>
      <c r="Q1213" s="3">
        <v>0</v>
      </c>
      <c r="R1213" s="48" t="s">
        <v>2195</v>
      </c>
      <c r="S1213" s="25">
        <v>0</v>
      </c>
      <c r="T1213" s="23">
        <v>0</v>
      </c>
      <c r="U1213" s="36">
        <f>VLOOKUP(表2[[#This Row],[2014 Segment]],表3[],3)</f>
        <v>0</v>
      </c>
      <c r="V1213" s="50"/>
      <c r="W1213" s="25">
        <f>表2[[#This Row],[GR]]+表2[[#This Row],[根据BU需调整GR]]</f>
        <v>0</v>
      </c>
      <c r="X1213" s="23">
        <f>表2[[#This Row],[MAT销量]]*(1+表2[[#This Row],[调整后GR2]])</f>
        <v>0</v>
      </c>
      <c r="Y1213" s="23">
        <f>表2[[#This Row],[调整结果]]/12/114.03</f>
        <v>0</v>
      </c>
      <c r="Z1213" s="27">
        <f>ROUND(表2[[#This Row],[调整结果]]-表2[[#This Row],[14 ECI金额]],0)</f>
        <v>0</v>
      </c>
      <c r="AA1213" t="s">
        <v>2198</v>
      </c>
    </row>
    <row r="1214" spans="1:27" x14ac:dyDescent="0.2">
      <c r="A1214" t="s">
        <v>1806</v>
      </c>
      <c r="B1214" s="38" t="s">
        <v>452</v>
      </c>
      <c r="C1214" t="s">
        <v>1848</v>
      </c>
      <c r="D1214" s="38" t="s">
        <v>1849</v>
      </c>
      <c r="E1214" s="38" t="s">
        <v>1851</v>
      </c>
      <c r="F1214">
        <v>11200012</v>
      </c>
      <c r="G1214" s="39" t="s">
        <v>1853</v>
      </c>
      <c r="H1214" s="39" t="s">
        <v>105</v>
      </c>
      <c r="I1214" s="38" t="s">
        <v>3</v>
      </c>
      <c r="J1214" s="38" t="s">
        <v>42</v>
      </c>
      <c r="K1214" s="38" t="s">
        <v>106</v>
      </c>
      <c r="L1214" s="38">
        <v>100</v>
      </c>
      <c r="M1214" s="38">
        <v>211</v>
      </c>
      <c r="N1214" s="2">
        <v>36000</v>
      </c>
      <c r="O1214" s="2">
        <v>1</v>
      </c>
      <c r="P1214" s="2">
        <v>22198.16</v>
      </c>
      <c r="Q1214" s="3">
        <v>0.51022000000000001</v>
      </c>
      <c r="R1214" s="48" t="s">
        <v>2197</v>
      </c>
      <c r="S1214" s="25">
        <v>0</v>
      </c>
      <c r="T1214" s="23">
        <v>22198.16</v>
      </c>
      <c r="U1214" s="36">
        <f>VLOOKUP(表2[[#This Row],[2014 Segment]],表3[],3)</f>
        <v>0</v>
      </c>
      <c r="V1214" s="50"/>
      <c r="W1214" s="25">
        <f>表2[[#This Row],[GR]]+表2[[#This Row],[根据BU需调整GR]]</f>
        <v>0</v>
      </c>
      <c r="X1214" s="23">
        <f>表2[[#This Row],[MAT销量]]*(1+表2[[#This Row],[调整后GR2]])</f>
        <v>22198.16</v>
      </c>
      <c r="Y1214" s="23">
        <f>表2[[#This Row],[调整结果]]/12/114.03</f>
        <v>16.222456078809667</v>
      </c>
      <c r="Z1214" s="27">
        <f>ROUND(表2[[#This Row],[调整结果]]-表2[[#This Row],[14 ECI金额]],0)</f>
        <v>0</v>
      </c>
      <c r="AA1214" t="s">
        <v>2198</v>
      </c>
    </row>
    <row r="1215" spans="1:27" x14ac:dyDescent="0.2">
      <c r="A1215" t="s">
        <v>1806</v>
      </c>
      <c r="B1215" s="38" t="s">
        <v>452</v>
      </c>
      <c r="C1215" t="s">
        <v>1848</v>
      </c>
      <c r="D1215" s="38" t="s">
        <v>1849</v>
      </c>
      <c r="E1215" s="38" t="s">
        <v>1851</v>
      </c>
      <c r="F1215">
        <v>11200016</v>
      </c>
      <c r="G1215" s="39" t="s">
        <v>1854</v>
      </c>
      <c r="H1215" s="39" t="s">
        <v>105</v>
      </c>
      <c r="I1215" s="38" t="s">
        <v>3</v>
      </c>
      <c r="J1215" s="38" t="s">
        <v>42</v>
      </c>
      <c r="K1215" s="38" t="s">
        <v>104</v>
      </c>
      <c r="L1215" s="38">
        <v>500</v>
      </c>
      <c r="M1215" s="38">
        <v>200</v>
      </c>
      <c r="N1215" s="2">
        <v>96000</v>
      </c>
      <c r="O1215" s="2">
        <v>1</v>
      </c>
      <c r="P1215" s="2">
        <v>72984.533333333005</v>
      </c>
      <c r="Q1215" s="3">
        <v>0.91358625000000004</v>
      </c>
      <c r="R1215" s="48" t="s">
        <v>2197</v>
      </c>
      <c r="S1215" s="25">
        <v>0</v>
      </c>
      <c r="T1215" s="23">
        <v>72984.53</v>
      </c>
      <c r="U1215" s="36">
        <f>VLOOKUP(表2[[#This Row],[2014 Segment]],表3[],3)</f>
        <v>0</v>
      </c>
      <c r="V1215" s="50"/>
      <c r="W1215" s="25">
        <f>表2[[#This Row],[GR]]+表2[[#This Row],[根据BU需调整GR]]</f>
        <v>0</v>
      </c>
      <c r="X1215" s="23">
        <f>表2[[#This Row],[MAT销量]]*(1+表2[[#This Row],[调整后GR2]])</f>
        <v>72984.533333333005</v>
      </c>
      <c r="Y1215" s="23">
        <f>表2[[#This Row],[调整结果]]/12/114.03</f>
        <v>53.337230943123892</v>
      </c>
      <c r="Z1215" s="27">
        <f>ROUND(表2[[#This Row],[调整结果]]-表2[[#This Row],[14 ECI金额]],0)</f>
        <v>0</v>
      </c>
      <c r="AA1215" t="s">
        <v>2198</v>
      </c>
    </row>
    <row r="1216" spans="1:27" x14ac:dyDescent="0.2">
      <c r="A1216" t="s">
        <v>1806</v>
      </c>
      <c r="B1216" s="38" t="s">
        <v>452</v>
      </c>
      <c r="C1216" t="s">
        <v>1848</v>
      </c>
      <c r="D1216" s="38" t="s">
        <v>1849</v>
      </c>
      <c r="E1216" s="38" t="s">
        <v>1852</v>
      </c>
      <c r="F1216">
        <v>11200017</v>
      </c>
      <c r="G1216" s="39" t="s">
        <v>29</v>
      </c>
      <c r="H1216" s="39" t="s">
        <v>103</v>
      </c>
      <c r="I1216" s="38" t="s">
        <v>3</v>
      </c>
      <c r="J1216" s="38" t="s">
        <v>42</v>
      </c>
      <c r="K1216" s="38" t="s">
        <v>104</v>
      </c>
      <c r="L1216" s="38">
        <v>4000</v>
      </c>
      <c r="M1216" s="38">
        <v>9000</v>
      </c>
      <c r="N1216" s="2">
        <v>1650276</v>
      </c>
      <c r="O1216" s="2">
        <v>6</v>
      </c>
      <c r="P1216" s="2">
        <v>232321.49333333</v>
      </c>
      <c r="Q1216" s="3">
        <v>0.12274785551023</v>
      </c>
      <c r="R1216" s="48" t="s">
        <v>410</v>
      </c>
      <c r="S1216" s="25">
        <v>0.21</v>
      </c>
      <c r="T1216" s="23">
        <v>281109.01</v>
      </c>
      <c r="U1216" s="36">
        <f>VLOOKUP(表2[[#This Row],[2014 Segment]],表3[],3)</f>
        <v>0</v>
      </c>
      <c r="V1216" s="50"/>
      <c r="W1216" s="25">
        <f>表2[[#This Row],[GR]]+表2[[#This Row],[根据BU需调整GR]]</f>
        <v>0.21</v>
      </c>
      <c r="X1216" s="23">
        <f>表2[[#This Row],[MAT销量]]*(1+表2[[#This Row],[调整后GR2]])</f>
        <v>281109.00693332928</v>
      </c>
      <c r="Y1216" s="23">
        <f>表2[[#This Row],[调整结果]]/12/114.03</f>
        <v>205.43497831954255</v>
      </c>
      <c r="Z1216" s="27">
        <f>ROUND(表2[[#This Row],[调整结果]]-表2[[#This Row],[14 ECI金额]],0)</f>
        <v>0</v>
      </c>
      <c r="AA1216" t="s">
        <v>2198</v>
      </c>
    </row>
    <row r="1217" spans="1:27" x14ac:dyDescent="0.2">
      <c r="A1217" t="s">
        <v>1806</v>
      </c>
      <c r="B1217" s="38" t="s">
        <v>452</v>
      </c>
      <c r="C1217" t="s">
        <v>1848</v>
      </c>
      <c r="D1217" s="38" t="s">
        <v>1849</v>
      </c>
      <c r="E1217" s="38" t="s">
        <v>1850</v>
      </c>
      <c r="F1217">
        <v>11200018</v>
      </c>
      <c r="G1217" s="39" t="s">
        <v>28</v>
      </c>
      <c r="H1217" s="39" t="s">
        <v>103</v>
      </c>
      <c r="I1217" s="38" t="s">
        <v>3</v>
      </c>
      <c r="J1217" s="38" t="s">
        <v>42</v>
      </c>
      <c r="K1217" s="38" t="s">
        <v>104</v>
      </c>
      <c r="L1217" s="38">
        <v>3500</v>
      </c>
      <c r="M1217" s="38">
        <v>7000</v>
      </c>
      <c r="N1217" s="2">
        <v>1524883.314</v>
      </c>
      <c r="O1217" s="2">
        <v>6</v>
      </c>
      <c r="P1217" s="2">
        <v>283864.62666667002</v>
      </c>
      <c r="Q1217" s="3">
        <v>0.20580021246137001</v>
      </c>
      <c r="R1217" s="48" t="s">
        <v>62</v>
      </c>
      <c r="S1217" s="25">
        <v>0.2</v>
      </c>
      <c r="T1217" s="23">
        <v>340637.55</v>
      </c>
      <c r="U1217" s="36">
        <f>VLOOKUP(表2[[#This Row],[2014 Segment]],表3[],3)</f>
        <v>0</v>
      </c>
      <c r="V1217" s="50"/>
      <c r="W1217" s="25">
        <f>表2[[#This Row],[GR]]+表2[[#This Row],[根据BU需调整GR]]</f>
        <v>0.2</v>
      </c>
      <c r="X1217" s="23">
        <f>表2[[#This Row],[MAT销量]]*(1+表2[[#This Row],[调整后GR2]])</f>
        <v>340637.55200000404</v>
      </c>
      <c r="Y1217" s="23">
        <f>表2[[#This Row],[调整结果]]/12/114.03</f>
        <v>248.93854833523639</v>
      </c>
      <c r="Z1217" s="27">
        <f>ROUND(表2[[#This Row],[调整结果]]-表2[[#This Row],[14 ECI金额]],0)</f>
        <v>0</v>
      </c>
      <c r="AA1217" t="s">
        <v>2198</v>
      </c>
    </row>
    <row r="1218" spans="1:27" x14ac:dyDescent="0.2">
      <c r="A1218" t="s">
        <v>1806</v>
      </c>
      <c r="B1218" s="38" t="s">
        <v>452</v>
      </c>
      <c r="C1218" t="s">
        <v>1848</v>
      </c>
      <c r="D1218" s="38" t="s">
        <v>1849</v>
      </c>
      <c r="E1218" s="38" t="s">
        <v>1855</v>
      </c>
      <c r="F1218">
        <v>11200024</v>
      </c>
      <c r="G1218" s="39" t="s">
        <v>229</v>
      </c>
      <c r="H1218" s="39" t="s">
        <v>103</v>
      </c>
      <c r="I1218" s="38" t="s">
        <v>3</v>
      </c>
      <c r="J1218" s="38" t="s">
        <v>42</v>
      </c>
      <c r="K1218" s="38" t="s">
        <v>104</v>
      </c>
      <c r="L1218" s="38">
        <v>3000</v>
      </c>
      <c r="M1218" s="38">
        <v>4000</v>
      </c>
      <c r="N1218" s="2">
        <v>784087.57499999995</v>
      </c>
      <c r="O1218" s="2">
        <v>3</v>
      </c>
      <c r="P1218" s="2">
        <v>129842.21333333</v>
      </c>
      <c r="Q1218" s="3">
        <v>0.19831583225891999</v>
      </c>
      <c r="R1218" s="48" t="s">
        <v>2195</v>
      </c>
      <c r="S1218" s="25">
        <v>0</v>
      </c>
      <c r="T1218" s="23">
        <v>129842.21</v>
      </c>
      <c r="U1218" s="36">
        <f>VLOOKUP(表2[[#This Row],[2014 Segment]],表3[],3)</f>
        <v>0</v>
      </c>
      <c r="V1218" s="50"/>
      <c r="W1218" s="25">
        <f>表2[[#This Row],[GR]]+表2[[#This Row],[根据BU需调整GR]]</f>
        <v>0</v>
      </c>
      <c r="X1218" s="23">
        <f>表2[[#This Row],[MAT销量]]*(1+表2[[#This Row],[调整后GR2]])</f>
        <v>129842.21333333</v>
      </c>
      <c r="Y1218" s="23">
        <f>表2[[#This Row],[调整结果]]/12/114.03</f>
        <v>94.888927864984367</v>
      </c>
      <c r="Z1218" s="27">
        <f>ROUND(表2[[#This Row],[调整结果]]-表2[[#This Row],[14 ECI金额]],0)</f>
        <v>0</v>
      </c>
      <c r="AA1218" t="s">
        <v>2198</v>
      </c>
    </row>
    <row r="1219" spans="1:27" x14ac:dyDescent="0.2">
      <c r="A1219" t="s">
        <v>1806</v>
      </c>
      <c r="B1219" s="38" t="s">
        <v>452</v>
      </c>
      <c r="C1219" t="s">
        <v>1848</v>
      </c>
      <c r="D1219" s="38" t="s">
        <v>1849</v>
      </c>
      <c r="E1219" s="38" t="s">
        <v>1855</v>
      </c>
      <c r="F1219">
        <v>11200025</v>
      </c>
      <c r="G1219" s="39" t="s">
        <v>654</v>
      </c>
      <c r="H1219" s="39" t="s">
        <v>103</v>
      </c>
      <c r="I1219" s="38" t="s">
        <v>3</v>
      </c>
      <c r="J1219" s="38" t="s">
        <v>42</v>
      </c>
      <c r="K1219" s="38" t="s">
        <v>104</v>
      </c>
      <c r="L1219" s="38">
        <v>570</v>
      </c>
      <c r="M1219" s="38">
        <v>800</v>
      </c>
      <c r="N1219" s="2">
        <v>57658.8825</v>
      </c>
      <c r="O1219" s="2">
        <v>1</v>
      </c>
      <c r="P1219" s="2">
        <v>0</v>
      </c>
      <c r="Q1219" s="3">
        <v>0.16777293593923001</v>
      </c>
      <c r="R1219" s="48" t="s">
        <v>2195</v>
      </c>
      <c r="S1219" s="25">
        <v>0</v>
      </c>
      <c r="T1219" s="23">
        <v>0</v>
      </c>
      <c r="U1219" s="36">
        <f>VLOOKUP(表2[[#This Row],[2014 Segment]],表3[],3)</f>
        <v>0</v>
      </c>
      <c r="V1219" s="50"/>
      <c r="W1219" s="25">
        <f>表2[[#This Row],[GR]]+表2[[#This Row],[根据BU需调整GR]]</f>
        <v>0</v>
      </c>
      <c r="X1219" s="23">
        <f>表2[[#This Row],[MAT销量]]*(1+表2[[#This Row],[调整后GR2]])</f>
        <v>0</v>
      </c>
      <c r="Y1219" s="23">
        <f>表2[[#This Row],[调整结果]]/12/114.03</f>
        <v>0</v>
      </c>
      <c r="Z1219" s="27">
        <f>ROUND(表2[[#This Row],[调整结果]]-表2[[#This Row],[14 ECI金额]],0)</f>
        <v>0</v>
      </c>
      <c r="AA1219" t="s">
        <v>2198</v>
      </c>
    </row>
    <row r="1220" spans="1:27" x14ac:dyDescent="0.2">
      <c r="A1220" t="s">
        <v>1806</v>
      </c>
      <c r="B1220" s="38" t="s">
        <v>452</v>
      </c>
      <c r="C1220" t="s">
        <v>1848</v>
      </c>
      <c r="D1220" s="38" t="s">
        <v>1849</v>
      </c>
      <c r="E1220" s="38" t="s">
        <v>1851</v>
      </c>
      <c r="F1220">
        <v>11200026</v>
      </c>
      <c r="G1220" s="39" t="s">
        <v>230</v>
      </c>
      <c r="H1220" s="39" t="s">
        <v>103</v>
      </c>
      <c r="I1220" s="38" t="s">
        <v>3</v>
      </c>
      <c r="J1220" s="38" t="s">
        <v>42</v>
      </c>
      <c r="K1220" s="38" t="s">
        <v>104</v>
      </c>
      <c r="L1220" s="38">
        <v>2200</v>
      </c>
      <c r="M1220" s="38">
        <v>3000</v>
      </c>
      <c r="N1220" s="2">
        <v>1077432</v>
      </c>
      <c r="O1220" s="2">
        <v>5</v>
      </c>
      <c r="P1220" s="2">
        <v>222895.44</v>
      </c>
      <c r="Q1220" s="3">
        <v>0.28467140385658002</v>
      </c>
      <c r="R1220" s="48" t="s">
        <v>62</v>
      </c>
      <c r="S1220" s="25">
        <v>0.2</v>
      </c>
      <c r="T1220" s="23">
        <v>267474.53000000003</v>
      </c>
      <c r="U1220" s="36">
        <f>VLOOKUP(表2[[#This Row],[2014 Segment]],表3[],3)</f>
        <v>0</v>
      </c>
      <c r="V1220" s="50"/>
      <c r="W1220" s="25">
        <f>表2[[#This Row],[GR]]+表2[[#This Row],[根据BU需调整GR]]</f>
        <v>0.2</v>
      </c>
      <c r="X1220" s="23">
        <f>表2[[#This Row],[MAT销量]]*(1+表2[[#This Row],[调整后GR2]])</f>
        <v>267474.52799999999</v>
      </c>
      <c r="Y1220" s="23">
        <f>表2[[#This Row],[调整结果]]/12/114.03</f>
        <v>195.47087608524072</v>
      </c>
      <c r="Z1220" s="27">
        <f>ROUND(表2[[#This Row],[调整结果]]-表2[[#This Row],[14 ECI金额]],0)</f>
        <v>0</v>
      </c>
      <c r="AA1220" t="s">
        <v>2198</v>
      </c>
    </row>
    <row r="1221" spans="1:27" x14ac:dyDescent="0.2">
      <c r="A1221" t="s">
        <v>1806</v>
      </c>
      <c r="B1221" s="38" t="s">
        <v>452</v>
      </c>
      <c r="C1221" t="s">
        <v>1848</v>
      </c>
      <c r="D1221" s="38" t="s">
        <v>1849</v>
      </c>
      <c r="E1221" s="38" t="s">
        <v>1851</v>
      </c>
      <c r="F1221">
        <v>11200027</v>
      </c>
      <c r="G1221" s="39" t="s">
        <v>453</v>
      </c>
      <c r="H1221" s="39" t="s">
        <v>103</v>
      </c>
      <c r="I1221" s="38" t="s">
        <v>3</v>
      </c>
      <c r="J1221" s="38" t="s">
        <v>42</v>
      </c>
      <c r="K1221" s="38" t="s">
        <v>104</v>
      </c>
      <c r="L1221" s="38">
        <v>840</v>
      </c>
      <c r="M1221" s="38">
        <v>2000</v>
      </c>
      <c r="N1221" s="2">
        <v>36000</v>
      </c>
      <c r="O1221" s="2">
        <v>1</v>
      </c>
      <c r="P1221" s="2">
        <v>5169.3599999999997</v>
      </c>
      <c r="Q1221" s="3">
        <v>0.107695</v>
      </c>
      <c r="R1221" s="48" t="s">
        <v>2195</v>
      </c>
      <c r="S1221" s="25">
        <v>0</v>
      </c>
      <c r="T1221" s="23">
        <v>5169.3599999999997</v>
      </c>
      <c r="U1221" s="36">
        <f>VLOOKUP(表2[[#This Row],[2014 Segment]],表3[],3)</f>
        <v>0</v>
      </c>
      <c r="V1221" s="50"/>
      <c r="W1221" s="25">
        <f>表2[[#This Row],[GR]]+表2[[#This Row],[根据BU需调整GR]]</f>
        <v>0</v>
      </c>
      <c r="X1221" s="23">
        <f>表2[[#This Row],[MAT销量]]*(1+表2[[#This Row],[调整后GR2]])</f>
        <v>5169.3599999999997</v>
      </c>
      <c r="Y1221" s="23">
        <f>表2[[#This Row],[调整结果]]/12/114.03</f>
        <v>3.7777777777777777</v>
      </c>
      <c r="Z1221" s="27">
        <f>ROUND(表2[[#This Row],[调整结果]]-表2[[#This Row],[14 ECI金额]],0)</f>
        <v>0</v>
      </c>
      <c r="AA1221" t="s">
        <v>2198</v>
      </c>
    </row>
    <row r="1222" spans="1:27" x14ac:dyDescent="0.2">
      <c r="A1222" t="s">
        <v>1806</v>
      </c>
      <c r="B1222" s="38" t="s">
        <v>452</v>
      </c>
      <c r="C1222" t="s">
        <v>1848</v>
      </c>
      <c r="D1222" s="38" t="s">
        <v>1849</v>
      </c>
      <c r="E1222" s="38" t="s">
        <v>1855</v>
      </c>
      <c r="F1222">
        <v>11200028</v>
      </c>
      <c r="G1222" s="39" t="s">
        <v>655</v>
      </c>
      <c r="H1222" s="39" t="s">
        <v>105</v>
      </c>
      <c r="I1222" s="38" t="s">
        <v>3</v>
      </c>
      <c r="J1222" s="38" t="s">
        <v>42</v>
      </c>
      <c r="K1222" s="38" t="s">
        <v>104</v>
      </c>
      <c r="L1222" s="38">
        <v>600</v>
      </c>
      <c r="M1222" s="38">
        <v>500</v>
      </c>
      <c r="N1222" s="2">
        <v>36000</v>
      </c>
      <c r="O1222" s="2">
        <v>1</v>
      </c>
      <c r="P1222" s="2">
        <v>23414.613333333</v>
      </c>
      <c r="Q1222" s="3">
        <v>0.65385722222221998</v>
      </c>
      <c r="R1222" s="48" t="s">
        <v>2197</v>
      </c>
      <c r="S1222" s="25">
        <v>0</v>
      </c>
      <c r="T1222" s="23">
        <v>23414.61</v>
      </c>
      <c r="U1222" s="36">
        <f>VLOOKUP(表2[[#This Row],[2014 Segment]],表3[],3)</f>
        <v>0</v>
      </c>
      <c r="V1222" s="50"/>
      <c r="W1222" s="25">
        <f>表2[[#This Row],[GR]]+表2[[#This Row],[根据BU需调整GR]]</f>
        <v>0</v>
      </c>
      <c r="X1222" s="23">
        <f>表2[[#This Row],[MAT销量]]*(1+表2[[#This Row],[调整后GR2]])</f>
        <v>23414.613333333</v>
      </c>
      <c r="Y1222" s="23">
        <f>表2[[#This Row],[调整结果]]/12/114.03</f>
        <v>17.111442407943084</v>
      </c>
      <c r="Z1222" s="27">
        <f>ROUND(表2[[#This Row],[调整结果]]-表2[[#This Row],[14 ECI金额]],0)</f>
        <v>0</v>
      </c>
      <c r="AA1222" t="s">
        <v>2198</v>
      </c>
    </row>
    <row r="1223" spans="1:27" x14ac:dyDescent="0.2">
      <c r="A1223" t="s">
        <v>1806</v>
      </c>
      <c r="B1223" s="38" t="s">
        <v>452</v>
      </c>
      <c r="C1223" t="s">
        <v>1848</v>
      </c>
      <c r="D1223" s="38" t="s">
        <v>1849</v>
      </c>
      <c r="E1223" s="38" t="s">
        <v>1850</v>
      </c>
      <c r="F1223">
        <v>11200031</v>
      </c>
      <c r="G1223" s="39" t="s">
        <v>656</v>
      </c>
      <c r="H1223" s="39" t="s">
        <v>105</v>
      </c>
      <c r="I1223" s="38" t="s">
        <v>3</v>
      </c>
      <c r="J1223" s="38" t="s">
        <v>42</v>
      </c>
      <c r="K1223" s="38" t="s">
        <v>104</v>
      </c>
      <c r="L1223" s="38">
        <v>500</v>
      </c>
      <c r="M1223" s="38">
        <v>1000</v>
      </c>
      <c r="N1223" s="2">
        <v>36000</v>
      </c>
      <c r="O1223" s="2">
        <v>1</v>
      </c>
      <c r="P1223" s="2">
        <v>20526.466666666998</v>
      </c>
      <c r="Q1223" s="3">
        <v>0.56484194444444003</v>
      </c>
      <c r="R1223" s="48" t="s">
        <v>2197</v>
      </c>
      <c r="S1223" s="25">
        <v>0</v>
      </c>
      <c r="T1223" s="23">
        <v>20526.47</v>
      </c>
      <c r="U1223" s="36">
        <f>VLOOKUP(表2[[#This Row],[2014 Segment]],表3[],3)</f>
        <v>0</v>
      </c>
      <c r="V1223" s="50"/>
      <c r="W1223" s="25">
        <f>表2[[#This Row],[GR]]+表2[[#This Row],[根据BU需调整GR]]</f>
        <v>0</v>
      </c>
      <c r="X1223" s="23">
        <f>表2[[#This Row],[MAT销量]]*(1+表2[[#This Row],[调整后GR2]])</f>
        <v>20526.466666666998</v>
      </c>
      <c r="Y1223" s="23">
        <f>表2[[#This Row],[调整结果]]/12/114.03</f>
        <v>15.000779521958401</v>
      </c>
      <c r="Z1223" s="27">
        <f>ROUND(表2[[#This Row],[调整结果]]-表2[[#This Row],[14 ECI金额]],0)</f>
        <v>0</v>
      </c>
      <c r="AA1223" t="s">
        <v>2198</v>
      </c>
    </row>
    <row r="1224" spans="1:27" x14ac:dyDescent="0.2">
      <c r="A1224" t="s">
        <v>1806</v>
      </c>
      <c r="B1224" s="38" t="s">
        <v>452</v>
      </c>
      <c r="C1224" t="s">
        <v>1848</v>
      </c>
      <c r="D1224" s="38" t="s">
        <v>1849</v>
      </c>
      <c r="E1224" s="38" t="s">
        <v>1852</v>
      </c>
      <c r="F1224">
        <v>11200033</v>
      </c>
      <c r="G1224" s="39" t="s">
        <v>454</v>
      </c>
      <c r="H1224" s="39" t="s">
        <v>103</v>
      </c>
      <c r="I1224" s="38" t="s">
        <v>3</v>
      </c>
      <c r="J1224" s="38" t="s">
        <v>42</v>
      </c>
      <c r="K1224" s="38" t="s">
        <v>104</v>
      </c>
      <c r="L1224" s="38">
        <v>910</v>
      </c>
      <c r="M1224" s="38">
        <v>1700</v>
      </c>
      <c r="N1224" s="2">
        <v>131422.28099999999</v>
      </c>
      <c r="O1224" s="2">
        <v>1</v>
      </c>
      <c r="P1224" s="2">
        <v>6081.7333333332999</v>
      </c>
      <c r="Q1224" s="3">
        <v>2.6030593701231002E-2</v>
      </c>
      <c r="R1224" s="48" t="s">
        <v>2195</v>
      </c>
      <c r="S1224" s="25">
        <v>0</v>
      </c>
      <c r="T1224" s="23">
        <v>6081.73</v>
      </c>
      <c r="U1224" s="36">
        <f>VLOOKUP(表2[[#This Row],[2014 Segment]],表3[],3)</f>
        <v>0</v>
      </c>
      <c r="V1224" s="50"/>
      <c r="W1224" s="25">
        <f>表2[[#This Row],[GR]]+表2[[#This Row],[根据BU需调整GR]]</f>
        <v>0</v>
      </c>
      <c r="X1224" s="23">
        <f>表2[[#This Row],[MAT销量]]*(1+表2[[#This Row],[调整后GR2]])</f>
        <v>6081.7333333332999</v>
      </c>
      <c r="Y1224" s="23">
        <f>表2[[#This Row],[调整结果]]/12/114.03</f>
        <v>4.4445418846891904</v>
      </c>
      <c r="Z1224" s="27">
        <f>ROUND(表2[[#This Row],[调整结果]]-表2[[#This Row],[14 ECI金额]],0)</f>
        <v>0</v>
      </c>
      <c r="AA1224" t="s">
        <v>2198</v>
      </c>
    </row>
    <row r="1225" spans="1:27" x14ac:dyDescent="0.2">
      <c r="A1225" t="s">
        <v>1806</v>
      </c>
      <c r="B1225" s="38" t="s">
        <v>452</v>
      </c>
      <c r="C1225" t="s">
        <v>1848</v>
      </c>
      <c r="D1225" s="38" t="s">
        <v>1849</v>
      </c>
      <c r="E1225" s="38" t="s">
        <v>1852</v>
      </c>
      <c r="F1225">
        <v>11200034</v>
      </c>
      <c r="G1225" s="39" t="s">
        <v>637</v>
      </c>
      <c r="H1225" s="39" t="s">
        <v>103</v>
      </c>
      <c r="I1225" s="38" t="s">
        <v>3</v>
      </c>
      <c r="J1225" s="38" t="s">
        <v>42</v>
      </c>
      <c r="K1225" s="38" t="s">
        <v>104</v>
      </c>
      <c r="L1225" s="38">
        <v>800</v>
      </c>
      <c r="M1225" s="38">
        <v>1600</v>
      </c>
      <c r="N1225" s="2">
        <v>36000</v>
      </c>
      <c r="O1225" s="2">
        <v>1</v>
      </c>
      <c r="P1225" s="2">
        <v>12164.266666666999</v>
      </c>
      <c r="Q1225" s="3">
        <v>0.28510000000000002</v>
      </c>
      <c r="R1225" s="48" t="s">
        <v>2196</v>
      </c>
      <c r="S1225" s="25">
        <v>0</v>
      </c>
      <c r="T1225" s="23">
        <v>12164.27</v>
      </c>
      <c r="U1225" s="36">
        <f>VLOOKUP(表2[[#This Row],[2014 Segment]],表3[],3)</f>
        <v>0</v>
      </c>
      <c r="V1225" s="50"/>
      <c r="W1225" s="25">
        <f>表2[[#This Row],[GR]]+表2[[#This Row],[根据BU需调整GR]]</f>
        <v>0</v>
      </c>
      <c r="X1225" s="23">
        <f>表2[[#This Row],[MAT销量]]*(1+表2[[#This Row],[调整后GR2]])</f>
        <v>12164.266666666999</v>
      </c>
      <c r="Y1225" s="23">
        <f>表2[[#This Row],[调整结果]]/12/114.03</f>
        <v>8.8896684108472908</v>
      </c>
      <c r="Z1225" s="27">
        <f>ROUND(表2[[#This Row],[调整结果]]-表2[[#This Row],[14 ECI金额]],0)</f>
        <v>0</v>
      </c>
      <c r="AA1225" t="s">
        <v>2198</v>
      </c>
    </row>
    <row r="1226" spans="1:27" x14ac:dyDescent="0.2">
      <c r="A1226" t="s">
        <v>1806</v>
      </c>
      <c r="B1226" s="38" t="s">
        <v>452</v>
      </c>
      <c r="C1226" t="s">
        <v>1848</v>
      </c>
      <c r="D1226" s="38" t="s">
        <v>1849</v>
      </c>
      <c r="E1226" s="38" t="s">
        <v>1850</v>
      </c>
      <c r="F1226">
        <v>11200036</v>
      </c>
      <c r="G1226" s="39" t="s">
        <v>638</v>
      </c>
      <c r="H1226" s="39" t="s">
        <v>105</v>
      </c>
      <c r="I1226" s="38" t="s">
        <v>3</v>
      </c>
      <c r="J1226" s="38" t="s">
        <v>42</v>
      </c>
      <c r="K1226" s="38" t="s">
        <v>106</v>
      </c>
      <c r="L1226" s="38">
        <v>500</v>
      </c>
      <c r="M1226" s="38">
        <v>600</v>
      </c>
      <c r="N1226" s="2">
        <v>36000</v>
      </c>
      <c r="O1226" s="2">
        <v>1</v>
      </c>
      <c r="P1226" s="2">
        <v>6082</v>
      </c>
      <c r="Q1226" s="3">
        <v>0.27594722222222001</v>
      </c>
      <c r="R1226" s="48" t="s">
        <v>2196</v>
      </c>
      <c r="S1226" s="25">
        <v>0</v>
      </c>
      <c r="T1226" s="23">
        <v>6082</v>
      </c>
      <c r="U1226" s="36">
        <f>VLOOKUP(表2[[#This Row],[2014 Segment]],表3[],3)</f>
        <v>0</v>
      </c>
      <c r="V1226" s="50"/>
      <c r="W1226" s="25">
        <f>表2[[#This Row],[GR]]+表2[[#This Row],[根据BU需调整GR]]</f>
        <v>0</v>
      </c>
      <c r="X1226" s="23">
        <f>表2[[#This Row],[MAT销量]]*(1+表2[[#This Row],[调整后GR2]])</f>
        <v>6082</v>
      </c>
      <c r="Y1226" s="23">
        <f>表2[[#This Row],[调整结果]]/12/114.03</f>
        <v>4.4447367651787539</v>
      </c>
      <c r="Z1226" s="27">
        <f>ROUND(表2[[#This Row],[调整结果]]-表2[[#This Row],[14 ECI金额]],0)</f>
        <v>0</v>
      </c>
      <c r="AA1226" t="s">
        <v>2198</v>
      </c>
    </row>
    <row r="1227" spans="1:27" x14ac:dyDescent="0.2">
      <c r="A1227" t="s">
        <v>1806</v>
      </c>
      <c r="B1227" s="38" t="s">
        <v>452</v>
      </c>
      <c r="C1227" t="s">
        <v>1848</v>
      </c>
      <c r="D1227" s="38" t="s">
        <v>1849</v>
      </c>
      <c r="E1227" s="38" t="s">
        <v>1852</v>
      </c>
      <c r="F1227">
        <v>11200037</v>
      </c>
      <c r="G1227" s="39" t="s">
        <v>455</v>
      </c>
      <c r="H1227" s="39" t="s">
        <v>105</v>
      </c>
      <c r="I1227" s="38" t="s">
        <v>3</v>
      </c>
      <c r="J1227" s="38" t="s">
        <v>42</v>
      </c>
      <c r="K1227" s="38" t="s">
        <v>104</v>
      </c>
      <c r="L1227" s="38">
        <v>520</v>
      </c>
      <c r="M1227" s="38">
        <v>350</v>
      </c>
      <c r="N1227" s="2">
        <v>36000</v>
      </c>
      <c r="O1227" s="2">
        <v>1</v>
      </c>
      <c r="P1227" s="2">
        <v>9426.7733333332999</v>
      </c>
      <c r="Q1227" s="3">
        <v>0.24563055555555999</v>
      </c>
      <c r="R1227" s="48" t="s">
        <v>2196</v>
      </c>
      <c r="S1227" s="25">
        <v>0</v>
      </c>
      <c r="T1227" s="23">
        <v>9426.77</v>
      </c>
      <c r="U1227" s="36">
        <f>VLOOKUP(表2[[#This Row],[2014 Segment]],表3[],3)</f>
        <v>0</v>
      </c>
      <c r="V1227" s="50"/>
      <c r="W1227" s="25">
        <f>表2[[#This Row],[GR]]+表2[[#This Row],[根据BU需调整GR]]</f>
        <v>0</v>
      </c>
      <c r="X1227" s="23">
        <f>表2[[#This Row],[MAT销量]]*(1+表2[[#This Row],[调整后GR2]])</f>
        <v>9426.7733333332999</v>
      </c>
      <c r="Y1227" s="23">
        <f>表2[[#This Row],[调整结果]]/12/114.03</f>
        <v>6.8891032574273581</v>
      </c>
      <c r="Z1227" s="27">
        <f>ROUND(表2[[#This Row],[调整结果]]-表2[[#This Row],[14 ECI金额]],0)</f>
        <v>0</v>
      </c>
      <c r="AA1227" t="s">
        <v>2198</v>
      </c>
    </row>
    <row r="1228" spans="1:27" x14ac:dyDescent="0.2">
      <c r="A1228" t="s">
        <v>1806</v>
      </c>
      <c r="B1228" s="38" t="s">
        <v>452</v>
      </c>
      <c r="C1228" t="s">
        <v>1848</v>
      </c>
      <c r="D1228" s="38" t="s">
        <v>1849</v>
      </c>
      <c r="E1228" s="38" t="s">
        <v>1850</v>
      </c>
      <c r="F1228">
        <v>11200038</v>
      </c>
      <c r="G1228" s="39" t="s">
        <v>1856</v>
      </c>
      <c r="H1228" s="39" t="s">
        <v>105</v>
      </c>
      <c r="I1228" s="38" t="s">
        <v>3</v>
      </c>
      <c r="J1228" s="38" t="s">
        <v>42</v>
      </c>
      <c r="K1228" s="38" t="s">
        <v>104</v>
      </c>
      <c r="L1228" s="38">
        <v>610</v>
      </c>
      <c r="M1228" s="38">
        <v>300</v>
      </c>
      <c r="N1228" s="2">
        <v>36000</v>
      </c>
      <c r="O1228" s="2">
        <v>1</v>
      </c>
      <c r="P1228" s="2">
        <v>0</v>
      </c>
      <c r="Q1228" s="3">
        <v>0</v>
      </c>
      <c r="R1228" s="48" t="s">
        <v>2195</v>
      </c>
      <c r="S1228" s="25">
        <v>0</v>
      </c>
      <c r="T1228" s="23">
        <v>0</v>
      </c>
      <c r="U1228" s="36">
        <f>VLOOKUP(表2[[#This Row],[2014 Segment]],表3[],3)</f>
        <v>0</v>
      </c>
      <c r="V1228" s="50"/>
      <c r="W1228" s="25">
        <f>表2[[#This Row],[GR]]+表2[[#This Row],[根据BU需调整GR]]</f>
        <v>0</v>
      </c>
      <c r="X1228" s="23">
        <f>表2[[#This Row],[MAT销量]]*(1+表2[[#This Row],[调整后GR2]])</f>
        <v>0</v>
      </c>
      <c r="Y1228" s="23">
        <f>表2[[#This Row],[调整结果]]/12/114.03</f>
        <v>0</v>
      </c>
      <c r="Z1228" s="27">
        <f>ROUND(表2[[#This Row],[调整结果]]-表2[[#This Row],[14 ECI金额]],0)</f>
        <v>0</v>
      </c>
      <c r="AA1228" t="s">
        <v>2198</v>
      </c>
    </row>
    <row r="1229" spans="1:27" x14ac:dyDescent="0.2">
      <c r="A1229" t="s">
        <v>1806</v>
      </c>
      <c r="B1229" s="38" t="s">
        <v>452</v>
      </c>
      <c r="C1229" t="s">
        <v>1848</v>
      </c>
      <c r="D1229" s="38" t="s">
        <v>1849</v>
      </c>
      <c r="E1229" s="38" t="s">
        <v>1851</v>
      </c>
      <c r="F1229">
        <v>11200039</v>
      </c>
      <c r="G1229" s="39" t="s">
        <v>639</v>
      </c>
      <c r="H1229" s="39" t="s">
        <v>103</v>
      </c>
      <c r="I1229" s="38" t="s">
        <v>3</v>
      </c>
      <c r="J1229" s="38" t="s">
        <v>42</v>
      </c>
      <c r="K1229" s="38" t="s">
        <v>104</v>
      </c>
      <c r="L1229" s="38">
        <v>1280</v>
      </c>
      <c r="M1229" s="38">
        <v>1200</v>
      </c>
      <c r="N1229" s="2">
        <v>54462.624000000003</v>
      </c>
      <c r="O1229" s="2">
        <v>1</v>
      </c>
      <c r="P1229" s="2">
        <v>0</v>
      </c>
      <c r="Q1229" s="3">
        <v>0</v>
      </c>
      <c r="R1229" s="48" t="s">
        <v>2195</v>
      </c>
      <c r="S1229" s="25">
        <v>0</v>
      </c>
      <c r="T1229" s="23">
        <v>0</v>
      </c>
      <c r="U1229" s="36">
        <f>VLOOKUP(表2[[#This Row],[2014 Segment]],表3[],3)</f>
        <v>0</v>
      </c>
      <c r="V1229" s="50"/>
      <c r="W1229" s="25">
        <f>表2[[#This Row],[GR]]+表2[[#This Row],[根据BU需调整GR]]</f>
        <v>0</v>
      </c>
      <c r="X1229" s="23">
        <f>表2[[#This Row],[MAT销量]]*(1+表2[[#This Row],[调整后GR2]])</f>
        <v>0</v>
      </c>
      <c r="Y1229" s="23">
        <f>表2[[#This Row],[调整结果]]/12/114.03</f>
        <v>0</v>
      </c>
      <c r="Z1229" s="27">
        <f>ROUND(表2[[#This Row],[调整结果]]-表2[[#This Row],[14 ECI金额]],0)</f>
        <v>0</v>
      </c>
      <c r="AA1229" t="s">
        <v>2198</v>
      </c>
    </row>
    <row r="1230" spans="1:27" x14ac:dyDescent="0.2">
      <c r="A1230" t="s">
        <v>1806</v>
      </c>
      <c r="B1230" s="38" t="s">
        <v>452</v>
      </c>
      <c r="C1230" t="s">
        <v>1848</v>
      </c>
      <c r="D1230" s="38" t="s">
        <v>1849</v>
      </c>
      <c r="E1230" s="38" t="s">
        <v>1852</v>
      </c>
      <c r="F1230">
        <v>11200040</v>
      </c>
      <c r="G1230" s="39" t="s">
        <v>657</v>
      </c>
      <c r="H1230" s="39" t="s">
        <v>105</v>
      </c>
      <c r="I1230" s="38" t="s">
        <v>3</v>
      </c>
      <c r="J1230" s="38" t="s">
        <v>42</v>
      </c>
      <c r="K1230" s="38" t="s">
        <v>104</v>
      </c>
      <c r="L1230" s="38">
        <v>1600</v>
      </c>
      <c r="M1230" s="38">
        <v>4800</v>
      </c>
      <c r="N1230" s="2">
        <v>48000</v>
      </c>
      <c r="O1230" s="2">
        <v>1</v>
      </c>
      <c r="P1230" s="2">
        <v>760.26666666666995</v>
      </c>
      <c r="Q1230" s="3">
        <v>7.0905833333333002E-2</v>
      </c>
      <c r="R1230" s="48" t="s">
        <v>2195</v>
      </c>
      <c r="S1230" s="25">
        <v>0</v>
      </c>
      <c r="T1230" s="23">
        <v>760.27</v>
      </c>
      <c r="U1230" s="36">
        <f>VLOOKUP(表2[[#This Row],[2014 Segment]],表3[],3)</f>
        <v>0</v>
      </c>
      <c r="V1230" s="50"/>
      <c r="W1230" s="25">
        <f>表2[[#This Row],[GR]]+表2[[#This Row],[根据BU需调整GR]]</f>
        <v>0</v>
      </c>
      <c r="X1230" s="23">
        <f>表2[[#This Row],[MAT销量]]*(1+表2[[#This Row],[调整后GR2]])</f>
        <v>760.26666666666995</v>
      </c>
      <c r="Y1230" s="23">
        <f>表2[[#This Row],[调整结果]]/12/114.03</f>
        <v>0.5556042756779429</v>
      </c>
      <c r="Z1230" s="27">
        <f>ROUND(表2[[#This Row],[调整结果]]-表2[[#This Row],[14 ECI金额]],0)</f>
        <v>0</v>
      </c>
      <c r="AA1230" t="s">
        <v>2198</v>
      </c>
    </row>
    <row r="1231" spans="1:27" x14ac:dyDescent="0.2">
      <c r="A1231" t="s">
        <v>1806</v>
      </c>
      <c r="B1231" s="38" t="s">
        <v>452</v>
      </c>
      <c r="C1231" t="s">
        <v>1848</v>
      </c>
      <c r="D1231" s="38" t="s">
        <v>1849</v>
      </c>
      <c r="E1231" s="38" t="s">
        <v>1855</v>
      </c>
      <c r="F1231">
        <v>11200041</v>
      </c>
      <c r="G1231" s="39" t="s">
        <v>456</v>
      </c>
      <c r="H1231" s="39" t="s">
        <v>103</v>
      </c>
      <c r="I1231" s="38" t="s">
        <v>3</v>
      </c>
      <c r="J1231" s="38" t="s">
        <v>42</v>
      </c>
      <c r="K1231" s="38" t="s">
        <v>104</v>
      </c>
      <c r="L1231" s="38">
        <v>1427</v>
      </c>
      <c r="M1231" s="38">
        <v>2600</v>
      </c>
      <c r="N1231" s="2">
        <v>321006.80333333003</v>
      </c>
      <c r="O1231" s="2">
        <v>2</v>
      </c>
      <c r="P1231" s="2">
        <v>206777.60000000001</v>
      </c>
      <c r="Q1231" s="3">
        <v>0.59266332683436995</v>
      </c>
      <c r="R1231" s="48" t="s">
        <v>2197</v>
      </c>
      <c r="S1231" s="25">
        <v>0</v>
      </c>
      <c r="T1231" s="23">
        <v>206777.60000000001</v>
      </c>
      <c r="U1231" s="36">
        <f>VLOOKUP(表2[[#This Row],[2014 Segment]],表3[],3)</f>
        <v>0</v>
      </c>
      <c r="V1231" s="50"/>
      <c r="W1231" s="25">
        <f>表2[[#This Row],[GR]]+表2[[#This Row],[根据BU需调整GR]]</f>
        <v>0</v>
      </c>
      <c r="X1231" s="23">
        <f>表2[[#This Row],[MAT销量]]*(1+表2[[#This Row],[调整后GR2]])</f>
        <v>206777.60000000001</v>
      </c>
      <c r="Y1231" s="23">
        <f>表2[[#This Row],[调整结果]]/12/114.03</f>
        <v>151.1134496769856</v>
      </c>
      <c r="Z1231" s="27">
        <f>ROUND(表2[[#This Row],[调整结果]]-表2[[#This Row],[14 ECI金额]],0)</f>
        <v>0</v>
      </c>
      <c r="AA1231" t="s">
        <v>2198</v>
      </c>
    </row>
    <row r="1232" spans="1:27" x14ac:dyDescent="0.2">
      <c r="A1232" t="s">
        <v>1806</v>
      </c>
      <c r="B1232" s="38" t="s">
        <v>452</v>
      </c>
      <c r="C1232" t="s">
        <v>1848</v>
      </c>
      <c r="D1232" s="38" t="s">
        <v>1849</v>
      </c>
      <c r="E1232" s="38" t="s">
        <v>1855</v>
      </c>
      <c r="F1232">
        <v>11200044</v>
      </c>
      <c r="G1232" s="39" t="s">
        <v>640</v>
      </c>
      <c r="H1232" s="39" t="s">
        <v>105</v>
      </c>
      <c r="I1232" s="38" t="s">
        <v>3</v>
      </c>
      <c r="J1232" s="38" t="s">
        <v>42</v>
      </c>
      <c r="K1232" s="38" t="s">
        <v>104</v>
      </c>
      <c r="L1232" s="38">
        <v>500</v>
      </c>
      <c r="M1232" s="38">
        <v>200</v>
      </c>
      <c r="N1232" s="2">
        <v>36000</v>
      </c>
      <c r="O1232" s="2">
        <v>1</v>
      </c>
      <c r="P1232" s="2">
        <v>0</v>
      </c>
      <c r="Q1232" s="3">
        <v>0</v>
      </c>
      <c r="R1232" s="48" t="s">
        <v>2195</v>
      </c>
      <c r="S1232" s="25">
        <v>0</v>
      </c>
      <c r="T1232" s="23">
        <v>0</v>
      </c>
      <c r="U1232" s="36">
        <f>VLOOKUP(表2[[#This Row],[2014 Segment]],表3[],3)</f>
        <v>0</v>
      </c>
      <c r="V1232" s="50"/>
      <c r="W1232" s="25">
        <f>表2[[#This Row],[GR]]+表2[[#This Row],[根据BU需调整GR]]</f>
        <v>0</v>
      </c>
      <c r="X1232" s="23">
        <f>表2[[#This Row],[MAT销量]]*(1+表2[[#This Row],[调整后GR2]])</f>
        <v>0</v>
      </c>
      <c r="Y1232" s="23">
        <f>表2[[#This Row],[调整结果]]/12/114.03</f>
        <v>0</v>
      </c>
      <c r="Z1232" s="27">
        <f>ROUND(表2[[#This Row],[调整结果]]-表2[[#This Row],[14 ECI金额]],0)</f>
        <v>0</v>
      </c>
      <c r="AA1232" t="s">
        <v>2198</v>
      </c>
    </row>
    <row r="1233" spans="1:27" x14ac:dyDescent="0.2">
      <c r="A1233" t="s">
        <v>1806</v>
      </c>
      <c r="B1233" s="38" t="s">
        <v>452</v>
      </c>
      <c r="C1233" t="s">
        <v>1848</v>
      </c>
      <c r="D1233" s="38" t="s">
        <v>1849</v>
      </c>
      <c r="E1233" s="38" t="s">
        <v>1851</v>
      </c>
      <c r="F1233">
        <v>11200045</v>
      </c>
      <c r="G1233" s="39" t="s">
        <v>1857</v>
      </c>
      <c r="H1233" s="39" t="s">
        <v>105</v>
      </c>
      <c r="I1233" s="38" t="s">
        <v>3</v>
      </c>
      <c r="J1233" s="38" t="s">
        <v>1858</v>
      </c>
      <c r="K1233" s="38" t="s">
        <v>104</v>
      </c>
      <c r="L1233" s="38">
        <v>500</v>
      </c>
      <c r="M1233" s="38">
        <v>1100</v>
      </c>
      <c r="N1233" s="2">
        <v>36000</v>
      </c>
      <c r="O1233" s="2">
        <v>1</v>
      </c>
      <c r="P1233" s="2">
        <v>7602.2666666667001</v>
      </c>
      <c r="Q1233" s="3">
        <v>0.15838055555555999</v>
      </c>
      <c r="R1233" s="48" t="s">
        <v>2195</v>
      </c>
      <c r="S1233" s="25">
        <v>0</v>
      </c>
      <c r="T1233" s="23">
        <v>7602.27</v>
      </c>
      <c r="U1233" s="36">
        <f>VLOOKUP(表2[[#This Row],[2014 Segment]],表3[],3)</f>
        <v>0</v>
      </c>
      <c r="V1233" s="50"/>
      <c r="W1233" s="25">
        <f>表2[[#This Row],[GR]]+表2[[#This Row],[根据BU需调整GR]]</f>
        <v>0</v>
      </c>
      <c r="X1233" s="23">
        <f>表2[[#This Row],[MAT销量]]*(1+表2[[#This Row],[调整后GR2]])</f>
        <v>7602.2666666667001</v>
      </c>
      <c r="Y1233" s="23">
        <f>表2[[#This Row],[调整结果]]/12/114.03</f>
        <v>5.5557504360451198</v>
      </c>
      <c r="Z1233" s="27">
        <f>ROUND(表2[[#This Row],[调整结果]]-表2[[#This Row],[14 ECI金额]],0)</f>
        <v>0</v>
      </c>
      <c r="AA1233" t="s">
        <v>2198</v>
      </c>
    </row>
    <row r="1234" spans="1:27" x14ac:dyDescent="0.2">
      <c r="A1234" t="s">
        <v>1806</v>
      </c>
      <c r="B1234" s="38" t="s">
        <v>452</v>
      </c>
      <c r="C1234" t="s">
        <v>1848</v>
      </c>
      <c r="D1234" s="38" t="s">
        <v>1849</v>
      </c>
      <c r="E1234" s="38" t="s">
        <v>1850</v>
      </c>
      <c r="F1234">
        <v>11200048</v>
      </c>
      <c r="G1234" s="39" t="s">
        <v>457</v>
      </c>
      <c r="H1234" s="39" t="s">
        <v>105</v>
      </c>
      <c r="I1234" s="38" t="s">
        <v>3</v>
      </c>
      <c r="J1234" s="38" t="s">
        <v>42</v>
      </c>
      <c r="K1234" s="38" t="s">
        <v>104</v>
      </c>
      <c r="L1234" s="38">
        <v>700</v>
      </c>
      <c r="M1234" s="38">
        <v>800</v>
      </c>
      <c r="N1234" s="2">
        <v>36000</v>
      </c>
      <c r="O1234" s="2">
        <v>1</v>
      </c>
      <c r="P1234" s="2">
        <v>0</v>
      </c>
      <c r="Q1234" s="3">
        <v>0</v>
      </c>
      <c r="R1234" s="48" t="s">
        <v>2195</v>
      </c>
      <c r="S1234" s="25">
        <v>0</v>
      </c>
      <c r="T1234" s="23">
        <v>0</v>
      </c>
      <c r="U1234" s="36">
        <f>VLOOKUP(表2[[#This Row],[2014 Segment]],表3[],3)</f>
        <v>0</v>
      </c>
      <c r="V1234" s="50"/>
      <c r="W1234" s="25">
        <f>表2[[#This Row],[GR]]+表2[[#This Row],[根据BU需调整GR]]</f>
        <v>0</v>
      </c>
      <c r="X1234" s="23">
        <f>表2[[#This Row],[MAT销量]]*(1+表2[[#This Row],[调整后GR2]])</f>
        <v>0</v>
      </c>
      <c r="Y1234" s="23">
        <f>表2[[#This Row],[调整结果]]/12/114.03</f>
        <v>0</v>
      </c>
      <c r="Z1234" s="27">
        <f>ROUND(表2[[#This Row],[调整结果]]-表2[[#This Row],[14 ECI金额]],0)</f>
        <v>0</v>
      </c>
      <c r="AA1234" t="s">
        <v>2198</v>
      </c>
    </row>
    <row r="1235" spans="1:27" x14ac:dyDescent="0.2">
      <c r="A1235" t="s">
        <v>1806</v>
      </c>
      <c r="B1235" s="38" t="s">
        <v>452</v>
      </c>
      <c r="C1235" t="s">
        <v>1848</v>
      </c>
      <c r="D1235" s="38" t="s">
        <v>1849</v>
      </c>
      <c r="E1235" s="38" t="s">
        <v>1855</v>
      </c>
      <c r="F1235">
        <v>11200055</v>
      </c>
      <c r="G1235" s="39" t="s">
        <v>284</v>
      </c>
      <c r="H1235" s="39" t="s">
        <v>105</v>
      </c>
      <c r="I1235" s="38" t="s">
        <v>3</v>
      </c>
      <c r="J1235" s="38" t="s">
        <v>285</v>
      </c>
      <c r="K1235" s="38" t="s">
        <v>104</v>
      </c>
      <c r="L1235" s="38">
        <v>1100</v>
      </c>
      <c r="M1235" s="38">
        <v>1200</v>
      </c>
      <c r="N1235" s="2">
        <v>45600</v>
      </c>
      <c r="O1235" s="2">
        <v>1</v>
      </c>
      <c r="P1235" s="2">
        <v>20373.68</v>
      </c>
      <c r="Q1235" s="3">
        <v>0.97005131578947001</v>
      </c>
      <c r="R1235" s="48" t="s">
        <v>2197</v>
      </c>
      <c r="S1235" s="25">
        <v>0</v>
      </c>
      <c r="T1235" s="23">
        <v>20373.68</v>
      </c>
      <c r="U1235" s="36">
        <f>VLOOKUP(表2[[#This Row],[2014 Segment]],表3[],3)</f>
        <v>0</v>
      </c>
      <c r="V1235" s="50"/>
      <c r="W1235" s="25">
        <f>表2[[#This Row],[GR]]+表2[[#This Row],[根据BU需调整GR]]</f>
        <v>0</v>
      </c>
      <c r="X1235" s="23">
        <f>表2[[#This Row],[MAT销量]]*(1+表2[[#This Row],[调整后GR2]])</f>
        <v>20373.68</v>
      </c>
      <c r="Y1235" s="23">
        <f>表2[[#This Row],[调整结果]]/12/114.03</f>
        <v>14.889122745476335</v>
      </c>
      <c r="Z1235" s="27">
        <f>ROUND(表2[[#This Row],[调整结果]]-表2[[#This Row],[14 ECI金额]],0)</f>
        <v>0</v>
      </c>
      <c r="AA1235" t="s">
        <v>2198</v>
      </c>
    </row>
    <row r="1236" spans="1:27" x14ac:dyDescent="0.2">
      <c r="A1236" t="s">
        <v>1806</v>
      </c>
      <c r="B1236" s="38" t="s">
        <v>452</v>
      </c>
      <c r="C1236" t="s">
        <v>1848</v>
      </c>
      <c r="D1236" s="38" t="s">
        <v>1849</v>
      </c>
      <c r="E1236" s="38" t="s">
        <v>1855</v>
      </c>
      <c r="F1236">
        <v>11200056</v>
      </c>
      <c r="G1236" s="39" t="s">
        <v>658</v>
      </c>
      <c r="H1236" s="39" t="s">
        <v>103</v>
      </c>
      <c r="I1236" s="38" t="s">
        <v>3</v>
      </c>
      <c r="J1236" s="38" t="s">
        <v>285</v>
      </c>
      <c r="K1236" s="38" t="s">
        <v>104</v>
      </c>
      <c r="L1236" s="38">
        <v>2000</v>
      </c>
      <c r="M1236" s="38">
        <v>3200</v>
      </c>
      <c r="N1236" s="2">
        <v>38940.68</v>
      </c>
      <c r="O1236" s="2">
        <v>1</v>
      </c>
      <c r="P1236" s="2">
        <v>34969.599999999999</v>
      </c>
      <c r="Q1236" s="3">
        <v>1</v>
      </c>
      <c r="R1236" s="48" t="s">
        <v>2197</v>
      </c>
      <c r="S1236" s="25">
        <v>0</v>
      </c>
      <c r="T1236" s="23">
        <v>34969.599999999999</v>
      </c>
      <c r="U1236" s="36">
        <f>VLOOKUP(表2[[#This Row],[2014 Segment]],表3[],3)</f>
        <v>0</v>
      </c>
      <c r="V1236" s="50"/>
      <c r="W1236" s="25">
        <f>表2[[#This Row],[GR]]+表2[[#This Row],[根据BU需调整GR]]</f>
        <v>0</v>
      </c>
      <c r="X1236" s="23">
        <f>表2[[#This Row],[MAT销量]]*(1+表2[[#This Row],[调整后GR2]])</f>
        <v>34969.599999999999</v>
      </c>
      <c r="Y1236" s="23">
        <f>表2[[#This Row],[调整结果]]/12/114.03</f>
        <v>25.555847876289864</v>
      </c>
      <c r="Z1236" s="27">
        <f>ROUND(表2[[#This Row],[调整结果]]-表2[[#This Row],[14 ECI金额]],0)</f>
        <v>0</v>
      </c>
      <c r="AA1236" t="s">
        <v>2198</v>
      </c>
    </row>
    <row r="1237" spans="1:27" x14ac:dyDescent="0.2">
      <c r="A1237" t="s">
        <v>1806</v>
      </c>
      <c r="B1237" s="38" t="s">
        <v>452</v>
      </c>
      <c r="C1237" t="s">
        <v>1848</v>
      </c>
      <c r="D1237" s="38" t="s">
        <v>1849</v>
      </c>
      <c r="E1237" s="38" t="s">
        <v>1851</v>
      </c>
      <c r="F1237">
        <v>11200057</v>
      </c>
      <c r="G1237" s="39" t="s">
        <v>1859</v>
      </c>
      <c r="H1237" s="39" t="s">
        <v>105</v>
      </c>
      <c r="I1237" s="38" t="s">
        <v>3</v>
      </c>
      <c r="J1237" s="38" t="s">
        <v>42</v>
      </c>
      <c r="K1237" s="38" t="s">
        <v>107</v>
      </c>
      <c r="L1237" s="38">
        <v>200</v>
      </c>
      <c r="M1237" s="38">
        <v>50</v>
      </c>
      <c r="N1237" s="2">
        <v>36000</v>
      </c>
      <c r="O1237" s="2">
        <v>1</v>
      </c>
      <c r="P1237" s="2">
        <v>3040.9333333333002</v>
      </c>
      <c r="Q1237" s="3">
        <v>0.14732500000000001</v>
      </c>
      <c r="R1237" s="48" t="s">
        <v>2195</v>
      </c>
      <c r="S1237" s="25">
        <v>0</v>
      </c>
      <c r="T1237" s="23">
        <v>3040.93</v>
      </c>
      <c r="U1237" s="36">
        <f>VLOOKUP(表2[[#This Row],[2014 Segment]],表3[],3)</f>
        <v>0</v>
      </c>
      <c r="V1237" s="50"/>
      <c r="W1237" s="25">
        <f>表2[[#This Row],[GR]]+表2[[#This Row],[根据BU需调整GR]]</f>
        <v>0</v>
      </c>
      <c r="X1237" s="23">
        <f>表2[[#This Row],[MAT销量]]*(1+表2[[#This Row],[调整后GR2]])</f>
        <v>3040.9333333333002</v>
      </c>
      <c r="Y1237" s="23">
        <f>表2[[#This Row],[调整结果]]/12/114.03</f>
        <v>2.2223196624669677</v>
      </c>
      <c r="Z1237" s="27">
        <f>ROUND(表2[[#This Row],[调整结果]]-表2[[#This Row],[14 ECI金额]],0)</f>
        <v>0</v>
      </c>
      <c r="AA1237" t="s">
        <v>2198</v>
      </c>
    </row>
    <row r="1238" spans="1:27" x14ac:dyDescent="0.2">
      <c r="A1238" t="s">
        <v>1806</v>
      </c>
      <c r="B1238" s="38" t="s">
        <v>452</v>
      </c>
      <c r="C1238" t="s">
        <v>1848</v>
      </c>
      <c r="D1238" s="38" t="s">
        <v>1849</v>
      </c>
      <c r="E1238" s="38" t="s">
        <v>1850</v>
      </c>
      <c r="F1238">
        <v>11200060</v>
      </c>
      <c r="G1238" s="39" t="s">
        <v>1860</v>
      </c>
      <c r="H1238" s="39" t="s">
        <v>105</v>
      </c>
      <c r="I1238" s="38" t="s">
        <v>3</v>
      </c>
      <c r="J1238" s="38" t="s">
        <v>42</v>
      </c>
      <c r="K1238" s="38" t="s">
        <v>106</v>
      </c>
      <c r="L1238" s="38">
        <v>430</v>
      </c>
      <c r="M1238" s="38">
        <v>500</v>
      </c>
      <c r="N1238" s="2">
        <v>36000</v>
      </c>
      <c r="O1238" s="2">
        <v>1</v>
      </c>
      <c r="P1238" s="2">
        <v>4561.2</v>
      </c>
      <c r="Q1238" s="3">
        <v>0.19196944444444</v>
      </c>
      <c r="R1238" s="48" t="s">
        <v>2195</v>
      </c>
      <c r="S1238" s="25">
        <v>0</v>
      </c>
      <c r="T1238" s="23">
        <v>4561.2</v>
      </c>
      <c r="U1238" s="36">
        <f>VLOOKUP(表2[[#This Row],[2014 Segment]],表3[],3)</f>
        <v>0</v>
      </c>
      <c r="V1238" s="50"/>
      <c r="W1238" s="25">
        <f>表2[[#This Row],[GR]]+表2[[#This Row],[根据BU需调整GR]]</f>
        <v>0</v>
      </c>
      <c r="X1238" s="23">
        <f>表2[[#This Row],[MAT销量]]*(1+表2[[#This Row],[调整后GR2]])</f>
        <v>4561.2</v>
      </c>
      <c r="Y1238" s="23">
        <f>表2[[#This Row],[调整结果]]/12/114.03</f>
        <v>3.333333333333333</v>
      </c>
      <c r="Z1238" s="27">
        <f>ROUND(表2[[#This Row],[调整结果]]-表2[[#This Row],[14 ECI金额]],0)</f>
        <v>0</v>
      </c>
      <c r="AA1238" t="s">
        <v>2198</v>
      </c>
    </row>
    <row r="1239" spans="1:27" x14ac:dyDescent="0.2">
      <c r="A1239" t="s">
        <v>1806</v>
      </c>
      <c r="B1239" s="38" t="s">
        <v>452</v>
      </c>
      <c r="C1239" t="s">
        <v>1848</v>
      </c>
      <c r="D1239" s="38" t="s">
        <v>1849</v>
      </c>
      <c r="E1239" s="38" t="s">
        <v>1850</v>
      </c>
      <c r="F1239">
        <v>11200069</v>
      </c>
      <c r="G1239" s="39" t="s">
        <v>659</v>
      </c>
      <c r="H1239" s="39" t="s">
        <v>105</v>
      </c>
      <c r="I1239" s="38" t="s">
        <v>3</v>
      </c>
      <c r="J1239" s="38" t="s">
        <v>42</v>
      </c>
      <c r="K1239" s="38" t="s">
        <v>104</v>
      </c>
      <c r="L1239" s="38">
        <v>550</v>
      </c>
      <c r="M1239" s="38">
        <v>500</v>
      </c>
      <c r="N1239" s="2">
        <v>60000</v>
      </c>
      <c r="O1239" s="2">
        <v>1</v>
      </c>
      <c r="P1239" s="2">
        <v>51086.093333333003</v>
      </c>
      <c r="Q1239" s="3">
        <v>0.71455683333332998</v>
      </c>
      <c r="R1239" s="48" t="s">
        <v>2197</v>
      </c>
      <c r="S1239" s="25">
        <v>0</v>
      </c>
      <c r="T1239" s="23">
        <v>51086.09</v>
      </c>
      <c r="U1239" s="36">
        <f>VLOOKUP(表2[[#This Row],[2014 Segment]],表3[],3)</f>
        <v>0</v>
      </c>
      <c r="V1239" s="50"/>
      <c r="W1239" s="25">
        <f>表2[[#This Row],[GR]]+表2[[#This Row],[根据BU需调整GR]]</f>
        <v>0</v>
      </c>
      <c r="X1239" s="23">
        <f>表2[[#This Row],[MAT销量]]*(1+表2[[#This Row],[调整后GR2]])</f>
        <v>51086.093333333003</v>
      </c>
      <c r="Y1239" s="23">
        <f>表2[[#This Row],[调整结果]]/12/114.03</f>
        <v>37.333810790532461</v>
      </c>
      <c r="Z1239" s="27">
        <f>ROUND(表2[[#This Row],[调整结果]]-表2[[#This Row],[14 ECI金额]],0)</f>
        <v>0</v>
      </c>
      <c r="AA1239" t="s">
        <v>2198</v>
      </c>
    </row>
    <row r="1240" spans="1:27" x14ac:dyDescent="0.2">
      <c r="A1240" t="s">
        <v>1806</v>
      </c>
      <c r="B1240" s="38" t="s">
        <v>452</v>
      </c>
      <c r="C1240" t="s">
        <v>1848</v>
      </c>
      <c r="D1240" s="38" t="s">
        <v>1849</v>
      </c>
      <c r="E1240" s="38" t="s">
        <v>1852</v>
      </c>
      <c r="F1240">
        <v>13000431</v>
      </c>
      <c r="G1240" s="39" t="s">
        <v>1861</v>
      </c>
      <c r="H1240" s="39" t="s">
        <v>105</v>
      </c>
      <c r="I1240" s="38" t="s">
        <v>3</v>
      </c>
      <c r="J1240" s="38" t="s">
        <v>42</v>
      </c>
      <c r="K1240" s="38" t="s">
        <v>104</v>
      </c>
      <c r="L1240" s="38">
        <v>800</v>
      </c>
      <c r="M1240" s="38">
        <v>500</v>
      </c>
      <c r="N1240" s="2">
        <v>48000</v>
      </c>
      <c r="O1240" s="2">
        <v>1</v>
      </c>
      <c r="P1240" s="2">
        <v>46221.226666666997</v>
      </c>
      <c r="Q1240" s="3">
        <v>0.79301166666667</v>
      </c>
      <c r="R1240" s="48" t="s">
        <v>2197</v>
      </c>
      <c r="S1240" s="25">
        <v>0</v>
      </c>
      <c r="T1240" s="23">
        <v>46221.23</v>
      </c>
      <c r="U1240" s="36">
        <f>VLOOKUP(表2[[#This Row],[2014 Segment]],表3[],3)</f>
        <v>0</v>
      </c>
      <c r="V1240" s="50"/>
      <c r="W1240" s="25">
        <f>表2[[#This Row],[GR]]+表2[[#This Row],[根据BU需调整GR]]</f>
        <v>0</v>
      </c>
      <c r="X1240" s="23">
        <f>表2[[#This Row],[MAT销量]]*(1+表2[[#This Row],[调整后GR2]])</f>
        <v>46221.226666666997</v>
      </c>
      <c r="Y1240" s="23">
        <f>表2[[#This Row],[调整结果]]/12/114.03</f>
        <v>33.778557299736178</v>
      </c>
      <c r="Z1240" s="27">
        <f>ROUND(表2[[#This Row],[调整结果]]-表2[[#This Row],[14 ECI金额]],0)</f>
        <v>0</v>
      </c>
      <c r="AA1240" t="s">
        <v>2198</v>
      </c>
    </row>
    <row r="1241" spans="1:27" x14ac:dyDescent="0.2">
      <c r="A1241" t="s">
        <v>1806</v>
      </c>
      <c r="B1241" s="38" t="s">
        <v>452</v>
      </c>
      <c r="C1241" t="s">
        <v>1848</v>
      </c>
      <c r="D1241" s="38" t="s">
        <v>1849</v>
      </c>
      <c r="E1241" s="38" t="s">
        <v>1855</v>
      </c>
      <c r="F1241">
        <v>91007973</v>
      </c>
      <c r="G1241" s="39" t="s">
        <v>1862</v>
      </c>
      <c r="H1241" s="39" t="s">
        <v>105</v>
      </c>
      <c r="I1241" s="38" t="s">
        <v>3</v>
      </c>
      <c r="J1241" s="38" t="s">
        <v>42</v>
      </c>
      <c r="K1241" s="38" t="s">
        <v>106</v>
      </c>
      <c r="L1241" s="38">
        <v>430</v>
      </c>
      <c r="M1241" s="38">
        <v>500</v>
      </c>
      <c r="N1241" s="2">
        <v>36000</v>
      </c>
      <c r="O1241" s="2">
        <v>1</v>
      </c>
      <c r="P1241" s="2">
        <v>0</v>
      </c>
      <c r="Q1241" s="3">
        <v>6.7177777777778003E-2</v>
      </c>
      <c r="R1241" s="48" t="s">
        <v>2195</v>
      </c>
      <c r="S1241" s="25">
        <v>0</v>
      </c>
      <c r="T1241" s="23">
        <v>0</v>
      </c>
      <c r="U1241" s="36">
        <f>VLOOKUP(表2[[#This Row],[2014 Segment]],表3[],3)</f>
        <v>0</v>
      </c>
      <c r="V1241" s="50"/>
      <c r="W1241" s="25">
        <f>表2[[#This Row],[GR]]+表2[[#This Row],[根据BU需调整GR]]</f>
        <v>0</v>
      </c>
      <c r="X1241" s="23">
        <f>表2[[#This Row],[MAT销量]]*(1+表2[[#This Row],[调整后GR2]])</f>
        <v>0</v>
      </c>
      <c r="Y1241" s="23">
        <f>表2[[#This Row],[调整结果]]/12/114.03</f>
        <v>0</v>
      </c>
      <c r="Z1241" s="27">
        <f>ROUND(表2[[#This Row],[调整结果]]-表2[[#This Row],[14 ECI金额]],0)</f>
        <v>0</v>
      </c>
      <c r="AA1241" t="s">
        <v>2198</v>
      </c>
    </row>
    <row r="1242" spans="1:27" x14ac:dyDescent="0.2">
      <c r="A1242" t="s">
        <v>1806</v>
      </c>
      <c r="B1242" s="38" t="s">
        <v>452</v>
      </c>
      <c r="C1242" t="s">
        <v>1848</v>
      </c>
      <c r="D1242" s="38" t="s">
        <v>1849</v>
      </c>
      <c r="E1242" s="38" t="s">
        <v>1855</v>
      </c>
      <c r="F1242">
        <v>91009646</v>
      </c>
      <c r="G1242" s="39" t="s">
        <v>1863</v>
      </c>
      <c r="H1242" s="39" t="s">
        <v>105</v>
      </c>
      <c r="I1242" s="38" t="s">
        <v>3</v>
      </c>
      <c r="J1242" s="38" t="s">
        <v>42</v>
      </c>
      <c r="K1242" s="38" t="s">
        <v>104</v>
      </c>
      <c r="L1242" s="38">
        <v>800</v>
      </c>
      <c r="M1242" s="38">
        <v>1000</v>
      </c>
      <c r="N1242" s="2">
        <v>36000</v>
      </c>
      <c r="O1242" s="2">
        <v>1</v>
      </c>
      <c r="P1242" s="2">
        <v>4865.4666666666999</v>
      </c>
      <c r="Q1242" s="3">
        <v>6.9688888888888995E-2</v>
      </c>
      <c r="R1242" s="48" t="s">
        <v>2195</v>
      </c>
      <c r="S1242" s="25">
        <v>0</v>
      </c>
      <c r="T1242" s="23">
        <v>4865.47</v>
      </c>
      <c r="U1242" s="36">
        <f>VLOOKUP(表2[[#This Row],[2014 Segment]],表3[],3)</f>
        <v>0</v>
      </c>
      <c r="V1242" s="50"/>
      <c r="W1242" s="25">
        <f>表2[[#This Row],[GR]]+表2[[#This Row],[根据BU需调整GR]]</f>
        <v>0</v>
      </c>
      <c r="X1242" s="23">
        <f>表2[[#This Row],[MAT销量]]*(1+表2[[#This Row],[调整后GR2]])</f>
        <v>4865.4666666666999</v>
      </c>
      <c r="Y1242" s="23">
        <f>表2[[#This Row],[调整结果]]/12/114.03</f>
        <v>3.5556919718982574</v>
      </c>
      <c r="Z1242" s="27">
        <f>ROUND(表2[[#This Row],[调整结果]]-表2[[#This Row],[14 ECI金额]],0)</f>
        <v>0</v>
      </c>
      <c r="AA1242" t="s">
        <v>2198</v>
      </c>
    </row>
    <row r="1243" spans="1:27" x14ac:dyDescent="0.2">
      <c r="A1243" t="s">
        <v>1806</v>
      </c>
      <c r="B1243" s="38" t="s">
        <v>452</v>
      </c>
      <c r="C1243" t="s">
        <v>1848</v>
      </c>
      <c r="D1243" s="38" t="s">
        <v>1849</v>
      </c>
      <c r="E1243" s="38" t="s">
        <v>1850</v>
      </c>
      <c r="F1243">
        <v>91011106</v>
      </c>
      <c r="G1243" s="39" t="s">
        <v>1864</v>
      </c>
      <c r="H1243" s="39" t="s">
        <v>105</v>
      </c>
      <c r="I1243" s="38" t="s">
        <v>3</v>
      </c>
      <c r="J1243" s="38" t="s">
        <v>42</v>
      </c>
      <c r="K1243" s="38" t="s">
        <v>106</v>
      </c>
      <c r="L1243" s="38">
        <v>880</v>
      </c>
      <c r="M1243" s="38">
        <v>500</v>
      </c>
      <c r="N1243" s="2">
        <v>36000</v>
      </c>
      <c r="O1243" s="2">
        <v>1</v>
      </c>
      <c r="P1243" s="2">
        <v>16268.506666667001</v>
      </c>
      <c r="Q1243" s="3">
        <v>0.46416722222222001</v>
      </c>
      <c r="R1243" s="48" t="s">
        <v>2196</v>
      </c>
      <c r="S1243" s="25">
        <v>0</v>
      </c>
      <c r="T1243" s="23">
        <v>16268.51</v>
      </c>
      <c r="U1243" s="36">
        <f>VLOOKUP(表2[[#This Row],[2014 Segment]],表3[],3)</f>
        <v>0</v>
      </c>
      <c r="V1243" s="50"/>
      <c r="W1243" s="25">
        <f>表2[[#This Row],[GR]]+表2[[#This Row],[根据BU需调整GR]]</f>
        <v>0</v>
      </c>
      <c r="X1243" s="23">
        <f>表2[[#This Row],[MAT销量]]*(1+表2[[#This Row],[调整后GR2]])</f>
        <v>16268.506666667001</v>
      </c>
      <c r="Y1243" s="23">
        <f>表2[[#This Row],[调整结果]]/12/114.03</f>
        <v>11.889054537305242</v>
      </c>
      <c r="Z1243" s="27">
        <f>ROUND(表2[[#This Row],[调整结果]]-表2[[#This Row],[14 ECI金额]],0)</f>
        <v>0</v>
      </c>
      <c r="AA1243" t="s">
        <v>2198</v>
      </c>
    </row>
    <row r="1244" spans="1:27" x14ac:dyDescent="0.2">
      <c r="A1244" t="s">
        <v>1806</v>
      </c>
      <c r="B1244" s="38" t="s">
        <v>452</v>
      </c>
      <c r="C1244" t="s">
        <v>1848</v>
      </c>
      <c r="D1244" s="38" t="s">
        <v>1849</v>
      </c>
      <c r="E1244" s="38" t="s">
        <v>1852</v>
      </c>
      <c r="F1244">
        <v>91014366</v>
      </c>
      <c r="G1244" s="39" t="s">
        <v>1865</v>
      </c>
      <c r="H1244" s="39" t="s">
        <v>105</v>
      </c>
      <c r="I1244" s="38" t="s">
        <v>3</v>
      </c>
      <c r="J1244" s="38" t="s">
        <v>42</v>
      </c>
      <c r="K1244" s="38" t="s">
        <v>107</v>
      </c>
      <c r="L1244" s="38">
        <v>30</v>
      </c>
      <c r="M1244" s="38">
        <v>120</v>
      </c>
      <c r="N1244" s="2">
        <v>36000</v>
      </c>
      <c r="O1244" s="2">
        <v>1</v>
      </c>
      <c r="P1244" s="2">
        <v>12163.2</v>
      </c>
      <c r="Q1244" s="3">
        <v>0.32200361111110998</v>
      </c>
      <c r="R1244" s="48" t="s">
        <v>2196</v>
      </c>
      <c r="S1244" s="25">
        <v>0</v>
      </c>
      <c r="T1244" s="23">
        <v>12163.2</v>
      </c>
      <c r="U1244" s="36">
        <f>VLOOKUP(表2[[#This Row],[2014 Segment]],表3[],3)</f>
        <v>0</v>
      </c>
      <c r="V1244" s="50"/>
      <c r="W1244" s="25">
        <f>表2[[#This Row],[GR]]+表2[[#This Row],[根据BU需调整GR]]</f>
        <v>0</v>
      </c>
      <c r="X1244" s="23">
        <f>表2[[#This Row],[MAT销量]]*(1+表2[[#This Row],[调整后GR2]])</f>
        <v>12163.2</v>
      </c>
      <c r="Y1244" s="23">
        <f>表2[[#This Row],[调整结果]]/12/114.03</f>
        <v>8.8888888888888893</v>
      </c>
      <c r="Z1244" s="27">
        <f>ROUND(表2[[#This Row],[调整结果]]-表2[[#This Row],[14 ECI金额]],0)</f>
        <v>0</v>
      </c>
      <c r="AA1244" t="s">
        <v>2198</v>
      </c>
    </row>
    <row r="1245" spans="1:27" x14ac:dyDescent="0.2">
      <c r="A1245" t="s">
        <v>1806</v>
      </c>
      <c r="B1245" s="38" t="s">
        <v>452</v>
      </c>
      <c r="C1245" t="s">
        <v>1848</v>
      </c>
      <c r="D1245" s="38" t="s">
        <v>1849</v>
      </c>
      <c r="E1245" s="38" t="s">
        <v>1852</v>
      </c>
      <c r="F1245">
        <v>91025868</v>
      </c>
      <c r="G1245" s="39" t="s">
        <v>1866</v>
      </c>
      <c r="H1245" s="39" t="s">
        <v>105</v>
      </c>
      <c r="I1245" s="38" t="s">
        <v>3</v>
      </c>
      <c r="J1245" s="38" t="s">
        <v>42</v>
      </c>
      <c r="K1245" s="38" t="s">
        <v>106</v>
      </c>
      <c r="L1245" s="38">
        <v>250</v>
      </c>
      <c r="M1245" s="38">
        <v>450</v>
      </c>
      <c r="N1245" s="2">
        <v>36000</v>
      </c>
      <c r="O1245" s="2">
        <v>1</v>
      </c>
      <c r="P1245" s="2">
        <v>10947.28</v>
      </c>
      <c r="Q1245" s="3">
        <v>0.28449277777777998</v>
      </c>
      <c r="R1245" s="48" t="s">
        <v>2196</v>
      </c>
      <c r="S1245" s="25">
        <v>0</v>
      </c>
      <c r="T1245" s="23">
        <v>10947.28</v>
      </c>
      <c r="U1245" s="36">
        <f>VLOOKUP(表2[[#This Row],[2014 Segment]],表3[],3)</f>
        <v>0</v>
      </c>
      <c r="V1245" s="50"/>
      <c r="W1245" s="25">
        <f>表2[[#This Row],[GR]]+表2[[#This Row],[根据BU需调整GR]]</f>
        <v>0</v>
      </c>
      <c r="X1245" s="23">
        <f>表2[[#This Row],[MAT销量]]*(1+表2[[#This Row],[调整后GR2]])</f>
        <v>10947.28</v>
      </c>
      <c r="Y1245" s="23">
        <f>表2[[#This Row],[调整结果]]/12/114.03</f>
        <v>8.0002923207343102</v>
      </c>
      <c r="Z1245" s="27">
        <f>ROUND(表2[[#This Row],[调整结果]]-表2[[#This Row],[14 ECI金额]],0)</f>
        <v>0</v>
      </c>
      <c r="AA1245" t="s">
        <v>2198</v>
      </c>
    </row>
    <row r="1246" spans="1:27" x14ac:dyDescent="0.2">
      <c r="A1246" t="s">
        <v>1806</v>
      </c>
      <c r="B1246" s="38" t="s">
        <v>452</v>
      </c>
      <c r="C1246" t="s">
        <v>1848</v>
      </c>
      <c r="D1246" s="38" t="s">
        <v>1849</v>
      </c>
      <c r="E1246" s="38" t="s">
        <v>1852</v>
      </c>
      <c r="F1246">
        <v>91029216</v>
      </c>
      <c r="G1246" s="39" t="s">
        <v>1867</v>
      </c>
      <c r="H1246" s="39" t="s">
        <v>105</v>
      </c>
      <c r="I1246" s="38" t="s">
        <v>3</v>
      </c>
      <c r="J1246" s="38" t="s">
        <v>42</v>
      </c>
      <c r="K1246" s="38" t="s">
        <v>106</v>
      </c>
      <c r="L1246" s="38">
        <v>10</v>
      </c>
      <c r="M1246" s="38">
        <v>30</v>
      </c>
      <c r="N1246" s="2">
        <v>36000</v>
      </c>
      <c r="O1246" s="2">
        <v>1</v>
      </c>
      <c r="P1246" s="2">
        <v>6841.8666666667004</v>
      </c>
      <c r="Q1246" s="3">
        <v>0.17036694444444</v>
      </c>
      <c r="R1246" s="48" t="s">
        <v>2195</v>
      </c>
      <c r="S1246" s="25">
        <v>0</v>
      </c>
      <c r="T1246" s="23">
        <v>6841.87</v>
      </c>
      <c r="U1246" s="36">
        <f>VLOOKUP(表2[[#This Row],[2014 Segment]],表3[],3)</f>
        <v>0</v>
      </c>
      <c r="V1246" s="50"/>
      <c r="W1246" s="25">
        <f>表2[[#This Row],[GR]]+表2[[#This Row],[根据BU需调整GR]]</f>
        <v>0</v>
      </c>
      <c r="X1246" s="23">
        <f>表2[[#This Row],[MAT销量]]*(1+表2[[#This Row],[调整后GR2]])</f>
        <v>6841.8666666667004</v>
      </c>
      <c r="Y1246" s="23">
        <f>表2[[#This Row],[调整结果]]/12/114.03</f>
        <v>5.0000487201224102</v>
      </c>
      <c r="Z1246" s="27">
        <f>ROUND(表2[[#This Row],[调整结果]]-表2[[#This Row],[14 ECI金额]],0)</f>
        <v>0</v>
      </c>
      <c r="AA1246" t="s">
        <v>2198</v>
      </c>
    </row>
    <row r="1247" spans="1:27" x14ac:dyDescent="0.2">
      <c r="A1247" t="s">
        <v>1806</v>
      </c>
      <c r="B1247" s="38" t="s">
        <v>452</v>
      </c>
      <c r="C1247" t="s">
        <v>1868</v>
      </c>
      <c r="D1247" s="38" t="s">
        <v>1869</v>
      </c>
      <c r="E1247" s="38" t="s">
        <v>1870</v>
      </c>
      <c r="F1247">
        <v>10300001</v>
      </c>
      <c r="G1247" s="39" t="s">
        <v>1871</v>
      </c>
      <c r="H1247" s="39" t="s">
        <v>105</v>
      </c>
      <c r="I1247" s="38" t="s">
        <v>1872</v>
      </c>
      <c r="J1247" s="38" t="s">
        <v>1873</v>
      </c>
      <c r="K1247" s="38" t="s">
        <v>106</v>
      </c>
      <c r="L1247" s="38">
        <v>450</v>
      </c>
      <c r="M1247" s="38">
        <v>1000</v>
      </c>
      <c r="N1247" s="2">
        <v>63600</v>
      </c>
      <c r="O1247" s="2">
        <v>1</v>
      </c>
      <c r="P1247" s="2">
        <v>48654.400000000001</v>
      </c>
      <c r="Q1247" s="3">
        <v>0.65414465408805</v>
      </c>
      <c r="R1247" s="48" t="s">
        <v>2197</v>
      </c>
      <c r="S1247" s="25">
        <v>0</v>
      </c>
      <c r="T1247" s="23">
        <v>48654.400000000001</v>
      </c>
      <c r="U1247" s="36">
        <f>VLOOKUP(表2[[#This Row],[2014 Segment]],表3[],3)</f>
        <v>0</v>
      </c>
      <c r="V1247" s="50"/>
      <c r="W1247" s="25">
        <f>表2[[#This Row],[GR]]+表2[[#This Row],[根据BU需调整GR]]</f>
        <v>0</v>
      </c>
      <c r="X1247" s="23">
        <f>表2[[#This Row],[MAT销量]]*(1+表2[[#This Row],[调整后GR2]])</f>
        <v>48654.400000000001</v>
      </c>
      <c r="Y1247" s="23">
        <f>表2[[#This Row],[调整结果]]/12/114.03</f>
        <v>35.556724838492791</v>
      </c>
      <c r="Z1247" s="27">
        <f>ROUND(表2[[#This Row],[调整结果]]-表2[[#This Row],[14 ECI金额]],0)</f>
        <v>0</v>
      </c>
      <c r="AA1247" t="s">
        <v>2198</v>
      </c>
    </row>
    <row r="1248" spans="1:27" x14ac:dyDescent="0.2">
      <c r="A1248" t="s">
        <v>1806</v>
      </c>
      <c r="B1248" s="38" t="s">
        <v>452</v>
      </c>
      <c r="C1248" t="s">
        <v>1868</v>
      </c>
      <c r="D1248" s="38" t="s">
        <v>1869</v>
      </c>
      <c r="E1248" s="38" t="s">
        <v>1874</v>
      </c>
      <c r="F1248">
        <v>10300003</v>
      </c>
      <c r="G1248" s="39" t="s">
        <v>1875</v>
      </c>
      <c r="H1248" s="39" t="s">
        <v>103</v>
      </c>
      <c r="I1248" s="38" t="s">
        <v>1872</v>
      </c>
      <c r="J1248" s="38" t="s">
        <v>1876</v>
      </c>
      <c r="K1248" s="38" t="s">
        <v>106</v>
      </c>
      <c r="L1248" s="38">
        <v>500</v>
      </c>
      <c r="M1248" s="38">
        <v>800</v>
      </c>
      <c r="N1248" s="2">
        <v>284666</v>
      </c>
      <c r="O1248" s="2">
        <v>2</v>
      </c>
      <c r="P1248" s="2">
        <v>349701.6</v>
      </c>
      <c r="Q1248" s="3">
        <v>0.86501162766188999</v>
      </c>
      <c r="R1248" s="48" t="s">
        <v>2197</v>
      </c>
      <c r="S1248" s="25">
        <v>0</v>
      </c>
      <c r="T1248" s="23">
        <v>349701.6</v>
      </c>
      <c r="U1248" s="36">
        <f>VLOOKUP(表2[[#This Row],[2014 Segment]],表3[],3)</f>
        <v>0</v>
      </c>
      <c r="V1248" s="50"/>
      <c r="W1248" s="25">
        <f>表2[[#This Row],[GR]]+表2[[#This Row],[根据BU需调整GR]]</f>
        <v>0</v>
      </c>
      <c r="X1248" s="23">
        <f>表2[[#This Row],[MAT销量]]*(1+表2[[#This Row],[调整后GR2]])</f>
        <v>349701.6</v>
      </c>
      <c r="Y1248" s="23">
        <f>表2[[#This Row],[调整结果]]/12/114.03</f>
        <v>255.56257125317899</v>
      </c>
      <c r="Z1248" s="27">
        <f>ROUND(表2[[#This Row],[调整结果]]-表2[[#This Row],[14 ECI金额]],0)</f>
        <v>0</v>
      </c>
      <c r="AA1248" t="s">
        <v>2198</v>
      </c>
    </row>
    <row r="1249" spans="1:27" x14ac:dyDescent="0.2">
      <c r="A1249" t="s">
        <v>1806</v>
      </c>
      <c r="B1249" s="38" t="s">
        <v>452</v>
      </c>
      <c r="C1249" t="s">
        <v>1868</v>
      </c>
      <c r="D1249" s="38" t="s">
        <v>1869</v>
      </c>
      <c r="E1249" s="38" t="s">
        <v>1877</v>
      </c>
      <c r="F1249">
        <v>10300004</v>
      </c>
      <c r="G1249" s="39" t="s">
        <v>1878</v>
      </c>
      <c r="H1249" s="39" t="s">
        <v>105</v>
      </c>
      <c r="I1249" s="38" t="s">
        <v>1872</v>
      </c>
      <c r="J1249" s="38" t="s">
        <v>1876</v>
      </c>
      <c r="K1249" s="38" t="s">
        <v>106</v>
      </c>
      <c r="L1249" s="38">
        <v>400</v>
      </c>
      <c r="M1249" s="38">
        <v>500</v>
      </c>
      <c r="N1249" s="2">
        <v>667248</v>
      </c>
      <c r="O1249" s="2">
        <v>3</v>
      </c>
      <c r="P1249" s="2">
        <v>605594.29333332996</v>
      </c>
      <c r="Q1249" s="3">
        <v>0.87085617341678001</v>
      </c>
      <c r="R1249" s="48" t="s">
        <v>2197</v>
      </c>
      <c r="S1249" s="25">
        <v>0</v>
      </c>
      <c r="T1249" s="23">
        <v>605594.29</v>
      </c>
      <c r="U1249" s="36">
        <f>VLOOKUP(表2[[#This Row],[2014 Segment]],表3[],3)</f>
        <v>0</v>
      </c>
      <c r="V1249" s="50"/>
      <c r="W1249" s="25">
        <f>表2[[#This Row],[GR]]+表2[[#This Row],[根据BU需调整GR]]</f>
        <v>0</v>
      </c>
      <c r="X1249" s="23">
        <f>表2[[#This Row],[MAT销量]]*(1+表2[[#This Row],[调整后GR2]])</f>
        <v>605594.29333332996</v>
      </c>
      <c r="Y1249" s="23">
        <f>表2[[#This Row],[调整结果]]/12/114.03</f>
        <v>442.56942130238383</v>
      </c>
      <c r="Z1249" s="27">
        <f>ROUND(表2[[#This Row],[调整结果]]-表2[[#This Row],[14 ECI金额]],0)</f>
        <v>0</v>
      </c>
      <c r="AA1249" t="s">
        <v>2198</v>
      </c>
    </row>
    <row r="1250" spans="1:27" x14ac:dyDescent="0.2">
      <c r="A1250" t="s">
        <v>1806</v>
      </c>
      <c r="B1250" s="38" t="s">
        <v>452</v>
      </c>
      <c r="C1250" t="s">
        <v>1868</v>
      </c>
      <c r="D1250" s="38" t="s">
        <v>1869</v>
      </c>
      <c r="E1250" s="38" t="s">
        <v>1877</v>
      </c>
      <c r="F1250">
        <v>10300005</v>
      </c>
      <c r="G1250" s="39" t="s">
        <v>1879</v>
      </c>
      <c r="H1250" s="39" t="s">
        <v>103</v>
      </c>
      <c r="I1250" s="38" t="s">
        <v>1872</v>
      </c>
      <c r="J1250" s="38" t="s">
        <v>1876</v>
      </c>
      <c r="K1250" s="38" t="s">
        <v>104</v>
      </c>
      <c r="L1250" s="38">
        <v>1800</v>
      </c>
      <c r="M1250" s="38">
        <v>6500</v>
      </c>
      <c r="N1250" s="2">
        <v>1351536.8</v>
      </c>
      <c r="O1250" s="2">
        <v>5</v>
      </c>
      <c r="P1250" s="2">
        <v>693318.4</v>
      </c>
      <c r="Q1250" s="3">
        <v>0.46971003675223</v>
      </c>
      <c r="R1250" s="48" t="s">
        <v>62</v>
      </c>
      <c r="S1250" s="25">
        <v>0.2</v>
      </c>
      <c r="T1250" s="23">
        <v>831982.07999999996</v>
      </c>
      <c r="U1250" s="36">
        <f>VLOOKUP(表2[[#This Row],[2014 Segment]],表3[],3)</f>
        <v>0</v>
      </c>
      <c r="V1250" s="50"/>
      <c r="W1250" s="25">
        <f>表2[[#This Row],[GR]]+表2[[#This Row],[根据BU需调整GR]]</f>
        <v>0.2</v>
      </c>
      <c r="X1250" s="23">
        <f>表2[[#This Row],[MAT销量]]*(1+表2[[#This Row],[调整后GR2]])</f>
        <v>831982.07999999996</v>
      </c>
      <c r="Y1250" s="23">
        <f>表2[[#This Row],[调整结果]]/12/114.03</f>
        <v>608.01403139524677</v>
      </c>
      <c r="Z1250" s="27">
        <f>ROUND(表2[[#This Row],[调整结果]]-表2[[#This Row],[14 ECI金额]],0)</f>
        <v>0</v>
      </c>
      <c r="AA1250" t="s">
        <v>2198</v>
      </c>
    </row>
    <row r="1251" spans="1:27" x14ac:dyDescent="0.2">
      <c r="A1251" t="s">
        <v>1806</v>
      </c>
      <c r="B1251" s="38" t="s">
        <v>452</v>
      </c>
      <c r="C1251" t="s">
        <v>1868</v>
      </c>
      <c r="D1251" s="38" t="s">
        <v>1869</v>
      </c>
      <c r="E1251" s="38" t="s">
        <v>1870</v>
      </c>
      <c r="F1251">
        <v>10300007</v>
      </c>
      <c r="G1251" s="39" t="s">
        <v>1880</v>
      </c>
      <c r="H1251" s="39" t="s">
        <v>103</v>
      </c>
      <c r="I1251" s="38" t="s">
        <v>1872</v>
      </c>
      <c r="J1251" s="38" t="s">
        <v>1876</v>
      </c>
      <c r="K1251" s="38" t="s">
        <v>104</v>
      </c>
      <c r="L1251" s="38">
        <v>500</v>
      </c>
      <c r="M1251" s="38">
        <v>1000</v>
      </c>
      <c r="N1251" s="2">
        <v>63661.726999999999</v>
      </c>
      <c r="O1251" s="2">
        <v>1</v>
      </c>
      <c r="P1251" s="2">
        <v>35274.239999999998</v>
      </c>
      <c r="Q1251" s="3">
        <v>0.49587219020934997</v>
      </c>
      <c r="R1251" s="48" t="s">
        <v>2196</v>
      </c>
      <c r="S1251" s="25">
        <v>0</v>
      </c>
      <c r="T1251" s="23">
        <v>35274.239999999998</v>
      </c>
      <c r="U1251" s="36">
        <f>VLOOKUP(表2[[#This Row],[2014 Segment]],表3[],3)</f>
        <v>0</v>
      </c>
      <c r="V1251" s="50"/>
      <c r="W1251" s="25">
        <f>表2[[#This Row],[GR]]+表2[[#This Row],[根据BU需调整GR]]</f>
        <v>0</v>
      </c>
      <c r="X1251" s="23">
        <f>表2[[#This Row],[MAT销量]]*(1+表2[[#This Row],[调整后GR2]])</f>
        <v>35274.239999999998</v>
      </c>
      <c r="Y1251" s="23">
        <f>表2[[#This Row],[调整结果]]/12/114.03</f>
        <v>25.77847934754012</v>
      </c>
      <c r="Z1251" s="27">
        <f>ROUND(表2[[#This Row],[调整结果]]-表2[[#This Row],[14 ECI金额]],0)</f>
        <v>0</v>
      </c>
      <c r="AA1251" t="s">
        <v>2198</v>
      </c>
    </row>
    <row r="1252" spans="1:27" x14ac:dyDescent="0.2">
      <c r="A1252" t="s">
        <v>1806</v>
      </c>
      <c r="B1252" s="38" t="s">
        <v>452</v>
      </c>
      <c r="C1252" t="s">
        <v>1868</v>
      </c>
      <c r="D1252" s="38" t="s">
        <v>1869</v>
      </c>
      <c r="E1252" s="38" t="s">
        <v>1881</v>
      </c>
      <c r="F1252">
        <v>10300008</v>
      </c>
      <c r="G1252" s="39" t="s">
        <v>1882</v>
      </c>
      <c r="H1252" s="39" t="s">
        <v>103</v>
      </c>
      <c r="I1252" s="38" t="s">
        <v>1872</v>
      </c>
      <c r="J1252" s="38" t="s">
        <v>1876</v>
      </c>
      <c r="K1252" s="38" t="s">
        <v>104</v>
      </c>
      <c r="L1252" s="38">
        <v>701</v>
      </c>
      <c r="M1252" s="38">
        <v>5740</v>
      </c>
      <c r="N1252" s="2">
        <v>636637.72</v>
      </c>
      <c r="O1252" s="2">
        <v>3</v>
      </c>
      <c r="P1252" s="2">
        <v>486538.66666667</v>
      </c>
      <c r="Q1252" s="3">
        <v>0.66673168532961002</v>
      </c>
      <c r="R1252" s="48" t="s">
        <v>2197</v>
      </c>
      <c r="S1252" s="25">
        <v>0</v>
      </c>
      <c r="T1252" s="23">
        <v>486538.67</v>
      </c>
      <c r="U1252" s="36">
        <f>VLOOKUP(表2[[#This Row],[2014 Segment]],表3[],3)</f>
        <v>0</v>
      </c>
      <c r="V1252" s="50"/>
      <c r="W1252" s="25">
        <f>表2[[#This Row],[GR]]+表2[[#This Row],[根据BU需调整GR]]</f>
        <v>0</v>
      </c>
      <c r="X1252" s="23">
        <f>表2[[#This Row],[MAT销量]]*(1+表2[[#This Row],[调整后GR2]])</f>
        <v>486538.66666667</v>
      </c>
      <c r="Y1252" s="23">
        <f>表2[[#This Row],[调整结果]]/12/114.03</f>
        <v>355.56335077513955</v>
      </c>
      <c r="Z1252" s="27">
        <f>ROUND(表2[[#This Row],[调整结果]]-表2[[#This Row],[14 ECI金额]],0)</f>
        <v>0</v>
      </c>
      <c r="AA1252" t="s">
        <v>2198</v>
      </c>
    </row>
    <row r="1253" spans="1:27" x14ac:dyDescent="0.2">
      <c r="A1253" t="s">
        <v>1806</v>
      </c>
      <c r="B1253" s="38" t="s">
        <v>452</v>
      </c>
      <c r="C1253" t="s">
        <v>1868</v>
      </c>
      <c r="D1253" s="38" t="s">
        <v>1869</v>
      </c>
      <c r="E1253" s="38" t="s">
        <v>1881</v>
      </c>
      <c r="F1253">
        <v>10300009</v>
      </c>
      <c r="G1253" s="39" t="s">
        <v>1883</v>
      </c>
      <c r="H1253" s="39" t="s">
        <v>103</v>
      </c>
      <c r="I1253" s="38" t="s">
        <v>1872</v>
      </c>
      <c r="J1253" s="38" t="s">
        <v>1876</v>
      </c>
      <c r="K1253" s="38" t="s">
        <v>104</v>
      </c>
      <c r="L1253" s="38">
        <v>2000</v>
      </c>
      <c r="M1253" s="38">
        <v>6500</v>
      </c>
      <c r="N1253" s="2">
        <v>1282591.1000000001</v>
      </c>
      <c r="O1253" s="2">
        <v>5</v>
      </c>
      <c r="P1253" s="2">
        <v>693319.46666667005</v>
      </c>
      <c r="Q1253" s="3">
        <v>0.44614873750487999</v>
      </c>
      <c r="R1253" s="48" t="s">
        <v>62</v>
      </c>
      <c r="S1253" s="25">
        <v>0.2</v>
      </c>
      <c r="T1253" s="23">
        <v>831983.36</v>
      </c>
      <c r="U1253" s="36">
        <f>VLOOKUP(表2[[#This Row],[2014 Segment]],表3[],3)</f>
        <v>0</v>
      </c>
      <c r="V1253" s="50"/>
      <c r="W1253" s="25">
        <f>表2[[#This Row],[GR]]+表2[[#This Row],[根据BU需调整GR]]</f>
        <v>0.2</v>
      </c>
      <c r="X1253" s="23">
        <f>表2[[#This Row],[MAT销量]]*(1+表2[[#This Row],[调整后GR2]])</f>
        <v>831983.36000000406</v>
      </c>
      <c r="Y1253" s="23">
        <f>表2[[#This Row],[调整结果]]/12/114.03</f>
        <v>608.01496682159961</v>
      </c>
      <c r="Z1253" s="27">
        <f>ROUND(表2[[#This Row],[调整结果]]-表2[[#This Row],[14 ECI金额]],0)</f>
        <v>0</v>
      </c>
      <c r="AA1253" t="s">
        <v>2198</v>
      </c>
    </row>
    <row r="1254" spans="1:27" x14ac:dyDescent="0.2">
      <c r="A1254" t="s">
        <v>1806</v>
      </c>
      <c r="B1254" s="38" t="s">
        <v>452</v>
      </c>
      <c r="C1254" t="s">
        <v>1868</v>
      </c>
      <c r="D1254" s="38" t="s">
        <v>1869</v>
      </c>
      <c r="E1254" s="38" t="s">
        <v>1870</v>
      </c>
      <c r="F1254">
        <v>10300010</v>
      </c>
      <c r="G1254" s="39" t="s">
        <v>1884</v>
      </c>
      <c r="H1254" s="39" t="s">
        <v>103</v>
      </c>
      <c r="I1254" s="38" t="s">
        <v>1872</v>
      </c>
      <c r="J1254" s="38" t="s">
        <v>1876</v>
      </c>
      <c r="K1254" s="38" t="s">
        <v>104</v>
      </c>
      <c r="L1254" s="38">
        <v>1500</v>
      </c>
      <c r="M1254" s="38">
        <v>7000</v>
      </c>
      <c r="N1254" s="2">
        <v>1077432</v>
      </c>
      <c r="O1254" s="2">
        <v>5</v>
      </c>
      <c r="P1254" s="2">
        <v>497489.01333332999</v>
      </c>
      <c r="Q1254" s="3">
        <v>0.45789939411489999</v>
      </c>
      <c r="R1254" s="48" t="s">
        <v>62</v>
      </c>
      <c r="S1254" s="25">
        <v>0.2</v>
      </c>
      <c r="T1254" s="23">
        <v>596986.81999999995</v>
      </c>
      <c r="U1254" s="36">
        <f>VLOOKUP(表2[[#This Row],[2014 Segment]],表3[],3)</f>
        <v>0</v>
      </c>
      <c r="V1254" s="50"/>
      <c r="W1254" s="25">
        <f>表2[[#This Row],[GR]]+表2[[#This Row],[根据BU需调整GR]]</f>
        <v>0.2</v>
      </c>
      <c r="X1254" s="23">
        <f>表2[[#This Row],[MAT销量]]*(1+表2[[#This Row],[调整后GR2]])</f>
        <v>596986.81599999592</v>
      </c>
      <c r="Y1254" s="23">
        <f>表2[[#This Row],[调整结果]]/12/114.03</f>
        <v>436.27906106579843</v>
      </c>
      <c r="Z1254" s="27">
        <f>ROUND(表2[[#This Row],[调整结果]]-表2[[#This Row],[14 ECI金额]],0)</f>
        <v>0</v>
      </c>
      <c r="AA1254" t="s">
        <v>2198</v>
      </c>
    </row>
    <row r="1255" spans="1:27" x14ac:dyDescent="0.2">
      <c r="A1255" t="s">
        <v>1806</v>
      </c>
      <c r="B1255" s="38" t="s">
        <v>452</v>
      </c>
      <c r="C1255" t="s">
        <v>1868</v>
      </c>
      <c r="D1255" s="38" t="s">
        <v>1869</v>
      </c>
      <c r="E1255" s="38" t="s">
        <v>1870</v>
      </c>
      <c r="F1255">
        <v>10300011</v>
      </c>
      <c r="G1255" s="39" t="s">
        <v>1885</v>
      </c>
      <c r="H1255" s="39" t="s">
        <v>105</v>
      </c>
      <c r="I1255" s="38" t="s">
        <v>1872</v>
      </c>
      <c r="J1255" s="38" t="s">
        <v>1886</v>
      </c>
      <c r="K1255" s="38" t="s">
        <v>106</v>
      </c>
      <c r="L1255" s="38">
        <v>500</v>
      </c>
      <c r="M1255" s="38">
        <v>400</v>
      </c>
      <c r="N1255" s="2">
        <v>109440</v>
      </c>
      <c r="O1255" s="2">
        <v>1</v>
      </c>
      <c r="P1255" s="2">
        <v>39683.786666667002</v>
      </c>
      <c r="Q1255" s="3">
        <v>0.52357492690058005</v>
      </c>
      <c r="R1255" s="48" t="s">
        <v>2197</v>
      </c>
      <c r="S1255" s="25">
        <v>0</v>
      </c>
      <c r="T1255" s="23">
        <v>39683.79</v>
      </c>
      <c r="U1255" s="36">
        <f>VLOOKUP(表2[[#This Row],[2014 Segment]],表3[],3)</f>
        <v>0</v>
      </c>
      <c r="V1255" s="50"/>
      <c r="W1255" s="25">
        <f>表2[[#This Row],[GR]]+表2[[#This Row],[根据BU需调整GR]]</f>
        <v>0</v>
      </c>
      <c r="X1255" s="23">
        <f>表2[[#This Row],[MAT销量]]*(1+表2[[#This Row],[调整后GR2]])</f>
        <v>39683.786666667002</v>
      </c>
      <c r="Y1255" s="23">
        <f>表2[[#This Row],[调整结果]]/12/114.03</f>
        <v>29.000984146472419</v>
      </c>
      <c r="Z1255" s="27">
        <f>ROUND(表2[[#This Row],[调整结果]]-表2[[#This Row],[14 ECI金额]],0)</f>
        <v>0</v>
      </c>
      <c r="AA1255" t="s">
        <v>2198</v>
      </c>
    </row>
    <row r="1256" spans="1:27" x14ac:dyDescent="0.2">
      <c r="A1256" t="s">
        <v>1806</v>
      </c>
      <c r="B1256" s="38" t="s">
        <v>452</v>
      </c>
      <c r="C1256" t="s">
        <v>1868</v>
      </c>
      <c r="D1256" s="38" t="s">
        <v>1869</v>
      </c>
      <c r="E1256" s="38" t="s">
        <v>1874</v>
      </c>
      <c r="F1256">
        <v>10300016</v>
      </c>
      <c r="G1256" s="39" t="s">
        <v>1887</v>
      </c>
      <c r="H1256" s="39" t="s">
        <v>103</v>
      </c>
      <c r="I1256" s="38" t="s">
        <v>1872</v>
      </c>
      <c r="J1256" s="38" t="s">
        <v>1876</v>
      </c>
      <c r="K1256" s="38" t="s">
        <v>104</v>
      </c>
      <c r="L1256" s="38">
        <v>1200</v>
      </c>
      <c r="M1256" s="38">
        <v>4000</v>
      </c>
      <c r="N1256" s="2">
        <v>219473.35963635999</v>
      </c>
      <c r="O1256" s="2">
        <v>2</v>
      </c>
      <c r="P1256" s="2">
        <v>182453.33333333</v>
      </c>
      <c r="Q1256" s="3">
        <v>0.76075201234736001</v>
      </c>
      <c r="R1256" s="48" t="s">
        <v>2197</v>
      </c>
      <c r="S1256" s="25">
        <v>0</v>
      </c>
      <c r="T1256" s="23">
        <v>182453.33</v>
      </c>
      <c r="U1256" s="36">
        <f>VLOOKUP(表2[[#This Row],[2014 Segment]],表3[],3)</f>
        <v>0</v>
      </c>
      <c r="V1256" s="50"/>
      <c r="W1256" s="25">
        <f>表2[[#This Row],[GR]]+表2[[#This Row],[根据BU需调整GR]]</f>
        <v>0</v>
      </c>
      <c r="X1256" s="23">
        <f>表2[[#This Row],[MAT销量]]*(1+表2[[#This Row],[调整后GR2]])</f>
        <v>182453.33333333</v>
      </c>
      <c r="Y1256" s="23">
        <f>表2[[#This Row],[调整结果]]/12/114.03</f>
        <v>133.33723094312168</v>
      </c>
      <c r="Z1256" s="27">
        <f>ROUND(表2[[#This Row],[调整结果]]-表2[[#This Row],[14 ECI金额]],0)</f>
        <v>0</v>
      </c>
      <c r="AA1256" t="s">
        <v>2198</v>
      </c>
    </row>
    <row r="1257" spans="1:27" x14ac:dyDescent="0.2">
      <c r="A1257" t="s">
        <v>1806</v>
      </c>
      <c r="B1257" s="38" t="s">
        <v>452</v>
      </c>
      <c r="C1257" t="s">
        <v>1868</v>
      </c>
      <c r="D1257" s="38" t="s">
        <v>1869</v>
      </c>
      <c r="E1257" s="38" t="s">
        <v>1881</v>
      </c>
      <c r="F1257">
        <v>10300018</v>
      </c>
      <c r="G1257" s="39" t="s">
        <v>1888</v>
      </c>
      <c r="H1257" s="39" t="s">
        <v>105</v>
      </c>
      <c r="I1257" s="38" t="s">
        <v>1872</v>
      </c>
      <c r="J1257" s="38" t="s">
        <v>1876</v>
      </c>
      <c r="K1257" s="38" t="s">
        <v>106</v>
      </c>
      <c r="L1257" s="38">
        <v>200</v>
      </c>
      <c r="M1257" s="38">
        <v>180</v>
      </c>
      <c r="N1257" s="2">
        <v>109478.39999999999</v>
      </c>
      <c r="O1257" s="2">
        <v>1</v>
      </c>
      <c r="P1257" s="2">
        <v>108864.37333333</v>
      </c>
      <c r="Q1257" s="3">
        <v>0.91506050508592995</v>
      </c>
      <c r="R1257" s="48" t="s">
        <v>2197</v>
      </c>
      <c r="S1257" s="25">
        <v>0</v>
      </c>
      <c r="T1257" s="23">
        <v>108864.37</v>
      </c>
      <c r="U1257" s="36">
        <f>VLOOKUP(表2[[#This Row],[2014 Segment]],表3[],3)</f>
        <v>0</v>
      </c>
      <c r="V1257" s="50"/>
      <c r="W1257" s="25">
        <f>表2[[#This Row],[GR]]+表2[[#This Row],[根据BU需调整GR]]</f>
        <v>0</v>
      </c>
      <c r="X1257" s="23">
        <f>表2[[#This Row],[MAT销量]]*(1+表2[[#This Row],[调整后GR2]])</f>
        <v>108864.37333333</v>
      </c>
      <c r="Y1257" s="23">
        <f>表2[[#This Row],[调整结果]]/12/114.03</f>
        <v>79.55828388240667</v>
      </c>
      <c r="Z1257" s="27">
        <f>ROUND(表2[[#This Row],[调整结果]]-表2[[#This Row],[14 ECI金额]],0)</f>
        <v>0</v>
      </c>
      <c r="AA1257" t="s">
        <v>2198</v>
      </c>
    </row>
    <row r="1258" spans="1:27" x14ac:dyDescent="0.2">
      <c r="A1258" t="s">
        <v>1806</v>
      </c>
      <c r="B1258" s="38" t="s">
        <v>452</v>
      </c>
      <c r="C1258" t="s">
        <v>1868</v>
      </c>
      <c r="D1258" s="38" t="s">
        <v>1869</v>
      </c>
      <c r="E1258" s="38" t="s">
        <v>1870</v>
      </c>
      <c r="F1258">
        <v>10300019</v>
      </c>
      <c r="G1258" s="39" t="s">
        <v>1889</v>
      </c>
      <c r="H1258" s="39" t="s">
        <v>105</v>
      </c>
      <c r="I1258" s="38" t="s">
        <v>1872</v>
      </c>
      <c r="J1258" s="38" t="s">
        <v>1876</v>
      </c>
      <c r="K1258" s="38" t="s">
        <v>106</v>
      </c>
      <c r="L1258" s="38">
        <v>100</v>
      </c>
      <c r="M1258" s="38">
        <v>854</v>
      </c>
      <c r="N1258" s="2">
        <v>36000</v>
      </c>
      <c r="O1258" s="2">
        <v>1</v>
      </c>
      <c r="P1258" s="2">
        <v>0</v>
      </c>
      <c r="Q1258" s="3">
        <v>0</v>
      </c>
      <c r="R1258" s="48" t="s">
        <v>2195</v>
      </c>
      <c r="S1258" s="25">
        <v>0</v>
      </c>
      <c r="T1258" s="23">
        <v>0</v>
      </c>
      <c r="U1258" s="36">
        <f>VLOOKUP(表2[[#This Row],[2014 Segment]],表3[],3)</f>
        <v>0</v>
      </c>
      <c r="V1258" s="50"/>
      <c r="W1258" s="25">
        <f>表2[[#This Row],[GR]]+表2[[#This Row],[根据BU需调整GR]]</f>
        <v>0</v>
      </c>
      <c r="X1258" s="23">
        <f>表2[[#This Row],[MAT销量]]*(1+表2[[#This Row],[调整后GR2]])</f>
        <v>0</v>
      </c>
      <c r="Y1258" s="23">
        <f>表2[[#This Row],[调整结果]]/12/114.03</f>
        <v>0</v>
      </c>
      <c r="Z1258" s="27">
        <f>ROUND(表2[[#This Row],[调整结果]]-表2[[#This Row],[14 ECI金额]],0)</f>
        <v>0</v>
      </c>
      <c r="AA1258" t="s">
        <v>2198</v>
      </c>
    </row>
    <row r="1259" spans="1:27" x14ac:dyDescent="0.2">
      <c r="A1259" t="s">
        <v>1806</v>
      </c>
      <c r="B1259" s="38" t="s">
        <v>452</v>
      </c>
      <c r="C1259" t="s">
        <v>1868</v>
      </c>
      <c r="D1259" s="38" t="s">
        <v>1869</v>
      </c>
      <c r="E1259" s="38" t="s">
        <v>1870</v>
      </c>
      <c r="F1259">
        <v>10300020</v>
      </c>
      <c r="G1259" s="39" t="s">
        <v>1890</v>
      </c>
      <c r="H1259" s="39" t="s">
        <v>103</v>
      </c>
      <c r="I1259" s="38" t="s">
        <v>1872</v>
      </c>
      <c r="J1259" s="38" t="s">
        <v>1876</v>
      </c>
      <c r="K1259" s="38" t="s">
        <v>104</v>
      </c>
      <c r="L1259" s="38">
        <v>600</v>
      </c>
      <c r="M1259" s="38">
        <v>1000</v>
      </c>
      <c r="N1259" s="2">
        <v>153043.17319999999</v>
      </c>
      <c r="O1259" s="2">
        <v>1</v>
      </c>
      <c r="P1259" s="2">
        <v>121637.06666667</v>
      </c>
      <c r="Q1259" s="3">
        <v>0.62495306389792005</v>
      </c>
      <c r="R1259" s="48" t="s">
        <v>2197</v>
      </c>
      <c r="S1259" s="25">
        <v>0</v>
      </c>
      <c r="T1259" s="23">
        <v>121637.07</v>
      </c>
      <c r="U1259" s="36">
        <f>VLOOKUP(表2[[#This Row],[2014 Segment]],表3[],3)</f>
        <v>0</v>
      </c>
      <c r="V1259" s="50"/>
      <c r="W1259" s="25">
        <f>表2[[#This Row],[GR]]+表2[[#This Row],[根据BU需调整GR]]</f>
        <v>0</v>
      </c>
      <c r="X1259" s="23">
        <f>表2[[#This Row],[MAT销量]]*(1+表2[[#This Row],[调整后GR2]])</f>
        <v>121637.06666667</v>
      </c>
      <c r="Y1259" s="23">
        <f>表2[[#This Row],[调整结果]]/12/114.03</f>
        <v>88.892591618192583</v>
      </c>
      <c r="Z1259" s="27">
        <f>ROUND(表2[[#This Row],[调整结果]]-表2[[#This Row],[14 ECI金额]],0)</f>
        <v>0</v>
      </c>
      <c r="AA1259" t="s">
        <v>2198</v>
      </c>
    </row>
    <row r="1260" spans="1:27" x14ac:dyDescent="0.2">
      <c r="A1260" t="s">
        <v>1806</v>
      </c>
      <c r="B1260" s="38" t="s">
        <v>452</v>
      </c>
      <c r="C1260" t="s">
        <v>1868</v>
      </c>
      <c r="D1260" s="38" t="s">
        <v>1869</v>
      </c>
      <c r="E1260" s="38" t="s">
        <v>1874</v>
      </c>
      <c r="F1260">
        <v>10300023</v>
      </c>
      <c r="G1260" s="39" t="s">
        <v>1891</v>
      </c>
      <c r="H1260" s="39" t="s">
        <v>105</v>
      </c>
      <c r="I1260" s="38" t="s">
        <v>1872</v>
      </c>
      <c r="J1260" s="38" t="s">
        <v>1876</v>
      </c>
      <c r="K1260" s="38" t="s">
        <v>104</v>
      </c>
      <c r="L1260" s="38">
        <v>530</v>
      </c>
      <c r="M1260" s="38">
        <v>600</v>
      </c>
      <c r="N1260" s="2">
        <v>211536</v>
      </c>
      <c r="O1260" s="2">
        <v>2</v>
      </c>
      <c r="P1260" s="2">
        <v>69938.8</v>
      </c>
      <c r="Q1260" s="3">
        <v>0.17380634974661999</v>
      </c>
      <c r="R1260" s="48" t="s">
        <v>2195</v>
      </c>
      <c r="S1260" s="25">
        <v>0</v>
      </c>
      <c r="T1260" s="23">
        <v>69938.8</v>
      </c>
      <c r="U1260" s="36">
        <f>VLOOKUP(表2[[#This Row],[2014 Segment]],表3[],3)</f>
        <v>0</v>
      </c>
      <c r="V1260" s="50"/>
      <c r="W1260" s="25">
        <f>表2[[#This Row],[GR]]+表2[[#This Row],[根据BU需调整GR]]</f>
        <v>0</v>
      </c>
      <c r="X1260" s="23">
        <f>表2[[#This Row],[MAT销量]]*(1+表2[[#This Row],[调整后GR2]])</f>
        <v>69938.8</v>
      </c>
      <c r="Y1260" s="23">
        <f>表2[[#This Row],[调整结果]]/12/114.03</f>
        <v>51.111403431845424</v>
      </c>
      <c r="Z1260" s="27">
        <f>ROUND(表2[[#This Row],[调整结果]]-表2[[#This Row],[14 ECI金额]],0)</f>
        <v>0</v>
      </c>
      <c r="AA1260" t="s">
        <v>2198</v>
      </c>
    </row>
    <row r="1261" spans="1:27" x14ac:dyDescent="0.2">
      <c r="A1261" t="s">
        <v>1806</v>
      </c>
      <c r="B1261" s="38" t="s">
        <v>452</v>
      </c>
      <c r="C1261" t="s">
        <v>1868</v>
      </c>
      <c r="D1261" s="38" t="s">
        <v>1869</v>
      </c>
      <c r="E1261" s="38" t="s">
        <v>1874</v>
      </c>
      <c r="F1261">
        <v>10300024</v>
      </c>
      <c r="G1261" s="39" t="s">
        <v>1892</v>
      </c>
      <c r="H1261" s="39" t="s">
        <v>103</v>
      </c>
      <c r="I1261" s="38" t="s">
        <v>1872</v>
      </c>
      <c r="J1261" s="38" t="s">
        <v>1876</v>
      </c>
      <c r="K1261" s="38" t="s">
        <v>104</v>
      </c>
      <c r="L1261" s="38">
        <v>400</v>
      </c>
      <c r="M1261" s="38">
        <v>1454</v>
      </c>
      <c r="N1261" s="2">
        <v>36000</v>
      </c>
      <c r="O1261" s="2">
        <v>1</v>
      </c>
      <c r="P1261" s="2">
        <v>16268.773333333</v>
      </c>
      <c r="Q1261" s="3">
        <v>0.31300222222222002</v>
      </c>
      <c r="R1261" s="48" t="s">
        <v>2196</v>
      </c>
      <c r="S1261" s="25">
        <v>0</v>
      </c>
      <c r="T1261" s="23">
        <v>16268.77</v>
      </c>
      <c r="U1261" s="36">
        <f>VLOOKUP(表2[[#This Row],[2014 Segment]],表3[],3)</f>
        <v>0</v>
      </c>
      <c r="V1261" s="50"/>
      <c r="W1261" s="25">
        <f>表2[[#This Row],[GR]]+表2[[#This Row],[根据BU需调整GR]]</f>
        <v>0</v>
      </c>
      <c r="X1261" s="23">
        <f>表2[[#This Row],[MAT销量]]*(1+表2[[#This Row],[调整后GR2]])</f>
        <v>16268.773333333</v>
      </c>
      <c r="Y1261" s="23">
        <f>表2[[#This Row],[调整结果]]/12/114.03</f>
        <v>11.889249417794293</v>
      </c>
      <c r="Z1261" s="27">
        <f>ROUND(表2[[#This Row],[调整结果]]-表2[[#This Row],[14 ECI金额]],0)</f>
        <v>0</v>
      </c>
      <c r="AA1261" t="s">
        <v>2198</v>
      </c>
    </row>
    <row r="1262" spans="1:27" x14ac:dyDescent="0.2">
      <c r="A1262" t="s">
        <v>1806</v>
      </c>
      <c r="B1262" s="38" t="s">
        <v>452</v>
      </c>
      <c r="C1262" t="s">
        <v>1868</v>
      </c>
      <c r="D1262" s="38" t="s">
        <v>1869</v>
      </c>
      <c r="E1262" s="38" t="s">
        <v>1874</v>
      </c>
      <c r="F1262">
        <v>10300025</v>
      </c>
      <c r="G1262" s="39" t="s">
        <v>1893</v>
      </c>
      <c r="H1262" s="39" t="s">
        <v>105</v>
      </c>
      <c r="I1262" s="38" t="s">
        <v>1872</v>
      </c>
      <c r="J1262" s="38" t="s">
        <v>1876</v>
      </c>
      <c r="K1262" s="38" t="s">
        <v>106</v>
      </c>
      <c r="L1262" s="38">
        <v>200</v>
      </c>
      <c r="M1262" s="38">
        <v>300</v>
      </c>
      <c r="N1262" s="2">
        <v>36000</v>
      </c>
      <c r="O1262" s="2">
        <v>1</v>
      </c>
      <c r="P1262" s="2">
        <v>10642.8</v>
      </c>
      <c r="Q1262" s="3">
        <v>0.22074888888888999</v>
      </c>
      <c r="R1262" s="48" t="s">
        <v>2196</v>
      </c>
      <c r="S1262" s="25">
        <v>0</v>
      </c>
      <c r="T1262" s="23">
        <v>10642.8</v>
      </c>
      <c r="U1262" s="36">
        <f>VLOOKUP(表2[[#This Row],[2014 Segment]],表3[],3)</f>
        <v>0</v>
      </c>
      <c r="V1262" s="50"/>
      <c r="W1262" s="25">
        <f>表2[[#This Row],[GR]]+表2[[#This Row],[根据BU需调整GR]]</f>
        <v>0</v>
      </c>
      <c r="X1262" s="23">
        <f>表2[[#This Row],[MAT销量]]*(1+表2[[#This Row],[调整后GR2]])</f>
        <v>10642.8</v>
      </c>
      <c r="Y1262" s="23">
        <f>表2[[#This Row],[调整结果]]/12/114.03</f>
        <v>7.7777777777777777</v>
      </c>
      <c r="Z1262" s="27">
        <f>ROUND(表2[[#This Row],[调整结果]]-表2[[#This Row],[14 ECI金额]],0)</f>
        <v>0</v>
      </c>
      <c r="AA1262" t="s">
        <v>2198</v>
      </c>
    </row>
    <row r="1263" spans="1:27" x14ac:dyDescent="0.2">
      <c r="A1263" t="s">
        <v>1806</v>
      </c>
      <c r="B1263" s="38" t="s">
        <v>452</v>
      </c>
      <c r="C1263" t="s">
        <v>1868</v>
      </c>
      <c r="D1263" s="38" t="s">
        <v>1869</v>
      </c>
      <c r="E1263" s="38" t="s">
        <v>1881</v>
      </c>
      <c r="F1263">
        <v>10300026</v>
      </c>
      <c r="G1263" s="39" t="s">
        <v>1894</v>
      </c>
      <c r="H1263" s="39" t="s">
        <v>105</v>
      </c>
      <c r="I1263" s="38" t="s">
        <v>1872</v>
      </c>
      <c r="J1263" s="38" t="s">
        <v>1895</v>
      </c>
      <c r="K1263" s="38" t="s">
        <v>106</v>
      </c>
      <c r="L1263" s="38">
        <v>400</v>
      </c>
      <c r="M1263" s="38">
        <v>700</v>
      </c>
      <c r="N1263" s="2">
        <v>36000</v>
      </c>
      <c r="O1263" s="2">
        <v>1</v>
      </c>
      <c r="P1263" s="2">
        <v>18245.333333333001</v>
      </c>
      <c r="Q1263" s="3">
        <v>0.78318888888889004</v>
      </c>
      <c r="R1263" s="48" t="s">
        <v>2197</v>
      </c>
      <c r="S1263" s="25">
        <v>0</v>
      </c>
      <c r="T1263" s="23">
        <v>18245.330000000002</v>
      </c>
      <c r="U1263" s="36">
        <f>VLOOKUP(表2[[#This Row],[2014 Segment]],表3[],3)</f>
        <v>0</v>
      </c>
      <c r="V1263" s="50"/>
      <c r="W1263" s="25">
        <f>表2[[#This Row],[GR]]+表2[[#This Row],[根据BU需调整GR]]</f>
        <v>0</v>
      </c>
      <c r="X1263" s="23">
        <f>表2[[#This Row],[MAT销量]]*(1+表2[[#This Row],[调整后GR2]])</f>
        <v>18245.333333333001</v>
      </c>
      <c r="Y1263" s="23">
        <f>表2[[#This Row],[调整结果]]/12/114.03</f>
        <v>13.333723094312171</v>
      </c>
      <c r="Z1263" s="27">
        <f>ROUND(表2[[#This Row],[调整结果]]-表2[[#This Row],[14 ECI金额]],0)</f>
        <v>0</v>
      </c>
      <c r="AA1263" t="s">
        <v>2198</v>
      </c>
    </row>
    <row r="1264" spans="1:27" x14ac:dyDescent="0.2">
      <c r="A1264" t="s">
        <v>1806</v>
      </c>
      <c r="B1264" s="38" t="s">
        <v>452</v>
      </c>
      <c r="C1264" t="s">
        <v>1868</v>
      </c>
      <c r="D1264" s="38" t="s">
        <v>1869</v>
      </c>
      <c r="E1264" s="38" t="s">
        <v>1874</v>
      </c>
      <c r="F1264">
        <v>10300030</v>
      </c>
      <c r="G1264" s="39" t="s">
        <v>1896</v>
      </c>
      <c r="H1264" s="39" t="s">
        <v>105</v>
      </c>
      <c r="I1264" s="38" t="s">
        <v>1872</v>
      </c>
      <c r="J1264" s="38" t="s">
        <v>1876</v>
      </c>
      <c r="K1264" s="38" t="s">
        <v>104</v>
      </c>
      <c r="L1264" s="38">
        <v>1300</v>
      </c>
      <c r="M1264" s="38">
        <v>4000</v>
      </c>
      <c r="N1264" s="2">
        <v>490356</v>
      </c>
      <c r="O1264" s="2">
        <v>3</v>
      </c>
      <c r="P1264" s="2">
        <v>239622.57333332999</v>
      </c>
      <c r="Q1264" s="3">
        <v>0.38871711572815998</v>
      </c>
      <c r="R1264" s="48" t="s">
        <v>2196</v>
      </c>
      <c r="S1264" s="25">
        <v>0</v>
      </c>
      <c r="T1264" s="23">
        <v>239622.57</v>
      </c>
      <c r="U1264" s="36">
        <f>VLOOKUP(表2[[#This Row],[2014 Segment]],表3[],3)</f>
        <v>0</v>
      </c>
      <c r="V1264" s="50"/>
      <c r="W1264" s="25">
        <f>表2[[#This Row],[GR]]+表2[[#This Row],[根据BU需调整GR]]</f>
        <v>0</v>
      </c>
      <c r="X1264" s="23">
        <f>表2[[#This Row],[MAT销量]]*(1+表2[[#This Row],[调整后GR2]])</f>
        <v>239622.57333332999</v>
      </c>
      <c r="Y1264" s="23">
        <f>表2[[#This Row],[调整结果]]/12/114.03</f>
        <v>175.11661648493816</v>
      </c>
      <c r="Z1264" s="27">
        <f>ROUND(表2[[#This Row],[调整结果]]-表2[[#This Row],[14 ECI金额]],0)</f>
        <v>0</v>
      </c>
      <c r="AA1264" t="s">
        <v>2198</v>
      </c>
    </row>
    <row r="1265" spans="1:27" x14ac:dyDescent="0.2">
      <c r="A1265" t="s">
        <v>1806</v>
      </c>
      <c r="B1265" s="38" t="s">
        <v>452</v>
      </c>
      <c r="C1265" t="s">
        <v>1868</v>
      </c>
      <c r="D1265" s="38" t="s">
        <v>1869</v>
      </c>
      <c r="E1265" s="38" t="s">
        <v>1881</v>
      </c>
      <c r="F1265">
        <v>10300031</v>
      </c>
      <c r="G1265" s="39" t="s">
        <v>1897</v>
      </c>
      <c r="H1265" s="39" t="s">
        <v>103</v>
      </c>
      <c r="I1265" s="38" t="s">
        <v>1872</v>
      </c>
      <c r="J1265" s="38" t="s">
        <v>1898</v>
      </c>
      <c r="K1265" s="38" t="s">
        <v>104</v>
      </c>
      <c r="L1265" s="38">
        <v>760</v>
      </c>
      <c r="M1265" s="38">
        <v>1000</v>
      </c>
      <c r="N1265" s="2">
        <v>143134.79399999999</v>
      </c>
      <c r="O1265" s="2">
        <v>1</v>
      </c>
      <c r="P1265" s="2">
        <v>86057.24</v>
      </c>
      <c r="Q1265" s="3">
        <v>0.68939722650525004</v>
      </c>
      <c r="R1265" s="48" t="s">
        <v>2197</v>
      </c>
      <c r="S1265" s="25">
        <v>0</v>
      </c>
      <c r="T1265" s="23">
        <v>86057.24</v>
      </c>
      <c r="U1265" s="36">
        <f>VLOOKUP(表2[[#This Row],[2014 Segment]],表3[],3)</f>
        <v>0</v>
      </c>
      <c r="V1265" s="50"/>
      <c r="W1265" s="25">
        <f>表2[[#This Row],[GR]]+表2[[#This Row],[根据BU需调整GR]]</f>
        <v>0</v>
      </c>
      <c r="X1265" s="23">
        <f>表2[[#This Row],[MAT销量]]*(1+表2[[#This Row],[调整后GR2]])</f>
        <v>86057.24</v>
      </c>
      <c r="Y1265" s="23">
        <f>表2[[#This Row],[调整结果]]/12/114.03</f>
        <v>62.890788973661905</v>
      </c>
      <c r="Z1265" s="27">
        <f>ROUND(表2[[#This Row],[调整结果]]-表2[[#This Row],[14 ECI金额]],0)</f>
        <v>0</v>
      </c>
      <c r="AA1265" t="s">
        <v>2198</v>
      </c>
    </row>
    <row r="1266" spans="1:27" x14ac:dyDescent="0.2">
      <c r="A1266" t="s">
        <v>1806</v>
      </c>
      <c r="B1266" s="38" t="s">
        <v>452</v>
      </c>
      <c r="C1266" t="s">
        <v>1868</v>
      </c>
      <c r="D1266" s="38" t="s">
        <v>1869</v>
      </c>
      <c r="E1266" s="38" t="s">
        <v>1874</v>
      </c>
      <c r="F1266">
        <v>10300033</v>
      </c>
      <c r="G1266" s="39" t="s">
        <v>1899</v>
      </c>
      <c r="H1266" s="39" t="s">
        <v>103</v>
      </c>
      <c r="I1266" s="38" t="s">
        <v>1872</v>
      </c>
      <c r="J1266" s="38" t="s">
        <v>1900</v>
      </c>
      <c r="K1266" s="38" t="s">
        <v>104</v>
      </c>
      <c r="L1266" s="38">
        <v>1320</v>
      </c>
      <c r="M1266" s="38">
        <v>800</v>
      </c>
      <c r="N1266" s="2">
        <v>75470.42</v>
      </c>
      <c r="O1266" s="2">
        <v>1</v>
      </c>
      <c r="P1266" s="2">
        <v>6082.1333333332996</v>
      </c>
      <c r="Q1266" s="3">
        <v>6.0442223589056002E-2</v>
      </c>
      <c r="R1266" s="48" t="s">
        <v>2195</v>
      </c>
      <c r="S1266" s="25">
        <v>0</v>
      </c>
      <c r="T1266" s="23">
        <v>6082.13</v>
      </c>
      <c r="U1266" s="36">
        <f>VLOOKUP(表2[[#This Row],[2014 Segment]],表3[],3)</f>
        <v>0</v>
      </c>
      <c r="V1266" s="50"/>
      <c r="W1266" s="25">
        <f>表2[[#This Row],[GR]]+表2[[#This Row],[根据BU需调整GR]]</f>
        <v>0</v>
      </c>
      <c r="X1266" s="23">
        <f>表2[[#This Row],[MAT销量]]*(1+表2[[#This Row],[调整后GR2]])</f>
        <v>6082.1333333332996</v>
      </c>
      <c r="Y1266" s="23">
        <f>表2[[#This Row],[调整结果]]/12/114.03</f>
        <v>4.4448342054234997</v>
      </c>
      <c r="Z1266" s="27">
        <f>ROUND(表2[[#This Row],[调整结果]]-表2[[#This Row],[14 ECI金额]],0)</f>
        <v>0</v>
      </c>
      <c r="AA1266" t="s">
        <v>2198</v>
      </c>
    </row>
    <row r="1267" spans="1:27" x14ac:dyDescent="0.2">
      <c r="A1267" t="s">
        <v>1806</v>
      </c>
      <c r="B1267" s="38" t="s">
        <v>452</v>
      </c>
      <c r="C1267" t="s">
        <v>1868</v>
      </c>
      <c r="D1267" s="38" t="s">
        <v>1869</v>
      </c>
      <c r="E1267" s="38" t="s">
        <v>1874</v>
      </c>
      <c r="F1267">
        <v>10300035</v>
      </c>
      <c r="G1267" s="39" t="s">
        <v>1901</v>
      </c>
      <c r="H1267" s="39" t="s">
        <v>103</v>
      </c>
      <c r="I1267" s="38" t="s">
        <v>1872</v>
      </c>
      <c r="J1267" s="38" t="s">
        <v>1900</v>
      </c>
      <c r="K1267" s="38" t="s">
        <v>104</v>
      </c>
      <c r="L1267" s="38">
        <v>800</v>
      </c>
      <c r="M1267" s="38">
        <v>2545</v>
      </c>
      <c r="N1267" s="2">
        <v>102634.35490909001</v>
      </c>
      <c r="O1267" s="2">
        <v>1</v>
      </c>
      <c r="P1267" s="2">
        <v>53519.786666667002</v>
      </c>
      <c r="Q1267" s="3">
        <v>0.37156116033251002</v>
      </c>
      <c r="R1267" s="48" t="s">
        <v>2196</v>
      </c>
      <c r="S1267" s="25">
        <v>0</v>
      </c>
      <c r="T1267" s="23">
        <v>53519.79</v>
      </c>
      <c r="U1267" s="36">
        <f>VLOOKUP(表2[[#This Row],[2014 Segment]],表3[],3)</f>
        <v>0</v>
      </c>
      <c r="V1267" s="50"/>
      <c r="W1267" s="25">
        <f>表2[[#This Row],[GR]]+表2[[#This Row],[根据BU需调整GR]]</f>
        <v>0</v>
      </c>
      <c r="X1267" s="23">
        <f>表2[[#This Row],[MAT销量]]*(1+表2[[#This Row],[调整后GR2]])</f>
        <v>53519.786666667002</v>
      </c>
      <c r="Y1267" s="23">
        <f>表2[[#This Row],[调整结果]]/12/114.03</f>
        <v>39.112358346244413</v>
      </c>
      <c r="Z1267" s="27">
        <f>ROUND(表2[[#This Row],[调整结果]]-表2[[#This Row],[14 ECI金额]],0)</f>
        <v>0</v>
      </c>
      <c r="AA1267" t="s">
        <v>2198</v>
      </c>
    </row>
    <row r="1268" spans="1:27" x14ac:dyDescent="0.2">
      <c r="A1268" t="s">
        <v>1806</v>
      </c>
      <c r="B1268" s="38" t="s">
        <v>452</v>
      </c>
      <c r="C1268" t="s">
        <v>1868</v>
      </c>
      <c r="D1268" s="38" t="s">
        <v>1869</v>
      </c>
      <c r="E1268" s="38" t="s">
        <v>1881</v>
      </c>
      <c r="F1268">
        <v>10300036</v>
      </c>
      <c r="G1268" s="39" t="s">
        <v>1902</v>
      </c>
      <c r="H1268" s="39" t="s">
        <v>105</v>
      </c>
      <c r="I1268" s="38" t="s">
        <v>1872</v>
      </c>
      <c r="J1268" s="38" t="s">
        <v>1876</v>
      </c>
      <c r="K1268" s="38" t="s">
        <v>104</v>
      </c>
      <c r="L1268" s="38">
        <v>450</v>
      </c>
      <c r="M1268" s="38">
        <v>1400</v>
      </c>
      <c r="N1268" s="2">
        <v>120000</v>
      </c>
      <c r="O1268" s="2">
        <v>1</v>
      </c>
      <c r="P1268" s="2">
        <v>0</v>
      </c>
      <c r="Q1268" s="3">
        <v>0</v>
      </c>
      <c r="R1268" s="48" t="s">
        <v>2195</v>
      </c>
      <c r="S1268" s="25">
        <v>0</v>
      </c>
      <c r="T1268" s="23">
        <v>0</v>
      </c>
      <c r="U1268" s="36">
        <f>VLOOKUP(表2[[#This Row],[2014 Segment]],表3[],3)</f>
        <v>0</v>
      </c>
      <c r="V1268" s="50"/>
      <c r="W1268" s="25">
        <f>表2[[#This Row],[GR]]+表2[[#This Row],[根据BU需调整GR]]</f>
        <v>0</v>
      </c>
      <c r="X1268" s="23">
        <f>表2[[#This Row],[MAT销量]]*(1+表2[[#This Row],[调整后GR2]])</f>
        <v>0</v>
      </c>
      <c r="Y1268" s="23">
        <f>表2[[#This Row],[调整结果]]/12/114.03</f>
        <v>0</v>
      </c>
      <c r="Z1268" s="27">
        <f>ROUND(表2[[#This Row],[调整结果]]-表2[[#This Row],[14 ECI金额]],0)</f>
        <v>0</v>
      </c>
      <c r="AA1268" t="s">
        <v>2198</v>
      </c>
    </row>
    <row r="1269" spans="1:27" x14ac:dyDescent="0.2">
      <c r="A1269" t="s">
        <v>1806</v>
      </c>
      <c r="B1269" s="38" t="s">
        <v>452</v>
      </c>
      <c r="C1269" t="s">
        <v>1868</v>
      </c>
      <c r="D1269" s="38" t="s">
        <v>1869</v>
      </c>
      <c r="E1269" s="38" t="s">
        <v>1870</v>
      </c>
      <c r="F1269">
        <v>10300038</v>
      </c>
      <c r="G1269" s="39" t="s">
        <v>1903</v>
      </c>
      <c r="H1269" s="39" t="s">
        <v>105</v>
      </c>
      <c r="I1269" s="38" t="s">
        <v>1872</v>
      </c>
      <c r="J1269" s="38" t="s">
        <v>1876</v>
      </c>
      <c r="K1269" s="38" t="s">
        <v>104</v>
      </c>
      <c r="L1269" s="38">
        <v>200</v>
      </c>
      <c r="M1269" s="38">
        <v>1018</v>
      </c>
      <c r="N1269" s="2">
        <v>36000</v>
      </c>
      <c r="O1269" s="2">
        <v>1</v>
      </c>
      <c r="P1269" s="2">
        <v>12923.4</v>
      </c>
      <c r="Q1269" s="3">
        <v>0.38901750000000002</v>
      </c>
      <c r="R1269" s="48" t="s">
        <v>2196</v>
      </c>
      <c r="S1269" s="25">
        <v>0</v>
      </c>
      <c r="T1269" s="23">
        <v>12923.4</v>
      </c>
      <c r="U1269" s="36">
        <f>VLOOKUP(表2[[#This Row],[2014 Segment]],表3[],3)</f>
        <v>0</v>
      </c>
      <c r="V1269" s="50"/>
      <c r="W1269" s="25">
        <f>表2[[#This Row],[GR]]+表2[[#This Row],[根据BU需调整GR]]</f>
        <v>0</v>
      </c>
      <c r="X1269" s="23">
        <f>表2[[#This Row],[MAT销量]]*(1+表2[[#This Row],[调整后GR2]])</f>
        <v>12923.4</v>
      </c>
      <c r="Y1269" s="23">
        <f>表2[[#This Row],[调整结果]]/12/114.03</f>
        <v>9.4444444444444446</v>
      </c>
      <c r="Z1269" s="27">
        <f>ROUND(表2[[#This Row],[调整结果]]-表2[[#This Row],[14 ECI金额]],0)</f>
        <v>0</v>
      </c>
      <c r="AA1269" t="s">
        <v>2198</v>
      </c>
    </row>
    <row r="1270" spans="1:27" x14ac:dyDescent="0.2">
      <c r="A1270" t="s">
        <v>1806</v>
      </c>
      <c r="B1270" s="38" t="s">
        <v>452</v>
      </c>
      <c r="C1270" t="s">
        <v>1868</v>
      </c>
      <c r="D1270" s="38" t="s">
        <v>1869</v>
      </c>
      <c r="E1270" s="38" t="s">
        <v>1874</v>
      </c>
      <c r="F1270">
        <v>10300039</v>
      </c>
      <c r="G1270" s="39" t="s">
        <v>1904</v>
      </c>
      <c r="H1270" s="39" t="s">
        <v>105</v>
      </c>
      <c r="I1270" s="38" t="s">
        <v>1872</v>
      </c>
      <c r="J1270" s="38" t="s">
        <v>1876</v>
      </c>
      <c r="K1270" s="38" t="s">
        <v>104</v>
      </c>
      <c r="L1270" s="38">
        <v>450</v>
      </c>
      <c r="M1270" s="38">
        <v>600</v>
      </c>
      <c r="N1270" s="2">
        <v>36000</v>
      </c>
      <c r="O1270" s="2">
        <v>1</v>
      </c>
      <c r="P1270" s="2">
        <v>0</v>
      </c>
      <c r="Q1270" s="3">
        <v>0</v>
      </c>
      <c r="R1270" s="48" t="s">
        <v>2195</v>
      </c>
      <c r="S1270" s="25">
        <v>0</v>
      </c>
      <c r="T1270" s="23">
        <v>0</v>
      </c>
      <c r="U1270" s="36">
        <f>VLOOKUP(表2[[#This Row],[2014 Segment]],表3[],3)</f>
        <v>0</v>
      </c>
      <c r="V1270" s="50"/>
      <c r="W1270" s="25">
        <f>表2[[#This Row],[GR]]+表2[[#This Row],[根据BU需调整GR]]</f>
        <v>0</v>
      </c>
      <c r="X1270" s="23">
        <f>表2[[#This Row],[MAT销量]]*(1+表2[[#This Row],[调整后GR2]])</f>
        <v>0</v>
      </c>
      <c r="Y1270" s="23">
        <f>表2[[#This Row],[调整结果]]/12/114.03</f>
        <v>0</v>
      </c>
      <c r="Z1270" s="27">
        <f>ROUND(表2[[#This Row],[调整结果]]-表2[[#This Row],[14 ECI金额]],0)</f>
        <v>0</v>
      </c>
      <c r="AA1270" t="s">
        <v>2198</v>
      </c>
    </row>
    <row r="1271" spans="1:27" x14ac:dyDescent="0.2">
      <c r="A1271" t="s">
        <v>1806</v>
      </c>
      <c r="B1271" s="38" t="s">
        <v>452</v>
      </c>
      <c r="C1271" t="s">
        <v>1868</v>
      </c>
      <c r="D1271" s="38" t="s">
        <v>1869</v>
      </c>
      <c r="E1271" s="38" t="s">
        <v>1877</v>
      </c>
      <c r="F1271">
        <v>10300041</v>
      </c>
      <c r="G1271" s="39" t="s">
        <v>1905</v>
      </c>
      <c r="H1271" s="39" t="s">
        <v>105</v>
      </c>
      <c r="I1271" s="38" t="s">
        <v>1872</v>
      </c>
      <c r="J1271" s="38" t="s">
        <v>1906</v>
      </c>
      <c r="K1271" s="38" t="s">
        <v>104</v>
      </c>
      <c r="L1271" s="38">
        <v>1100</v>
      </c>
      <c r="M1271" s="38">
        <v>1636</v>
      </c>
      <c r="N1271" s="2">
        <v>36000</v>
      </c>
      <c r="O1271" s="2">
        <v>1</v>
      </c>
      <c r="P1271" s="2">
        <v>0</v>
      </c>
      <c r="Q1271" s="3">
        <v>0</v>
      </c>
      <c r="R1271" s="48" t="s">
        <v>2195</v>
      </c>
      <c r="S1271" s="25">
        <v>0</v>
      </c>
      <c r="T1271" s="23">
        <v>0</v>
      </c>
      <c r="U1271" s="36">
        <f>VLOOKUP(表2[[#This Row],[2014 Segment]],表3[],3)</f>
        <v>0</v>
      </c>
      <c r="V1271" s="50"/>
      <c r="W1271" s="25">
        <f>表2[[#This Row],[GR]]+表2[[#This Row],[根据BU需调整GR]]</f>
        <v>0</v>
      </c>
      <c r="X1271" s="23">
        <f>表2[[#This Row],[MAT销量]]*(1+表2[[#This Row],[调整后GR2]])</f>
        <v>0</v>
      </c>
      <c r="Y1271" s="23">
        <f>表2[[#This Row],[调整结果]]/12/114.03</f>
        <v>0</v>
      </c>
      <c r="Z1271" s="27">
        <f>ROUND(表2[[#This Row],[调整结果]]-表2[[#This Row],[14 ECI金额]],0)</f>
        <v>0</v>
      </c>
      <c r="AA1271" t="s">
        <v>2198</v>
      </c>
    </row>
    <row r="1272" spans="1:27" x14ac:dyDescent="0.2">
      <c r="A1272" t="s">
        <v>1806</v>
      </c>
      <c r="B1272" s="38" t="s">
        <v>452</v>
      </c>
      <c r="C1272" t="s">
        <v>1868</v>
      </c>
      <c r="D1272" s="38" t="s">
        <v>1869</v>
      </c>
      <c r="E1272" s="38" t="s">
        <v>1877</v>
      </c>
      <c r="F1272">
        <v>10300043</v>
      </c>
      <c r="G1272" s="39" t="s">
        <v>1907</v>
      </c>
      <c r="H1272" s="39" t="s">
        <v>103</v>
      </c>
      <c r="I1272" s="38" t="s">
        <v>1872</v>
      </c>
      <c r="J1272" s="38" t="s">
        <v>1908</v>
      </c>
      <c r="K1272" s="38" t="s">
        <v>104</v>
      </c>
      <c r="L1272" s="38">
        <v>1300</v>
      </c>
      <c r="M1272" s="38">
        <v>2254</v>
      </c>
      <c r="N1272" s="2">
        <v>36000</v>
      </c>
      <c r="O1272" s="2">
        <v>1</v>
      </c>
      <c r="P1272" s="2">
        <v>0</v>
      </c>
      <c r="Q1272" s="3">
        <v>0</v>
      </c>
      <c r="R1272" s="48" t="s">
        <v>2195</v>
      </c>
      <c r="S1272" s="25">
        <v>0</v>
      </c>
      <c r="T1272" s="23">
        <v>0</v>
      </c>
      <c r="U1272" s="36">
        <f>VLOOKUP(表2[[#This Row],[2014 Segment]],表3[],3)</f>
        <v>0</v>
      </c>
      <c r="V1272" s="50"/>
      <c r="W1272" s="25">
        <f>表2[[#This Row],[GR]]+表2[[#This Row],[根据BU需调整GR]]</f>
        <v>0</v>
      </c>
      <c r="X1272" s="23">
        <f>表2[[#This Row],[MAT销量]]*(1+表2[[#This Row],[调整后GR2]])</f>
        <v>0</v>
      </c>
      <c r="Y1272" s="23">
        <f>表2[[#This Row],[调整结果]]/12/114.03</f>
        <v>0</v>
      </c>
      <c r="Z1272" s="27">
        <f>ROUND(表2[[#This Row],[调整结果]]-表2[[#This Row],[14 ECI金额]],0)</f>
        <v>0</v>
      </c>
      <c r="AA1272" t="s">
        <v>2198</v>
      </c>
    </row>
    <row r="1273" spans="1:27" x14ac:dyDescent="0.2">
      <c r="A1273" t="s">
        <v>1806</v>
      </c>
      <c r="B1273" s="38" t="s">
        <v>452</v>
      </c>
      <c r="C1273" t="s">
        <v>1868</v>
      </c>
      <c r="D1273" s="38" t="s">
        <v>1869</v>
      </c>
      <c r="E1273" s="38" t="s">
        <v>1877</v>
      </c>
      <c r="F1273">
        <v>10300047</v>
      </c>
      <c r="G1273" s="39" t="s">
        <v>1909</v>
      </c>
      <c r="H1273" s="39" t="s">
        <v>105</v>
      </c>
      <c r="I1273" s="38" t="s">
        <v>1872</v>
      </c>
      <c r="J1273" s="38" t="s">
        <v>1908</v>
      </c>
      <c r="K1273" s="38" t="s">
        <v>104</v>
      </c>
      <c r="L1273" s="38">
        <v>1000</v>
      </c>
      <c r="M1273" s="38">
        <v>2800</v>
      </c>
      <c r="N1273" s="2">
        <v>132000</v>
      </c>
      <c r="O1273" s="2">
        <v>1</v>
      </c>
      <c r="P1273" s="2">
        <v>10642.8</v>
      </c>
      <c r="Q1273" s="3">
        <v>6.0470454545455E-2</v>
      </c>
      <c r="R1273" s="48" t="s">
        <v>2195</v>
      </c>
      <c r="S1273" s="25">
        <v>0</v>
      </c>
      <c r="T1273" s="23">
        <v>10642.8</v>
      </c>
      <c r="U1273" s="36">
        <f>VLOOKUP(表2[[#This Row],[2014 Segment]],表3[],3)</f>
        <v>0</v>
      </c>
      <c r="V1273" s="50"/>
      <c r="W1273" s="25">
        <f>表2[[#This Row],[GR]]+表2[[#This Row],[根据BU需调整GR]]</f>
        <v>0</v>
      </c>
      <c r="X1273" s="23">
        <f>表2[[#This Row],[MAT销量]]*(1+表2[[#This Row],[调整后GR2]])</f>
        <v>10642.8</v>
      </c>
      <c r="Y1273" s="23">
        <f>表2[[#This Row],[调整结果]]/12/114.03</f>
        <v>7.7777777777777777</v>
      </c>
      <c r="Z1273" s="27">
        <f>ROUND(表2[[#This Row],[调整结果]]-表2[[#This Row],[14 ECI金额]],0)</f>
        <v>0</v>
      </c>
      <c r="AA1273" t="s">
        <v>2198</v>
      </c>
    </row>
    <row r="1274" spans="1:27" x14ac:dyDescent="0.2">
      <c r="A1274" t="s">
        <v>1806</v>
      </c>
      <c r="B1274" s="38" t="s">
        <v>452</v>
      </c>
      <c r="C1274" t="s">
        <v>1868</v>
      </c>
      <c r="D1274" s="38" t="s">
        <v>1869</v>
      </c>
      <c r="E1274" s="38" t="s">
        <v>1910</v>
      </c>
      <c r="F1274">
        <v>10300054</v>
      </c>
      <c r="G1274" s="39" t="s">
        <v>1911</v>
      </c>
      <c r="H1274" s="39" t="s">
        <v>103</v>
      </c>
      <c r="I1274" s="38" t="s">
        <v>1872</v>
      </c>
      <c r="J1274" s="38" t="s">
        <v>1912</v>
      </c>
      <c r="K1274" s="38" t="s">
        <v>104</v>
      </c>
      <c r="L1274" s="38">
        <v>1135</v>
      </c>
      <c r="M1274" s="38">
        <v>2500</v>
      </c>
      <c r="N1274" s="2">
        <v>190109.361</v>
      </c>
      <c r="O1274" s="2">
        <v>1</v>
      </c>
      <c r="P1274" s="2">
        <v>115554.13333333</v>
      </c>
      <c r="Q1274" s="3">
        <v>0.53672980364181</v>
      </c>
      <c r="R1274" s="48" t="s">
        <v>2197</v>
      </c>
      <c r="S1274" s="25">
        <v>0</v>
      </c>
      <c r="T1274" s="23">
        <v>115554.13</v>
      </c>
      <c r="U1274" s="36">
        <f>VLOOKUP(表2[[#This Row],[2014 Segment]],表3[],3)</f>
        <v>0</v>
      </c>
      <c r="V1274" s="50"/>
      <c r="W1274" s="25">
        <f>表2[[#This Row],[GR]]+表2[[#This Row],[根据BU需调整GR]]</f>
        <v>0</v>
      </c>
      <c r="X1274" s="23">
        <f>表2[[#This Row],[MAT销量]]*(1+表2[[#This Row],[调整后GR2]])</f>
        <v>115554.13333333</v>
      </c>
      <c r="Y1274" s="23">
        <f>表2[[#This Row],[调整结果]]/12/114.03</f>
        <v>84.447172771295556</v>
      </c>
      <c r="Z1274" s="27">
        <f>ROUND(表2[[#This Row],[调整结果]]-表2[[#This Row],[14 ECI金额]],0)</f>
        <v>0</v>
      </c>
      <c r="AA1274" t="s">
        <v>2198</v>
      </c>
    </row>
    <row r="1275" spans="1:27" x14ac:dyDescent="0.2">
      <c r="A1275" t="s">
        <v>1806</v>
      </c>
      <c r="B1275" s="38" t="s">
        <v>452</v>
      </c>
      <c r="C1275" t="s">
        <v>1868</v>
      </c>
      <c r="D1275" s="38" t="s">
        <v>1869</v>
      </c>
      <c r="E1275" s="38" t="s">
        <v>1910</v>
      </c>
      <c r="F1275">
        <v>10300058</v>
      </c>
      <c r="G1275" s="39" t="s">
        <v>1913</v>
      </c>
      <c r="H1275" s="39" t="s">
        <v>105</v>
      </c>
      <c r="I1275" s="38" t="s">
        <v>1872</v>
      </c>
      <c r="J1275" s="38" t="s">
        <v>1912</v>
      </c>
      <c r="K1275" s="38" t="s">
        <v>106</v>
      </c>
      <c r="L1275" s="38">
        <v>500</v>
      </c>
      <c r="M1275" s="38">
        <v>1000</v>
      </c>
      <c r="N1275" s="2">
        <v>36000</v>
      </c>
      <c r="O1275" s="2">
        <v>1</v>
      </c>
      <c r="P1275" s="2">
        <v>0</v>
      </c>
      <c r="Q1275" s="3">
        <v>0.26871111111111001</v>
      </c>
      <c r="R1275" s="48" t="s">
        <v>2196</v>
      </c>
      <c r="S1275" s="25">
        <v>0</v>
      </c>
      <c r="T1275" s="23">
        <v>0</v>
      </c>
      <c r="U1275" s="36">
        <f>VLOOKUP(表2[[#This Row],[2014 Segment]],表3[],3)</f>
        <v>0</v>
      </c>
      <c r="V1275" s="50"/>
      <c r="W1275" s="25">
        <f>表2[[#This Row],[GR]]+表2[[#This Row],[根据BU需调整GR]]</f>
        <v>0</v>
      </c>
      <c r="X1275" s="23">
        <f>表2[[#This Row],[MAT销量]]*(1+表2[[#This Row],[调整后GR2]])</f>
        <v>0</v>
      </c>
      <c r="Y1275" s="23">
        <f>表2[[#This Row],[调整结果]]/12/114.03</f>
        <v>0</v>
      </c>
      <c r="Z1275" s="27">
        <f>ROUND(表2[[#This Row],[调整结果]]-表2[[#This Row],[14 ECI金额]],0)</f>
        <v>0</v>
      </c>
      <c r="AA1275" t="s">
        <v>2198</v>
      </c>
    </row>
    <row r="1276" spans="1:27" x14ac:dyDescent="0.2">
      <c r="A1276" t="s">
        <v>1806</v>
      </c>
      <c r="B1276" s="38" t="s">
        <v>452</v>
      </c>
      <c r="C1276" t="s">
        <v>1868</v>
      </c>
      <c r="D1276" s="38" t="s">
        <v>1869</v>
      </c>
      <c r="E1276" s="38" t="s">
        <v>1910</v>
      </c>
      <c r="F1276">
        <v>10300059</v>
      </c>
      <c r="G1276" s="39" t="s">
        <v>1914</v>
      </c>
      <c r="H1276" s="39" t="s">
        <v>103</v>
      </c>
      <c r="I1276" s="38" t="s">
        <v>1872</v>
      </c>
      <c r="J1276" s="38" t="s">
        <v>1912</v>
      </c>
      <c r="K1276" s="38" t="s">
        <v>104</v>
      </c>
      <c r="L1276" s="38">
        <v>861</v>
      </c>
      <c r="M1276" s="38">
        <v>900</v>
      </c>
      <c r="N1276" s="2">
        <v>55854.5</v>
      </c>
      <c r="O1276" s="2">
        <v>1</v>
      </c>
      <c r="P1276" s="2">
        <v>44548.893333332999</v>
      </c>
      <c r="Q1276" s="3">
        <v>0.54491151115846004</v>
      </c>
      <c r="R1276" s="48" t="s">
        <v>2197</v>
      </c>
      <c r="S1276" s="25">
        <v>0</v>
      </c>
      <c r="T1276" s="23">
        <v>44548.89</v>
      </c>
      <c r="U1276" s="36">
        <f>VLOOKUP(表2[[#This Row],[2014 Segment]],表3[],3)</f>
        <v>0</v>
      </c>
      <c r="V1276" s="50"/>
      <c r="W1276" s="25">
        <f>表2[[#This Row],[GR]]+表2[[#This Row],[根据BU需调整GR]]</f>
        <v>0</v>
      </c>
      <c r="X1276" s="23">
        <f>表2[[#This Row],[MAT销量]]*(1+表2[[#This Row],[调整后GR2]])</f>
        <v>44548.893333332999</v>
      </c>
      <c r="Y1276" s="23">
        <f>表2[[#This Row],[调整结果]]/12/114.03</f>
        <v>32.556413029709283</v>
      </c>
      <c r="Z1276" s="27">
        <f>ROUND(表2[[#This Row],[调整结果]]-表2[[#This Row],[14 ECI金额]],0)</f>
        <v>0</v>
      </c>
      <c r="AA1276" t="s">
        <v>2198</v>
      </c>
    </row>
    <row r="1277" spans="1:27" x14ac:dyDescent="0.2">
      <c r="A1277" t="s">
        <v>1806</v>
      </c>
      <c r="B1277" s="38" t="s">
        <v>452</v>
      </c>
      <c r="C1277" t="s">
        <v>1868</v>
      </c>
      <c r="D1277" s="38" t="s">
        <v>1869</v>
      </c>
      <c r="E1277" s="38" t="s">
        <v>1910</v>
      </c>
      <c r="F1277">
        <v>10300061</v>
      </c>
      <c r="G1277" s="39" t="s">
        <v>1915</v>
      </c>
      <c r="H1277" s="39" t="s">
        <v>105</v>
      </c>
      <c r="I1277" s="38" t="s">
        <v>1872</v>
      </c>
      <c r="J1277" s="38" t="s">
        <v>1916</v>
      </c>
      <c r="K1277" s="38" t="s">
        <v>104</v>
      </c>
      <c r="L1277" s="38">
        <v>300</v>
      </c>
      <c r="M1277" s="38">
        <v>400</v>
      </c>
      <c r="N1277" s="2">
        <v>54780</v>
      </c>
      <c r="O1277" s="2">
        <v>1</v>
      </c>
      <c r="P1277" s="2">
        <v>36490.400000000001</v>
      </c>
      <c r="Q1277" s="3">
        <v>0.33306681270536997</v>
      </c>
      <c r="R1277" s="48" t="s">
        <v>2196</v>
      </c>
      <c r="S1277" s="25">
        <v>0</v>
      </c>
      <c r="T1277" s="23">
        <v>36490.400000000001</v>
      </c>
      <c r="U1277" s="36">
        <f>VLOOKUP(表2[[#This Row],[2014 Segment]],表3[],3)</f>
        <v>0</v>
      </c>
      <c r="V1277" s="50"/>
      <c r="W1277" s="25">
        <f>表2[[#This Row],[GR]]+表2[[#This Row],[根据BU需调整GR]]</f>
        <v>0</v>
      </c>
      <c r="X1277" s="23">
        <f>表2[[#This Row],[MAT销量]]*(1+表2[[#This Row],[调整后GR2]])</f>
        <v>36490.400000000001</v>
      </c>
      <c r="Y1277" s="23">
        <f>表2[[#This Row],[调整结果]]/12/114.03</f>
        <v>26.667251308135288</v>
      </c>
      <c r="Z1277" s="27">
        <f>ROUND(表2[[#This Row],[调整结果]]-表2[[#This Row],[14 ECI金额]],0)</f>
        <v>0</v>
      </c>
      <c r="AA1277" t="s">
        <v>2198</v>
      </c>
    </row>
    <row r="1278" spans="1:27" x14ac:dyDescent="0.2">
      <c r="A1278" t="s">
        <v>1806</v>
      </c>
      <c r="B1278" s="38" t="s">
        <v>452</v>
      </c>
      <c r="C1278" t="s">
        <v>1868</v>
      </c>
      <c r="D1278" s="38" t="s">
        <v>1869</v>
      </c>
      <c r="E1278" s="38" t="s">
        <v>1910</v>
      </c>
      <c r="F1278">
        <v>10300062</v>
      </c>
      <c r="G1278" s="39" t="s">
        <v>1917</v>
      </c>
      <c r="H1278" s="39" t="s">
        <v>105</v>
      </c>
      <c r="I1278" s="38" t="s">
        <v>1872</v>
      </c>
      <c r="J1278" s="38" t="s">
        <v>1912</v>
      </c>
      <c r="K1278" s="38" t="s">
        <v>106</v>
      </c>
      <c r="L1278" s="38">
        <v>100</v>
      </c>
      <c r="M1278" s="38">
        <v>200</v>
      </c>
      <c r="N1278" s="2">
        <v>36000</v>
      </c>
      <c r="O1278" s="2">
        <v>1</v>
      </c>
      <c r="P1278" s="2">
        <v>21894.720000000001</v>
      </c>
      <c r="Q1278" s="3">
        <v>0.64424888888888998</v>
      </c>
      <c r="R1278" s="48" t="s">
        <v>2197</v>
      </c>
      <c r="S1278" s="25">
        <v>0</v>
      </c>
      <c r="T1278" s="23">
        <v>21894.720000000001</v>
      </c>
      <c r="U1278" s="36">
        <f>VLOOKUP(表2[[#This Row],[2014 Segment]],表3[],3)</f>
        <v>0</v>
      </c>
      <c r="V1278" s="50"/>
      <c r="W1278" s="25">
        <f>表2[[#This Row],[GR]]+表2[[#This Row],[根据BU需调整GR]]</f>
        <v>0</v>
      </c>
      <c r="X1278" s="23">
        <f>表2[[#This Row],[MAT销量]]*(1+表2[[#This Row],[调整后GR2]])</f>
        <v>21894.720000000001</v>
      </c>
      <c r="Y1278" s="23">
        <f>表2[[#This Row],[调整结果]]/12/114.03</f>
        <v>16.000701569762345</v>
      </c>
      <c r="Z1278" s="27">
        <f>ROUND(表2[[#This Row],[调整结果]]-表2[[#This Row],[14 ECI金额]],0)</f>
        <v>0</v>
      </c>
      <c r="AA1278" t="s">
        <v>2198</v>
      </c>
    </row>
    <row r="1279" spans="1:27" x14ac:dyDescent="0.2">
      <c r="A1279" t="s">
        <v>1806</v>
      </c>
      <c r="B1279" s="38" t="s">
        <v>452</v>
      </c>
      <c r="C1279" t="s">
        <v>1868</v>
      </c>
      <c r="D1279" s="38" t="s">
        <v>1869</v>
      </c>
      <c r="E1279" s="38" t="s">
        <v>1910</v>
      </c>
      <c r="F1279">
        <v>10300063</v>
      </c>
      <c r="G1279" s="39" t="s">
        <v>1918</v>
      </c>
      <c r="H1279" s="39" t="s">
        <v>103</v>
      </c>
      <c r="I1279" s="38" t="s">
        <v>1872</v>
      </c>
      <c r="J1279" s="38" t="s">
        <v>1912</v>
      </c>
      <c r="K1279" s="38" t="s">
        <v>104</v>
      </c>
      <c r="L1279" s="38">
        <v>370</v>
      </c>
      <c r="M1279" s="38">
        <v>360</v>
      </c>
      <c r="N1279" s="2">
        <v>327482.09399999998</v>
      </c>
      <c r="O1279" s="2">
        <v>2</v>
      </c>
      <c r="P1279" s="2">
        <v>0</v>
      </c>
      <c r="Q1279" s="3">
        <v>0</v>
      </c>
      <c r="R1279" s="48" t="s">
        <v>2195</v>
      </c>
      <c r="S1279" s="25">
        <v>0</v>
      </c>
      <c r="T1279" s="23">
        <v>0</v>
      </c>
      <c r="U1279" s="36">
        <f>VLOOKUP(表2[[#This Row],[2014 Segment]],表3[],3)</f>
        <v>0</v>
      </c>
      <c r="V1279" s="50"/>
      <c r="W1279" s="25">
        <f>表2[[#This Row],[GR]]+表2[[#This Row],[根据BU需调整GR]]</f>
        <v>0</v>
      </c>
      <c r="X1279" s="23">
        <f>表2[[#This Row],[MAT销量]]*(1+表2[[#This Row],[调整后GR2]])</f>
        <v>0</v>
      </c>
      <c r="Y1279" s="23">
        <f>表2[[#This Row],[调整结果]]/12/114.03</f>
        <v>0</v>
      </c>
      <c r="Z1279" s="27">
        <f>ROUND(表2[[#This Row],[调整结果]]-表2[[#This Row],[14 ECI金额]],0)</f>
        <v>0</v>
      </c>
      <c r="AA1279" t="s">
        <v>2198</v>
      </c>
    </row>
    <row r="1280" spans="1:27" x14ac:dyDescent="0.2">
      <c r="A1280" t="s">
        <v>1806</v>
      </c>
      <c r="B1280" s="38" t="s">
        <v>452</v>
      </c>
      <c r="C1280" t="s">
        <v>1868</v>
      </c>
      <c r="D1280" s="38" t="s">
        <v>1869</v>
      </c>
      <c r="E1280" s="38" t="s">
        <v>1910</v>
      </c>
      <c r="F1280">
        <v>10300064</v>
      </c>
      <c r="G1280" s="39" t="s">
        <v>1919</v>
      </c>
      <c r="H1280" s="39" t="s">
        <v>103</v>
      </c>
      <c r="I1280" s="38" t="s">
        <v>1872</v>
      </c>
      <c r="J1280" s="38" t="s">
        <v>1912</v>
      </c>
      <c r="K1280" s="38" t="s">
        <v>104</v>
      </c>
      <c r="L1280" s="38">
        <v>1800</v>
      </c>
      <c r="M1280" s="38">
        <v>4800</v>
      </c>
      <c r="N1280" s="2">
        <v>199994.28436364001</v>
      </c>
      <c r="O1280" s="2">
        <v>1</v>
      </c>
      <c r="P1280" s="2">
        <v>185340.74666666999</v>
      </c>
      <c r="Q1280" s="3">
        <v>0.78134452940603005</v>
      </c>
      <c r="R1280" s="48" t="s">
        <v>2197</v>
      </c>
      <c r="S1280" s="25">
        <v>0</v>
      </c>
      <c r="T1280" s="23">
        <v>185340.75</v>
      </c>
      <c r="U1280" s="36">
        <f>VLOOKUP(表2[[#This Row],[2014 Segment]],表3[],3)</f>
        <v>0</v>
      </c>
      <c r="V1280" s="50"/>
      <c r="W1280" s="25">
        <f>表2[[#This Row],[GR]]+表2[[#This Row],[根据BU需调整GR]]</f>
        <v>0</v>
      </c>
      <c r="X1280" s="23">
        <f>表2[[#This Row],[MAT销量]]*(1+表2[[#This Row],[调整后GR2]])</f>
        <v>185340.74666666999</v>
      </c>
      <c r="Y1280" s="23">
        <f>表2[[#This Row],[调整结果]]/12/114.03</f>
        <v>135.44735790776548</v>
      </c>
      <c r="Z1280" s="27">
        <f>ROUND(表2[[#This Row],[调整结果]]-表2[[#This Row],[14 ECI金额]],0)</f>
        <v>0</v>
      </c>
      <c r="AA1280" t="s">
        <v>2198</v>
      </c>
    </row>
    <row r="1281" spans="1:27" x14ac:dyDescent="0.2">
      <c r="A1281" t="s">
        <v>1806</v>
      </c>
      <c r="B1281" s="38" t="s">
        <v>452</v>
      </c>
      <c r="C1281" t="s">
        <v>1868</v>
      </c>
      <c r="D1281" s="38" t="s">
        <v>1869</v>
      </c>
      <c r="E1281" s="38" t="s">
        <v>1910</v>
      </c>
      <c r="F1281">
        <v>10300067</v>
      </c>
      <c r="G1281" s="39" t="s">
        <v>1920</v>
      </c>
      <c r="H1281" s="39" t="s">
        <v>105</v>
      </c>
      <c r="I1281" s="38" t="s">
        <v>1872</v>
      </c>
      <c r="J1281" s="38" t="s">
        <v>1912</v>
      </c>
      <c r="K1281" s="38" t="s">
        <v>106</v>
      </c>
      <c r="L1281" s="38">
        <v>300</v>
      </c>
      <c r="M1281" s="38">
        <v>300</v>
      </c>
      <c r="N1281" s="2">
        <v>57216</v>
      </c>
      <c r="O1281" s="2">
        <v>1</v>
      </c>
      <c r="P1281" s="2">
        <v>22503.200000000001</v>
      </c>
      <c r="Q1281" s="3">
        <v>0.42418903803132002</v>
      </c>
      <c r="R1281" s="48" t="s">
        <v>2196</v>
      </c>
      <c r="S1281" s="25">
        <v>0</v>
      </c>
      <c r="T1281" s="23">
        <v>22503.200000000001</v>
      </c>
      <c r="U1281" s="36">
        <f>VLOOKUP(表2[[#This Row],[2014 Segment]],表3[],3)</f>
        <v>0</v>
      </c>
      <c r="V1281" s="50"/>
      <c r="W1281" s="25">
        <f>表2[[#This Row],[GR]]+表2[[#This Row],[根据BU需调整GR]]</f>
        <v>0</v>
      </c>
      <c r="X1281" s="23">
        <f>表2[[#This Row],[MAT销量]]*(1+表2[[#This Row],[调整后GR2]])</f>
        <v>22503.200000000001</v>
      </c>
      <c r="Y1281" s="23">
        <f>表2[[#This Row],[调整结果]]/12/114.03</f>
        <v>16.445379870794234</v>
      </c>
      <c r="Z1281" s="27">
        <f>ROUND(表2[[#This Row],[调整结果]]-表2[[#This Row],[14 ECI金额]],0)</f>
        <v>0</v>
      </c>
      <c r="AA1281" t="s">
        <v>2198</v>
      </c>
    </row>
    <row r="1282" spans="1:27" x14ac:dyDescent="0.2">
      <c r="A1282" t="s">
        <v>1806</v>
      </c>
      <c r="B1282" s="38" t="s">
        <v>452</v>
      </c>
      <c r="C1282" t="s">
        <v>1868</v>
      </c>
      <c r="D1282" s="38" t="s">
        <v>1869</v>
      </c>
      <c r="E1282" s="38" t="s">
        <v>1910</v>
      </c>
      <c r="F1282">
        <v>10300069</v>
      </c>
      <c r="G1282" s="39" t="s">
        <v>1921</v>
      </c>
      <c r="H1282" s="39" t="s">
        <v>105</v>
      </c>
      <c r="I1282" s="38" t="s">
        <v>1872</v>
      </c>
      <c r="J1282" s="38" t="s">
        <v>1912</v>
      </c>
      <c r="K1282" s="38" t="s">
        <v>104</v>
      </c>
      <c r="L1282" s="38">
        <v>300</v>
      </c>
      <c r="M1282" s="38">
        <v>1000</v>
      </c>
      <c r="N1282" s="2">
        <v>93600</v>
      </c>
      <c r="O1282" s="2">
        <v>1</v>
      </c>
      <c r="P1282" s="2">
        <v>72829.279999999999</v>
      </c>
      <c r="Q1282" s="3">
        <v>0.59944401709401995</v>
      </c>
      <c r="R1282" s="48" t="s">
        <v>2197</v>
      </c>
      <c r="S1282" s="25">
        <v>0</v>
      </c>
      <c r="T1282" s="23">
        <v>72829.279999999999</v>
      </c>
      <c r="U1282" s="36">
        <f>VLOOKUP(表2[[#This Row],[2014 Segment]],表3[],3)</f>
        <v>0</v>
      </c>
      <c r="V1282" s="50"/>
      <c r="W1282" s="25">
        <f>表2[[#This Row],[GR]]+表2[[#This Row],[根据BU需调整GR]]</f>
        <v>0</v>
      </c>
      <c r="X1282" s="23">
        <f>表2[[#This Row],[MAT销量]]*(1+表2[[#This Row],[调整后GR2]])</f>
        <v>72829.279999999999</v>
      </c>
      <c r="Y1282" s="23">
        <f>表2[[#This Row],[调整结果]]/12/114.03</f>
        <v>53.223771522114063</v>
      </c>
      <c r="Z1282" s="27">
        <f>ROUND(表2[[#This Row],[调整结果]]-表2[[#This Row],[14 ECI金额]],0)</f>
        <v>0</v>
      </c>
      <c r="AA1282" t="s">
        <v>2198</v>
      </c>
    </row>
    <row r="1283" spans="1:27" x14ac:dyDescent="0.2">
      <c r="A1283" t="s">
        <v>1806</v>
      </c>
      <c r="B1283" s="38" t="s">
        <v>452</v>
      </c>
      <c r="C1283" t="s">
        <v>1868</v>
      </c>
      <c r="D1283" s="38" t="s">
        <v>1869</v>
      </c>
      <c r="E1283" s="38" t="s">
        <v>1922</v>
      </c>
      <c r="F1283">
        <v>10300073</v>
      </c>
      <c r="G1283" s="39" t="s">
        <v>1923</v>
      </c>
      <c r="H1283" s="39" t="s">
        <v>105</v>
      </c>
      <c r="I1283" s="38" t="s">
        <v>1872</v>
      </c>
      <c r="J1283" s="38" t="s">
        <v>1924</v>
      </c>
      <c r="K1283" s="38" t="s">
        <v>106</v>
      </c>
      <c r="L1283" s="38">
        <v>120</v>
      </c>
      <c r="M1283" s="38">
        <v>50</v>
      </c>
      <c r="N1283" s="2">
        <v>44340</v>
      </c>
      <c r="O1283" s="2">
        <v>1</v>
      </c>
      <c r="P1283" s="2">
        <v>34057.386666667</v>
      </c>
      <c r="Q1283" s="3">
        <v>0.90905908885882003</v>
      </c>
      <c r="R1283" s="48" t="s">
        <v>2197</v>
      </c>
      <c r="S1283" s="25">
        <v>0</v>
      </c>
      <c r="T1283" s="23">
        <v>34057.39</v>
      </c>
      <c r="U1283" s="36">
        <f>VLOOKUP(表2[[#This Row],[2014 Segment]],表3[],3)</f>
        <v>0</v>
      </c>
      <c r="V1283" s="50"/>
      <c r="W1283" s="25">
        <f>表2[[#This Row],[GR]]+表2[[#This Row],[根据BU需调整GR]]</f>
        <v>0</v>
      </c>
      <c r="X1283" s="23">
        <f>表2[[#This Row],[MAT销量]]*(1+表2[[#This Row],[调整后GR2]])</f>
        <v>34057.386666667</v>
      </c>
      <c r="Y1283" s="23">
        <f>表2[[#This Row],[调整结果]]/12/114.03</f>
        <v>24.889200697672397</v>
      </c>
      <c r="Z1283" s="27">
        <f>ROUND(表2[[#This Row],[调整结果]]-表2[[#This Row],[14 ECI金额]],0)</f>
        <v>0</v>
      </c>
      <c r="AA1283" t="s">
        <v>2198</v>
      </c>
    </row>
    <row r="1284" spans="1:27" x14ac:dyDescent="0.2">
      <c r="A1284" t="s">
        <v>1806</v>
      </c>
      <c r="B1284" s="38" t="s">
        <v>452</v>
      </c>
      <c r="C1284" t="s">
        <v>1868</v>
      </c>
      <c r="D1284" s="38" t="s">
        <v>1869</v>
      </c>
      <c r="E1284" s="38" t="s">
        <v>1925</v>
      </c>
      <c r="F1284">
        <v>10300074</v>
      </c>
      <c r="G1284" s="39" t="s">
        <v>1926</v>
      </c>
      <c r="H1284" s="39" t="s">
        <v>105</v>
      </c>
      <c r="I1284" s="38" t="s">
        <v>1872</v>
      </c>
      <c r="J1284" s="38" t="s">
        <v>1924</v>
      </c>
      <c r="K1284" s="38" t="s">
        <v>107</v>
      </c>
      <c r="L1284" s="38">
        <v>30</v>
      </c>
      <c r="M1284" s="38">
        <v>100</v>
      </c>
      <c r="N1284" s="2">
        <v>96000</v>
      </c>
      <c r="O1284" s="2">
        <v>1</v>
      </c>
      <c r="P1284" s="2">
        <v>54736.533333332998</v>
      </c>
      <c r="Q1284" s="3">
        <v>0.80575166666666997</v>
      </c>
      <c r="R1284" s="48" t="s">
        <v>2197</v>
      </c>
      <c r="S1284" s="25">
        <v>0</v>
      </c>
      <c r="T1284" s="23">
        <v>54736.53</v>
      </c>
      <c r="U1284" s="36">
        <f>VLOOKUP(表2[[#This Row],[2014 Segment]],表3[],3)</f>
        <v>0</v>
      </c>
      <c r="V1284" s="50"/>
      <c r="W1284" s="25">
        <f>表2[[#This Row],[GR]]+表2[[#This Row],[根据BU需调整GR]]</f>
        <v>0</v>
      </c>
      <c r="X1284" s="23">
        <f>表2[[#This Row],[MAT销量]]*(1+表2[[#This Row],[调整后GR2]])</f>
        <v>54736.533333332998</v>
      </c>
      <c r="Y1284" s="23">
        <f>表2[[#This Row],[调整结果]]/12/114.03</f>
        <v>40.001559043916068</v>
      </c>
      <c r="Z1284" s="27">
        <f>ROUND(表2[[#This Row],[调整结果]]-表2[[#This Row],[14 ECI金额]],0)</f>
        <v>0</v>
      </c>
      <c r="AA1284" t="s">
        <v>2198</v>
      </c>
    </row>
    <row r="1285" spans="1:27" x14ac:dyDescent="0.2">
      <c r="A1285" t="s">
        <v>1806</v>
      </c>
      <c r="B1285" s="38" t="s">
        <v>452</v>
      </c>
      <c r="C1285" t="s">
        <v>1868</v>
      </c>
      <c r="D1285" s="38" t="s">
        <v>1869</v>
      </c>
      <c r="E1285" s="38" t="s">
        <v>1925</v>
      </c>
      <c r="F1285">
        <v>10300076</v>
      </c>
      <c r="G1285" s="39" t="s">
        <v>1927</v>
      </c>
      <c r="H1285" s="39" t="s">
        <v>103</v>
      </c>
      <c r="I1285" s="38" t="s">
        <v>1872</v>
      </c>
      <c r="J1285" s="38" t="s">
        <v>1924</v>
      </c>
      <c r="K1285" s="38" t="s">
        <v>104</v>
      </c>
      <c r="L1285" s="38">
        <v>1000</v>
      </c>
      <c r="M1285" s="38">
        <v>2572</v>
      </c>
      <c r="N1285" s="2">
        <v>37816.1</v>
      </c>
      <c r="O1285" s="2">
        <v>1</v>
      </c>
      <c r="P1285" s="2">
        <v>0</v>
      </c>
      <c r="Q1285" s="3">
        <v>0</v>
      </c>
      <c r="R1285" s="48" t="s">
        <v>2195</v>
      </c>
      <c r="S1285" s="25">
        <v>0</v>
      </c>
      <c r="T1285" s="23">
        <v>0</v>
      </c>
      <c r="U1285" s="36">
        <f>VLOOKUP(表2[[#This Row],[2014 Segment]],表3[],3)</f>
        <v>0</v>
      </c>
      <c r="V1285" s="50"/>
      <c r="W1285" s="25">
        <f>表2[[#This Row],[GR]]+表2[[#This Row],[根据BU需调整GR]]</f>
        <v>0</v>
      </c>
      <c r="X1285" s="23">
        <f>表2[[#This Row],[MAT销量]]*(1+表2[[#This Row],[调整后GR2]])</f>
        <v>0</v>
      </c>
      <c r="Y1285" s="23">
        <f>表2[[#This Row],[调整结果]]/12/114.03</f>
        <v>0</v>
      </c>
      <c r="Z1285" s="27">
        <f>ROUND(表2[[#This Row],[调整结果]]-表2[[#This Row],[14 ECI金额]],0)</f>
        <v>0</v>
      </c>
      <c r="AA1285" t="s">
        <v>2198</v>
      </c>
    </row>
    <row r="1286" spans="1:27" x14ac:dyDescent="0.2">
      <c r="A1286" t="s">
        <v>1806</v>
      </c>
      <c r="B1286" s="38" t="s">
        <v>452</v>
      </c>
      <c r="C1286" t="s">
        <v>1868</v>
      </c>
      <c r="D1286" s="38" t="s">
        <v>1869</v>
      </c>
      <c r="E1286" s="38" t="s">
        <v>1925</v>
      </c>
      <c r="F1286">
        <v>10300078</v>
      </c>
      <c r="G1286" s="39" t="s">
        <v>1928</v>
      </c>
      <c r="H1286" s="39" t="s">
        <v>103</v>
      </c>
      <c r="I1286" s="38" t="s">
        <v>1872</v>
      </c>
      <c r="J1286" s="38" t="s">
        <v>1924</v>
      </c>
      <c r="K1286" s="38" t="s">
        <v>104</v>
      </c>
      <c r="L1286" s="38">
        <v>2000</v>
      </c>
      <c r="M1286" s="38">
        <v>16981</v>
      </c>
      <c r="N1286" s="2">
        <v>1077432</v>
      </c>
      <c r="O1286" s="2">
        <v>5</v>
      </c>
      <c r="P1286" s="2">
        <v>851449.6</v>
      </c>
      <c r="Q1286" s="3">
        <v>0.65526845313672</v>
      </c>
      <c r="R1286" s="48" t="s">
        <v>60</v>
      </c>
      <c r="S1286" s="25">
        <v>0.3</v>
      </c>
      <c r="T1286" s="23">
        <v>1106884.48</v>
      </c>
      <c r="U1286" s="36">
        <f>VLOOKUP(表2[[#This Row],[2014 Segment]],表3[],3)</f>
        <v>0</v>
      </c>
      <c r="V1286" s="50"/>
      <c r="W1286" s="25">
        <f>表2[[#This Row],[GR]]+表2[[#This Row],[根据BU需调整GR]]</f>
        <v>0.3</v>
      </c>
      <c r="X1286" s="23">
        <f>表2[[#This Row],[MAT销量]]*(1+表2[[#This Row],[调整后GR2]])</f>
        <v>1106884.48</v>
      </c>
      <c r="Y1286" s="23">
        <f>表2[[#This Row],[调整结果]]/12/114.03</f>
        <v>808.9132099739835</v>
      </c>
      <c r="Z1286" s="27">
        <f>ROUND(表2[[#This Row],[调整结果]]-表2[[#This Row],[14 ECI金额]],0)</f>
        <v>0</v>
      </c>
      <c r="AA1286" t="s">
        <v>2198</v>
      </c>
    </row>
    <row r="1287" spans="1:27" x14ac:dyDescent="0.2">
      <c r="A1287" t="s">
        <v>1806</v>
      </c>
      <c r="B1287" s="38" t="s">
        <v>452</v>
      </c>
      <c r="C1287" t="s">
        <v>1868</v>
      </c>
      <c r="D1287" s="38" t="s">
        <v>1869</v>
      </c>
      <c r="E1287" s="38" t="s">
        <v>1929</v>
      </c>
      <c r="F1287">
        <v>10300080</v>
      </c>
      <c r="G1287" s="39" t="s">
        <v>1930</v>
      </c>
      <c r="H1287" s="39" t="s">
        <v>105</v>
      </c>
      <c r="I1287" s="38" t="s">
        <v>1872</v>
      </c>
      <c r="J1287" s="38" t="s">
        <v>1924</v>
      </c>
      <c r="K1287" s="38" t="s">
        <v>106</v>
      </c>
      <c r="L1287" s="38">
        <v>310</v>
      </c>
      <c r="M1287" s="38">
        <v>2200</v>
      </c>
      <c r="N1287" s="2">
        <v>36000</v>
      </c>
      <c r="O1287" s="2">
        <v>1</v>
      </c>
      <c r="P1287" s="2">
        <v>18245.599999999999</v>
      </c>
      <c r="Q1287" s="3">
        <v>0.64692499999999997</v>
      </c>
      <c r="R1287" s="48" t="s">
        <v>2197</v>
      </c>
      <c r="S1287" s="25">
        <v>0</v>
      </c>
      <c r="T1287" s="23">
        <v>18245.599999999999</v>
      </c>
      <c r="U1287" s="36">
        <f>VLOOKUP(表2[[#This Row],[2014 Segment]],表3[],3)</f>
        <v>0</v>
      </c>
      <c r="V1287" s="50"/>
      <c r="W1287" s="25">
        <f>表2[[#This Row],[GR]]+表2[[#This Row],[根据BU需调整GR]]</f>
        <v>0</v>
      </c>
      <c r="X1287" s="23">
        <f>表2[[#This Row],[MAT销量]]*(1+表2[[#This Row],[调整后GR2]])</f>
        <v>18245.599999999999</v>
      </c>
      <c r="Y1287" s="23">
        <f>表2[[#This Row],[调整结果]]/12/114.03</f>
        <v>13.333917974801951</v>
      </c>
      <c r="Z1287" s="27">
        <f>ROUND(表2[[#This Row],[调整结果]]-表2[[#This Row],[14 ECI金额]],0)</f>
        <v>0</v>
      </c>
      <c r="AA1287" t="s">
        <v>2198</v>
      </c>
    </row>
    <row r="1288" spans="1:27" x14ac:dyDescent="0.2">
      <c r="A1288" t="s">
        <v>1806</v>
      </c>
      <c r="B1288" s="38" t="s">
        <v>452</v>
      </c>
      <c r="C1288" t="s">
        <v>1868</v>
      </c>
      <c r="D1288" s="38" t="s">
        <v>1869</v>
      </c>
      <c r="E1288" s="38" t="s">
        <v>1922</v>
      </c>
      <c r="F1288">
        <v>10300081</v>
      </c>
      <c r="G1288" s="39" t="s">
        <v>1931</v>
      </c>
      <c r="H1288" s="39" t="s">
        <v>103</v>
      </c>
      <c r="I1288" s="38" t="s">
        <v>1872</v>
      </c>
      <c r="J1288" s="38" t="s">
        <v>1924</v>
      </c>
      <c r="K1288" s="38" t="s">
        <v>104</v>
      </c>
      <c r="L1288" s="38">
        <v>1735</v>
      </c>
      <c r="M1288" s="38">
        <v>11293</v>
      </c>
      <c r="N1288" s="2">
        <v>1227657.1499999999</v>
      </c>
      <c r="O1288" s="2">
        <v>5</v>
      </c>
      <c r="P1288" s="2">
        <v>909840.21333333</v>
      </c>
      <c r="Q1288" s="3">
        <v>0.72068733522221995</v>
      </c>
      <c r="R1288" s="48" t="s">
        <v>60</v>
      </c>
      <c r="S1288" s="25">
        <v>0.3</v>
      </c>
      <c r="T1288" s="23">
        <v>1182792.28</v>
      </c>
      <c r="U1288" s="36">
        <f>VLOOKUP(表2[[#This Row],[2014 Segment]],表3[],3)</f>
        <v>0</v>
      </c>
      <c r="V1288" s="50"/>
      <c r="W1288" s="25">
        <f>表2[[#This Row],[GR]]+表2[[#This Row],[根据BU需调整GR]]</f>
        <v>0.3</v>
      </c>
      <c r="X1288" s="23">
        <f>表2[[#This Row],[MAT销量]]*(1+表2[[#This Row],[调整后GR2]])</f>
        <v>1182792.277333329</v>
      </c>
      <c r="Y1288" s="23">
        <f>表2[[#This Row],[调整结果]]/12/114.03</f>
        <v>864.38676761475699</v>
      </c>
      <c r="Z1288" s="27">
        <f>ROUND(表2[[#This Row],[调整结果]]-表2[[#This Row],[14 ECI金额]],0)</f>
        <v>0</v>
      </c>
      <c r="AA1288" t="s">
        <v>2198</v>
      </c>
    </row>
    <row r="1289" spans="1:27" x14ac:dyDescent="0.2">
      <c r="A1289" t="s">
        <v>1806</v>
      </c>
      <c r="B1289" s="38" t="s">
        <v>452</v>
      </c>
      <c r="C1289" t="s">
        <v>1868</v>
      </c>
      <c r="D1289" s="38" t="s">
        <v>1869</v>
      </c>
      <c r="E1289" s="38" t="s">
        <v>1929</v>
      </c>
      <c r="F1289">
        <v>10300082</v>
      </c>
      <c r="G1289" s="39" t="s">
        <v>1932</v>
      </c>
      <c r="H1289" s="39" t="s">
        <v>103</v>
      </c>
      <c r="I1289" s="38" t="s">
        <v>1872</v>
      </c>
      <c r="J1289" s="38" t="s">
        <v>1924</v>
      </c>
      <c r="K1289" s="38" t="s">
        <v>104</v>
      </c>
      <c r="L1289" s="38">
        <v>1200</v>
      </c>
      <c r="M1289" s="38">
        <v>8000</v>
      </c>
      <c r="N1289" s="2">
        <v>239290.5</v>
      </c>
      <c r="O1289" s="2">
        <v>2</v>
      </c>
      <c r="P1289" s="2">
        <v>237794.82666667001</v>
      </c>
      <c r="Q1289" s="3">
        <v>0.87003621121607</v>
      </c>
      <c r="R1289" s="48" t="s">
        <v>2197</v>
      </c>
      <c r="S1289" s="25">
        <v>0</v>
      </c>
      <c r="T1289" s="23">
        <v>237794.83</v>
      </c>
      <c r="U1289" s="36">
        <f>VLOOKUP(表2[[#This Row],[2014 Segment]],表3[],3)</f>
        <v>0</v>
      </c>
      <c r="V1289" s="50"/>
      <c r="W1289" s="25">
        <f>表2[[#This Row],[GR]]+表2[[#This Row],[根据BU需调整GR]]</f>
        <v>0</v>
      </c>
      <c r="X1289" s="23">
        <f>表2[[#This Row],[MAT销量]]*(1+表2[[#This Row],[调整后GR2]])</f>
        <v>237794.82666667001</v>
      </c>
      <c r="Y1289" s="23">
        <f>表2[[#This Row],[调整结果]]/12/114.03</f>
        <v>173.78089586561288</v>
      </c>
      <c r="Z1289" s="27">
        <f>ROUND(表2[[#This Row],[调整结果]]-表2[[#This Row],[14 ECI金额]],0)</f>
        <v>0</v>
      </c>
      <c r="AA1289" t="s">
        <v>2198</v>
      </c>
    </row>
    <row r="1290" spans="1:27" x14ac:dyDescent="0.2">
      <c r="A1290" t="s">
        <v>1806</v>
      </c>
      <c r="B1290" s="38" t="s">
        <v>452</v>
      </c>
      <c r="C1290" t="s">
        <v>1868</v>
      </c>
      <c r="D1290" s="38" t="s">
        <v>1869</v>
      </c>
      <c r="E1290" s="38" t="s">
        <v>1929</v>
      </c>
      <c r="F1290">
        <v>10300084</v>
      </c>
      <c r="G1290" s="39" t="s">
        <v>1933</v>
      </c>
      <c r="H1290" s="39" t="s">
        <v>105</v>
      </c>
      <c r="I1290" s="38" t="s">
        <v>1872</v>
      </c>
      <c r="J1290" s="38" t="s">
        <v>1924</v>
      </c>
      <c r="K1290" s="38" t="s">
        <v>104</v>
      </c>
      <c r="L1290" s="38">
        <v>800</v>
      </c>
      <c r="M1290" s="38">
        <v>1272</v>
      </c>
      <c r="N1290" s="2">
        <v>100800</v>
      </c>
      <c r="O1290" s="2">
        <v>1</v>
      </c>
      <c r="P1290" s="2">
        <v>5777.52</v>
      </c>
      <c r="Q1290" s="3">
        <v>2.7150000000000001E-2</v>
      </c>
      <c r="R1290" s="48" t="s">
        <v>2195</v>
      </c>
      <c r="S1290" s="25">
        <v>0</v>
      </c>
      <c r="T1290" s="23">
        <v>5777.52</v>
      </c>
      <c r="U1290" s="36">
        <f>VLOOKUP(表2[[#This Row],[2014 Segment]],表3[],3)</f>
        <v>0</v>
      </c>
      <c r="V1290" s="50"/>
      <c r="W1290" s="25">
        <f>表2[[#This Row],[GR]]+表2[[#This Row],[根据BU需调整GR]]</f>
        <v>0</v>
      </c>
      <c r="X1290" s="23">
        <f>表2[[#This Row],[MAT销量]]*(1+表2[[#This Row],[调整后GR2]])</f>
        <v>5777.52</v>
      </c>
      <c r="Y1290" s="23">
        <f>表2[[#This Row],[调整结果]]/12/114.03</f>
        <v>4.2222222222222223</v>
      </c>
      <c r="Z1290" s="27">
        <f>ROUND(表2[[#This Row],[调整结果]]-表2[[#This Row],[14 ECI金额]],0)</f>
        <v>0</v>
      </c>
      <c r="AA1290" t="s">
        <v>2198</v>
      </c>
    </row>
    <row r="1291" spans="1:27" x14ac:dyDescent="0.2">
      <c r="A1291" t="s">
        <v>1806</v>
      </c>
      <c r="B1291" s="38" t="s">
        <v>452</v>
      </c>
      <c r="C1291" t="s">
        <v>1868</v>
      </c>
      <c r="D1291" s="38" t="s">
        <v>1869</v>
      </c>
      <c r="E1291" s="38" t="s">
        <v>1922</v>
      </c>
      <c r="F1291">
        <v>10300085</v>
      </c>
      <c r="G1291" s="39" t="s">
        <v>1934</v>
      </c>
      <c r="H1291" s="39" t="s">
        <v>105</v>
      </c>
      <c r="I1291" s="38" t="s">
        <v>1872</v>
      </c>
      <c r="J1291" s="38" t="s">
        <v>1935</v>
      </c>
      <c r="K1291" s="38" t="s">
        <v>106</v>
      </c>
      <c r="L1291" s="38">
        <v>504</v>
      </c>
      <c r="M1291" s="38">
        <v>1090</v>
      </c>
      <c r="N1291" s="2">
        <v>48000</v>
      </c>
      <c r="O1291" s="2">
        <v>1</v>
      </c>
      <c r="P1291" s="2">
        <v>9882.7999999999993</v>
      </c>
      <c r="Q1291" s="3">
        <v>0.13066875</v>
      </c>
      <c r="R1291" s="48" t="s">
        <v>2195</v>
      </c>
      <c r="S1291" s="25">
        <v>0</v>
      </c>
      <c r="T1291" s="23">
        <v>9882.7999999999993</v>
      </c>
      <c r="U1291" s="36">
        <f>VLOOKUP(表2[[#This Row],[2014 Segment]],表3[],3)</f>
        <v>0</v>
      </c>
      <c r="V1291" s="50"/>
      <c r="W1291" s="25">
        <f>表2[[#This Row],[GR]]+表2[[#This Row],[根据BU需调整GR]]</f>
        <v>0</v>
      </c>
      <c r="X1291" s="23">
        <f>表2[[#This Row],[MAT销量]]*(1+表2[[#This Row],[调整后GR2]])</f>
        <v>9882.7999999999993</v>
      </c>
      <c r="Y1291" s="23">
        <f>表2[[#This Row],[调整结果]]/12/114.03</f>
        <v>7.2223683825893765</v>
      </c>
      <c r="Z1291" s="27">
        <f>ROUND(表2[[#This Row],[调整结果]]-表2[[#This Row],[14 ECI金额]],0)</f>
        <v>0</v>
      </c>
      <c r="AA1291" t="s">
        <v>2198</v>
      </c>
    </row>
    <row r="1292" spans="1:27" x14ac:dyDescent="0.2">
      <c r="A1292" t="s">
        <v>1806</v>
      </c>
      <c r="B1292" s="38" t="s">
        <v>452</v>
      </c>
      <c r="C1292" t="s">
        <v>1868</v>
      </c>
      <c r="D1292" s="38" t="s">
        <v>1869</v>
      </c>
      <c r="E1292" s="38" t="s">
        <v>1925</v>
      </c>
      <c r="F1292">
        <v>10300087</v>
      </c>
      <c r="G1292" s="39" t="s">
        <v>1936</v>
      </c>
      <c r="H1292" s="39" t="s">
        <v>103</v>
      </c>
      <c r="I1292" s="38" t="s">
        <v>1872</v>
      </c>
      <c r="J1292" s="38" t="s">
        <v>1937</v>
      </c>
      <c r="K1292" s="38" t="s">
        <v>104</v>
      </c>
      <c r="L1292" s="38">
        <v>832</v>
      </c>
      <c r="M1292" s="38">
        <v>1200</v>
      </c>
      <c r="N1292" s="2">
        <v>73302.335999999996</v>
      </c>
      <c r="O1292" s="2">
        <v>1</v>
      </c>
      <c r="P1292" s="2">
        <v>45613.333333333001</v>
      </c>
      <c r="Q1292" s="3">
        <v>0.38891666426565003</v>
      </c>
      <c r="R1292" s="48" t="s">
        <v>2196</v>
      </c>
      <c r="S1292" s="25">
        <v>0</v>
      </c>
      <c r="T1292" s="23">
        <v>45613.33</v>
      </c>
      <c r="U1292" s="36">
        <f>VLOOKUP(表2[[#This Row],[2014 Segment]],表3[],3)</f>
        <v>0</v>
      </c>
      <c r="V1292" s="50"/>
      <c r="W1292" s="25">
        <f>表2[[#This Row],[GR]]+表2[[#This Row],[根据BU需调整GR]]</f>
        <v>0</v>
      </c>
      <c r="X1292" s="23">
        <f>表2[[#This Row],[MAT销量]]*(1+表2[[#This Row],[调整后GR2]])</f>
        <v>45613.333333333001</v>
      </c>
      <c r="Y1292" s="23">
        <f>表2[[#This Row],[调整结果]]/12/114.03</f>
        <v>33.33430773578079</v>
      </c>
      <c r="Z1292" s="27">
        <f>ROUND(表2[[#This Row],[调整结果]]-表2[[#This Row],[14 ECI金额]],0)</f>
        <v>0</v>
      </c>
      <c r="AA1292" t="s">
        <v>2198</v>
      </c>
    </row>
    <row r="1293" spans="1:27" x14ac:dyDescent="0.2">
      <c r="A1293" t="s">
        <v>1806</v>
      </c>
      <c r="B1293" s="38" t="s">
        <v>452</v>
      </c>
      <c r="C1293" t="s">
        <v>1868</v>
      </c>
      <c r="D1293" s="38" t="s">
        <v>1869</v>
      </c>
      <c r="E1293" s="38" t="s">
        <v>1925</v>
      </c>
      <c r="F1293">
        <v>10300088</v>
      </c>
      <c r="G1293" s="39" t="s">
        <v>1938</v>
      </c>
      <c r="H1293" s="39" t="s">
        <v>103</v>
      </c>
      <c r="I1293" s="38" t="s">
        <v>1872</v>
      </c>
      <c r="J1293" s="38" t="s">
        <v>1937</v>
      </c>
      <c r="K1293" s="38" t="s">
        <v>104</v>
      </c>
      <c r="L1293" s="38">
        <v>1000</v>
      </c>
      <c r="M1293" s="38">
        <v>3600</v>
      </c>
      <c r="N1293" s="2">
        <v>84491.75</v>
      </c>
      <c r="O1293" s="2">
        <v>1</v>
      </c>
      <c r="P1293" s="2">
        <v>6081.6</v>
      </c>
      <c r="Q1293" s="3">
        <v>0.33369885225481</v>
      </c>
      <c r="R1293" s="48" t="s">
        <v>2196</v>
      </c>
      <c r="S1293" s="25">
        <v>0</v>
      </c>
      <c r="T1293" s="23">
        <v>6081.6</v>
      </c>
      <c r="U1293" s="36">
        <f>VLOOKUP(表2[[#This Row],[2014 Segment]],表3[],3)</f>
        <v>0</v>
      </c>
      <c r="V1293" s="50"/>
      <c r="W1293" s="25">
        <f>表2[[#This Row],[GR]]+表2[[#This Row],[根据BU需调整GR]]</f>
        <v>0</v>
      </c>
      <c r="X1293" s="23">
        <f>表2[[#This Row],[MAT销量]]*(1+表2[[#This Row],[调整后GR2]])</f>
        <v>6081.6</v>
      </c>
      <c r="Y1293" s="23">
        <f>表2[[#This Row],[调整结果]]/12/114.03</f>
        <v>4.4444444444444446</v>
      </c>
      <c r="Z1293" s="27">
        <f>ROUND(表2[[#This Row],[调整结果]]-表2[[#This Row],[14 ECI金额]],0)</f>
        <v>0</v>
      </c>
      <c r="AA1293" t="s">
        <v>2198</v>
      </c>
    </row>
    <row r="1294" spans="1:27" x14ac:dyDescent="0.2">
      <c r="A1294" t="s">
        <v>1806</v>
      </c>
      <c r="B1294" s="38" t="s">
        <v>452</v>
      </c>
      <c r="C1294" t="s">
        <v>1868</v>
      </c>
      <c r="D1294" s="38" t="s">
        <v>1869</v>
      </c>
      <c r="E1294" s="38" t="s">
        <v>1922</v>
      </c>
      <c r="F1294">
        <v>10300090</v>
      </c>
      <c r="G1294" s="39" t="s">
        <v>1939</v>
      </c>
      <c r="H1294" s="39" t="s">
        <v>105</v>
      </c>
      <c r="I1294" s="38" t="s">
        <v>1872</v>
      </c>
      <c r="J1294" s="38" t="s">
        <v>1940</v>
      </c>
      <c r="K1294" s="38" t="s">
        <v>106</v>
      </c>
      <c r="L1294" s="38">
        <v>250</v>
      </c>
      <c r="M1294" s="38">
        <v>727</v>
      </c>
      <c r="N1294" s="2">
        <v>36000</v>
      </c>
      <c r="O1294" s="2">
        <v>1</v>
      </c>
      <c r="P1294" s="2">
        <v>33905.760000000002</v>
      </c>
      <c r="Q1294" s="3">
        <v>0.85204555555556005</v>
      </c>
      <c r="R1294" s="48" t="s">
        <v>2197</v>
      </c>
      <c r="S1294" s="25">
        <v>0</v>
      </c>
      <c r="T1294" s="23">
        <v>33905.760000000002</v>
      </c>
      <c r="U1294" s="36">
        <f>VLOOKUP(表2[[#This Row],[2014 Segment]],表3[],3)</f>
        <v>0</v>
      </c>
      <c r="V1294" s="50"/>
      <c r="W1294" s="25">
        <f>表2[[#This Row],[GR]]+表2[[#This Row],[根据BU需调整GR]]</f>
        <v>0</v>
      </c>
      <c r="X1294" s="23">
        <f>表2[[#This Row],[MAT销量]]*(1+表2[[#This Row],[调整后GR2]])</f>
        <v>33905.760000000002</v>
      </c>
      <c r="Y1294" s="23">
        <f>表2[[#This Row],[调整结果]]/12/114.03</f>
        <v>24.778391651319829</v>
      </c>
      <c r="Z1294" s="27">
        <f>ROUND(表2[[#This Row],[调整结果]]-表2[[#This Row],[14 ECI金额]],0)</f>
        <v>0</v>
      </c>
      <c r="AA1294" t="s">
        <v>2198</v>
      </c>
    </row>
    <row r="1295" spans="1:27" x14ac:dyDescent="0.2">
      <c r="A1295" t="s">
        <v>1806</v>
      </c>
      <c r="B1295" s="38" t="s">
        <v>452</v>
      </c>
      <c r="C1295" t="s">
        <v>1868</v>
      </c>
      <c r="D1295" s="38" t="s">
        <v>1869</v>
      </c>
      <c r="E1295" s="38" t="s">
        <v>1922</v>
      </c>
      <c r="F1295">
        <v>10300091</v>
      </c>
      <c r="G1295" s="39" t="s">
        <v>1941</v>
      </c>
      <c r="H1295" s="39" t="s">
        <v>103</v>
      </c>
      <c r="I1295" s="38" t="s">
        <v>1872</v>
      </c>
      <c r="J1295" s="38" t="s">
        <v>1940</v>
      </c>
      <c r="K1295" s="38" t="s">
        <v>104</v>
      </c>
      <c r="L1295" s="38">
        <v>1407</v>
      </c>
      <c r="M1295" s="38">
        <v>5490</v>
      </c>
      <c r="N1295" s="2">
        <v>369524.56959999999</v>
      </c>
      <c r="O1295" s="2">
        <v>2</v>
      </c>
      <c r="P1295" s="2">
        <v>149307.68</v>
      </c>
      <c r="Q1295" s="3">
        <v>0.33969822395268001</v>
      </c>
      <c r="R1295" s="48" t="s">
        <v>2196</v>
      </c>
      <c r="S1295" s="25">
        <v>0</v>
      </c>
      <c r="T1295" s="23">
        <v>149307.68</v>
      </c>
      <c r="U1295" s="36">
        <f>VLOOKUP(表2[[#This Row],[2014 Segment]],表3[],3)</f>
        <v>0</v>
      </c>
      <c r="V1295" s="50"/>
      <c r="W1295" s="25">
        <f>表2[[#This Row],[GR]]+表2[[#This Row],[根据BU需调整GR]]</f>
        <v>0</v>
      </c>
      <c r="X1295" s="23">
        <f>表2[[#This Row],[MAT销量]]*(1+表2[[#This Row],[调整后GR2]])</f>
        <v>149307.68</v>
      </c>
      <c r="Y1295" s="23">
        <f>表2[[#This Row],[调整结果]]/12/114.03</f>
        <v>109.1143266391885</v>
      </c>
      <c r="Z1295" s="27">
        <f>ROUND(表2[[#This Row],[调整结果]]-表2[[#This Row],[14 ECI金额]],0)</f>
        <v>0</v>
      </c>
      <c r="AA1295" t="s">
        <v>2198</v>
      </c>
    </row>
    <row r="1296" spans="1:27" x14ac:dyDescent="0.2">
      <c r="A1296" t="s">
        <v>1806</v>
      </c>
      <c r="B1296" s="38" t="s">
        <v>452</v>
      </c>
      <c r="C1296" t="s">
        <v>1868</v>
      </c>
      <c r="D1296" s="38" t="s">
        <v>1869</v>
      </c>
      <c r="E1296" s="38" t="s">
        <v>1922</v>
      </c>
      <c r="F1296">
        <v>10300092</v>
      </c>
      <c r="G1296" s="39" t="s">
        <v>1942</v>
      </c>
      <c r="H1296" s="39" t="s">
        <v>103</v>
      </c>
      <c r="I1296" s="38" t="s">
        <v>1872</v>
      </c>
      <c r="J1296" s="38" t="s">
        <v>1940</v>
      </c>
      <c r="K1296" s="38" t="s">
        <v>104</v>
      </c>
      <c r="L1296" s="38">
        <v>510</v>
      </c>
      <c r="M1296" s="38">
        <v>800</v>
      </c>
      <c r="N1296" s="2">
        <v>120778.8</v>
      </c>
      <c r="O1296" s="2">
        <v>1</v>
      </c>
      <c r="P1296" s="2">
        <v>124979.97333333</v>
      </c>
      <c r="Q1296" s="3">
        <v>0.84865224691750996</v>
      </c>
      <c r="R1296" s="48" t="s">
        <v>2197</v>
      </c>
      <c r="S1296" s="25">
        <v>0</v>
      </c>
      <c r="T1296" s="23">
        <v>124979.97</v>
      </c>
      <c r="U1296" s="36">
        <f>VLOOKUP(表2[[#This Row],[2014 Segment]],表3[],3)</f>
        <v>0</v>
      </c>
      <c r="V1296" s="50"/>
      <c r="W1296" s="25">
        <f>表2[[#This Row],[GR]]+表2[[#This Row],[根据BU需调整GR]]</f>
        <v>0</v>
      </c>
      <c r="X1296" s="23">
        <f>表2[[#This Row],[MAT销量]]*(1+表2[[#This Row],[调整后GR2]])</f>
        <v>124979.97333333</v>
      </c>
      <c r="Y1296" s="23">
        <f>表2[[#This Row],[调整结果]]/12/114.03</f>
        <v>91.335593947009556</v>
      </c>
      <c r="Z1296" s="27">
        <f>ROUND(表2[[#This Row],[调整结果]]-表2[[#This Row],[14 ECI金额]],0)</f>
        <v>0</v>
      </c>
      <c r="AA1296" t="s">
        <v>2198</v>
      </c>
    </row>
    <row r="1297" spans="1:27" x14ac:dyDescent="0.2">
      <c r="A1297" t="s">
        <v>1806</v>
      </c>
      <c r="B1297" s="38" t="s">
        <v>452</v>
      </c>
      <c r="C1297" t="s">
        <v>1868</v>
      </c>
      <c r="D1297" s="38" t="s">
        <v>1869</v>
      </c>
      <c r="E1297" s="38" t="s">
        <v>1870</v>
      </c>
      <c r="F1297">
        <v>10300095</v>
      </c>
      <c r="G1297" s="39" t="s">
        <v>1943</v>
      </c>
      <c r="H1297" s="39" t="s">
        <v>105</v>
      </c>
      <c r="I1297" s="38" t="s">
        <v>1872</v>
      </c>
      <c r="J1297" s="38" t="s">
        <v>1876</v>
      </c>
      <c r="K1297" s="38" t="s">
        <v>106</v>
      </c>
      <c r="L1297" s="38">
        <v>200</v>
      </c>
      <c r="M1297" s="38">
        <v>200</v>
      </c>
      <c r="N1297" s="2">
        <v>36000</v>
      </c>
      <c r="O1297" s="2">
        <v>1</v>
      </c>
      <c r="P1297" s="2">
        <v>8666.3866666667</v>
      </c>
      <c r="Q1297" s="3">
        <v>0.17170750000000001</v>
      </c>
      <c r="R1297" s="48" t="s">
        <v>2195</v>
      </c>
      <c r="S1297" s="25">
        <v>0</v>
      </c>
      <c r="T1297" s="23">
        <v>8666.39</v>
      </c>
      <c r="U1297" s="36">
        <f>VLOOKUP(表2[[#This Row],[2014 Segment]],表3[],3)</f>
        <v>0</v>
      </c>
      <c r="V1297" s="50"/>
      <c r="W1297" s="25">
        <f>表2[[#This Row],[GR]]+表2[[#This Row],[根据BU需调整GR]]</f>
        <v>0</v>
      </c>
      <c r="X1297" s="23">
        <f>表2[[#This Row],[MAT销量]]*(1+表2[[#This Row],[调整后GR2]])</f>
        <v>8666.3866666667</v>
      </c>
      <c r="Y1297" s="23">
        <f>表2[[#This Row],[调整结果]]/12/114.03</f>
        <v>6.3334112855291735</v>
      </c>
      <c r="Z1297" s="27">
        <f>ROUND(表2[[#This Row],[调整结果]]-表2[[#This Row],[14 ECI金额]],0)</f>
        <v>0</v>
      </c>
      <c r="AA1297" t="s">
        <v>2198</v>
      </c>
    </row>
    <row r="1298" spans="1:27" x14ac:dyDescent="0.2">
      <c r="A1298" t="s">
        <v>1806</v>
      </c>
      <c r="B1298" s="38" t="s">
        <v>452</v>
      </c>
      <c r="C1298" t="s">
        <v>1868</v>
      </c>
      <c r="D1298" s="38" t="s">
        <v>1869</v>
      </c>
      <c r="E1298" s="38" t="s">
        <v>1925</v>
      </c>
      <c r="F1298">
        <v>10300099</v>
      </c>
      <c r="G1298" s="39" t="s">
        <v>1944</v>
      </c>
      <c r="H1298" s="39" t="s">
        <v>105</v>
      </c>
      <c r="I1298" s="38" t="s">
        <v>1872</v>
      </c>
      <c r="J1298" s="38" t="s">
        <v>1924</v>
      </c>
      <c r="K1298" s="38" t="s">
        <v>106</v>
      </c>
      <c r="L1298" s="38">
        <v>320</v>
      </c>
      <c r="M1298" s="38">
        <v>1206</v>
      </c>
      <c r="N1298" s="2">
        <v>36000</v>
      </c>
      <c r="O1298" s="2">
        <v>1</v>
      </c>
      <c r="P1298" s="2">
        <v>36490.666666666999</v>
      </c>
      <c r="Q1298" s="3">
        <v>0.77553333333332997</v>
      </c>
      <c r="R1298" s="48" t="s">
        <v>2197</v>
      </c>
      <c r="S1298" s="25">
        <v>0</v>
      </c>
      <c r="T1298" s="23">
        <v>36490.67</v>
      </c>
      <c r="U1298" s="36">
        <f>VLOOKUP(表2[[#This Row],[2014 Segment]],表3[],3)</f>
        <v>0</v>
      </c>
      <c r="V1298" s="50"/>
      <c r="W1298" s="25">
        <f>表2[[#This Row],[GR]]+表2[[#This Row],[根据BU需调整GR]]</f>
        <v>0</v>
      </c>
      <c r="X1298" s="23">
        <f>表2[[#This Row],[MAT销量]]*(1+表2[[#This Row],[调整后GR2]])</f>
        <v>36490.666666666999</v>
      </c>
      <c r="Y1298" s="23">
        <f>表2[[#This Row],[调整结果]]/12/114.03</f>
        <v>26.667446188625068</v>
      </c>
      <c r="Z1298" s="27">
        <f>ROUND(表2[[#This Row],[调整结果]]-表2[[#This Row],[14 ECI金额]],0)</f>
        <v>0</v>
      </c>
      <c r="AA1298" t="s">
        <v>2198</v>
      </c>
    </row>
    <row r="1299" spans="1:27" x14ac:dyDescent="0.2">
      <c r="A1299" t="s">
        <v>1806</v>
      </c>
      <c r="B1299" s="38" t="s">
        <v>452</v>
      </c>
      <c r="C1299" t="s">
        <v>1868</v>
      </c>
      <c r="D1299" s="38" t="s">
        <v>1869</v>
      </c>
      <c r="E1299" s="38" t="s">
        <v>1925</v>
      </c>
      <c r="F1299">
        <v>10300100</v>
      </c>
      <c r="G1299" s="39" t="s">
        <v>1945</v>
      </c>
      <c r="H1299" s="39" t="s">
        <v>105</v>
      </c>
      <c r="I1299" s="38" t="s">
        <v>1872</v>
      </c>
      <c r="J1299" s="38" t="s">
        <v>1924</v>
      </c>
      <c r="K1299" s="38" t="s">
        <v>107</v>
      </c>
      <c r="L1299" s="38">
        <v>10</v>
      </c>
      <c r="M1299" s="38">
        <v>100</v>
      </c>
      <c r="N1299" s="2">
        <v>36000</v>
      </c>
      <c r="O1299" s="2">
        <v>1</v>
      </c>
      <c r="P1299" s="2">
        <v>9122.6666666667006</v>
      </c>
      <c r="Q1299" s="3">
        <v>0.42327222222222</v>
      </c>
      <c r="R1299" s="48" t="s">
        <v>2196</v>
      </c>
      <c r="S1299" s="25">
        <v>0</v>
      </c>
      <c r="T1299" s="23">
        <v>9122.67</v>
      </c>
      <c r="U1299" s="36">
        <f>VLOOKUP(表2[[#This Row],[2014 Segment]],表3[],3)</f>
        <v>0</v>
      </c>
      <c r="V1299" s="50"/>
      <c r="W1299" s="25">
        <f>表2[[#This Row],[GR]]+表2[[#This Row],[根据BU需调整GR]]</f>
        <v>0</v>
      </c>
      <c r="X1299" s="23">
        <f>表2[[#This Row],[MAT销量]]*(1+表2[[#This Row],[调整后GR2]])</f>
        <v>9122.6666666667006</v>
      </c>
      <c r="Y1299" s="23">
        <f>表2[[#This Row],[调整结果]]/12/114.03</f>
        <v>6.6668615471562305</v>
      </c>
      <c r="Z1299" s="27">
        <f>ROUND(表2[[#This Row],[调整结果]]-表2[[#This Row],[14 ECI金额]],0)</f>
        <v>0</v>
      </c>
      <c r="AA1299" t="s">
        <v>2198</v>
      </c>
    </row>
    <row r="1300" spans="1:27" x14ac:dyDescent="0.2">
      <c r="A1300" t="s">
        <v>1806</v>
      </c>
      <c r="B1300" s="38" t="s">
        <v>452</v>
      </c>
      <c r="C1300" t="s">
        <v>1868</v>
      </c>
      <c r="D1300" s="38" t="s">
        <v>1869</v>
      </c>
      <c r="E1300" s="38" t="s">
        <v>1929</v>
      </c>
      <c r="F1300">
        <v>10300101</v>
      </c>
      <c r="G1300" s="39" t="s">
        <v>1946</v>
      </c>
      <c r="H1300" s="39" t="s">
        <v>105</v>
      </c>
      <c r="I1300" s="38" t="s">
        <v>1872</v>
      </c>
      <c r="J1300" s="38" t="s">
        <v>1924</v>
      </c>
      <c r="K1300" s="38" t="s">
        <v>104</v>
      </c>
      <c r="L1300" s="38">
        <v>300</v>
      </c>
      <c r="M1300" s="38">
        <v>200</v>
      </c>
      <c r="N1300" s="2">
        <v>36000</v>
      </c>
      <c r="O1300" s="2">
        <v>1</v>
      </c>
      <c r="P1300" s="2">
        <v>3040.9333333333002</v>
      </c>
      <c r="Q1300" s="3">
        <v>0.16220833333333001</v>
      </c>
      <c r="R1300" s="48" t="s">
        <v>2195</v>
      </c>
      <c r="S1300" s="25">
        <v>0</v>
      </c>
      <c r="T1300" s="23">
        <v>3040.93</v>
      </c>
      <c r="U1300" s="36">
        <f>VLOOKUP(表2[[#This Row],[2014 Segment]],表3[],3)</f>
        <v>0</v>
      </c>
      <c r="V1300" s="50"/>
      <c r="W1300" s="25">
        <f>表2[[#This Row],[GR]]+表2[[#This Row],[根据BU需调整GR]]</f>
        <v>0</v>
      </c>
      <c r="X1300" s="23">
        <f>表2[[#This Row],[MAT销量]]*(1+表2[[#This Row],[调整后GR2]])</f>
        <v>3040.9333333333002</v>
      </c>
      <c r="Y1300" s="23">
        <f>表2[[#This Row],[调整结果]]/12/114.03</f>
        <v>2.2223196624669677</v>
      </c>
      <c r="Z1300" s="27">
        <f>ROUND(表2[[#This Row],[调整结果]]-表2[[#This Row],[14 ECI金额]],0)</f>
        <v>0</v>
      </c>
      <c r="AA1300" t="s">
        <v>2198</v>
      </c>
    </row>
    <row r="1301" spans="1:27" x14ac:dyDescent="0.2">
      <c r="A1301" t="s">
        <v>1806</v>
      </c>
      <c r="B1301" s="38" t="s">
        <v>452</v>
      </c>
      <c r="C1301" t="s">
        <v>1868</v>
      </c>
      <c r="D1301" s="38" t="s">
        <v>1869</v>
      </c>
      <c r="E1301" s="38" t="s">
        <v>1929</v>
      </c>
      <c r="F1301">
        <v>10300105</v>
      </c>
      <c r="G1301" s="39" t="s">
        <v>1947</v>
      </c>
      <c r="H1301" s="39" t="s">
        <v>105</v>
      </c>
      <c r="I1301" s="38" t="s">
        <v>1872</v>
      </c>
      <c r="J1301" s="38" t="s">
        <v>1924</v>
      </c>
      <c r="K1301" s="38" t="s">
        <v>106</v>
      </c>
      <c r="L1301" s="38">
        <v>100</v>
      </c>
      <c r="M1301" s="38">
        <v>500</v>
      </c>
      <c r="N1301" s="2">
        <v>134616</v>
      </c>
      <c r="O1301" s="2">
        <v>1</v>
      </c>
      <c r="P1301" s="2">
        <v>72980.266666666997</v>
      </c>
      <c r="Q1301" s="3">
        <v>0.66267427348903996</v>
      </c>
      <c r="R1301" s="48" t="s">
        <v>2197</v>
      </c>
      <c r="S1301" s="25">
        <v>0</v>
      </c>
      <c r="T1301" s="23">
        <v>72980.27</v>
      </c>
      <c r="U1301" s="36">
        <f>VLOOKUP(表2[[#This Row],[2014 Segment]],表3[],3)</f>
        <v>0</v>
      </c>
      <c r="V1301" s="50"/>
      <c r="W1301" s="25">
        <f>表2[[#This Row],[GR]]+表2[[#This Row],[根据BU需调整GR]]</f>
        <v>0</v>
      </c>
      <c r="X1301" s="23">
        <f>表2[[#This Row],[MAT销量]]*(1+表2[[#This Row],[调整后GR2]])</f>
        <v>72980.266666666997</v>
      </c>
      <c r="Y1301" s="23">
        <f>表2[[#This Row],[调整结果]]/12/114.03</f>
        <v>53.334112855291728</v>
      </c>
      <c r="Z1301" s="27">
        <f>ROUND(表2[[#This Row],[调整结果]]-表2[[#This Row],[14 ECI金额]],0)</f>
        <v>0</v>
      </c>
      <c r="AA1301" t="s">
        <v>2198</v>
      </c>
    </row>
    <row r="1302" spans="1:27" x14ac:dyDescent="0.2">
      <c r="A1302" t="s">
        <v>1806</v>
      </c>
      <c r="B1302" s="38" t="s">
        <v>452</v>
      </c>
      <c r="C1302" t="s">
        <v>1868</v>
      </c>
      <c r="D1302" s="38" t="s">
        <v>1869</v>
      </c>
      <c r="E1302" s="38" t="s">
        <v>1929</v>
      </c>
      <c r="F1302">
        <v>10300106</v>
      </c>
      <c r="G1302" s="39" t="s">
        <v>1948</v>
      </c>
      <c r="H1302" s="39" t="s">
        <v>103</v>
      </c>
      <c r="I1302" s="38" t="s">
        <v>1872</v>
      </c>
      <c r="J1302" s="38" t="s">
        <v>1924</v>
      </c>
      <c r="K1302" s="38" t="s">
        <v>104</v>
      </c>
      <c r="L1302" s="38">
        <v>600</v>
      </c>
      <c r="M1302" s="38">
        <v>3700</v>
      </c>
      <c r="N1302" s="2">
        <v>267787.40000000002</v>
      </c>
      <c r="O1302" s="2">
        <v>2</v>
      </c>
      <c r="P1302" s="2">
        <v>218940.79999999999</v>
      </c>
      <c r="Q1302" s="3">
        <v>0.69389000378659005</v>
      </c>
      <c r="R1302" s="48" t="s">
        <v>2197</v>
      </c>
      <c r="S1302" s="25">
        <v>0</v>
      </c>
      <c r="T1302" s="23">
        <v>218940.79999999999</v>
      </c>
      <c r="U1302" s="36">
        <f>VLOOKUP(表2[[#This Row],[2014 Segment]],表3[],3)</f>
        <v>0</v>
      </c>
      <c r="V1302" s="50"/>
      <c r="W1302" s="25">
        <f>表2[[#This Row],[GR]]+表2[[#This Row],[根据BU需调整GR]]</f>
        <v>0</v>
      </c>
      <c r="X1302" s="23">
        <f>表2[[#This Row],[MAT销量]]*(1+表2[[#This Row],[调整后GR2]])</f>
        <v>218940.79999999999</v>
      </c>
      <c r="Y1302" s="23">
        <f>表2[[#This Row],[调整结果]]/12/114.03</f>
        <v>160.00233856587448</v>
      </c>
      <c r="Z1302" s="27">
        <f>ROUND(表2[[#This Row],[调整结果]]-表2[[#This Row],[14 ECI金额]],0)</f>
        <v>0</v>
      </c>
      <c r="AA1302" t="s">
        <v>2198</v>
      </c>
    </row>
    <row r="1303" spans="1:27" x14ac:dyDescent="0.2">
      <c r="A1303" t="s">
        <v>1806</v>
      </c>
      <c r="B1303" s="38" t="s">
        <v>452</v>
      </c>
      <c r="C1303" t="s">
        <v>1868</v>
      </c>
      <c r="D1303" s="38" t="s">
        <v>1869</v>
      </c>
      <c r="E1303" s="38" t="s">
        <v>1910</v>
      </c>
      <c r="F1303">
        <v>10300110</v>
      </c>
      <c r="G1303" s="39" t="s">
        <v>1949</v>
      </c>
      <c r="H1303" s="39" t="s">
        <v>105</v>
      </c>
      <c r="I1303" s="38" t="s">
        <v>1872</v>
      </c>
      <c r="J1303" s="38" t="s">
        <v>1912</v>
      </c>
      <c r="K1303" s="38" t="s">
        <v>104</v>
      </c>
      <c r="L1303" s="38">
        <v>600</v>
      </c>
      <c r="M1303" s="38">
        <v>1500</v>
      </c>
      <c r="N1303" s="2">
        <v>36000</v>
      </c>
      <c r="O1303" s="2">
        <v>1</v>
      </c>
      <c r="P1303" s="2">
        <v>23111.040000000001</v>
      </c>
      <c r="Q1303" s="3">
        <v>0.60819111111111002</v>
      </c>
      <c r="R1303" s="48" t="s">
        <v>2197</v>
      </c>
      <c r="S1303" s="25">
        <v>0</v>
      </c>
      <c r="T1303" s="23">
        <v>23111.040000000001</v>
      </c>
      <c r="U1303" s="36">
        <f>VLOOKUP(表2[[#This Row],[2014 Segment]],表3[],3)</f>
        <v>0</v>
      </c>
      <c r="V1303" s="50"/>
      <c r="W1303" s="25">
        <f>表2[[#This Row],[GR]]+表2[[#This Row],[根据BU需调整GR]]</f>
        <v>0</v>
      </c>
      <c r="X1303" s="23">
        <f>表2[[#This Row],[MAT销量]]*(1+表2[[#This Row],[调整后GR2]])</f>
        <v>23111.040000000001</v>
      </c>
      <c r="Y1303" s="23">
        <f>表2[[#This Row],[调整结果]]/12/114.03</f>
        <v>16.889590458651231</v>
      </c>
      <c r="Z1303" s="27">
        <f>ROUND(表2[[#This Row],[调整结果]]-表2[[#This Row],[14 ECI金额]],0)</f>
        <v>0</v>
      </c>
      <c r="AA1303" t="s">
        <v>2198</v>
      </c>
    </row>
    <row r="1304" spans="1:27" x14ac:dyDescent="0.2">
      <c r="A1304" t="s">
        <v>1806</v>
      </c>
      <c r="B1304" s="38" t="s">
        <v>452</v>
      </c>
      <c r="C1304" t="s">
        <v>1868</v>
      </c>
      <c r="D1304" s="38" t="s">
        <v>1869</v>
      </c>
      <c r="E1304" s="38" t="s">
        <v>1910</v>
      </c>
      <c r="F1304">
        <v>13000102</v>
      </c>
      <c r="G1304" s="39" t="s">
        <v>1950</v>
      </c>
      <c r="H1304" s="39" t="s">
        <v>105</v>
      </c>
      <c r="I1304" s="38" t="s">
        <v>1872</v>
      </c>
      <c r="J1304" s="38" t="s">
        <v>1951</v>
      </c>
      <c r="K1304" s="38" t="s">
        <v>106</v>
      </c>
      <c r="L1304" s="38">
        <v>250</v>
      </c>
      <c r="M1304" s="38">
        <v>650</v>
      </c>
      <c r="N1304" s="2">
        <v>36000</v>
      </c>
      <c r="O1304" s="2">
        <v>1</v>
      </c>
      <c r="P1304" s="2">
        <v>9122.6666666667006</v>
      </c>
      <c r="Q1304" s="3">
        <v>0.15838055555555999</v>
      </c>
      <c r="R1304" s="48" t="s">
        <v>2195</v>
      </c>
      <c r="S1304" s="25">
        <v>0</v>
      </c>
      <c r="T1304" s="23">
        <v>9122.67</v>
      </c>
      <c r="U1304" s="36">
        <f>VLOOKUP(表2[[#This Row],[2014 Segment]],表3[],3)</f>
        <v>0</v>
      </c>
      <c r="V1304" s="50"/>
      <c r="W1304" s="25">
        <f>表2[[#This Row],[GR]]+表2[[#This Row],[根据BU需调整GR]]</f>
        <v>0</v>
      </c>
      <c r="X1304" s="23">
        <f>表2[[#This Row],[MAT销量]]*(1+表2[[#This Row],[调整后GR2]])</f>
        <v>9122.6666666667006</v>
      </c>
      <c r="Y1304" s="23">
        <f>表2[[#This Row],[调整结果]]/12/114.03</f>
        <v>6.6668615471562305</v>
      </c>
      <c r="Z1304" s="27">
        <f>ROUND(表2[[#This Row],[调整结果]]-表2[[#This Row],[14 ECI金额]],0)</f>
        <v>0</v>
      </c>
      <c r="AA1304" t="s">
        <v>2198</v>
      </c>
    </row>
    <row r="1305" spans="1:27" x14ac:dyDescent="0.2">
      <c r="A1305" t="s">
        <v>1806</v>
      </c>
      <c r="B1305" s="38" t="s">
        <v>452</v>
      </c>
      <c r="C1305" t="s">
        <v>1868</v>
      </c>
      <c r="D1305" s="38" t="s">
        <v>1869</v>
      </c>
      <c r="E1305" s="38" t="s">
        <v>1922</v>
      </c>
      <c r="F1305">
        <v>13000214</v>
      </c>
      <c r="G1305" s="39" t="s">
        <v>1952</v>
      </c>
      <c r="H1305" s="39" t="s">
        <v>105</v>
      </c>
      <c r="I1305" s="38" t="s">
        <v>1872</v>
      </c>
      <c r="J1305" s="38" t="s">
        <v>1924</v>
      </c>
      <c r="K1305" s="38" t="s">
        <v>106</v>
      </c>
      <c r="L1305" s="38">
        <v>60</v>
      </c>
      <c r="M1305" s="38">
        <v>300</v>
      </c>
      <c r="N1305" s="2">
        <v>204000</v>
      </c>
      <c r="O1305" s="2">
        <v>1</v>
      </c>
      <c r="P1305" s="2">
        <v>121635.2</v>
      </c>
      <c r="Q1305" s="3">
        <v>0.49053176470588</v>
      </c>
      <c r="R1305" s="48" t="s">
        <v>2196</v>
      </c>
      <c r="S1305" s="25">
        <v>0</v>
      </c>
      <c r="T1305" s="23">
        <v>121635.2</v>
      </c>
      <c r="U1305" s="36">
        <f>VLOOKUP(表2[[#This Row],[2014 Segment]],表3[],3)</f>
        <v>0</v>
      </c>
      <c r="V1305" s="50"/>
      <c r="W1305" s="25">
        <f>表2[[#This Row],[GR]]+表2[[#This Row],[根据BU需调整GR]]</f>
        <v>0</v>
      </c>
      <c r="X1305" s="23">
        <f>表2[[#This Row],[MAT销量]]*(1+表2[[#This Row],[调整后GR2]])</f>
        <v>121635.2</v>
      </c>
      <c r="Y1305" s="23">
        <f>表2[[#This Row],[调整结果]]/12/114.03</f>
        <v>88.891227454763367</v>
      </c>
      <c r="Z1305" s="27">
        <f>ROUND(表2[[#This Row],[调整结果]]-表2[[#This Row],[14 ECI金额]],0)</f>
        <v>0</v>
      </c>
      <c r="AA1305" t="s">
        <v>2198</v>
      </c>
    </row>
    <row r="1306" spans="1:27" x14ac:dyDescent="0.2">
      <c r="A1306" t="s">
        <v>1806</v>
      </c>
      <c r="B1306" s="38" t="s">
        <v>452</v>
      </c>
      <c r="C1306" t="s">
        <v>1868</v>
      </c>
      <c r="D1306" s="38" t="s">
        <v>1869</v>
      </c>
      <c r="E1306" s="38" t="s">
        <v>1881</v>
      </c>
      <c r="F1306">
        <v>13000372</v>
      </c>
      <c r="G1306" s="39" t="s">
        <v>1953</v>
      </c>
      <c r="H1306" s="39" t="s">
        <v>105</v>
      </c>
      <c r="I1306" s="38" t="s">
        <v>1872</v>
      </c>
      <c r="J1306" s="38" t="s">
        <v>1876</v>
      </c>
      <c r="K1306" s="38" t="s">
        <v>106</v>
      </c>
      <c r="L1306" s="38">
        <v>150</v>
      </c>
      <c r="M1306" s="38">
        <v>50</v>
      </c>
      <c r="N1306" s="2">
        <v>259452</v>
      </c>
      <c r="O1306" s="2">
        <v>2</v>
      </c>
      <c r="P1306" s="2">
        <v>309252.56</v>
      </c>
      <c r="Q1306" s="3">
        <v>0.90910179917672995</v>
      </c>
      <c r="R1306" s="48" t="s">
        <v>2197</v>
      </c>
      <c r="S1306" s="25">
        <v>0</v>
      </c>
      <c r="T1306" s="23">
        <v>309252.56</v>
      </c>
      <c r="U1306" s="36">
        <f>VLOOKUP(表2[[#This Row],[2014 Segment]],表3[],3)</f>
        <v>0</v>
      </c>
      <c r="V1306" s="50"/>
      <c r="W1306" s="25">
        <f>表2[[#This Row],[GR]]+表2[[#This Row],[根据BU需调整GR]]</f>
        <v>0</v>
      </c>
      <c r="X1306" s="23">
        <f>表2[[#This Row],[MAT销量]]*(1+表2[[#This Row],[调整后GR2]])</f>
        <v>309252.56</v>
      </c>
      <c r="Y1306" s="23">
        <f>表2[[#This Row],[调整结果]]/12/114.03</f>
        <v>226.00233856587445</v>
      </c>
      <c r="Z1306" s="27">
        <f>ROUND(表2[[#This Row],[调整结果]]-表2[[#This Row],[14 ECI金额]],0)</f>
        <v>0</v>
      </c>
      <c r="AA1306" t="s">
        <v>2198</v>
      </c>
    </row>
    <row r="1307" spans="1:27" x14ac:dyDescent="0.2">
      <c r="A1307" t="s">
        <v>1806</v>
      </c>
      <c r="B1307" s="38" t="s">
        <v>452</v>
      </c>
      <c r="C1307" t="s">
        <v>1868</v>
      </c>
      <c r="D1307" s="38" t="s">
        <v>1869</v>
      </c>
      <c r="E1307" s="38" t="s">
        <v>1929</v>
      </c>
      <c r="F1307">
        <v>13000587</v>
      </c>
      <c r="G1307" s="39" t="s">
        <v>1954</v>
      </c>
      <c r="H1307" s="39" t="s">
        <v>105</v>
      </c>
      <c r="I1307" s="38" t="s">
        <v>1872</v>
      </c>
      <c r="J1307" s="38" t="s">
        <v>1924</v>
      </c>
      <c r="K1307" s="38" t="s">
        <v>106</v>
      </c>
      <c r="L1307" s="38">
        <v>800</v>
      </c>
      <c r="M1307" s="38">
        <v>200</v>
      </c>
      <c r="N1307" s="2">
        <v>58896</v>
      </c>
      <c r="O1307" s="2">
        <v>1</v>
      </c>
      <c r="P1307" s="2">
        <v>12163.2</v>
      </c>
      <c r="Q1307" s="3">
        <v>0.38424171420809999</v>
      </c>
      <c r="R1307" s="48" t="s">
        <v>2196</v>
      </c>
      <c r="S1307" s="25">
        <v>0</v>
      </c>
      <c r="T1307" s="23">
        <v>12163.2</v>
      </c>
      <c r="U1307" s="36">
        <f>VLOOKUP(表2[[#This Row],[2014 Segment]],表3[],3)</f>
        <v>0</v>
      </c>
      <c r="V1307" s="50"/>
      <c r="W1307" s="25">
        <f>表2[[#This Row],[GR]]+表2[[#This Row],[根据BU需调整GR]]</f>
        <v>0</v>
      </c>
      <c r="X1307" s="23">
        <f>表2[[#This Row],[MAT销量]]*(1+表2[[#This Row],[调整后GR2]])</f>
        <v>12163.2</v>
      </c>
      <c r="Y1307" s="23">
        <f>表2[[#This Row],[调整结果]]/12/114.03</f>
        <v>8.8888888888888893</v>
      </c>
      <c r="Z1307" s="27">
        <f>ROUND(表2[[#This Row],[调整结果]]-表2[[#This Row],[14 ECI金额]],0)</f>
        <v>0</v>
      </c>
      <c r="AA1307" t="s">
        <v>2198</v>
      </c>
    </row>
    <row r="1308" spans="1:27" x14ac:dyDescent="0.2">
      <c r="A1308" t="s">
        <v>1806</v>
      </c>
      <c r="B1308" s="38" t="s">
        <v>452</v>
      </c>
      <c r="C1308" t="s">
        <v>1868</v>
      </c>
      <c r="D1308" s="38" t="s">
        <v>1869</v>
      </c>
      <c r="E1308" s="38" t="s">
        <v>1925</v>
      </c>
      <c r="F1308">
        <v>13000683</v>
      </c>
      <c r="G1308" s="39" t="s">
        <v>1955</v>
      </c>
      <c r="H1308" s="39" t="s">
        <v>105</v>
      </c>
      <c r="I1308" s="38" t="s">
        <v>1872</v>
      </c>
      <c r="J1308" s="38" t="s">
        <v>1940</v>
      </c>
      <c r="K1308" s="38" t="s">
        <v>106</v>
      </c>
      <c r="L1308" s="38">
        <v>200</v>
      </c>
      <c r="M1308" s="38">
        <v>500</v>
      </c>
      <c r="N1308" s="2">
        <v>48000</v>
      </c>
      <c r="O1308" s="2">
        <v>1</v>
      </c>
      <c r="P1308" s="2">
        <v>0</v>
      </c>
      <c r="Q1308" s="3">
        <v>0</v>
      </c>
      <c r="R1308" s="48" t="s">
        <v>2195</v>
      </c>
      <c r="S1308" s="25">
        <v>0</v>
      </c>
      <c r="T1308" s="23">
        <v>0</v>
      </c>
      <c r="U1308" s="36">
        <f>VLOOKUP(表2[[#This Row],[2014 Segment]],表3[],3)</f>
        <v>0</v>
      </c>
      <c r="V1308" s="50"/>
      <c r="W1308" s="25">
        <f>表2[[#This Row],[GR]]+表2[[#This Row],[根据BU需调整GR]]</f>
        <v>0</v>
      </c>
      <c r="X1308" s="23">
        <f>表2[[#This Row],[MAT销量]]*(1+表2[[#This Row],[调整后GR2]])</f>
        <v>0</v>
      </c>
      <c r="Y1308" s="23">
        <f>表2[[#This Row],[调整结果]]/12/114.03</f>
        <v>0</v>
      </c>
      <c r="Z1308" s="27">
        <f>ROUND(表2[[#This Row],[调整结果]]-表2[[#This Row],[14 ECI金额]],0)</f>
        <v>0</v>
      </c>
      <c r="AA1308" t="s">
        <v>2198</v>
      </c>
    </row>
    <row r="1309" spans="1:27" x14ac:dyDescent="0.2">
      <c r="A1309" t="s">
        <v>1806</v>
      </c>
      <c r="B1309" s="38" t="s">
        <v>452</v>
      </c>
      <c r="C1309" t="s">
        <v>1868</v>
      </c>
      <c r="D1309" s="38" t="s">
        <v>1869</v>
      </c>
      <c r="E1309" s="38" t="s">
        <v>1877</v>
      </c>
      <c r="F1309">
        <v>91007860</v>
      </c>
      <c r="G1309" s="39" t="s">
        <v>1956</v>
      </c>
      <c r="H1309" s="39" t="s">
        <v>105</v>
      </c>
      <c r="I1309" s="38" t="s">
        <v>1872</v>
      </c>
      <c r="J1309" s="38" t="s">
        <v>1876</v>
      </c>
      <c r="K1309" s="38" t="s">
        <v>106</v>
      </c>
      <c r="L1309" s="38">
        <v>400</v>
      </c>
      <c r="M1309" s="38">
        <v>50</v>
      </c>
      <c r="N1309" s="2">
        <v>36000</v>
      </c>
      <c r="O1309" s="2">
        <v>1</v>
      </c>
      <c r="P1309" s="2">
        <v>20677.973333333</v>
      </c>
      <c r="Q1309" s="3">
        <v>0.41495361111111001</v>
      </c>
      <c r="R1309" s="48" t="s">
        <v>2196</v>
      </c>
      <c r="S1309" s="25">
        <v>0</v>
      </c>
      <c r="T1309" s="23">
        <v>20677.97</v>
      </c>
      <c r="U1309" s="36">
        <f>VLOOKUP(表2[[#This Row],[2014 Segment]],表3[],3)</f>
        <v>0</v>
      </c>
      <c r="V1309" s="50"/>
      <c r="W1309" s="25">
        <f>表2[[#This Row],[GR]]+表2[[#This Row],[根据BU需调整GR]]</f>
        <v>0</v>
      </c>
      <c r="X1309" s="23">
        <f>表2[[#This Row],[MAT销量]]*(1+表2[[#This Row],[调整后GR2]])</f>
        <v>20677.973333333</v>
      </c>
      <c r="Y1309" s="23">
        <f>表2[[#This Row],[调整结果]]/12/114.03</f>
        <v>15.111500872089946</v>
      </c>
      <c r="Z1309" s="27">
        <f>ROUND(表2[[#This Row],[调整结果]]-表2[[#This Row],[14 ECI金额]],0)</f>
        <v>0</v>
      </c>
      <c r="AA1309" t="s">
        <v>2198</v>
      </c>
    </row>
    <row r="1310" spans="1:27" x14ac:dyDescent="0.2">
      <c r="A1310" t="s">
        <v>1806</v>
      </c>
      <c r="B1310" s="38" t="s">
        <v>452</v>
      </c>
      <c r="C1310" t="s">
        <v>1868</v>
      </c>
      <c r="D1310" s="38" t="s">
        <v>1869</v>
      </c>
      <c r="E1310" s="38" t="s">
        <v>1922</v>
      </c>
      <c r="F1310">
        <v>91007894</v>
      </c>
      <c r="G1310" s="39" t="s">
        <v>1957</v>
      </c>
      <c r="H1310" s="39" t="s">
        <v>105</v>
      </c>
      <c r="I1310" s="38" t="s">
        <v>1872</v>
      </c>
      <c r="J1310" s="38" t="s">
        <v>1940</v>
      </c>
      <c r="K1310" s="38" t="s">
        <v>106</v>
      </c>
      <c r="L1310" s="38">
        <v>230</v>
      </c>
      <c r="M1310" s="38">
        <v>153</v>
      </c>
      <c r="N1310" s="2">
        <v>36000</v>
      </c>
      <c r="O1310" s="2">
        <v>1</v>
      </c>
      <c r="P1310" s="2">
        <v>2432.8533333332998</v>
      </c>
      <c r="Q1310" s="3">
        <v>0.18121777777778</v>
      </c>
      <c r="R1310" s="48" t="s">
        <v>2195</v>
      </c>
      <c r="S1310" s="25">
        <v>0</v>
      </c>
      <c r="T1310" s="23">
        <v>2432.85</v>
      </c>
      <c r="U1310" s="36">
        <f>VLOOKUP(表2[[#This Row],[2014 Segment]],表3[],3)</f>
        <v>0</v>
      </c>
      <c r="V1310" s="50"/>
      <c r="W1310" s="25">
        <f>表2[[#This Row],[GR]]+表2[[#This Row],[根据BU需调整GR]]</f>
        <v>0</v>
      </c>
      <c r="X1310" s="23">
        <f>表2[[#This Row],[MAT销量]]*(1+表2[[#This Row],[调整后GR2]])</f>
        <v>2432.8533333332998</v>
      </c>
      <c r="Y1310" s="23">
        <f>表2[[#This Row],[调整结果]]/12/114.03</f>
        <v>1.7779336821693852</v>
      </c>
      <c r="Z1310" s="27">
        <f>ROUND(表2[[#This Row],[调整结果]]-表2[[#This Row],[14 ECI金额]],0)</f>
        <v>0</v>
      </c>
      <c r="AA1310" t="s">
        <v>2198</v>
      </c>
    </row>
    <row r="1311" spans="1:27" x14ac:dyDescent="0.2">
      <c r="A1311" t="s">
        <v>1806</v>
      </c>
      <c r="B1311" s="38" t="s">
        <v>452</v>
      </c>
      <c r="C1311" t="s">
        <v>1868</v>
      </c>
      <c r="D1311" s="38" t="s">
        <v>1869</v>
      </c>
      <c r="E1311" s="38" t="s">
        <v>1874</v>
      </c>
      <c r="F1311">
        <v>91008374</v>
      </c>
      <c r="G1311" s="39" t="s">
        <v>1958</v>
      </c>
      <c r="H1311" s="39" t="s">
        <v>105</v>
      </c>
      <c r="I1311" s="38" t="s">
        <v>1872</v>
      </c>
      <c r="J1311" s="38" t="s">
        <v>1900</v>
      </c>
      <c r="K1311" s="38" t="s">
        <v>106</v>
      </c>
      <c r="L1311" s="38">
        <v>500</v>
      </c>
      <c r="M1311" s="38">
        <v>1000</v>
      </c>
      <c r="N1311" s="2">
        <v>36000</v>
      </c>
      <c r="O1311" s="2">
        <v>1</v>
      </c>
      <c r="P1311" s="2">
        <v>9426.6933333333</v>
      </c>
      <c r="Q1311" s="3">
        <v>0.24074277777778</v>
      </c>
      <c r="R1311" s="48" t="s">
        <v>2196</v>
      </c>
      <c r="S1311" s="25">
        <v>0</v>
      </c>
      <c r="T1311" s="23">
        <v>9426.69</v>
      </c>
      <c r="U1311" s="36">
        <f>VLOOKUP(表2[[#This Row],[2014 Segment]],表3[],3)</f>
        <v>0</v>
      </c>
      <c r="V1311" s="50"/>
      <c r="W1311" s="25">
        <f>表2[[#This Row],[GR]]+表2[[#This Row],[根据BU需调整GR]]</f>
        <v>0</v>
      </c>
      <c r="X1311" s="23">
        <f>表2[[#This Row],[MAT销量]]*(1+表2[[#This Row],[调整后GR2]])</f>
        <v>9426.6933333333</v>
      </c>
      <c r="Y1311" s="23">
        <f>表2[[#This Row],[调整结果]]/12/114.03</f>
        <v>6.8890447932804957</v>
      </c>
      <c r="Z1311" s="27">
        <f>ROUND(表2[[#This Row],[调整结果]]-表2[[#This Row],[14 ECI金额]],0)</f>
        <v>0</v>
      </c>
      <c r="AA1311" t="s">
        <v>2198</v>
      </c>
    </row>
    <row r="1312" spans="1:27" x14ac:dyDescent="0.2">
      <c r="A1312" t="s">
        <v>1806</v>
      </c>
      <c r="B1312" s="38" t="s">
        <v>452</v>
      </c>
      <c r="C1312" t="s">
        <v>1868</v>
      </c>
      <c r="D1312" s="38" t="s">
        <v>1869</v>
      </c>
      <c r="E1312" s="38" t="s">
        <v>1877</v>
      </c>
      <c r="F1312">
        <v>91008805</v>
      </c>
      <c r="G1312" s="39" t="s">
        <v>1959</v>
      </c>
      <c r="H1312" s="39" t="s">
        <v>105</v>
      </c>
      <c r="I1312" s="38" t="s">
        <v>1872</v>
      </c>
      <c r="J1312" s="38" t="s">
        <v>1908</v>
      </c>
      <c r="K1312" s="38" t="s">
        <v>104</v>
      </c>
      <c r="L1312" s="38">
        <v>360</v>
      </c>
      <c r="M1312" s="38">
        <v>800</v>
      </c>
      <c r="N1312" s="2">
        <v>36000</v>
      </c>
      <c r="O1312" s="2">
        <v>1</v>
      </c>
      <c r="P1312" s="2">
        <v>9730.7733333332999</v>
      </c>
      <c r="Q1312" s="3">
        <v>0.34014222222222001</v>
      </c>
      <c r="R1312" s="48" t="s">
        <v>2196</v>
      </c>
      <c r="S1312" s="25">
        <v>0</v>
      </c>
      <c r="T1312" s="23">
        <v>9730.77</v>
      </c>
      <c r="U1312" s="36">
        <f>VLOOKUP(表2[[#This Row],[2014 Segment]],表3[],3)</f>
        <v>0</v>
      </c>
      <c r="V1312" s="50"/>
      <c r="W1312" s="25">
        <f>表2[[#This Row],[GR]]+表2[[#This Row],[根据BU需调整GR]]</f>
        <v>0</v>
      </c>
      <c r="X1312" s="23">
        <f>表2[[#This Row],[MAT销量]]*(1+表2[[#This Row],[调整后GR2]])</f>
        <v>9730.7733333332999</v>
      </c>
      <c r="Y1312" s="23">
        <f>表2[[#This Row],[调整结果]]/12/114.03</f>
        <v>7.111267015502718</v>
      </c>
      <c r="Z1312" s="27">
        <f>ROUND(表2[[#This Row],[调整结果]]-表2[[#This Row],[14 ECI金额]],0)</f>
        <v>0</v>
      </c>
      <c r="AA1312" t="s">
        <v>2198</v>
      </c>
    </row>
    <row r="1313" spans="1:27" x14ac:dyDescent="0.2">
      <c r="A1313" t="s">
        <v>1806</v>
      </c>
      <c r="B1313" s="38" t="s">
        <v>452</v>
      </c>
      <c r="C1313" t="s">
        <v>1868</v>
      </c>
      <c r="D1313" s="38" t="s">
        <v>1869</v>
      </c>
      <c r="E1313" s="38" t="s">
        <v>1877</v>
      </c>
      <c r="F1313">
        <v>91009006</v>
      </c>
      <c r="G1313" s="39" t="s">
        <v>1960</v>
      </c>
      <c r="H1313" s="39" t="s">
        <v>105</v>
      </c>
      <c r="I1313" s="38" t="s">
        <v>1872</v>
      </c>
      <c r="J1313" s="38" t="s">
        <v>1908</v>
      </c>
      <c r="K1313" s="38" t="s">
        <v>106</v>
      </c>
      <c r="L1313" s="38">
        <v>500</v>
      </c>
      <c r="M1313" s="38">
        <v>1000</v>
      </c>
      <c r="N1313" s="2">
        <v>60000</v>
      </c>
      <c r="O1313" s="2">
        <v>1</v>
      </c>
      <c r="P1313" s="2">
        <v>34057.386666667</v>
      </c>
      <c r="Q1313" s="3">
        <v>0.36765999999999999</v>
      </c>
      <c r="R1313" s="48" t="s">
        <v>2196</v>
      </c>
      <c r="S1313" s="25">
        <v>0</v>
      </c>
      <c r="T1313" s="23">
        <v>34057.39</v>
      </c>
      <c r="U1313" s="36">
        <f>VLOOKUP(表2[[#This Row],[2014 Segment]],表3[],3)</f>
        <v>0</v>
      </c>
      <c r="V1313" s="50"/>
      <c r="W1313" s="25">
        <f>表2[[#This Row],[GR]]+表2[[#This Row],[根据BU需调整GR]]</f>
        <v>0</v>
      </c>
      <c r="X1313" s="23">
        <f>表2[[#This Row],[MAT销量]]*(1+表2[[#This Row],[调整后GR2]])</f>
        <v>34057.386666667</v>
      </c>
      <c r="Y1313" s="23">
        <f>表2[[#This Row],[调整结果]]/12/114.03</f>
        <v>24.889200697672397</v>
      </c>
      <c r="Z1313" s="27">
        <f>ROUND(表2[[#This Row],[调整结果]]-表2[[#This Row],[14 ECI金额]],0)</f>
        <v>0</v>
      </c>
      <c r="AA1313" t="s">
        <v>2198</v>
      </c>
    </row>
    <row r="1314" spans="1:27" x14ac:dyDescent="0.2">
      <c r="A1314" t="s">
        <v>1806</v>
      </c>
      <c r="B1314" s="38" t="s">
        <v>452</v>
      </c>
      <c r="C1314" t="s">
        <v>1868</v>
      </c>
      <c r="D1314" s="38" t="s">
        <v>1869</v>
      </c>
      <c r="E1314" s="38" t="s">
        <v>1929</v>
      </c>
      <c r="F1314">
        <v>91009284</v>
      </c>
      <c r="G1314" s="39" t="s">
        <v>1961</v>
      </c>
      <c r="H1314" s="39" t="s">
        <v>105</v>
      </c>
      <c r="I1314" s="38" t="s">
        <v>1872</v>
      </c>
      <c r="J1314" s="38" t="s">
        <v>1924</v>
      </c>
      <c r="K1314" s="38" t="s">
        <v>104</v>
      </c>
      <c r="L1314" s="38">
        <v>700</v>
      </c>
      <c r="M1314" s="38">
        <v>350</v>
      </c>
      <c r="N1314" s="2">
        <v>225924</v>
      </c>
      <c r="O1314" s="2">
        <v>2</v>
      </c>
      <c r="P1314" s="2">
        <v>109470.93333333</v>
      </c>
      <c r="Q1314" s="3">
        <v>0.39642782528637999</v>
      </c>
      <c r="R1314" s="48" t="s">
        <v>2196</v>
      </c>
      <c r="S1314" s="25">
        <v>0</v>
      </c>
      <c r="T1314" s="23">
        <v>109470.93</v>
      </c>
      <c r="U1314" s="36">
        <f>VLOOKUP(表2[[#This Row],[2014 Segment]],表3[],3)</f>
        <v>0</v>
      </c>
      <c r="V1314" s="50"/>
      <c r="W1314" s="25">
        <f>表2[[#This Row],[GR]]+表2[[#This Row],[根据BU需调整GR]]</f>
        <v>0</v>
      </c>
      <c r="X1314" s="23">
        <f>表2[[#This Row],[MAT销量]]*(1+表2[[#This Row],[调整后GR2]])</f>
        <v>109470.93333333</v>
      </c>
      <c r="Y1314" s="23">
        <f>表2[[#This Row],[调整结果]]/12/114.03</f>
        <v>80.001559043913886</v>
      </c>
      <c r="Z1314" s="27">
        <f>ROUND(表2[[#This Row],[调整结果]]-表2[[#This Row],[14 ECI金额]],0)</f>
        <v>0</v>
      </c>
      <c r="AA1314" t="s">
        <v>2198</v>
      </c>
    </row>
    <row r="1315" spans="1:27" x14ac:dyDescent="0.2">
      <c r="A1315" t="s">
        <v>1806</v>
      </c>
      <c r="B1315" s="38" t="s">
        <v>452</v>
      </c>
      <c r="C1315" t="s">
        <v>1868</v>
      </c>
      <c r="D1315" s="38" t="s">
        <v>1869</v>
      </c>
      <c r="E1315" s="38" t="s">
        <v>1929</v>
      </c>
      <c r="F1315">
        <v>91009829</v>
      </c>
      <c r="G1315" s="39" t="s">
        <v>1962</v>
      </c>
      <c r="H1315" s="39" t="s">
        <v>105</v>
      </c>
      <c r="I1315" s="38" t="s">
        <v>1872</v>
      </c>
      <c r="J1315" s="38" t="s">
        <v>1924</v>
      </c>
      <c r="K1315" s="38" t="s">
        <v>104</v>
      </c>
      <c r="L1315" s="38">
        <v>800</v>
      </c>
      <c r="M1315" s="38">
        <v>600</v>
      </c>
      <c r="N1315" s="2">
        <v>38892</v>
      </c>
      <c r="O1315" s="2">
        <v>1</v>
      </c>
      <c r="P1315" s="2">
        <v>21134.026666667</v>
      </c>
      <c r="Q1315" s="3">
        <v>0.55483132777948996</v>
      </c>
      <c r="R1315" s="48" t="s">
        <v>2197</v>
      </c>
      <c r="S1315" s="25">
        <v>0</v>
      </c>
      <c r="T1315" s="23">
        <v>21134.03</v>
      </c>
      <c r="U1315" s="36">
        <f>VLOOKUP(表2[[#This Row],[2014 Segment]],表3[],3)</f>
        <v>0</v>
      </c>
      <c r="V1315" s="50"/>
      <c r="W1315" s="25">
        <f>表2[[#This Row],[GR]]+表2[[#This Row],[根据BU需调整GR]]</f>
        <v>0</v>
      </c>
      <c r="X1315" s="23">
        <f>表2[[#This Row],[MAT销量]]*(1+表2[[#This Row],[调整后GR2]])</f>
        <v>21134.026666667</v>
      </c>
      <c r="Y1315" s="23">
        <f>表2[[#This Row],[调整结果]]/12/114.03</f>
        <v>15.444785485301383</v>
      </c>
      <c r="Z1315" s="27">
        <f>ROUND(表2[[#This Row],[调整结果]]-表2[[#This Row],[14 ECI金额]],0)</f>
        <v>0</v>
      </c>
      <c r="AA1315" t="s">
        <v>2198</v>
      </c>
    </row>
    <row r="1316" spans="1:27" x14ac:dyDescent="0.2">
      <c r="A1316" t="s">
        <v>1806</v>
      </c>
      <c r="B1316" s="38" t="s">
        <v>452</v>
      </c>
      <c r="C1316" t="s">
        <v>1868</v>
      </c>
      <c r="D1316" s="38" t="s">
        <v>1869</v>
      </c>
      <c r="E1316" s="38" t="s">
        <v>1922</v>
      </c>
      <c r="F1316">
        <v>91010106</v>
      </c>
      <c r="G1316" s="39" t="s">
        <v>1963</v>
      </c>
      <c r="H1316" s="39" t="s">
        <v>105</v>
      </c>
      <c r="I1316" s="38" t="s">
        <v>1872</v>
      </c>
      <c r="J1316" s="38" t="s">
        <v>1924</v>
      </c>
      <c r="K1316" s="38" t="s">
        <v>106</v>
      </c>
      <c r="L1316" s="38">
        <v>100</v>
      </c>
      <c r="M1316" s="38">
        <v>500</v>
      </c>
      <c r="N1316" s="2">
        <v>48000</v>
      </c>
      <c r="O1316" s="2">
        <v>1</v>
      </c>
      <c r="P1316" s="2">
        <v>3801.1333333333</v>
      </c>
      <c r="Q1316" s="3">
        <v>0.15872604166667001</v>
      </c>
      <c r="R1316" s="48" t="s">
        <v>2195</v>
      </c>
      <c r="S1316" s="25">
        <v>0</v>
      </c>
      <c r="T1316" s="23">
        <v>3801.13</v>
      </c>
      <c r="U1316" s="36">
        <f>VLOOKUP(表2[[#This Row],[2014 Segment]],表3[],3)</f>
        <v>0</v>
      </c>
      <c r="V1316" s="50"/>
      <c r="W1316" s="25">
        <f>表2[[#This Row],[GR]]+表2[[#This Row],[根据BU需调整GR]]</f>
        <v>0</v>
      </c>
      <c r="X1316" s="23">
        <f>表2[[#This Row],[MAT销量]]*(1+表2[[#This Row],[调整后GR2]])</f>
        <v>3801.1333333333</v>
      </c>
      <c r="Y1316" s="23">
        <f>表2[[#This Row],[调整结果]]/12/114.03</f>
        <v>2.7778752180225235</v>
      </c>
      <c r="Z1316" s="27">
        <f>ROUND(表2[[#This Row],[调整结果]]-表2[[#This Row],[14 ECI金额]],0)</f>
        <v>0</v>
      </c>
      <c r="AA1316" t="s">
        <v>2198</v>
      </c>
    </row>
    <row r="1317" spans="1:27" x14ac:dyDescent="0.2">
      <c r="A1317" t="s">
        <v>1806</v>
      </c>
      <c r="B1317" s="38" t="s">
        <v>452</v>
      </c>
      <c r="C1317" t="s">
        <v>1868</v>
      </c>
      <c r="D1317" s="38" t="s">
        <v>1869</v>
      </c>
      <c r="E1317" s="38" t="s">
        <v>1925</v>
      </c>
      <c r="F1317">
        <v>91010456</v>
      </c>
      <c r="G1317" s="39" t="s">
        <v>1964</v>
      </c>
      <c r="H1317" s="39" t="s">
        <v>105</v>
      </c>
      <c r="I1317" s="38" t="s">
        <v>1872</v>
      </c>
      <c r="J1317" s="38" t="s">
        <v>1937</v>
      </c>
      <c r="K1317" s="38" t="s">
        <v>106</v>
      </c>
      <c r="L1317" s="38">
        <v>215</v>
      </c>
      <c r="M1317" s="38">
        <v>200</v>
      </c>
      <c r="N1317" s="2">
        <v>36000</v>
      </c>
      <c r="O1317" s="2">
        <v>1</v>
      </c>
      <c r="P1317" s="2">
        <v>0</v>
      </c>
      <c r="Q1317" s="3">
        <v>0</v>
      </c>
      <c r="R1317" s="48" t="s">
        <v>2195</v>
      </c>
      <c r="S1317" s="25">
        <v>0</v>
      </c>
      <c r="T1317" s="23">
        <v>0</v>
      </c>
      <c r="U1317" s="36">
        <f>VLOOKUP(表2[[#This Row],[2014 Segment]],表3[],3)</f>
        <v>0</v>
      </c>
      <c r="V1317" s="50"/>
      <c r="W1317" s="25">
        <f>表2[[#This Row],[GR]]+表2[[#This Row],[根据BU需调整GR]]</f>
        <v>0</v>
      </c>
      <c r="X1317" s="23">
        <f>表2[[#This Row],[MAT销量]]*(1+表2[[#This Row],[调整后GR2]])</f>
        <v>0</v>
      </c>
      <c r="Y1317" s="23">
        <f>表2[[#This Row],[调整结果]]/12/114.03</f>
        <v>0</v>
      </c>
      <c r="Z1317" s="27">
        <f>ROUND(表2[[#This Row],[调整结果]]-表2[[#This Row],[14 ECI金额]],0)</f>
        <v>0</v>
      </c>
      <c r="AA1317" t="s">
        <v>2198</v>
      </c>
    </row>
    <row r="1318" spans="1:27" x14ac:dyDescent="0.2">
      <c r="A1318" t="s">
        <v>1806</v>
      </c>
      <c r="B1318" s="38" t="s">
        <v>452</v>
      </c>
      <c r="C1318" t="s">
        <v>1868</v>
      </c>
      <c r="D1318" s="38" t="s">
        <v>1869</v>
      </c>
      <c r="E1318" s="38" t="s">
        <v>1922</v>
      </c>
      <c r="F1318">
        <v>91011149</v>
      </c>
      <c r="G1318" s="39" t="s">
        <v>1965</v>
      </c>
      <c r="H1318" s="39" t="s">
        <v>105</v>
      </c>
      <c r="I1318" s="38" t="s">
        <v>1872</v>
      </c>
      <c r="J1318" s="38" t="s">
        <v>1924</v>
      </c>
      <c r="K1318" s="38" t="s">
        <v>106</v>
      </c>
      <c r="L1318" s="38">
        <v>102</v>
      </c>
      <c r="M1318" s="38">
        <v>140</v>
      </c>
      <c r="N1318" s="2">
        <v>36000</v>
      </c>
      <c r="O1318" s="2">
        <v>1</v>
      </c>
      <c r="P1318" s="2">
        <v>14747.88</v>
      </c>
      <c r="Q1318" s="3">
        <v>0.74023833333333</v>
      </c>
      <c r="R1318" s="48" t="s">
        <v>2197</v>
      </c>
      <c r="S1318" s="25">
        <v>0</v>
      </c>
      <c r="T1318" s="23">
        <v>14747.88</v>
      </c>
      <c r="U1318" s="36">
        <f>VLOOKUP(表2[[#This Row],[2014 Segment]],表3[],3)</f>
        <v>0</v>
      </c>
      <c r="V1318" s="50"/>
      <c r="W1318" s="25">
        <f>表2[[#This Row],[GR]]+表2[[#This Row],[根据BU需调整GR]]</f>
        <v>0</v>
      </c>
      <c r="X1318" s="23">
        <f>表2[[#This Row],[MAT销量]]*(1+表2[[#This Row],[调整后GR2]])</f>
        <v>14747.88</v>
      </c>
      <c r="Y1318" s="23">
        <f>表2[[#This Row],[调整结果]]/12/114.03</f>
        <v>10.777777777777779</v>
      </c>
      <c r="Z1318" s="27">
        <f>ROUND(表2[[#This Row],[调整结果]]-表2[[#This Row],[14 ECI金额]],0)</f>
        <v>0</v>
      </c>
      <c r="AA1318" t="s">
        <v>2198</v>
      </c>
    </row>
    <row r="1319" spans="1:27" x14ac:dyDescent="0.2">
      <c r="A1319" t="s">
        <v>1806</v>
      </c>
      <c r="B1319" s="38" t="s">
        <v>452</v>
      </c>
      <c r="C1319" t="s">
        <v>1868</v>
      </c>
      <c r="D1319" s="38" t="s">
        <v>1869</v>
      </c>
      <c r="E1319" s="38" t="s">
        <v>1929</v>
      </c>
      <c r="F1319">
        <v>91011180</v>
      </c>
      <c r="G1319" s="39" t="s">
        <v>1966</v>
      </c>
      <c r="H1319" s="39" t="s">
        <v>105</v>
      </c>
      <c r="I1319" s="38" t="s">
        <v>1872</v>
      </c>
      <c r="J1319" s="38" t="s">
        <v>1924</v>
      </c>
      <c r="K1319" s="38" t="s">
        <v>106</v>
      </c>
      <c r="L1319" s="38">
        <v>20</v>
      </c>
      <c r="M1319" s="38">
        <v>20</v>
      </c>
      <c r="N1319" s="2">
        <v>36000</v>
      </c>
      <c r="O1319" s="2">
        <v>1</v>
      </c>
      <c r="P1319" s="2">
        <v>15812.426666666999</v>
      </c>
      <c r="Q1319" s="3">
        <v>0.39218777777778002</v>
      </c>
      <c r="R1319" s="48" t="s">
        <v>2196</v>
      </c>
      <c r="S1319" s="25">
        <v>0</v>
      </c>
      <c r="T1319" s="23">
        <v>15812.43</v>
      </c>
      <c r="U1319" s="36">
        <f>VLOOKUP(表2[[#This Row],[2014 Segment]],表3[],3)</f>
        <v>0</v>
      </c>
      <c r="V1319" s="50"/>
      <c r="W1319" s="25">
        <f>表2[[#This Row],[GR]]+表2[[#This Row],[根据BU需调整GR]]</f>
        <v>0</v>
      </c>
      <c r="X1319" s="23">
        <f>表2[[#This Row],[MAT销量]]*(1+表2[[#This Row],[调整后GR2]])</f>
        <v>15812.426666666999</v>
      </c>
      <c r="Y1319" s="23">
        <f>表2[[#This Row],[调整结果]]/12/114.03</f>
        <v>11.555750436045338</v>
      </c>
      <c r="Z1319" s="27">
        <f>ROUND(表2[[#This Row],[调整结果]]-表2[[#This Row],[14 ECI金额]],0)</f>
        <v>0</v>
      </c>
      <c r="AA1319" t="s">
        <v>2198</v>
      </c>
    </row>
    <row r="1320" spans="1:27" x14ac:dyDescent="0.2">
      <c r="A1320" t="s">
        <v>1806</v>
      </c>
      <c r="B1320" s="38" t="s">
        <v>452</v>
      </c>
      <c r="C1320" t="s">
        <v>1868</v>
      </c>
      <c r="D1320" s="38" t="s">
        <v>1869</v>
      </c>
      <c r="E1320" s="38" t="s">
        <v>1881</v>
      </c>
      <c r="F1320">
        <v>91011307</v>
      </c>
      <c r="G1320" s="39" t="s">
        <v>1967</v>
      </c>
      <c r="H1320" s="39" t="s">
        <v>105</v>
      </c>
      <c r="I1320" s="38" t="s">
        <v>1872</v>
      </c>
      <c r="J1320" s="38" t="s">
        <v>1876</v>
      </c>
      <c r="K1320" s="38" t="s">
        <v>104</v>
      </c>
      <c r="L1320" s="38">
        <v>100</v>
      </c>
      <c r="M1320" s="38">
        <v>150</v>
      </c>
      <c r="N1320" s="2">
        <v>89544</v>
      </c>
      <c r="O1320" s="2">
        <v>1</v>
      </c>
      <c r="P1320" s="2">
        <v>60817.066666667</v>
      </c>
      <c r="Q1320" s="3">
        <v>0.90102296077905997</v>
      </c>
      <c r="R1320" s="48" t="s">
        <v>2197</v>
      </c>
      <c r="S1320" s="25">
        <v>0</v>
      </c>
      <c r="T1320" s="23">
        <v>60817.07</v>
      </c>
      <c r="U1320" s="36">
        <f>VLOOKUP(表2[[#This Row],[2014 Segment]],表3[],3)</f>
        <v>0</v>
      </c>
      <c r="V1320" s="50"/>
      <c r="W1320" s="25">
        <f>表2[[#This Row],[GR]]+表2[[#This Row],[根据BU需调整GR]]</f>
        <v>0</v>
      </c>
      <c r="X1320" s="23">
        <f>表2[[#This Row],[MAT销量]]*(1+表2[[#This Row],[调整后GR2]])</f>
        <v>60817.066666667</v>
      </c>
      <c r="Y1320" s="23">
        <f>表2[[#This Row],[调整结果]]/12/114.03</f>
        <v>44.44522396640285</v>
      </c>
      <c r="Z1320" s="27">
        <f>ROUND(表2[[#This Row],[调整结果]]-表2[[#This Row],[14 ECI金额]],0)</f>
        <v>0</v>
      </c>
      <c r="AA1320" t="s">
        <v>2198</v>
      </c>
    </row>
    <row r="1321" spans="1:27" x14ac:dyDescent="0.2">
      <c r="A1321" t="s">
        <v>1806</v>
      </c>
      <c r="B1321" s="38" t="s">
        <v>452</v>
      </c>
      <c r="C1321" t="s">
        <v>1868</v>
      </c>
      <c r="D1321" s="38" t="s">
        <v>1869</v>
      </c>
      <c r="E1321" s="38" t="s">
        <v>1881</v>
      </c>
      <c r="F1321">
        <v>91011452</v>
      </c>
      <c r="G1321" s="39" t="s">
        <v>1968</v>
      </c>
      <c r="H1321" s="39" t="s">
        <v>105</v>
      </c>
      <c r="I1321" s="38" t="s">
        <v>1872</v>
      </c>
      <c r="J1321" s="38" t="s">
        <v>1876</v>
      </c>
      <c r="K1321" s="38" t="s">
        <v>107</v>
      </c>
      <c r="L1321" s="38">
        <v>50</v>
      </c>
      <c r="M1321" s="38">
        <v>30</v>
      </c>
      <c r="N1321" s="2">
        <v>36000</v>
      </c>
      <c r="O1321" s="2">
        <v>1</v>
      </c>
      <c r="P1321" s="2">
        <v>4561.2</v>
      </c>
      <c r="Q1321" s="3">
        <v>6.7177777777778003E-2</v>
      </c>
      <c r="R1321" s="48" t="s">
        <v>2195</v>
      </c>
      <c r="S1321" s="25">
        <v>0</v>
      </c>
      <c r="T1321" s="23">
        <v>4561.2</v>
      </c>
      <c r="U1321" s="36">
        <f>VLOOKUP(表2[[#This Row],[2014 Segment]],表3[],3)</f>
        <v>0</v>
      </c>
      <c r="V1321" s="50"/>
      <c r="W1321" s="25">
        <f>表2[[#This Row],[GR]]+表2[[#This Row],[根据BU需调整GR]]</f>
        <v>0</v>
      </c>
      <c r="X1321" s="23">
        <f>表2[[#This Row],[MAT销量]]*(1+表2[[#This Row],[调整后GR2]])</f>
        <v>4561.2</v>
      </c>
      <c r="Y1321" s="23">
        <f>表2[[#This Row],[调整结果]]/12/114.03</f>
        <v>3.333333333333333</v>
      </c>
      <c r="Z1321" s="27">
        <f>ROUND(表2[[#This Row],[调整结果]]-表2[[#This Row],[14 ECI金额]],0)</f>
        <v>0</v>
      </c>
      <c r="AA1321" t="s">
        <v>2198</v>
      </c>
    </row>
    <row r="1322" spans="1:27" x14ac:dyDescent="0.2">
      <c r="A1322" t="s">
        <v>1806</v>
      </c>
      <c r="B1322" s="38" t="s">
        <v>452</v>
      </c>
      <c r="C1322" t="s">
        <v>1868</v>
      </c>
      <c r="D1322" s="38" t="s">
        <v>1869</v>
      </c>
      <c r="E1322" s="38" t="s">
        <v>1929</v>
      </c>
      <c r="F1322">
        <v>91012893</v>
      </c>
      <c r="G1322" s="39" t="s">
        <v>1969</v>
      </c>
      <c r="H1322" s="39" t="s">
        <v>105</v>
      </c>
      <c r="I1322" s="38" t="s">
        <v>1872</v>
      </c>
      <c r="J1322" s="38" t="s">
        <v>1924</v>
      </c>
      <c r="K1322" s="38" t="s">
        <v>104</v>
      </c>
      <c r="L1322" s="38">
        <v>2000</v>
      </c>
      <c r="M1322" s="38">
        <v>1000</v>
      </c>
      <c r="N1322" s="2">
        <v>36000</v>
      </c>
      <c r="O1322" s="2">
        <v>1</v>
      </c>
      <c r="P1322" s="2">
        <v>0</v>
      </c>
      <c r="Q1322" s="3">
        <v>0</v>
      </c>
      <c r="R1322" s="48" t="s">
        <v>2195</v>
      </c>
      <c r="S1322" s="25">
        <v>0</v>
      </c>
      <c r="T1322" s="23">
        <v>0</v>
      </c>
      <c r="U1322" s="36">
        <f>VLOOKUP(表2[[#This Row],[2014 Segment]],表3[],3)</f>
        <v>0</v>
      </c>
      <c r="V1322" s="50"/>
      <c r="W1322" s="25">
        <f>表2[[#This Row],[GR]]+表2[[#This Row],[根据BU需调整GR]]</f>
        <v>0</v>
      </c>
      <c r="X1322" s="23">
        <f>表2[[#This Row],[MAT销量]]*(1+表2[[#This Row],[调整后GR2]])</f>
        <v>0</v>
      </c>
      <c r="Y1322" s="23">
        <f>表2[[#This Row],[调整结果]]/12/114.03</f>
        <v>0</v>
      </c>
      <c r="Z1322" s="27">
        <f>ROUND(表2[[#This Row],[调整结果]]-表2[[#This Row],[14 ECI金额]],0)</f>
        <v>0</v>
      </c>
      <c r="AA1322" t="s">
        <v>2198</v>
      </c>
    </row>
    <row r="1323" spans="1:27" x14ac:dyDescent="0.2">
      <c r="A1323" t="s">
        <v>1806</v>
      </c>
      <c r="B1323" s="38" t="s">
        <v>452</v>
      </c>
      <c r="C1323" t="s">
        <v>1868</v>
      </c>
      <c r="D1323" s="38" t="s">
        <v>1869</v>
      </c>
      <c r="E1323" s="38" t="s">
        <v>1910</v>
      </c>
      <c r="F1323">
        <v>91016537</v>
      </c>
      <c r="G1323" s="39" t="s">
        <v>1970</v>
      </c>
      <c r="H1323" s="39" t="s">
        <v>105</v>
      </c>
      <c r="I1323" s="38" t="s">
        <v>1872</v>
      </c>
      <c r="J1323" s="38" t="s">
        <v>1912</v>
      </c>
      <c r="K1323" s="38" t="s">
        <v>106</v>
      </c>
      <c r="L1323" s="38">
        <v>150</v>
      </c>
      <c r="M1323" s="38">
        <v>200</v>
      </c>
      <c r="N1323" s="2">
        <v>38856</v>
      </c>
      <c r="O1323" s="2">
        <v>1</v>
      </c>
      <c r="P1323" s="2">
        <v>7602</v>
      </c>
      <c r="Q1323" s="3">
        <v>9.1589458513486002E-2</v>
      </c>
      <c r="R1323" s="48" t="s">
        <v>2195</v>
      </c>
      <c r="S1323" s="25">
        <v>0</v>
      </c>
      <c r="T1323" s="23">
        <v>7602</v>
      </c>
      <c r="U1323" s="36">
        <f>VLOOKUP(表2[[#This Row],[2014 Segment]],表3[],3)</f>
        <v>0</v>
      </c>
      <c r="V1323" s="50"/>
      <c r="W1323" s="25">
        <f>表2[[#This Row],[GR]]+表2[[#This Row],[根据BU需调整GR]]</f>
        <v>0</v>
      </c>
      <c r="X1323" s="23">
        <f>表2[[#This Row],[MAT销量]]*(1+表2[[#This Row],[调整后GR2]])</f>
        <v>7602</v>
      </c>
      <c r="Y1323" s="23">
        <f>表2[[#This Row],[调整结果]]/12/114.03</f>
        <v>5.5555555555555554</v>
      </c>
      <c r="Z1323" s="27">
        <f>ROUND(表2[[#This Row],[调整结果]]-表2[[#This Row],[14 ECI金额]],0)</f>
        <v>0</v>
      </c>
      <c r="AA1323" t="s">
        <v>2198</v>
      </c>
    </row>
    <row r="1324" spans="1:27" x14ac:dyDescent="0.2">
      <c r="A1324" t="s">
        <v>1806</v>
      </c>
      <c r="B1324" s="38" t="s">
        <v>452</v>
      </c>
      <c r="C1324" t="s">
        <v>1868</v>
      </c>
      <c r="D1324" s="38" t="s">
        <v>1869</v>
      </c>
      <c r="E1324" s="38" t="s">
        <v>1925</v>
      </c>
      <c r="F1324">
        <v>91030159</v>
      </c>
      <c r="G1324" s="39" t="s">
        <v>1971</v>
      </c>
      <c r="H1324" s="39" t="s">
        <v>105</v>
      </c>
      <c r="I1324" s="38" t="s">
        <v>1872</v>
      </c>
      <c r="J1324" s="38" t="s">
        <v>1924</v>
      </c>
      <c r="K1324" s="38" t="s">
        <v>106</v>
      </c>
      <c r="L1324" s="38">
        <v>300</v>
      </c>
      <c r="M1324" s="38">
        <v>50</v>
      </c>
      <c r="N1324" s="2">
        <v>78000</v>
      </c>
      <c r="O1324" s="2">
        <v>1</v>
      </c>
      <c r="P1324" s="2">
        <v>116920.68</v>
      </c>
      <c r="Q1324" s="3">
        <v>0.91237628205127996</v>
      </c>
      <c r="R1324" s="48" t="s">
        <v>2197</v>
      </c>
      <c r="S1324" s="25">
        <v>0</v>
      </c>
      <c r="T1324" s="23">
        <v>116920.68</v>
      </c>
      <c r="U1324" s="36">
        <f>VLOOKUP(表2[[#This Row],[2014 Segment]],表3[],3)</f>
        <v>0</v>
      </c>
      <c r="V1324" s="50"/>
      <c r="W1324" s="25">
        <f>表2[[#This Row],[GR]]+表2[[#This Row],[根据BU需调整GR]]</f>
        <v>0</v>
      </c>
      <c r="X1324" s="23">
        <f>表2[[#This Row],[MAT销量]]*(1+表2[[#This Row],[调整后GR2]])</f>
        <v>116920.68</v>
      </c>
      <c r="Y1324" s="23">
        <f>表2[[#This Row],[调整结果]]/12/114.03</f>
        <v>85.445847583969126</v>
      </c>
      <c r="Z1324" s="27">
        <f>ROUND(表2[[#This Row],[调整结果]]-表2[[#This Row],[14 ECI金额]],0)</f>
        <v>0</v>
      </c>
      <c r="AA1324" t="s">
        <v>2198</v>
      </c>
    </row>
    <row r="1325" spans="1:27" x14ac:dyDescent="0.2">
      <c r="A1325" t="s">
        <v>1806</v>
      </c>
      <c r="B1325" s="38" t="s">
        <v>452</v>
      </c>
      <c r="C1325" t="s">
        <v>1868</v>
      </c>
      <c r="D1325" s="38" t="s">
        <v>1869</v>
      </c>
      <c r="E1325" s="38" t="s">
        <v>1922</v>
      </c>
      <c r="F1325">
        <v>91048015</v>
      </c>
      <c r="G1325" s="39" t="s">
        <v>1972</v>
      </c>
      <c r="H1325" s="39" t="s">
        <v>105</v>
      </c>
      <c r="I1325" s="38" t="s">
        <v>1872</v>
      </c>
      <c r="J1325" s="38" t="s">
        <v>1940</v>
      </c>
      <c r="K1325" s="38" t="s">
        <v>106</v>
      </c>
      <c r="L1325" s="38">
        <v>180</v>
      </c>
      <c r="M1325" s="38">
        <v>1000</v>
      </c>
      <c r="N1325" s="2">
        <v>36000</v>
      </c>
      <c r="O1325" s="2">
        <v>1</v>
      </c>
      <c r="P1325" s="2">
        <v>13684</v>
      </c>
      <c r="Q1325" s="3">
        <v>0.23123666666667</v>
      </c>
      <c r="R1325" s="48" t="s">
        <v>2196</v>
      </c>
      <c r="S1325" s="25">
        <v>0</v>
      </c>
      <c r="T1325" s="23">
        <v>13684</v>
      </c>
      <c r="U1325" s="36">
        <f>VLOOKUP(表2[[#This Row],[2014 Segment]],表3[],3)</f>
        <v>0</v>
      </c>
      <c r="V1325" s="50"/>
      <c r="W1325" s="25">
        <f>表2[[#This Row],[GR]]+表2[[#This Row],[根据BU需调整GR]]</f>
        <v>0</v>
      </c>
      <c r="X1325" s="23">
        <f>表2[[#This Row],[MAT销量]]*(1+表2[[#This Row],[调整后GR2]])</f>
        <v>13684</v>
      </c>
      <c r="Y1325" s="23">
        <f>表2[[#This Row],[调整结果]]/12/114.03</f>
        <v>10.000292320734308</v>
      </c>
      <c r="Z1325" s="27">
        <f>ROUND(表2[[#This Row],[调整结果]]-表2[[#This Row],[14 ECI金额]],0)</f>
        <v>0</v>
      </c>
      <c r="AA1325" t="s">
        <v>2198</v>
      </c>
    </row>
    <row r="1326" spans="1:27" x14ac:dyDescent="0.2">
      <c r="A1326" t="s">
        <v>1806</v>
      </c>
      <c r="B1326" s="38" t="s">
        <v>452</v>
      </c>
      <c r="C1326" t="s">
        <v>1868</v>
      </c>
      <c r="D1326" s="38" t="s">
        <v>1869</v>
      </c>
      <c r="E1326" s="38" t="s">
        <v>1877</v>
      </c>
      <c r="F1326">
        <v>91050810</v>
      </c>
      <c r="G1326" s="39" t="s">
        <v>1973</v>
      </c>
      <c r="H1326" s="39" t="s">
        <v>105</v>
      </c>
      <c r="I1326" s="38" t="s">
        <v>1872</v>
      </c>
      <c r="J1326" s="38" t="s">
        <v>1974</v>
      </c>
      <c r="K1326" s="38" t="s">
        <v>107</v>
      </c>
      <c r="L1326" s="38">
        <v>38</v>
      </c>
      <c r="M1326" s="38">
        <v>65</v>
      </c>
      <c r="N1326" s="2">
        <v>52080</v>
      </c>
      <c r="O1326" s="2">
        <v>1</v>
      </c>
      <c r="P1326" s="2">
        <v>22806</v>
      </c>
      <c r="Q1326" s="3">
        <v>0.15326612903226</v>
      </c>
      <c r="R1326" s="48" t="s">
        <v>2195</v>
      </c>
      <c r="S1326" s="25">
        <v>0</v>
      </c>
      <c r="T1326" s="23">
        <v>22806</v>
      </c>
      <c r="U1326" s="36">
        <f>VLOOKUP(表2[[#This Row],[2014 Segment]],表3[],3)</f>
        <v>0</v>
      </c>
      <c r="V1326" s="50"/>
      <c r="W1326" s="25">
        <f>表2[[#This Row],[GR]]+表2[[#This Row],[根据BU需调整GR]]</f>
        <v>0</v>
      </c>
      <c r="X1326" s="23">
        <f>表2[[#This Row],[MAT销量]]*(1+表2[[#This Row],[调整后GR2]])</f>
        <v>22806</v>
      </c>
      <c r="Y1326" s="23">
        <f>表2[[#This Row],[调整结果]]/12/114.03</f>
        <v>16.666666666666668</v>
      </c>
      <c r="Z1326" s="27">
        <f>ROUND(表2[[#This Row],[调整结果]]-表2[[#This Row],[14 ECI金额]],0)</f>
        <v>0</v>
      </c>
      <c r="AA1326" t="s">
        <v>2198</v>
      </c>
    </row>
    <row r="1327" spans="1:27" x14ac:dyDescent="0.2">
      <c r="A1327" t="s">
        <v>1975</v>
      </c>
      <c r="B1327" s="38" t="s">
        <v>517</v>
      </c>
      <c r="C1327" t="s">
        <v>1976</v>
      </c>
      <c r="D1327" s="38" t="s">
        <v>518</v>
      </c>
      <c r="E1327" s="38" t="s">
        <v>1977</v>
      </c>
      <c r="F1327">
        <v>12300001</v>
      </c>
      <c r="G1327" s="39" t="s">
        <v>1978</v>
      </c>
      <c r="H1327" s="39" t="s">
        <v>105</v>
      </c>
      <c r="I1327" s="38" t="s">
        <v>351</v>
      </c>
      <c r="J1327" s="38" t="s">
        <v>519</v>
      </c>
      <c r="K1327" s="38" t="s">
        <v>104</v>
      </c>
      <c r="L1327" s="38">
        <v>800</v>
      </c>
      <c r="M1327" s="38">
        <v>1600</v>
      </c>
      <c r="N1327" s="2">
        <v>93600</v>
      </c>
      <c r="O1327" s="2">
        <v>1</v>
      </c>
      <c r="P1327" s="2">
        <v>46071.32</v>
      </c>
      <c r="Q1327" s="3">
        <v>0.97713728632479002</v>
      </c>
      <c r="R1327" s="48" t="s">
        <v>2197</v>
      </c>
      <c r="S1327" s="25">
        <v>0</v>
      </c>
      <c r="T1327" s="23">
        <v>46071.32</v>
      </c>
      <c r="U1327" s="36">
        <f>VLOOKUP(表2[[#This Row],[2014 Segment]],表3[],3)</f>
        <v>0</v>
      </c>
      <c r="V1327" s="50"/>
      <c r="W1327" s="25">
        <f>表2[[#This Row],[GR]]+表2[[#This Row],[根据BU需调整GR]]</f>
        <v>0</v>
      </c>
      <c r="X1327" s="23">
        <f>表2[[#This Row],[MAT销量]]*(1+表2[[#This Row],[调整后GR2]])</f>
        <v>46071.32</v>
      </c>
      <c r="Y1327" s="23">
        <f>表2[[#This Row],[调整结果]]/12/114.03</f>
        <v>33.669005232541146</v>
      </c>
      <c r="Z1327" s="27">
        <f>ROUND(表2[[#This Row],[调整结果]]-表2[[#This Row],[14 ECI金额]],0)</f>
        <v>0</v>
      </c>
      <c r="AA1327" t="s">
        <v>2198</v>
      </c>
    </row>
    <row r="1328" spans="1:27" x14ac:dyDescent="0.2">
      <c r="A1328" t="s">
        <v>1975</v>
      </c>
      <c r="B1328" s="38" t="s">
        <v>517</v>
      </c>
      <c r="C1328" t="s">
        <v>1976</v>
      </c>
      <c r="D1328" s="38" t="s">
        <v>518</v>
      </c>
      <c r="E1328" s="38" t="s">
        <v>1977</v>
      </c>
      <c r="F1328">
        <v>12300003</v>
      </c>
      <c r="G1328" s="39" t="s">
        <v>1979</v>
      </c>
      <c r="H1328" s="39" t="s">
        <v>105</v>
      </c>
      <c r="I1328" s="38" t="s">
        <v>351</v>
      </c>
      <c r="J1328" s="38" t="s">
        <v>519</v>
      </c>
      <c r="K1328" s="38" t="s">
        <v>104</v>
      </c>
      <c r="L1328" s="38">
        <v>1200</v>
      </c>
      <c r="M1328" s="38">
        <v>2109</v>
      </c>
      <c r="N1328" s="2">
        <v>38400</v>
      </c>
      <c r="O1328" s="2">
        <v>1</v>
      </c>
      <c r="P1328" s="2">
        <v>9426.7199999999993</v>
      </c>
      <c r="Q1328" s="3">
        <v>0.23163854166667</v>
      </c>
      <c r="R1328" s="48" t="s">
        <v>2196</v>
      </c>
      <c r="S1328" s="25">
        <v>0</v>
      </c>
      <c r="T1328" s="23">
        <v>9426.7199999999993</v>
      </c>
      <c r="U1328" s="36">
        <f>VLOOKUP(表2[[#This Row],[2014 Segment]],表3[],3)</f>
        <v>0</v>
      </c>
      <c r="V1328" s="50"/>
      <c r="W1328" s="25">
        <f>表2[[#This Row],[GR]]+表2[[#This Row],[根据BU需调整GR]]</f>
        <v>0</v>
      </c>
      <c r="X1328" s="23">
        <f>表2[[#This Row],[MAT销量]]*(1+表2[[#This Row],[调整后GR2]])</f>
        <v>9426.7199999999993</v>
      </c>
      <c r="Y1328" s="23">
        <f>表2[[#This Row],[调整结果]]/12/114.03</f>
        <v>6.8890642813294738</v>
      </c>
      <c r="Z1328" s="27">
        <f>ROUND(表2[[#This Row],[调整结果]]-表2[[#This Row],[14 ECI金额]],0)</f>
        <v>0</v>
      </c>
      <c r="AA1328" t="s">
        <v>2198</v>
      </c>
    </row>
    <row r="1329" spans="1:27" x14ac:dyDescent="0.2">
      <c r="A1329" t="s">
        <v>1975</v>
      </c>
      <c r="B1329" s="38" t="s">
        <v>517</v>
      </c>
      <c r="C1329" t="s">
        <v>1976</v>
      </c>
      <c r="D1329" s="38" t="s">
        <v>518</v>
      </c>
      <c r="E1329" s="38" t="s">
        <v>1977</v>
      </c>
      <c r="F1329">
        <v>12300004</v>
      </c>
      <c r="G1329" s="39" t="s">
        <v>520</v>
      </c>
      <c r="H1329" s="39" t="s">
        <v>105</v>
      </c>
      <c r="I1329" s="38" t="s">
        <v>351</v>
      </c>
      <c r="J1329" s="38" t="s">
        <v>519</v>
      </c>
      <c r="K1329" s="38" t="s">
        <v>104</v>
      </c>
      <c r="L1329" s="38">
        <v>800</v>
      </c>
      <c r="M1329" s="38">
        <v>1000</v>
      </c>
      <c r="N1329" s="2">
        <v>188160</v>
      </c>
      <c r="O1329" s="2">
        <v>1</v>
      </c>
      <c r="P1329" s="2">
        <v>151509.85333332999</v>
      </c>
      <c r="Q1329" s="3">
        <v>0.90213031462585003</v>
      </c>
      <c r="R1329" s="48" t="s">
        <v>2197</v>
      </c>
      <c r="S1329" s="25">
        <v>0</v>
      </c>
      <c r="T1329" s="23">
        <v>151509.85</v>
      </c>
      <c r="U1329" s="36">
        <f>VLOOKUP(表2[[#This Row],[2014 Segment]],表3[],3)</f>
        <v>0</v>
      </c>
      <c r="V1329" s="50"/>
      <c r="W1329" s="25">
        <f>表2[[#This Row],[GR]]+表2[[#This Row],[根据BU需调整GR]]</f>
        <v>0</v>
      </c>
      <c r="X1329" s="23">
        <f>表2[[#This Row],[MAT销量]]*(1+表2[[#This Row],[调整后GR2]])</f>
        <v>151509.85333332999</v>
      </c>
      <c r="Y1329" s="23">
        <f>表2[[#This Row],[调整结果]]/12/114.03</f>
        <v>110.72367895387909</v>
      </c>
      <c r="Z1329" s="27">
        <f>ROUND(表2[[#This Row],[调整结果]]-表2[[#This Row],[14 ECI金额]],0)</f>
        <v>0</v>
      </c>
      <c r="AA1329" t="s">
        <v>2198</v>
      </c>
    </row>
    <row r="1330" spans="1:27" x14ac:dyDescent="0.2">
      <c r="A1330" t="s">
        <v>1975</v>
      </c>
      <c r="B1330" s="38" t="s">
        <v>517</v>
      </c>
      <c r="C1330" t="s">
        <v>1976</v>
      </c>
      <c r="D1330" s="38" t="s">
        <v>518</v>
      </c>
      <c r="E1330" s="38" t="s">
        <v>1980</v>
      </c>
      <c r="F1330">
        <v>12300005</v>
      </c>
      <c r="G1330" s="39" t="s">
        <v>1981</v>
      </c>
      <c r="H1330" s="39" t="s">
        <v>105</v>
      </c>
      <c r="I1330" s="38" t="s">
        <v>351</v>
      </c>
      <c r="J1330" s="38" t="s">
        <v>1982</v>
      </c>
      <c r="K1330" s="38" t="s">
        <v>104</v>
      </c>
      <c r="L1330" s="38">
        <v>1200</v>
      </c>
      <c r="M1330" s="38">
        <v>1500</v>
      </c>
      <c r="N1330" s="2">
        <v>72000</v>
      </c>
      <c r="O1330" s="2">
        <v>1</v>
      </c>
      <c r="P1330" s="2">
        <v>0</v>
      </c>
      <c r="Q1330" s="3">
        <v>0</v>
      </c>
      <c r="R1330" s="48" t="s">
        <v>2195</v>
      </c>
      <c r="S1330" s="25">
        <v>0</v>
      </c>
      <c r="T1330" s="23">
        <v>0</v>
      </c>
      <c r="U1330" s="36">
        <f>VLOOKUP(表2[[#This Row],[2014 Segment]],表3[],3)</f>
        <v>0</v>
      </c>
      <c r="V1330" s="50"/>
      <c r="W1330" s="25">
        <f>表2[[#This Row],[GR]]+表2[[#This Row],[根据BU需调整GR]]</f>
        <v>0</v>
      </c>
      <c r="X1330" s="23">
        <f>表2[[#This Row],[MAT销量]]*(1+表2[[#This Row],[调整后GR2]])</f>
        <v>0</v>
      </c>
      <c r="Y1330" s="23">
        <f>表2[[#This Row],[调整结果]]/12/114.03</f>
        <v>0</v>
      </c>
      <c r="Z1330" s="27">
        <f>ROUND(表2[[#This Row],[调整结果]]-表2[[#This Row],[14 ECI金额]],0)</f>
        <v>0</v>
      </c>
      <c r="AA1330" t="s">
        <v>2198</v>
      </c>
    </row>
    <row r="1331" spans="1:27" x14ac:dyDescent="0.2">
      <c r="A1331" t="s">
        <v>1975</v>
      </c>
      <c r="B1331" s="38" t="s">
        <v>517</v>
      </c>
      <c r="C1331" t="s">
        <v>1976</v>
      </c>
      <c r="D1331" s="38" t="s">
        <v>518</v>
      </c>
      <c r="E1331" s="38" t="s">
        <v>1980</v>
      </c>
      <c r="F1331">
        <v>12300006</v>
      </c>
      <c r="G1331" s="39" t="s">
        <v>1983</v>
      </c>
      <c r="H1331" s="39" t="s">
        <v>105</v>
      </c>
      <c r="I1331" s="38" t="s">
        <v>351</v>
      </c>
      <c r="J1331" s="38" t="s">
        <v>1982</v>
      </c>
      <c r="K1331" s="38" t="s">
        <v>106</v>
      </c>
      <c r="L1331" s="38">
        <v>800</v>
      </c>
      <c r="M1331" s="38">
        <v>1150</v>
      </c>
      <c r="N1331" s="2">
        <v>60000</v>
      </c>
      <c r="O1331" s="2">
        <v>1</v>
      </c>
      <c r="P1331" s="2">
        <v>21894.400000000001</v>
      </c>
      <c r="Q1331" s="3">
        <v>0.228072</v>
      </c>
      <c r="R1331" s="48" t="s">
        <v>2196</v>
      </c>
      <c r="S1331" s="25">
        <v>0</v>
      </c>
      <c r="T1331" s="23">
        <v>21894.400000000001</v>
      </c>
      <c r="U1331" s="36">
        <f>VLOOKUP(表2[[#This Row],[2014 Segment]],表3[],3)</f>
        <v>0</v>
      </c>
      <c r="V1331" s="50"/>
      <c r="W1331" s="25">
        <f>表2[[#This Row],[GR]]+表2[[#This Row],[根据BU需调整GR]]</f>
        <v>0</v>
      </c>
      <c r="X1331" s="23">
        <f>表2[[#This Row],[MAT销量]]*(1+表2[[#This Row],[调整后GR2]])</f>
        <v>21894.400000000001</v>
      </c>
      <c r="Y1331" s="23">
        <f>表2[[#This Row],[调整结果]]/12/114.03</f>
        <v>16.000467713174896</v>
      </c>
      <c r="Z1331" s="27">
        <f>ROUND(表2[[#This Row],[调整结果]]-表2[[#This Row],[14 ECI金额]],0)</f>
        <v>0</v>
      </c>
      <c r="AA1331" t="s">
        <v>2198</v>
      </c>
    </row>
    <row r="1332" spans="1:27" x14ac:dyDescent="0.2">
      <c r="A1332" t="s">
        <v>1975</v>
      </c>
      <c r="B1332" s="38" t="s">
        <v>517</v>
      </c>
      <c r="C1332" t="s">
        <v>1976</v>
      </c>
      <c r="D1332" s="38" t="s">
        <v>518</v>
      </c>
      <c r="E1332" s="38" t="s">
        <v>1980</v>
      </c>
      <c r="F1332">
        <v>12300007</v>
      </c>
      <c r="G1332" s="39" t="s">
        <v>1984</v>
      </c>
      <c r="H1332" s="39" t="s">
        <v>105</v>
      </c>
      <c r="I1332" s="38" t="s">
        <v>351</v>
      </c>
      <c r="J1332" s="38" t="s">
        <v>1982</v>
      </c>
      <c r="K1332" s="38" t="s">
        <v>104</v>
      </c>
      <c r="L1332" s="38">
        <v>1300</v>
      </c>
      <c r="M1332" s="38">
        <v>1500</v>
      </c>
      <c r="N1332" s="2">
        <v>60000</v>
      </c>
      <c r="O1332" s="2">
        <v>1</v>
      </c>
      <c r="P1332" s="2">
        <v>16116.773333333</v>
      </c>
      <c r="Q1332" s="3">
        <v>0</v>
      </c>
      <c r="R1332" s="48" t="s">
        <v>2195</v>
      </c>
      <c r="S1332" s="25">
        <v>0</v>
      </c>
      <c r="T1332" s="23">
        <v>16116.77</v>
      </c>
      <c r="U1332" s="36">
        <f>VLOOKUP(表2[[#This Row],[2014 Segment]],表3[],3)</f>
        <v>0</v>
      </c>
      <c r="V1332" s="50"/>
      <c r="W1332" s="25">
        <f>表2[[#This Row],[GR]]+表2[[#This Row],[根据BU需调整GR]]</f>
        <v>0</v>
      </c>
      <c r="X1332" s="23">
        <f>表2[[#This Row],[MAT销量]]*(1+表2[[#This Row],[调整后GR2]])</f>
        <v>16116.773333333</v>
      </c>
      <c r="Y1332" s="23">
        <f>表2[[#This Row],[调整结果]]/12/114.03</f>
        <v>11.778167538756614</v>
      </c>
      <c r="Z1332" s="27">
        <f>ROUND(表2[[#This Row],[调整结果]]-表2[[#This Row],[14 ECI金额]],0)</f>
        <v>0</v>
      </c>
      <c r="AA1332" t="s">
        <v>2198</v>
      </c>
    </row>
    <row r="1333" spans="1:27" x14ac:dyDescent="0.2">
      <c r="A1333" t="s">
        <v>1975</v>
      </c>
      <c r="B1333" s="38" t="s">
        <v>517</v>
      </c>
      <c r="C1333" t="s">
        <v>1976</v>
      </c>
      <c r="D1333" s="38" t="s">
        <v>518</v>
      </c>
      <c r="E1333" s="38" t="s">
        <v>1977</v>
      </c>
      <c r="F1333">
        <v>12300008</v>
      </c>
      <c r="G1333" s="39" t="s">
        <v>1985</v>
      </c>
      <c r="H1333" s="39" t="s">
        <v>105</v>
      </c>
      <c r="I1333" s="38" t="s">
        <v>351</v>
      </c>
      <c r="J1333" s="38" t="s">
        <v>352</v>
      </c>
      <c r="K1333" s="38" t="s">
        <v>106</v>
      </c>
      <c r="L1333" s="38">
        <v>1000</v>
      </c>
      <c r="M1333" s="38">
        <v>1160</v>
      </c>
      <c r="N1333" s="2">
        <v>38400</v>
      </c>
      <c r="O1333" s="2">
        <v>1</v>
      </c>
      <c r="P1333" s="2">
        <v>760.2</v>
      </c>
      <c r="Q1333" s="3">
        <v>1.4847656250000001E-2</v>
      </c>
      <c r="R1333" s="48" t="s">
        <v>2195</v>
      </c>
      <c r="S1333" s="25">
        <v>0</v>
      </c>
      <c r="T1333" s="23">
        <v>760.2</v>
      </c>
      <c r="U1333" s="36">
        <f>VLOOKUP(表2[[#This Row],[2014 Segment]],表3[],3)</f>
        <v>0</v>
      </c>
      <c r="V1333" s="50"/>
      <c r="W1333" s="25">
        <f>表2[[#This Row],[GR]]+表2[[#This Row],[根据BU需调整GR]]</f>
        <v>0</v>
      </c>
      <c r="X1333" s="23">
        <f>表2[[#This Row],[MAT销量]]*(1+表2[[#This Row],[调整后GR2]])</f>
        <v>760.2</v>
      </c>
      <c r="Y1333" s="23">
        <f>表2[[#This Row],[调整结果]]/12/114.03</f>
        <v>0.55555555555555558</v>
      </c>
      <c r="Z1333" s="27">
        <f>ROUND(表2[[#This Row],[调整结果]]-表2[[#This Row],[14 ECI金额]],0)</f>
        <v>0</v>
      </c>
      <c r="AA1333" t="s">
        <v>2198</v>
      </c>
    </row>
    <row r="1334" spans="1:27" x14ac:dyDescent="0.2">
      <c r="A1334" t="s">
        <v>1975</v>
      </c>
      <c r="B1334" s="38" t="s">
        <v>517</v>
      </c>
      <c r="C1334" t="s">
        <v>1976</v>
      </c>
      <c r="D1334" s="38" t="s">
        <v>518</v>
      </c>
      <c r="E1334" s="38" t="s">
        <v>1986</v>
      </c>
      <c r="F1334">
        <v>12300009</v>
      </c>
      <c r="G1334" s="39" t="s">
        <v>749</v>
      </c>
      <c r="H1334" s="39" t="s">
        <v>105</v>
      </c>
      <c r="I1334" s="38" t="s">
        <v>351</v>
      </c>
      <c r="J1334" s="38" t="s">
        <v>352</v>
      </c>
      <c r="K1334" s="38" t="s">
        <v>104</v>
      </c>
      <c r="L1334" s="38">
        <v>760</v>
      </c>
      <c r="M1334" s="38">
        <v>1000</v>
      </c>
      <c r="N1334" s="2">
        <v>36000</v>
      </c>
      <c r="O1334" s="2">
        <v>1</v>
      </c>
      <c r="P1334" s="2">
        <v>32841.386666667</v>
      </c>
      <c r="Q1334" s="3">
        <v>0.74253555555555995</v>
      </c>
      <c r="R1334" s="48" t="s">
        <v>2197</v>
      </c>
      <c r="S1334" s="25">
        <v>0</v>
      </c>
      <c r="T1334" s="23">
        <v>32841.39</v>
      </c>
      <c r="U1334" s="36">
        <f>VLOOKUP(表2[[#This Row],[2014 Segment]],表3[],3)</f>
        <v>0</v>
      </c>
      <c r="V1334" s="50"/>
      <c r="W1334" s="25">
        <f>表2[[#This Row],[GR]]+表2[[#This Row],[根据BU需调整GR]]</f>
        <v>0</v>
      </c>
      <c r="X1334" s="23">
        <f>表2[[#This Row],[MAT销量]]*(1+表2[[#This Row],[调整后GR2]])</f>
        <v>32841.386666667</v>
      </c>
      <c r="Y1334" s="23">
        <f>表2[[#This Row],[调整结果]]/12/114.03</f>
        <v>24.000545665370954</v>
      </c>
      <c r="Z1334" s="27">
        <f>ROUND(表2[[#This Row],[调整结果]]-表2[[#This Row],[14 ECI金额]],0)</f>
        <v>0</v>
      </c>
      <c r="AA1334" t="s">
        <v>2198</v>
      </c>
    </row>
    <row r="1335" spans="1:27" x14ac:dyDescent="0.2">
      <c r="A1335" t="s">
        <v>1975</v>
      </c>
      <c r="B1335" s="38" t="s">
        <v>517</v>
      </c>
      <c r="C1335" t="s">
        <v>1976</v>
      </c>
      <c r="D1335" s="38" t="s">
        <v>518</v>
      </c>
      <c r="E1335" s="38" t="s">
        <v>1980</v>
      </c>
      <c r="F1335">
        <v>12300010</v>
      </c>
      <c r="G1335" s="39" t="s">
        <v>1987</v>
      </c>
      <c r="H1335" s="39" t="s">
        <v>105</v>
      </c>
      <c r="I1335" s="38" t="s">
        <v>351</v>
      </c>
      <c r="J1335" s="38" t="s">
        <v>352</v>
      </c>
      <c r="K1335" s="38" t="s">
        <v>104</v>
      </c>
      <c r="L1335" s="38">
        <v>260</v>
      </c>
      <c r="M1335" s="38">
        <v>1818</v>
      </c>
      <c r="N1335" s="2">
        <v>36000</v>
      </c>
      <c r="O1335" s="2">
        <v>1</v>
      </c>
      <c r="P1335" s="2">
        <v>17789.106666667001</v>
      </c>
      <c r="Q1335" s="3">
        <v>0.27711527777778</v>
      </c>
      <c r="R1335" s="48" t="s">
        <v>2196</v>
      </c>
      <c r="S1335" s="25">
        <v>0</v>
      </c>
      <c r="T1335" s="23">
        <v>17789.11</v>
      </c>
      <c r="U1335" s="36">
        <f>VLOOKUP(表2[[#This Row],[2014 Segment]],表3[],3)</f>
        <v>0</v>
      </c>
      <c r="V1335" s="50"/>
      <c r="W1335" s="25">
        <f>表2[[#This Row],[GR]]+表2[[#This Row],[根据BU需调整GR]]</f>
        <v>0</v>
      </c>
      <c r="X1335" s="23">
        <f>表2[[#This Row],[MAT销量]]*(1+表2[[#This Row],[调整后GR2]])</f>
        <v>17789.106666667001</v>
      </c>
      <c r="Y1335" s="23">
        <f>表2[[#This Row],[调整结果]]/12/114.03</f>
        <v>13.000311808783509</v>
      </c>
      <c r="Z1335" s="27">
        <f>ROUND(表2[[#This Row],[调整结果]]-表2[[#This Row],[14 ECI金额]],0)</f>
        <v>0</v>
      </c>
      <c r="AA1335" t="s">
        <v>2198</v>
      </c>
    </row>
    <row r="1336" spans="1:27" x14ac:dyDescent="0.2">
      <c r="A1336" t="s">
        <v>1975</v>
      </c>
      <c r="B1336" s="38" t="s">
        <v>517</v>
      </c>
      <c r="C1336" t="s">
        <v>1976</v>
      </c>
      <c r="D1336" s="38" t="s">
        <v>518</v>
      </c>
      <c r="E1336" s="38" t="s">
        <v>1986</v>
      </c>
      <c r="F1336">
        <v>12300011</v>
      </c>
      <c r="G1336" s="39" t="s">
        <v>353</v>
      </c>
      <c r="H1336" s="39" t="s">
        <v>105</v>
      </c>
      <c r="I1336" s="38" t="s">
        <v>351</v>
      </c>
      <c r="J1336" s="38" t="s">
        <v>352</v>
      </c>
      <c r="K1336" s="38" t="s">
        <v>104</v>
      </c>
      <c r="L1336" s="38">
        <v>2989</v>
      </c>
      <c r="M1336" s="38">
        <v>3998</v>
      </c>
      <c r="N1336" s="2">
        <v>252156</v>
      </c>
      <c r="O1336" s="2">
        <v>2</v>
      </c>
      <c r="P1336" s="2">
        <v>162077.12</v>
      </c>
      <c r="Q1336" s="3">
        <v>0.87122305239613995</v>
      </c>
      <c r="R1336" s="48" t="s">
        <v>2197</v>
      </c>
      <c r="S1336" s="25">
        <v>0</v>
      </c>
      <c r="T1336" s="23">
        <v>162077.12</v>
      </c>
      <c r="U1336" s="36">
        <f>VLOOKUP(表2[[#This Row],[2014 Segment]],表3[],3)</f>
        <v>0</v>
      </c>
      <c r="V1336" s="50"/>
      <c r="W1336" s="25">
        <f>表2[[#This Row],[GR]]+表2[[#This Row],[根据BU需调整GR]]</f>
        <v>0</v>
      </c>
      <c r="X1336" s="23">
        <f>表2[[#This Row],[MAT销量]]*(1+表2[[#This Row],[调整后GR2]])</f>
        <v>162077.12</v>
      </c>
      <c r="Y1336" s="23">
        <f>表2[[#This Row],[调整结果]]/12/114.03</f>
        <v>118.44625683299716</v>
      </c>
      <c r="Z1336" s="27">
        <f>ROUND(表2[[#This Row],[调整结果]]-表2[[#This Row],[14 ECI金额]],0)</f>
        <v>0</v>
      </c>
      <c r="AA1336" t="s">
        <v>2198</v>
      </c>
    </row>
    <row r="1337" spans="1:27" x14ac:dyDescent="0.2">
      <c r="A1337" t="s">
        <v>1975</v>
      </c>
      <c r="B1337" s="38" t="s">
        <v>517</v>
      </c>
      <c r="C1337" t="s">
        <v>1976</v>
      </c>
      <c r="D1337" s="38" t="s">
        <v>518</v>
      </c>
      <c r="E1337" s="38" t="s">
        <v>1980</v>
      </c>
      <c r="F1337">
        <v>12300012</v>
      </c>
      <c r="G1337" s="39" t="s">
        <v>354</v>
      </c>
      <c r="H1337" s="39" t="s">
        <v>105</v>
      </c>
      <c r="I1337" s="38" t="s">
        <v>351</v>
      </c>
      <c r="J1337" s="38" t="s">
        <v>352</v>
      </c>
      <c r="K1337" s="38" t="s">
        <v>104</v>
      </c>
      <c r="L1337" s="38">
        <v>3218</v>
      </c>
      <c r="M1337" s="38">
        <v>11073</v>
      </c>
      <c r="N1337" s="2">
        <v>1320000</v>
      </c>
      <c r="O1337" s="2">
        <v>5</v>
      </c>
      <c r="P1337" s="2">
        <v>844875.17333332996</v>
      </c>
      <c r="Q1337" s="3">
        <v>0.64507426515152</v>
      </c>
      <c r="R1337" s="48" t="s">
        <v>60</v>
      </c>
      <c r="S1337" s="25">
        <v>0.3</v>
      </c>
      <c r="T1337" s="23">
        <v>1098337.73</v>
      </c>
      <c r="U1337" s="36">
        <f>VLOOKUP(表2[[#This Row],[2014 Segment]],表3[],3)</f>
        <v>0</v>
      </c>
      <c r="V1337" s="50"/>
      <c r="W1337" s="25">
        <f>表2[[#This Row],[GR]]+表2[[#This Row],[根据BU需调整GR]]</f>
        <v>0.3</v>
      </c>
      <c r="X1337" s="23">
        <f>表2[[#This Row],[MAT销量]]*(1+表2[[#This Row],[调整后GR2]])</f>
        <v>1098337.7253333291</v>
      </c>
      <c r="Y1337" s="23">
        <f>表2[[#This Row],[调整结果]]/12/114.03</f>
        <v>802.66722597366856</v>
      </c>
      <c r="Z1337" s="27">
        <f>ROUND(表2[[#This Row],[调整结果]]-表2[[#This Row],[14 ECI金额]],0)</f>
        <v>0</v>
      </c>
      <c r="AA1337" t="s">
        <v>2198</v>
      </c>
    </row>
    <row r="1338" spans="1:27" x14ac:dyDescent="0.2">
      <c r="A1338" t="s">
        <v>1975</v>
      </c>
      <c r="B1338" s="38" t="s">
        <v>517</v>
      </c>
      <c r="C1338" t="s">
        <v>1976</v>
      </c>
      <c r="D1338" s="38" t="s">
        <v>518</v>
      </c>
      <c r="E1338" s="38" t="s">
        <v>1988</v>
      </c>
      <c r="F1338">
        <v>12300013</v>
      </c>
      <c r="G1338" s="39" t="s">
        <v>521</v>
      </c>
      <c r="H1338" s="39" t="s">
        <v>105</v>
      </c>
      <c r="I1338" s="38" t="s">
        <v>351</v>
      </c>
      <c r="J1338" s="38" t="s">
        <v>352</v>
      </c>
      <c r="K1338" s="38" t="s">
        <v>104</v>
      </c>
      <c r="L1338" s="38">
        <v>600</v>
      </c>
      <c r="M1338" s="38">
        <v>500</v>
      </c>
      <c r="N1338" s="2">
        <v>230400</v>
      </c>
      <c r="O1338" s="2">
        <v>2</v>
      </c>
      <c r="P1338" s="2">
        <v>97308.160000000003</v>
      </c>
      <c r="Q1338" s="3">
        <v>0.44176935763889003</v>
      </c>
      <c r="R1338" s="48" t="s">
        <v>2196</v>
      </c>
      <c r="S1338" s="25">
        <v>0</v>
      </c>
      <c r="T1338" s="23">
        <v>97308.160000000003</v>
      </c>
      <c r="U1338" s="36">
        <f>VLOOKUP(表2[[#This Row],[2014 Segment]],表3[],3)</f>
        <v>0</v>
      </c>
      <c r="V1338" s="50"/>
      <c r="W1338" s="25">
        <f>表2[[#This Row],[GR]]+表2[[#This Row],[根据BU需调整GR]]</f>
        <v>0</v>
      </c>
      <c r="X1338" s="23">
        <f>表2[[#This Row],[MAT销量]]*(1+表2[[#This Row],[调整后GR2]])</f>
        <v>97308.160000000003</v>
      </c>
      <c r="Y1338" s="23">
        <f>表2[[#This Row],[调整结果]]/12/114.03</f>
        <v>71.112981963810697</v>
      </c>
      <c r="Z1338" s="27">
        <f>ROUND(表2[[#This Row],[调整结果]]-表2[[#This Row],[14 ECI金额]],0)</f>
        <v>0</v>
      </c>
      <c r="AA1338" t="s">
        <v>2198</v>
      </c>
    </row>
    <row r="1339" spans="1:27" x14ac:dyDescent="0.2">
      <c r="A1339" t="s">
        <v>1975</v>
      </c>
      <c r="B1339" s="38" t="s">
        <v>517</v>
      </c>
      <c r="C1339" t="s">
        <v>1976</v>
      </c>
      <c r="D1339" s="38" t="s">
        <v>518</v>
      </c>
      <c r="E1339" s="38" t="s">
        <v>1988</v>
      </c>
      <c r="F1339">
        <v>12300015</v>
      </c>
      <c r="G1339" s="39" t="s">
        <v>750</v>
      </c>
      <c r="H1339" s="39" t="s">
        <v>105</v>
      </c>
      <c r="I1339" s="38" t="s">
        <v>351</v>
      </c>
      <c r="J1339" s="38" t="s">
        <v>352</v>
      </c>
      <c r="K1339" s="38" t="s">
        <v>104</v>
      </c>
      <c r="L1339" s="38">
        <v>1200</v>
      </c>
      <c r="M1339" s="38">
        <v>1090</v>
      </c>
      <c r="N1339" s="2">
        <v>76800</v>
      </c>
      <c r="O1339" s="2">
        <v>1</v>
      </c>
      <c r="P1339" s="2">
        <v>30560.573333332999</v>
      </c>
      <c r="Q1339" s="3">
        <v>0.26132395833333</v>
      </c>
      <c r="R1339" s="48" t="s">
        <v>2196</v>
      </c>
      <c r="S1339" s="25">
        <v>0</v>
      </c>
      <c r="T1339" s="23">
        <v>30560.57</v>
      </c>
      <c r="U1339" s="36">
        <f>VLOOKUP(表2[[#This Row],[2014 Segment]],表3[],3)</f>
        <v>0</v>
      </c>
      <c r="V1339" s="50"/>
      <c r="W1339" s="25">
        <f>表2[[#This Row],[GR]]+表2[[#This Row],[根据BU需调整GR]]</f>
        <v>0</v>
      </c>
      <c r="X1339" s="23">
        <f>表2[[#This Row],[MAT销量]]*(1+表2[[#This Row],[调整后GR2]])</f>
        <v>30560.573333332999</v>
      </c>
      <c r="Y1339" s="23">
        <f>表2[[#This Row],[调整结果]]/12/114.03</f>
        <v>22.33372309431217</v>
      </c>
      <c r="Z1339" s="27">
        <f>ROUND(表2[[#This Row],[调整结果]]-表2[[#This Row],[14 ECI金额]],0)</f>
        <v>0</v>
      </c>
      <c r="AA1339" t="s">
        <v>2198</v>
      </c>
    </row>
    <row r="1340" spans="1:27" x14ac:dyDescent="0.2">
      <c r="A1340" t="s">
        <v>1975</v>
      </c>
      <c r="B1340" s="38" t="s">
        <v>517</v>
      </c>
      <c r="C1340" t="s">
        <v>1976</v>
      </c>
      <c r="D1340" s="38" t="s">
        <v>518</v>
      </c>
      <c r="E1340" s="38" t="s">
        <v>1986</v>
      </c>
      <c r="F1340">
        <v>12300016</v>
      </c>
      <c r="G1340" s="39" t="s">
        <v>355</v>
      </c>
      <c r="H1340" s="39" t="s">
        <v>103</v>
      </c>
      <c r="I1340" s="38" t="s">
        <v>351</v>
      </c>
      <c r="J1340" s="38" t="s">
        <v>352</v>
      </c>
      <c r="K1340" s="38" t="s">
        <v>104</v>
      </c>
      <c r="L1340" s="38">
        <v>2600</v>
      </c>
      <c r="M1340" s="38">
        <v>4363</v>
      </c>
      <c r="N1340" s="2">
        <v>1000143.483</v>
      </c>
      <c r="O1340" s="2">
        <v>4</v>
      </c>
      <c r="P1340" s="2">
        <v>293670.97333333001</v>
      </c>
      <c r="Q1340" s="3">
        <v>0.21734164516873</v>
      </c>
      <c r="R1340" s="48" t="s">
        <v>62</v>
      </c>
      <c r="S1340" s="25">
        <v>0.2</v>
      </c>
      <c r="T1340" s="23">
        <v>352405.17</v>
      </c>
      <c r="U1340" s="36">
        <f>VLOOKUP(表2[[#This Row],[2014 Segment]],表3[],3)</f>
        <v>0</v>
      </c>
      <c r="V1340" s="50"/>
      <c r="W1340" s="25">
        <f>表2[[#This Row],[GR]]+表2[[#This Row],[根据BU需调整GR]]</f>
        <v>0.2</v>
      </c>
      <c r="X1340" s="23">
        <f>表2[[#This Row],[MAT销量]]*(1+表2[[#This Row],[调整后GR2]])</f>
        <v>352405.16799999599</v>
      </c>
      <c r="Y1340" s="23">
        <f>表2[[#This Row],[调整结果]]/12/114.03</f>
        <v>257.5383437107165</v>
      </c>
      <c r="Z1340" s="27">
        <f>ROUND(表2[[#This Row],[调整结果]]-表2[[#This Row],[14 ECI金额]],0)</f>
        <v>0</v>
      </c>
      <c r="AA1340" t="s">
        <v>2198</v>
      </c>
    </row>
    <row r="1341" spans="1:27" x14ac:dyDescent="0.2">
      <c r="A1341" t="s">
        <v>1975</v>
      </c>
      <c r="B1341" s="38" t="s">
        <v>517</v>
      </c>
      <c r="C1341" t="s">
        <v>1976</v>
      </c>
      <c r="D1341" s="38" t="s">
        <v>518</v>
      </c>
      <c r="E1341" s="38" t="s">
        <v>1980</v>
      </c>
      <c r="F1341">
        <v>12300019</v>
      </c>
      <c r="G1341" s="39" t="s">
        <v>1989</v>
      </c>
      <c r="H1341" s="39" t="s">
        <v>105</v>
      </c>
      <c r="I1341" s="38" t="s">
        <v>351</v>
      </c>
      <c r="J1341" s="38" t="s">
        <v>352</v>
      </c>
      <c r="K1341" s="38" t="s">
        <v>106</v>
      </c>
      <c r="L1341" s="38">
        <v>500</v>
      </c>
      <c r="M1341" s="38">
        <v>900</v>
      </c>
      <c r="N1341" s="2">
        <v>36000</v>
      </c>
      <c r="O1341" s="2">
        <v>1</v>
      </c>
      <c r="P1341" s="2">
        <v>8362.5333333333001</v>
      </c>
      <c r="Q1341" s="3">
        <v>0.30857499999999999</v>
      </c>
      <c r="R1341" s="48" t="s">
        <v>2196</v>
      </c>
      <c r="S1341" s="25">
        <v>0</v>
      </c>
      <c r="T1341" s="23">
        <v>8362.5300000000007</v>
      </c>
      <c r="U1341" s="36">
        <f>VLOOKUP(表2[[#This Row],[2014 Segment]],表3[],3)</f>
        <v>0</v>
      </c>
      <c r="V1341" s="50"/>
      <c r="W1341" s="25">
        <f>表2[[#This Row],[GR]]+表2[[#This Row],[根据BU需调整GR]]</f>
        <v>0</v>
      </c>
      <c r="X1341" s="23">
        <f>表2[[#This Row],[MAT销量]]*(1+表2[[#This Row],[调整后GR2]])</f>
        <v>8362.5333333333001</v>
      </c>
      <c r="Y1341" s="23">
        <f>表2[[#This Row],[调整结果]]/12/114.03</f>
        <v>6.1113547117230116</v>
      </c>
      <c r="Z1341" s="27">
        <f>ROUND(表2[[#This Row],[调整结果]]-表2[[#This Row],[14 ECI金额]],0)</f>
        <v>0</v>
      </c>
      <c r="AA1341" t="s">
        <v>2198</v>
      </c>
    </row>
    <row r="1342" spans="1:27" x14ac:dyDescent="0.2">
      <c r="A1342" t="s">
        <v>1975</v>
      </c>
      <c r="B1342" s="38" t="s">
        <v>517</v>
      </c>
      <c r="C1342" t="s">
        <v>1976</v>
      </c>
      <c r="D1342" s="38" t="s">
        <v>518</v>
      </c>
      <c r="E1342" s="38" t="s">
        <v>1988</v>
      </c>
      <c r="F1342">
        <v>12300022</v>
      </c>
      <c r="G1342" s="39" t="s">
        <v>356</v>
      </c>
      <c r="H1342" s="39" t="s">
        <v>103</v>
      </c>
      <c r="I1342" s="38" t="s">
        <v>351</v>
      </c>
      <c r="J1342" s="38" t="s">
        <v>352</v>
      </c>
      <c r="K1342" s="38" t="s">
        <v>104</v>
      </c>
      <c r="L1342" s="38">
        <v>1700</v>
      </c>
      <c r="M1342" s="38">
        <v>5455</v>
      </c>
      <c r="N1342" s="2">
        <v>434345.30699999997</v>
      </c>
      <c r="O1342" s="2">
        <v>2</v>
      </c>
      <c r="P1342" s="2">
        <v>206937.68</v>
      </c>
      <c r="Q1342" s="3">
        <v>0.43723842974548</v>
      </c>
      <c r="R1342" s="48" t="s">
        <v>2196</v>
      </c>
      <c r="S1342" s="25">
        <v>0</v>
      </c>
      <c r="T1342" s="23">
        <v>206937.68</v>
      </c>
      <c r="U1342" s="36">
        <f>VLOOKUP(表2[[#This Row],[2014 Segment]],表3[],3)</f>
        <v>0</v>
      </c>
      <c r="V1342" s="50"/>
      <c r="W1342" s="25">
        <f>表2[[#This Row],[GR]]+表2[[#This Row],[根据BU需调整GR]]</f>
        <v>0</v>
      </c>
      <c r="X1342" s="23">
        <f>表2[[#This Row],[MAT销量]]*(1+表2[[#This Row],[调整后GR2]])</f>
        <v>206937.68</v>
      </c>
      <c r="Y1342" s="23">
        <f>表2[[#This Row],[调整结果]]/12/114.03</f>
        <v>151.23043643485633</v>
      </c>
      <c r="Z1342" s="27">
        <f>ROUND(表2[[#This Row],[调整结果]]-表2[[#This Row],[14 ECI金额]],0)</f>
        <v>0</v>
      </c>
      <c r="AA1342" t="s">
        <v>2198</v>
      </c>
    </row>
    <row r="1343" spans="1:27" x14ac:dyDescent="0.2">
      <c r="A1343" t="s">
        <v>1975</v>
      </c>
      <c r="B1343" s="38" t="s">
        <v>517</v>
      </c>
      <c r="C1343" t="s">
        <v>1976</v>
      </c>
      <c r="D1343" s="38" t="s">
        <v>518</v>
      </c>
      <c r="E1343" s="38" t="s">
        <v>1977</v>
      </c>
      <c r="F1343">
        <v>12300023</v>
      </c>
      <c r="G1343" s="39" t="s">
        <v>357</v>
      </c>
      <c r="H1343" s="39" t="s">
        <v>103</v>
      </c>
      <c r="I1343" s="38" t="s">
        <v>351</v>
      </c>
      <c r="J1343" s="38" t="s">
        <v>352</v>
      </c>
      <c r="K1343" s="38" t="s">
        <v>104</v>
      </c>
      <c r="L1343" s="38">
        <v>2300</v>
      </c>
      <c r="M1343" s="38">
        <v>4363</v>
      </c>
      <c r="N1343" s="2">
        <v>1284467.361</v>
      </c>
      <c r="O1343" s="2">
        <v>5</v>
      </c>
      <c r="P1343" s="2">
        <v>323548.58666666999</v>
      </c>
      <c r="Q1343" s="3">
        <v>0.20232389540647999</v>
      </c>
      <c r="R1343" s="48" t="s">
        <v>62</v>
      </c>
      <c r="S1343" s="25">
        <v>0.2</v>
      </c>
      <c r="T1343" s="23">
        <v>388258.3</v>
      </c>
      <c r="U1343" s="36">
        <f>VLOOKUP(表2[[#This Row],[2014 Segment]],表3[],3)</f>
        <v>0</v>
      </c>
      <c r="V1343" s="50"/>
      <c r="W1343" s="25">
        <f>表2[[#This Row],[GR]]+表2[[#This Row],[根据BU需调整GR]]</f>
        <v>0.2</v>
      </c>
      <c r="X1343" s="23">
        <f>表2[[#This Row],[MAT销量]]*(1+表2[[#This Row],[调整后GR2]])</f>
        <v>388258.30400000396</v>
      </c>
      <c r="Y1343" s="23">
        <f>表2[[#This Row],[调整结果]]/12/114.03</f>
        <v>283.73988131778475</v>
      </c>
      <c r="Z1343" s="27">
        <f>ROUND(表2[[#This Row],[调整结果]]-表2[[#This Row],[14 ECI金额]],0)</f>
        <v>0</v>
      </c>
      <c r="AA1343" t="s">
        <v>2198</v>
      </c>
    </row>
    <row r="1344" spans="1:27" x14ac:dyDescent="0.2">
      <c r="A1344" t="s">
        <v>1975</v>
      </c>
      <c r="B1344" s="38" t="s">
        <v>517</v>
      </c>
      <c r="C1344" t="s">
        <v>1976</v>
      </c>
      <c r="D1344" s="38" t="s">
        <v>518</v>
      </c>
      <c r="E1344" s="38" t="s">
        <v>1986</v>
      </c>
      <c r="F1344">
        <v>12300025</v>
      </c>
      <c r="G1344" s="39" t="s">
        <v>1990</v>
      </c>
      <c r="H1344" s="39" t="s">
        <v>105</v>
      </c>
      <c r="I1344" s="38" t="s">
        <v>351</v>
      </c>
      <c r="J1344" s="38" t="s">
        <v>352</v>
      </c>
      <c r="K1344" s="38" t="s">
        <v>104</v>
      </c>
      <c r="L1344" s="38">
        <v>700</v>
      </c>
      <c r="M1344" s="38">
        <v>800</v>
      </c>
      <c r="N1344" s="2">
        <v>36000</v>
      </c>
      <c r="O1344" s="2">
        <v>1</v>
      </c>
      <c r="P1344" s="2">
        <v>0</v>
      </c>
      <c r="Q1344" s="3">
        <v>0</v>
      </c>
      <c r="R1344" s="48" t="s">
        <v>2195</v>
      </c>
      <c r="S1344" s="25">
        <v>0</v>
      </c>
      <c r="T1344" s="23">
        <v>0</v>
      </c>
      <c r="U1344" s="36">
        <f>VLOOKUP(表2[[#This Row],[2014 Segment]],表3[],3)</f>
        <v>0</v>
      </c>
      <c r="V1344" s="50"/>
      <c r="W1344" s="25">
        <f>表2[[#This Row],[GR]]+表2[[#This Row],[根据BU需调整GR]]</f>
        <v>0</v>
      </c>
      <c r="X1344" s="23">
        <f>表2[[#This Row],[MAT销量]]*(1+表2[[#This Row],[调整后GR2]])</f>
        <v>0</v>
      </c>
      <c r="Y1344" s="23">
        <f>表2[[#This Row],[调整结果]]/12/114.03</f>
        <v>0</v>
      </c>
      <c r="Z1344" s="27">
        <f>ROUND(表2[[#This Row],[调整结果]]-表2[[#This Row],[14 ECI金额]],0)</f>
        <v>0</v>
      </c>
      <c r="AA1344" t="s">
        <v>2198</v>
      </c>
    </row>
    <row r="1345" spans="1:27" x14ac:dyDescent="0.2">
      <c r="A1345" t="s">
        <v>1975</v>
      </c>
      <c r="B1345" s="38" t="s">
        <v>517</v>
      </c>
      <c r="C1345" t="s">
        <v>1976</v>
      </c>
      <c r="D1345" s="38" t="s">
        <v>518</v>
      </c>
      <c r="E1345" s="38" t="s">
        <v>1988</v>
      </c>
      <c r="F1345">
        <v>12300028</v>
      </c>
      <c r="G1345" s="39" t="s">
        <v>358</v>
      </c>
      <c r="H1345" s="39" t="s">
        <v>105</v>
      </c>
      <c r="I1345" s="38" t="s">
        <v>351</v>
      </c>
      <c r="J1345" s="38" t="s">
        <v>352</v>
      </c>
      <c r="K1345" s="38" t="s">
        <v>104</v>
      </c>
      <c r="L1345" s="38">
        <v>1000</v>
      </c>
      <c r="M1345" s="38">
        <v>1818</v>
      </c>
      <c r="N1345" s="2">
        <v>230400</v>
      </c>
      <c r="O1345" s="2">
        <v>2</v>
      </c>
      <c r="P1345" s="2">
        <v>180627.25333333001</v>
      </c>
      <c r="Q1345" s="3">
        <v>0.61270798611110999</v>
      </c>
      <c r="R1345" s="48" t="s">
        <v>2197</v>
      </c>
      <c r="S1345" s="25">
        <v>0</v>
      </c>
      <c r="T1345" s="23">
        <v>180627.25</v>
      </c>
      <c r="U1345" s="36">
        <f>VLOOKUP(表2[[#This Row],[2014 Segment]],表3[],3)</f>
        <v>0</v>
      </c>
      <c r="V1345" s="50"/>
      <c r="W1345" s="25">
        <f>表2[[#This Row],[GR]]+表2[[#This Row],[根据BU需调整GR]]</f>
        <v>0</v>
      </c>
      <c r="X1345" s="23">
        <f>表2[[#This Row],[MAT销量]]*(1+表2[[#This Row],[调整后GR2]])</f>
        <v>180627.25333333001</v>
      </c>
      <c r="Y1345" s="23">
        <f>表2[[#This Row],[调整结果]]/12/114.03</f>
        <v>132.00272832685113</v>
      </c>
      <c r="Z1345" s="27">
        <f>ROUND(表2[[#This Row],[调整结果]]-表2[[#This Row],[14 ECI金额]],0)</f>
        <v>0</v>
      </c>
      <c r="AA1345" t="s">
        <v>2198</v>
      </c>
    </row>
    <row r="1346" spans="1:27" x14ac:dyDescent="0.2">
      <c r="A1346" t="s">
        <v>1975</v>
      </c>
      <c r="B1346" s="38" t="s">
        <v>517</v>
      </c>
      <c r="C1346" t="s">
        <v>1976</v>
      </c>
      <c r="D1346" s="38" t="s">
        <v>518</v>
      </c>
      <c r="E1346" s="38" t="s">
        <v>1988</v>
      </c>
      <c r="F1346">
        <v>12300030</v>
      </c>
      <c r="G1346" s="39" t="s">
        <v>1991</v>
      </c>
      <c r="H1346" s="39" t="s">
        <v>103</v>
      </c>
      <c r="I1346" s="38" t="s">
        <v>351</v>
      </c>
      <c r="J1346" s="38" t="s">
        <v>1992</v>
      </c>
      <c r="K1346" s="38" t="s">
        <v>104</v>
      </c>
      <c r="L1346" s="38">
        <v>1800</v>
      </c>
      <c r="M1346" s="38">
        <v>2472</v>
      </c>
      <c r="N1346" s="2">
        <v>38036.32</v>
      </c>
      <c r="O1346" s="2">
        <v>1</v>
      </c>
      <c r="P1346" s="2">
        <v>50715.093333333003</v>
      </c>
      <c r="Q1346" s="3">
        <v>1</v>
      </c>
      <c r="R1346" s="48" t="s">
        <v>2197</v>
      </c>
      <c r="S1346" s="25">
        <v>0</v>
      </c>
      <c r="T1346" s="23">
        <v>50715.09</v>
      </c>
      <c r="U1346" s="36">
        <f>VLOOKUP(表2[[#This Row],[2014 Segment]],表3[],3)</f>
        <v>0</v>
      </c>
      <c r="V1346" s="50"/>
      <c r="W1346" s="25">
        <f>表2[[#This Row],[GR]]+表2[[#This Row],[根据BU需调整GR]]</f>
        <v>0</v>
      </c>
      <c r="X1346" s="23">
        <f>表2[[#This Row],[MAT销量]]*(1+表2[[#This Row],[调整后GR2]])</f>
        <v>50715.093333333003</v>
      </c>
      <c r="Y1346" s="23">
        <f>表2[[#This Row],[调整结果]]/12/114.03</f>
        <v>37.062683309460233</v>
      </c>
      <c r="Z1346" s="27">
        <f>ROUND(表2[[#This Row],[调整结果]]-表2[[#This Row],[14 ECI金额]],0)</f>
        <v>0</v>
      </c>
      <c r="AA1346" t="s">
        <v>2198</v>
      </c>
    </row>
    <row r="1347" spans="1:27" x14ac:dyDescent="0.2">
      <c r="A1347" t="s">
        <v>1975</v>
      </c>
      <c r="B1347" s="38" t="s">
        <v>517</v>
      </c>
      <c r="C1347" t="s">
        <v>1976</v>
      </c>
      <c r="D1347" s="38" t="s">
        <v>518</v>
      </c>
      <c r="E1347" s="38" t="s">
        <v>1986</v>
      </c>
      <c r="F1347">
        <v>13000257</v>
      </c>
      <c r="G1347" s="39" t="s">
        <v>1993</v>
      </c>
      <c r="H1347" s="39" t="s">
        <v>105</v>
      </c>
      <c r="I1347" s="38" t="s">
        <v>351</v>
      </c>
      <c r="J1347" s="38" t="s">
        <v>1994</v>
      </c>
      <c r="K1347" s="38" t="s">
        <v>104</v>
      </c>
      <c r="L1347" s="38">
        <v>1000</v>
      </c>
      <c r="M1347" s="38">
        <v>1818</v>
      </c>
      <c r="N1347" s="2">
        <v>67200</v>
      </c>
      <c r="O1347" s="2">
        <v>1</v>
      </c>
      <c r="P1347" s="2">
        <v>19157.04</v>
      </c>
      <c r="Q1347" s="3">
        <v>0.17138437500000001</v>
      </c>
      <c r="R1347" s="48" t="s">
        <v>2195</v>
      </c>
      <c r="S1347" s="25">
        <v>0</v>
      </c>
      <c r="T1347" s="23">
        <v>19157.04</v>
      </c>
      <c r="U1347" s="36">
        <f>VLOOKUP(表2[[#This Row],[2014 Segment]],表3[],3)</f>
        <v>0</v>
      </c>
      <c r="V1347" s="50"/>
      <c r="W1347" s="25">
        <f>表2[[#This Row],[GR]]+表2[[#This Row],[根据BU需调整GR]]</f>
        <v>0</v>
      </c>
      <c r="X1347" s="23">
        <f>表2[[#This Row],[MAT销量]]*(1+表2[[#This Row],[调整后GR2]])</f>
        <v>19157.04</v>
      </c>
      <c r="Y1347" s="23">
        <f>表2[[#This Row],[调整结果]]/12/114.03</f>
        <v>14</v>
      </c>
      <c r="Z1347" s="27">
        <f>ROUND(表2[[#This Row],[调整结果]]-表2[[#This Row],[14 ECI金额]],0)</f>
        <v>0</v>
      </c>
      <c r="AA1347" t="s">
        <v>2198</v>
      </c>
    </row>
    <row r="1348" spans="1:27" x14ac:dyDescent="0.2">
      <c r="A1348" t="s">
        <v>1975</v>
      </c>
      <c r="B1348" s="38" t="s">
        <v>517</v>
      </c>
      <c r="C1348" t="s">
        <v>1976</v>
      </c>
      <c r="D1348" s="38" t="s">
        <v>518</v>
      </c>
      <c r="E1348" s="38" t="s">
        <v>1986</v>
      </c>
      <c r="F1348">
        <v>13000260</v>
      </c>
      <c r="G1348" s="39" t="s">
        <v>1995</v>
      </c>
      <c r="H1348" s="39" t="s">
        <v>105</v>
      </c>
      <c r="I1348" s="38" t="s">
        <v>351</v>
      </c>
      <c r="J1348" s="38" t="s">
        <v>1994</v>
      </c>
      <c r="K1348" s="38" t="s">
        <v>104</v>
      </c>
      <c r="L1348" s="38">
        <v>1200</v>
      </c>
      <c r="M1348" s="38">
        <v>1818</v>
      </c>
      <c r="N1348" s="2">
        <v>60000</v>
      </c>
      <c r="O1348" s="2">
        <v>1</v>
      </c>
      <c r="P1348" s="2">
        <v>58079.28</v>
      </c>
      <c r="Q1348" s="3">
        <v>0.24516450000000001</v>
      </c>
      <c r="R1348" s="48" t="s">
        <v>2196</v>
      </c>
      <c r="S1348" s="25">
        <v>0</v>
      </c>
      <c r="T1348" s="23">
        <v>58079.28</v>
      </c>
      <c r="U1348" s="36">
        <f>VLOOKUP(表2[[#This Row],[2014 Segment]],表3[],3)</f>
        <v>0</v>
      </c>
      <c r="V1348" s="50"/>
      <c r="W1348" s="25">
        <f>表2[[#This Row],[GR]]+表2[[#This Row],[根据BU需调整GR]]</f>
        <v>0</v>
      </c>
      <c r="X1348" s="23">
        <f>表2[[#This Row],[MAT销量]]*(1+表2[[#This Row],[调整后GR2]])</f>
        <v>58079.28</v>
      </c>
      <c r="Y1348" s="23">
        <f>表2[[#This Row],[调整结果]]/12/114.03</f>
        <v>42.444444444444443</v>
      </c>
      <c r="Z1348" s="27">
        <f>ROUND(表2[[#This Row],[调整结果]]-表2[[#This Row],[14 ECI金额]],0)</f>
        <v>0</v>
      </c>
      <c r="AA1348" t="s">
        <v>2198</v>
      </c>
    </row>
    <row r="1349" spans="1:27" x14ac:dyDescent="0.2">
      <c r="A1349" t="s">
        <v>1975</v>
      </c>
      <c r="B1349" s="38" t="s">
        <v>517</v>
      </c>
      <c r="C1349" t="s">
        <v>1976</v>
      </c>
      <c r="D1349" s="38" t="s">
        <v>518</v>
      </c>
      <c r="E1349" s="38" t="s">
        <v>1980</v>
      </c>
      <c r="F1349">
        <v>13000288</v>
      </c>
      <c r="G1349" s="39" t="s">
        <v>1996</v>
      </c>
      <c r="H1349" s="39" t="s">
        <v>105</v>
      </c>
      <c r="I1349" s="38" t="s">
        <v>351</v>
      </c>
      <c r="J1349" s="38" t="s">
        <v>1997</v>
      </c>
      <c r="K1349" s="38" t="s">
        <v>104</v>
      </c>
      <c r="L1349" s="38">
        <v>1087</v>
      </c>
      <c r="M1349" s="38">
        <v>1185</v>
      </c>
      <c r="N1349" s="2">
        <v>36000</v>
      </c>
      <c r="O1349" s="2">
        <v>1</v>
      </c>
      <c r="P1349" s="2">
        <v>70850.853333332998</v>
      </c>
      <c r="Q1349" s="3">
        <v>0.44028777777778</v>
      </c>
      <c r="R1349" s="48" t="s">
        <v>2196</v>
      </c>
      <c r="S1349" s="25">
        <v>0</v>
      </c>
      <c r="T1349" s="23">
        <v>70850.850000000006</v>
      </c>
      <c r="U1349" s="36">
        <f>VLOOKUP(表2[[#This Row],[2014 Segment]],表3[],3)</f>
        <v>0</v>
      </c>
      <c r="V1349" s="50"/>
      <c r="W1349" s="25">
        <f>表2[[#This Row],[GR]]+表2[[#This Row],[根据BU需调整GR]]</f>
        <v>0</v>
      </c>
      <c r="X1349" s="23">
        <f>表2[[#This Row],[MAT销量]]*(1+表2[[#This Row],[调整后GR2]])</f>
        <v>70850.853333332998</v>
      </c>
      <c r="Y1349" s="23">
        <f>表2[[#This Row],[调整结果]]/12/114.03</f>
        <v>51.77793368216917</v>
      </c>
      <c r="Z1349" s="27">
        <f>ROUND(表2[[#This Row],[调整结果]]-表2[[#This Row],[14 ECI金额]],0)</f>
        <v>0</v>
      </c>
      <c r="AA1349" t="s">
        <v>2198</v>
      </c>
    </row>
    <row r="1350" spans="1:27" x14ac:dyDescent="0.2">
      <c r="A1350" t="s">
        <v>1975</v>
      </c>
      <c r="B1350" s="38" t="s">
        <v>517</v>
      </c>
      <c r="C1350" t="s">
        <v>1976</v>
      </c>
      <c r="D1350" s="38" t="s">
        <v>518</v>
      </c>
      <c r="E1350" s="38" t="s">
        <v>1980</v>
      </c>
      <c r="F1350">
        <v>13000565</v>
      </c>
      <c r="G1350" s="39" t="s">
        <v>1998</v>
      </c>
      <c r="H1350" s="39" t="s">
        <v>105</v>
      </c>
      <c r="I1350" s="38" t="s">
        <v>351</v>
      </c>
      <c r="J1350" s="38" t="s">
        <v>352</v>
      </c>
      <c r="K1350" s="38" t="s">
        <v>107</v>
      </c>
      <c r="L1350" s="38">
        <v>150</v>
      </c>
      <c r="M1350" s="38">
        <v>500</v>
      </c>
      <c r="N1350" s="2">
        <v>36000</v>
      </c>
      <c r="O1350" s="2">
        <v>1</v>
      </c>
      <c r="P1350" s="2">
        <v>1520.4</v>
      </c>
      <c r="Q1350" s="3">
        <v>0</v>
      </c>
      <c r="R1350" s="48" t="s">
        <v>2195</v>
      </c>
      <c r="S1350" s="25">
        <v>0</v>
      </c>
      <c r="T1350" s="23">
        <v>1520.4</v>
      </c>
      <c r="U1350" s="36">
        <f>VLOOKUP(表2[[#This Row],[2014 Segment]],表3[],3)</f>
        <v>0</v>
      </c>
      <c r="V1350" s="50"/>
      <c r="W1350" s="25">
        <f>表2[[#This Row],[GR]]+表2[[#This Row],[根据BU需调整GR]]</f>
        <v>0</v>
      </c>
      <c r="X1350" s="23">
        <f>表2[[#This Row],[MAT销量]]*(1+表2[[#This Row],[调整后GR2]])</f>
        <v>1520.4</v>
      </c>
      <c r="Y1350" s="23">
        <f>表2[[#This Row],[调整结果]]/12/114.03</f>
        <v>1.1111111111111112</v>
      </c>
      <c r="Z1350" s="27">
        <f>ROUND(表2[[#This Row],[调整结果]]-表2[[#This Row],[14 ECI金额]],0)</f>
        <v>0</v>
      </c>
      <c r="AA1350" t="s">
        <v>2198</v>
      </c>
    </row>
    <row r="1351" spans="1:27" x14ac:dyDescent="0.2">
      <c r="A1351" t="s">
        <v>1975</v>
      </c>
      <c r="B1351" s="38" t="s">
        <v>517</v>
      </c>
      <c r="C1351" t="s">
        <v>1976</v>
      </c>
      <c r="D1351" s="38" t="s">
        <v>518</v>
      </c>
      <c r="E1351" s="38" t="s">
        <v>1986</v>
      </c>
      <c r="F1351">
        <v>91007910</v>
      </c>
      <c r="G1351" s="39" t="s">
        <v>1999</v>
      </c>
      <c r="H1351" s="39" t="s">
        <v>103</v>
      </c>
      <c r="I1351" s="38" t="s">
        <v>351</v>
      </c>
      <c r="J1351" s="38" t="s">
        <v>352</v>
      </c>
      <c r="K1351" s="38" t="s">
        <v>104</v>
      </c>
      <c r="L1351" s="38">
        <v>630</v>
      </c>
      <c r="M1351" s="38">
        <v>1200</v>
      </c>
      <c r="N1351" s="2">
        <v>60000</v>
      </c>
      <c r="O1351" s="2">
        <v>1</v>
      </c>
      <c r="P1351" s="2">
        <v>1672.44</v>
      </c>
      <c r="Q1351" s="3">
        <v>2.09055E-2</v>
      </c>
      <c r="R1351" s="48" t="s">
        <v>2195</v>
      </c>
      <c r="S1351" s="25">
        <v>0</v>
      </c>
      <c r="T1351" s="23">
        <v>1672.44</v>
      </c>
      <c r="U1351" s="36">
        <f>VLOOKUP(表2[[#This Row],[2014 Segment]],表3[],3)</f>
        <v>0</v>
      </c>
      <c r="V1351" s="50"/>
      <c r="W1351" s="25">
        <f>表2[[#This Row],[GR]]+表2[[#This Row],[根据BU需调整GR]]</f>
        <v>0</v>
      </c>
      <c r="X1351" s="23">
        <f>表2[[#This Row],[MAT销量]]*(1+表2[[#This Row],[调整后GR2]])</f>
        <v>1672.44</v>
      </c>
      <c r="Y1351" s="23">
        <f>表2[[#This Row],[调整结果]]/12/114.03</f>
        <v>1.2222222222222223</v>
      </c>
      <c r="Z1351" s="27">
        <f>ROUND(表2[[#This Row],[调整结果]]-表2[[#This Row],[14 ECI金额]],0)</f>
        <v>0</v>
      </c>
      <c r="AA1351" t="s">
        <v>2198</v>
      </c>
    </row>
    <row r="1352" spans="1:27" x14ac:dyDescent="0.2">
      <c r="A1352" t="s">
        <v>1975</v>
      </c>
      <c r="B1352" s="38" t="s">
        <v>517</v>
      </c>
      <c r="C1352" t="s">
        <v>1976</v>
      </c>
      <c r="D1352" s="38" t="s">
        <v>518</v>
      </c>
      <c r="E1352" s="38" t="s">
        <v>1988</v>
      </c>
      <c r="F1352">
        <v>91009156</v>
      </c>
      <c r="G1352" s="39" t="s">
        <v>2000</v>
      </c>
      <c r="H1352" s="39" t="s">
        <v>105</v>
      </c>
      <c r="I1352" s="38" t="s">
        <v>351</v>
      </c>
      <c r="J1352" s="38" t="s">
        <v>352</v>
      </c>
      <c r="K1352" s="38" t="s">
        <v>106</v>
      </c>
      <c r="L1352" s="38">
        <v>500</v>
      </c>
      <c r="M1352" s="38">
        <v>1163</v>
      </c>
      <c r="N1352" s="2">
        <v>48000</v>
      </c>
      <c r="O1352" s="2">
        <v>1</v>
      </c>
      <c r="P1352" s="2">
        <v>3041.0666666666998</v>
      </c>
      <c r="Q1352" s="3">
        <v>6.7669999999999994E-2</v>
      </c>
      <c r="R1352" s="48" t="s">
        <v>2195</v>
      </c>
      <c r="S1352" s="25">
        <v>0</v>
      </c>
      <c r="T1352" s="23">
        <v>3041.07</v>
      </c>
      <c r="U1352" s="36">
        <f>VLOOKUP(表2[[#This Row],[2014 Segment]],表3[],3)</f>
        <v>0</v>
      </c>
      <c r="V1352" s="50"/>
      <c r="W1352" s="25">
        <f>表2[[#This Row],[GR]]+表2[[#This Row],[根据BU需调整GR]]</f>
        <v>0</v>
      </c>
      <c r="X1352" s="23">
        <f>表2[[#This Row],[MAT销量]]*(1+表2[[#This Row],[调整后GR2]])</f>
        <v>3041.0666666666998</v>
      </c>
      <c r="Y1352" s="23">
        <f>表2[[#This Row],[调整结果]]/12/114.03</f>
        <v>2.2224171027117863</v>
      </c>
      <c r="Z1352" s="27">
        <f>ROUND(表2[[#This Row],[调整结果]]-表2[[#This Row],[14 ECI金额]],0)</f>
        <v>0</v>
      </c>
      <c r="AA1352" t="s">
        <v>2198</v>
      </c>
    </row>
    <row r="1353" spans="1:27" x14ac:dyDescent="0.2">
      <c r="A1353" t="s">
        <v>1975</v>
      </c>
      <c r="B1353" s="38" t="s">
        <v>517</v>
      </c>
      <c r="C1353" t="s">
        <v>1976</v>
      </c>
      <c r="D1353" s="38" t="s">
        <v>518</v>
      </c>
      <c r="E1353" s="38" t="s">
        <v>1980</v>
      </c>
      <c r="F1353">
        <v>91009265</v>
      </c>
      <c r="G1353" s="39" t="s">
        <v>2001</v>
      </c>
      <c r="H1353" s="39" t="s">
        <v>105</v>
      </c>
      <c r="I1353" s="38" t="s">
        <v>351</v>
      </c>
      <c r="J1353" s="38" t="s">
        <v>352</v>
      </c>
      <c r="K1353" s="38" t="s">
        <v>107</v>
      </c>
      <c r="L1353" s="38">
        <v>150</v>
      </c>
      <c r="M1353" s="38">
        <v>400</v>
      </c>
      <c r="N1353" s="2">
        <v>36000</v>
      </c>
      <c r="O1353" s="2">
        <v>1</v>
      </c>
      <c r="P1353" s="2">
        <v>17789.066666667</v>
      </c>
      <c r="Q1353" s="3">
        <v>0.28850888888888998</v>
      </c>
      <c r="R1353" s="48" t="s">
        <v>2196</v>
      </c>
      <c r="S1353" s="25">
        <v>0</v>
      </c>
      <c r="T1353" s="23">
        <v>17789.07</v>
      </c>
      <c r="U1353" s="36">
        <f>VLOOKUP(表2[[#This Row],[2014 Segment]],表3[],3)</f>
        <v>0</v>
      </c>
      <c r="V1353" s="50"/>
      <c r="W1353" s="25">
        <f>表2[[#This Row],[GR]]+表2[[#This Row],[根据BU需调整GR]]</f>
        <v>0</v>
      </c>
      <c r="X1353" s="23">
        <f>表2[[#This Row],[MAT销量]]*(1+表2[[#This Row],[调整后GR2]])</f>
        <v>17789.066666667</v>
      </c>
      <c r="Y1353" s="23">
        <f>表2[[#This Row],[调整结果]]/12/114.03</f>
        <v>13.000282576710076</v>
      </c>
      <c r="Z1353" s="27">
        <f>ROUND(表2[[#This Row],[调整结果]]-表2[[#This Row],[14 ECI金额]],0)</f>
        <v>0</v>
      </c>
      <c r="AA1353" t="s">
        <v>2198</v>
      </c>
    </row>
    <row r="1354" spans="1:27" x14ac:dyDescent="0.2">
      <c r="A1354" t="s">
        <v>1975</v>
      </c>
      <c r="B1354" s="38" t="s">
        <v>517</v>
      </c>
      <c r="C1354" t="s">
        <v>1976</v>
      </c>
      <c r="D1354" s="38" t="s">
        <v>518</v>
      </c>
      <c r="E1354" s="38" t="s">
        <v>1988</v>
      </c>
      <c r="F1354">
        <v>91010212</v>
      </c>
      <c r="G1354" s="39" t="s">
        <v>2002</v>
      </c>
      <c r="H1354" s="39" t="s">
        <v>105</v>
      </c>
      <c r="I1354" s="38" t="s">
        <v>351</v>
      </c>
      <c r="J1354" s="38" t="s">
        <v>1992</v>
      </c>
      <c r="K1354" s="38" t="s">
        <v>104</v>
      </c>
      <c r="L1354" s="38">
        <v>900</v>
      </c>
      <c r="M1354" s="38">
        <v>1200</v>
      </c>
      <c r="N1354" s="2">
        <v>57600</v>
      </c>
      <c r="O1354" s="2">
        <v>1</v>
      </c>
      <c r="P1354" s="2">
        <v>4865.28</v>
      </c>
      <c r="Q1354" s="3">
        <v>6.3350000000000004E-2</v>
      </c>
      <c r="R1354" s="48" t="s">
        <v>2195</v>
      </c>
      <c r="S1354" s="25">
        <v>0</v>
      </c>
      <c r="T1354" s="23">
        <v>4865.28</v>
      </c>
      <c r="U1354" s="36">
        <f>VLOOKUP(表2[[#This Row],[2014 Segment]],表3[],3)</f>
        <v>0</v>
      </c>
      <c r="V1354" s="50"/>
      <c r="W1354" s="25">
        <f>表2[[#This Row],[GR]]+表2[[#This Row],[根据BU需调整GR]]</f>
        <v>0</v>
      </c>
      <c r="X1354" s="23">
        <f>表2[[#This Row],[MAT销量]]*(1+表2[[#This Row],[调整后GR2]])</f>
        <v>4865.28</v>
      </c>
      <c r="Y1354" s="23">
        <f>表2[[#This Row],[调整结果]]/12/114.03</f>
        <v>3.5555555555555554</v>
      </c>
      <c r="Z1354" s="27">
        <f>ROUND(表2[[#This Row],[调整结果]]-表2[[#This Row],[14 ECI金额]],0)</f>
        <v>0</v>
      </c>
      <c r="AA1354" t="s">
        <v>2198</v>
      </c>
    </row>
    <row r="1355" spans="1:27" x14ac:dyDescent="0.2">
      <c r="A1355" t="s">
        <v>1975</v>
      </c>
      <c r="B1355" s="38" t="s">
        <v>517</v>
      </c>
      <c r="C1355" t="s">
        <v>1976</v>
      </c>
      <c r="D1355" s="38" t="s">
        <v>518</v>
      </c>
      <c r="E1355" s="38" t="s">
        <v>1988</v>
      </c>
      <c r="F1355">
        <v>91013617</v>
      </c>
      <c r="G1355" s="39" t="s">
        <v>2003</v>
      </c>
      <c r="H1355" s="39" t="s">
        <v>105</v>
      </c>
      <c r="I1355" s="38" t="s">
        <v>351</v>
      </c>
      <c r="J1355" s="38" t="s">
        <v>352</v>
      </c>
      <c r="K1355" s="38" t="s">
        <v>104</v>
      </c>
      <c r="L1355" s="38">
        <v>350</v>
      </c>
      <c r="M1355" s="38">
        <v>727</v>
      </c>
      <c r="N1355" s="2">
        <v>48000</v>
      </c>
      <c r="O1355" s="2">
        <v>1</v>
      </c>
      <c r="P1355" s="2">
        <v>48652.800000000003</v>
      </c>
      <c r="Q1355" s="3">
        <v>0.48157833333333</v>
      </c>
      <c r="R1355" s="48" t="s">
        <v>2196</v>
      </c>
      <c r="S1355" s="25">
        <v>0</v>
      </c>
      <c r="T1355" s="23">
        <v>48652.800000000003</v>
      </c>
      <c r="U1355" s="36">
        <f>VLOOKUP(表2[[#This Row],[2014 Segment]],表3[],3)</f>
        <v>0</v>
      </c>
      <c r="V1355" s="50"/>
      <c r="W1355" s="25">
        <f>表2[[#This Row],[GR]]+表2[[#This Row],[根据BU需调整GR]]</f>
        <v>0</v>
      </c>
      <c r="X1355" s="23">
        <f>表2[[#This Row],[MAT销量]]*(1+表2[[#This Row],[调整后GR2]])</f>
        <v>48652.800000000003</v>
      </c>
      <c r="Y1355" s="23">
        <f>表2[[#This Row],[调整结果]]/12/114.03</f>
        <v>35.555555555555557</v>
      </c>
      <c r="Z1355" s="27">
        <f>ROUND(表2[[#This Row],[调整结果]]-表2[[#This Row],[14 ECI金额]],0)</f>
        <v>0</v>
      </c>
      <c r="AA1355" t="s">
        <v>2198</v>
      </c>
    </row>
    <row r="1356" spans="1:27" x14ac:dyDescent="0.2">
      <c r="A1356" t="s">
        <v>1975</v>
      </c>
      <c r="B1356" s="38" t="s">
        <v>517</v>
      </c>
      <c r="C1356" t="s">
        <v>1976</v>
      </c>
      <c r="D1356" s="38" t="s">
        <v>518</v>
      </c>
      <c r="E1356" s="38" t="s">
        <v>1986</v>
      </c>
      <c r="F1356">
        <v>91015383</v>
      </c>
      <c r="G1356" s="39" t="s">
        <v>2004</v>
      </c>
      <c r="H1356" s="39" t="s">
        <v>105</v>
      </c>
      <c r="I1356" s="38" t="s">
        <v>351</v>
      </c>
      <c r="J1356" s="38" t="s">
        <v>352</v>
      </c>
      <c r="K1356" s="38" t="s">
        <v>106</v>
      </c>
      <c r="L1356" s="38">
        <v>80</v>
      </c>
      <c r="M1356" s="38">
        <v>100</v>
      </c>
      <c r="N1356" s="2">
        <v>36000</v>
      </c>
      <c r="O1356" s="2">
        <v>1</v>
      </c>
      <c r="P1356" s="2">
        <v>16117.52</v>
      </c>
      <c r="Q1356" s="3">
        <v>0.36937333333333</v>
      </c>
      <c r="R1356" s="48" t="s">
        <v>2196</v>
      </c>
      <c r="S1356" s="25">
        <v>0</v>
      </c>
      <c r="T1356" s="23">
        <v>16117.52</v>
      </c>
      <c r="U1356" s="36">
        <f>VLOOKUP(表2[[#This Row],[2014 Segment]],表3[],3)</f>
        <v>0</v>
      </c>
      <c r="V1356" s="50"/>
      <c r="W1356" s="25">
        <f>表2[[#This Row],[GR]]+表2[[#This Row],[根据BU需调整GR]]</f>
        <v>0</v>
      </c>
      <c r="X1356" s="23">
        <f>表2[[#This Row],[MAT销量]]*(1+表2[[#This Row],[调整后GR2]])</f>
        <v>16117.52</v>
      </c>
      <c r="Y1356" s="23">
        <f>表2[[#This Row],[调整结果]]/12/114.03</f>
        <v>11.77871320412757</v>
      </c>
      <c r="Z1356" s="27">
        <f>ROUND(表2[[#This Row],[调整结果]]-表2[[#This Row],[14 ECI金额]],0)</f>
        <v>0</v>
      </c>
      <c r="AA1356" t="s">
        <v>2198</v>
      </c>
    </row>
    <row r="1357" spans="1:27" x14ac:dyDescent="0.2">
      <c r="A1357" t="s">
        <v>1975</v>
      </c>
      <c r="B1357" s="38" t="s">
        <v>517</v>
      </c>
      <c r="C1357" t="s">
        <v>1976</v>
      </c>
      <c r="D1357" s="38" t="s">
        <v>518</v>
      </c>
      <c r="E1357" s="38" t="s">
        <v>1988</v>
      </c>
      <c r="F1357">
        <v>91017589</v>
      </c>
      <c r="G1357" s="39" t="s">
        <v>2005</v>
      </c>
      <c r="H1357" s="39" t="s">
        <v>105</v>
      </c>
      <c r="I1357" s="38" t="s">
        <v>351</v>
      </c>
      <c r="J1357" s="38" t="s">
        <v>352</v>
      </c>
      <c r="K1357" s="38" t="s">
        <v>106</v>
      </c>
      <c r="L1357" s="38">
        <v>220</v>
      </c>
      <c r="M1357" s="38">
        <v>200</v>
      </c>
      <c r="N1357" s="2">
        <v>36000</v>
      </c>
      <c r="O1357" s="2">
        <v>1</v>
      </c>
      <c r="P1357" s="2">
        <v>29648.226666667</v>
      </c>
      <c r="Q1357" s="3">
        <v>0.36733361111111001</v>
      </c>
      <c r="R1357" s="48" t="s">
        <v>2196</v>
      </c>
      <c r="S1357" s="25">
        <v>0</v>
      </c>
      <c r="T1357" s="23">
        <v>29648.23</v>
      </c>
      <c r="U1357" s="36">
        <f>VLOOKUP(表2[[#This Row],[2014 Segment]],表3[],3)</f>
        <v>0</v>
      </c>
      <c r="V1357" s="50"/>
      <c r="W1357" s="25">
        <f>表2[[#This Row],[GR]]+表2[[#This Row],[根据BU需调整GR]]</f>
        <v>0</v>
      </c>
      <c r="X1357" s="23">
        <f>表2[[#This Row],[MAT销量]]*(1+表2[[#This Row],[调整后GR2]])</f>
        <v>29648.226666667</v>
      </c>
      <c r="Y1357" s="23">
        <f>表2[[#This Row],[调整结果]]/12/114.03</f>
        <v>21.666978475450176</v>
      </c>
      <c r="Z1357" s="27">
        <f>ROUND(表2[[#This Row],[调整结果]]-表2[[#This Row],[14 ECI金额]],0)</f>
        <v>0</v>
      </c>
      <c r="AA1357" t="s">
        <v>2198</v>
      </c>
    </row>
    <row r="1358" spans="1:27" x14ac:dyDescent="0.2">
      <c r="A1358" t="s">
        <v>1975</v>
      </c>
      <c r="B1358" s="38" t="s">
        <v>517</v>
      </c>
      <c r="C1358" t="s">
        <v>1976</v>
      </c>
      <c r="D1358" s="38" t="s">
        <v>518</v>
      </c>
      <c r="E1358" s="38" t="s">
        <v>1986</v>
      </c>
      <c r="F1358">
        <v>91051655</v>
      </c>
      <c r="G1358" s="39" t="s">
        <v>2006</v>
      </c>
      <c r="H1358" s="39" t="s">
        <v>105</v>
      </c>
      <c r="I1358" s="38" t="s">
        <v>351</v>
      </c>
      <c r="J1358" s="38" t="s">
        <v>352</v>
      </c>
      <c r="K1358" s="38" t="s">
        <v>106</v>
      </c>
      <c r="L1358" s="38">
        <v>150</v>
      </c>
      <c r="M1358" s="38">
        <v>400</v>
      </c>
      <c r="N1358" s="2">
        <v>36000</v>
      </c>
      <c r="O1358" s="2">
        <v>1</v>
      </c>
      <c r="P1358" s="2">
        <v>3648.96</v>
      </c>
      <c r="Q1358" s="3">
        <v>7.6020000000000004E-2</v>
      </c>
      <c r="R1358" s="48" t="s">
        <v>2195</v>
      </c>
      <c r="S1358" s="25">
        <v>0</v>
      </c>
      <c r="T1358" s="23">
        <v>3648.96</v>
      </c>
      <c r="U1358" s="36">
        <f>VLOOKUP(表2[[#This Row],[2014 Segment]],表3[],3)</f>
        <v>0</v>
      </c>
      <c r="V1358" s="50"/>
      <c r="W1358" s="25">
        <f>表2[[#This Row],[GR]]+表2[[#This Row],[根据BU需调整GR]]</f>
        <v>0</v>
      </c>
      <c r="X1358" s="23">
        <f>表2[[#This Row],[MAT销量]]*(1+表2[[#This Row],[调整后GR2]])</f>
        <v>3648.96</v>
      </c>
      <c r="Y1358" s="23">
        <f>表2[[#This Row],[调整结果]]/12/114.03</f>
        <v>2.6666666666666665</v>
      </c>
      <c r="Z1358" s="27">
        <f>ROUND(表2[[#This Row],[调整结果]]-表2[[#This Row],[14 ECI金额]],0)</f>
        <v>0</v>
      </c>
      <c r="AA1358" t="s">
        <v>2198</v>
      </c>
    </row>
    <row r="1359" spans="1:27" x14ac:dyDescent="0.2">
      <c r="A1359" t="s">
        <v>1975</v>
      </c>
      <c r="B1359" s="38" t="s">
        <v>517</v>
      </c>
      <c r="C1359" t="s">
        <v>2007</v>
      </c>
      <c r="D1359" s="38" t="s">
        <v>522</v>
      </c>
      <c r="E1359" s="38" t="s">
        <v>2008</v>
      </c>
      <c r="F1359">
        <v>10400001</v>
      </c>
      <c r="G1359" s="39" t="s">
        <v>367</v>
      </c>
      <c r="H1359" s="39" t="s">
        <v>103</v>
      </c>
      <c r="I1359" s="38" t="s">
        <v>368</v>
      </c>
      <c r="J1359" s="38" t="s">
        <v>369</v>
      </c>
      <c r="K1359" s="38" t="s">
        <v>104</v>
      </c>
      <c r="L1359" s="38">
        <v>1650</v>
      </c>
      <c r="M1359" s="38">
        <v>2000</v>
      </c>
      <c r="N1359" s="2">
        <v>436344</v>
      </c>
      <c r="O1359" s="2">
        <v>2</v>
      </c>
      <c r="P1359" s="2">
        <v>133800.53333333001</v>
      </c>
      <c r="Q1359" s="3">
        <v>0.25698659773023003</v>
      </c>
      <c r="R1359" s="48" t="s">
        <v>2196</v>
      </c>
      <c r="S1359" s="25">
        <v>0</v>
      </c>
      <c r="T1359" s="23">
        <v>133800.53</v>
      </c>
      <c r="U1359" s="36">
        <f>VLOOKUP(表2[[#This Row],[2014 Segment]],表3[],3)</f>
        <v>0</v>
      </c>
      <c r="V1359" s="50"/>
      <c r="W1359" s="25">
        <f>表2[[#This Row],[GR]]+表2[[#This Row],[根据BU需调整GR]]</f>
        <v>0</v>
      </c>
      <c r="X1359" s="23">
        <f>表2[[#This Row],[MAT销量]]*(1+表2[[#This Row],[调整后GR2]])</f>
        <v>133800.53333333001</v>
      </c>
      <c r="Y1359" s="23">
        <f>表2[[#This Row],[调整结果]]/12/114.03</f>
        <v>97.781675387566139</v>
      </c>
      <c r="Z1359" s="27">
        <f>ROUND(表2[[#This Row],[调整结果]]-表2[[#This Row],[14 ECI金额]],0)</f>
        <v>0</v>
      </c>
      <c r="AA1359" t="s">
        <v>2198</v>
      </c>
    </row>
    <row r="1360" spans="1:27" x14ac:dyDescent="0.2">
      <c r="A1360" t="s">
        <v>1975</v>
      </c>
      <c r="B1360" s="38" t="s">
        <v>517</v>
      </c>
      <c r="C1360" t="s">
        <v>2007</v>
      </c>
      <c r="D1360" s="38" t="s">
        <v>522</v>
      </c>
      <c r="E1360" s="38" t="s">
        <v>2009</v>
      </c>
      <c r="F1360">
        <v>10400002</v>
      </c>
      <c r="G1360" s="39" t="s">
        <v>2010</v>
      </c>
      <c r="H1360" s="39" t="s">
        <v>105</v>
      </c>
      <c r="I1360" s="38" t="s">
        <v>368</v>
      </c>
      <c r="J1360" s="38" t="s">
        <v>369</v>
      </c>
      <c r="K1360" s="38" t="s">
        <v>104</v>
      </c>
      <c r="L1360" s="38">
        <v>600</v>
      </c>
      <c r="M1360" s="38">
        <v>727</v>
      </c>
      <c r="N1360" s="2">
        <v>164484</v>
      </c>
      <c r="O1360" s="2">
        <v>1</v>
      </c>
      <c r="P1360" s="2">
        <v>14444.733333333001</v>
      </c>
      <c r="Q1360" s="3">
        <v>6.9331667517813E-2</v>
      </c>
      <c r="R1360" s="48" t="s">
        <v>2195</v>
      </c>
      <c r="S1360" s="25">
        <v>0</v>
      </c>
      <c r="T1360" s="23">
        <v>14444.73</v>
      </c>
      <c r="U1360" s="36">
        <f>VLOOKUP(表2[[#This Row],[2014 Segment]],表3[],3)</f>
        <v>0</v>
      </c>
      <c r="V1360" s="50"/>
      <c r="W1360" s="25">
        <f>表2[[#This Row],[GR]]+表2[[#This Row],[根据BU需调整GR]]</f>
        <v>0</v>
      </c>
      <c r="X1360" s="23">
        <f>表2[[#This Row],[MAT销量]]*(1+表2[[#This Row],[调整后GR2]])</f>
        <v>14444.733333333001</v>
      </c>
      <c r="Y1360" s="23">
        <f>表2[[#This Row],[调整结果]]/12/114.03</f>
        <v>10.556237637268703</v>
      </c>
      <c r="Z1360" s="27">
        <f>ROUND(表2[[#This Row],[调整结果]]-表2[[#This Row],[14 ECI金额]],0)</f>
        <v>0</v>
      </c>
      <c r="AA1360" t="s">
        <v>2198</v>
      </c>
    </row>
    <row r="1361" spans="1:27" x14ac:dyDescent="0.2">
      <c r="A1361" t="s">
        <v>1975</v>
      </c>
      <c r="B1361" s="38" t="s">
        <v>517</v>
      </c>
      <c r="C1361" t="s">
        <v>2007</v>
      </c>
      <c r="D1361" s="38" t="s">
        <v>522</v>
      </c>
      <c r="E1361" s="38" t="s">
        <v>2008</v>
      </c>
      <c r="F1361">
        <v>10400003</v>
      </c>
      <c r="G1361" s="39" t="s">
        <v>766</v>
      </c>
      <c r="H1361" s="39" t="s">
        <v>105</v>
      </c>
      <c r="I1361" s="38" t="s">
        <v>368</v>
      </c>
      <c r="J1361" s="38" t="s">
        <v>369</v>
      </c>
      <c r="K1361" s="38" t="s">
        <v>104</v>
      </c>
      <c r="L1361" s="38">
        <v>1200</v>
      </c>
      <c r="M1361" s="38">
        <v>1400</v>
      </c>
      <c r="N1361" s="2">
        <v>490352</v>
      </c>
      <c r="O1361" s="2">
        <v>3</v>
      </c>
      <c r="P1361" s="2">
        <v>219847.28</v>
      </c>
      <c r="Q1361" s="3">
        <v>0.50400434789701998</v>
      </c>
      <c r="R1361" s="48" t="s">
        <v>2197</v>
      </c>
      <c r="S1361" s="25">
        <v>0</v>
      </c>
      <c r="T1361" s="23">
        <v>219847.28</v>
      </c>
      <c r="U1361" s="36">
        <f>VLOOKUP(表2[[#This Row],[2014 Segment]],表3[],3)</f>
        <v>0</v>
      </c>
      <c r="V1361" s="50"/>
      <c r="W1361" s="25">
        <f>表2[[#This Row],[GR]]+表2[[#This Row],[根据BU需调整GR]]</f>
        <v>0</v>
      </c>
      <c r="X1361" s="23">
        <f>表2[[#This Row],[MAT销量]]*(1+表2[[#This Row],[调整后GR2]])</f>
        <v>219847.28</v>
      </c>
      <c r="Y1361" s="23">
        <f>表2[[#This Row],[调整结果]]/12/114.03</f>
        <v>160.66479581396709</v>
      </c>
      <c r="Z1361" s="27">
        <f>ROUND(表2[[#This Row],[调整结果]]-表2[[#This Row],[14 ECI金额]],0)</f>
        <v>0</v>
      </c>
      <c r="AA1361" t="s">
        <v>2198</v>
      </c>
    </row>
    <row r="1362" spans="1:27" x14ac:dyDescent="0.2">
      <c r="A1362" t="s">
        <v>1975</v>
      </c>
      <c r="B1362" s="38" t="s">
        <v>517</v>
      </c>
      <c r="C1362" t="s">
        <v>2007</v>
      </c>
      <c r="D1362" s="38" t="s">
        <v>522</v>
      </c>
      <c r="E1362" s="38" t="s">
        <v>2009</v>
      </c>
      <c r="F1362">
        <v>10400004</v>
      </c>
      <c r="G1362" s="39" t="s">
        <v>2011</v>
      </c>
      <c r="H1362" s="39" t="s">
        <v>105</v>
      </c>
      <c r="I1362" s="38" t="s">
        <v>368</v>
      </c>
      <c r="J1362" s="38" t="s">
        <v>369</v>
      </c>
      <c r="K1362" s="38" t="s">
        <v>104</v>
      </c>
      <c r="L1362" s="38">
        <v>350</v>
      </c>
      <c r="M1362" s="38">
        <v>835</v>
      </c>
      <c r="N1362" s="2">
        <v>109656</v>
      </c>
      <c r="O1362" s="2">
        <v>1</v>
      </c>
      <c r="P1362" s="2">
        <v>51086.506666667003</v>
      </c>
      <c r="Q1362" s="3">
        <v>0.16638943605456999</v>
      </c>
      <c r="R1362" s="48" t="s">
        <v>2195</v>
      </c>
      <c r="S1362" s="25">
        <v>0</v>
      </c>
      <c r="T1362" s="23">
        <v>51086.51</v>
      </c>
      <c r="U1362" s="36">
        <f>VLOOKUP(表2[[#This Row],[2014 Segment]],表3[],3)</f>
        <v>0</v>
      </c>
      <c r="V1362" s="50"/>
      <c r="W1362" s="25">
        <f>表2[[#This Row],[GR]]+表2[[#This Row],[根据BU需调整GR]]</f>
        <v>0</v>
      </c>
      <c r="X1362" s="23">
        <f>表2[[#This Row],[MAT销量]]*(1+表2[[#This Row],[调整后GR2]])</f>
        <v>51086.506666667003</v>
      </c>
      <c r="Y1362" s="23">
        <f>表2[[#This Row],[调整结果]]/12/114.03</f>
        <v>37.334112855291735</v>
      </c>
      <c r="Z1362" s="27">
        <f>ROUND(表2[[#This Row],[调整结果]]-表2[[#This Row],[14 ECI金额]],0)</f>
        <v>0</v>
      </c>
      <c r="AA1362" t="s">
        <v>2198</v>
      </c>
    </row>
    <row r="1363" spans="1:27" x14ac:dyDescent="0.2">
      <c r="A1363" t="s">
        <v>1975</v>
      </c>
      <c r="B1363" s="38" t="s">
        <v>517</v>
      </c>
      <c r="C1363" t="s">
        <v>2007</v>
      </c>
      <c r="D1363" s="38" t="s">
        <v>522</v>
      </c>
      <c r="E1363" s="38" t="s">
        <v>2009</v>
      </c>
      <c r="F1363">
        <v>10400006</v>
      </c>
      <c r="G1363" s="39" t="s">
        <v>767</v>
      </c>
      <c r="H1363" s="39" t="s">
        <v>105</v>
      </c>
      <c r="I1363" s="38" t="s">
        <v>368</v>
      </c>
      <c r="J1363" s="38" t="s">
        <v>369</v>
      </c>
      <c r="K1363" s="38" t="s">
        <v>104</v>
      </c>
      <c r="L1363" s="38">
        <v>1000</v>
      </c>
      <c r="M1363" s="38">
        <v>1207</v>
      </c>
      <c r="N1363" s="2">
        <v>384744</v>
      </c>
      <c r="O1363" s="2">
        <v>2</v>
      </c>
      <c r="P1363" s="2">
        <v>97308.266666666997</v>
      </c>
      <c r="Q1363" s="3">
        <v>0.20844925456926999</v>
      </c>
      <c r="R1363" s="48" t="s">
        <v>2196</v>
      </c>
      <c r="S1363" s="25">
        <v>0</v>
      </c>
      <c r="T1363" s="23">
        <v>97308.27</v>
      </c>
      <c r="U1363" s="36">
        <f>VLOOKUP(表2[[#This Row],[2014 Segment]],表3[],3)</f>
        <v>0</v>
      </c>
      <c r="V1363" s="50"/>
      <c r="W1363" s="25">
        <f>表2[[#This Row],[GR]]+表2[[#This Row],[根据BU需调整GR]]</f>
        <v>0</v>
      </c>
      <c r="X1363" s="23">
        <f>表2[[#This Row],[MAT销量]]*(1+表2[[#This Row],[调整后GR2]])</f>
        <v>97308.266666666997</v>
      </c>
      <c r="Y1363" s="23">
        <f>表2[[#This Row],[调整结果]]/12/114.03</f>
        <v>71.113059916006748</v>
      </c>
      <c r="Z1363" s="27">
        <f>ROUND(表2[[#This Row],[调整结果]]-表2[[#This Row],[14 ECI金额]],0)</f>
        <v>0</v>
      </c>
      <c r="AA1363" t="s">
        <v>2198</v>
      </c>
    </row>
    <row r="1364" spans="1:27" x14ac:dyDescent="0.2">
      <c r="A1364" t="s">
        <v>1975</v>
      </c>
      <c r="B1364" s="38" t="s">
        <v>517</v>
      </c>
      <c r="C1364" t="s">
        <v>2007</v>
      </c>
      <c r="D1364" s="38" t="s">
        <v>522</v>
      </c>
      <c r="E1364" s="38" t="s">
        <v>2009</v>
      </c>
      <c r="F1364">
        <v>10400007</v>
      </c>
      <c r="G1364" s="39" t="s">
        <v>370</v>
      </c>
      <c r="H1364" s="39" t="s">
        <v>103</v>
      </c>
      <c r="I1364" s="38" t="s">
        <v>368</v>
      </c>
      <c r="J1364" s="38" t="s">
        <v>369</v>
      </c>
      <c r="K1364" s="38" t="s">
        <v>104</v>
      </c>
      <c r="L1364" s="38">
        <v>1000</v>
      </c>
      <c r="M1364" s="38">
        <v>1327</v>
      </c>
      <c r="N1364" s="2">
        <v>219240</v>
      </c>
      <c r="O1364" s="2">
        <v>2</v>
      </c>
      <c r="P1364" s="2">
        <v>152044.26666667001</v>
      </c>
      <c r="Q1364" s="3">
        <v>0.65872961138478003</v>
      </c>
      <c r="R1364" s="48" t="s">
        <v>2197</v>
      </c>
      <c r="S1364" s="25">
        <v>0</v>
      </c>
      <c r="T1364" s="23">
        <v>152044.26999999999</v>
      </c>
      <c r="U1364" s="36">
        <f>VLOOKUP(表2[[#This Row],[2014 Segment]],表3[],3)</f>
        <v>0</v>
      </c>
      <c r="V1364" s="50"/>
      <c r="W1364" s="25">
        <f>表2[[#This Row],[GR]]+表2[[#This Row],[根据BU需调整GR]]</f>
        <v>0</v>
      </c>
      <c r="X1364" s="23">
        <f>表2[[#This Row],[MAT销量]]*(1+表2[[#This Row],[调整后GR2]])</f>
        <v>152044.26666667001</v>
      </c>
      <c r="Y1364" s="23">
        <f>表2[[#This Row],[调整结果]]/12/114.03</f>
        <v>111.11422919894619</v>
      </c>
      <c r="Z1364" s="27">
        <f>ROUND(表2[[#This Row],[调整结果]]-表2[[#This Row],[14 ECI金额]],0)</f>
        <v>0</v>
      </c>
      <c r="AA1364" t="s">
        <v>2198</v>
      </c>
    </row>
    <row r="1365" spans="1:27" x14ac:dyDescent="0.2">
      <c r="A1365" t="s">
        <v>1975</v>
      </c>
      <c r="B1365" s="38" t="s">
        <v>517</v>
      </c>
      <c r="C1365" t="s">
        <v>2007</v>
      </c>
      <c r="D1365" s="38" t="s">
        <v>522</v>
      </c>
      <c r="E1365" s="38" t="s">
        <v>2008</v>
      </c>
      <c r="F1365">
        <v>10400014</v>
      </c>
      <c r="G1365" s="39" t="s">
        <v>2012</v>
      </c>
      <c r="H1365" s="39" t="s">
        <v>105</v>
      </c>
      <c r="I1365" s="38" t="s">
        <v>368</v>
      </c>
      <c r="J1365" s="38" t="s">
        <v>768</v>
      </c>
      <c r="K1365" s="38" t="s">
        <v>104</v>
      </c>
      <c r="L1365" s="38">
        <v>1200</v>
      </c>
      <c r="M1365" s="38">
        <v>1818</v>
      </c>
      <c r="N1365" s="2">
        <v>109656</v>
      </c>
      <c r="O1365" s="2">
        <v>1</v>
      </c>
      <c r="P1365" s="2">
        <v>24326.400000000001</v>
      </c>
      <c r="Q1365" s="3">
        <v>0.24958050631063999</v>
      </c>
      <c r="R1365" s="48" t="s">
        <v>2196</v>
      </c>
      <c r="S1365" s="25">
        <v>0</v>
      </c>
      <c r="T1365" s="23">
        <v>24326.400000000001</v>
      </c>
      <c r="U1365" s="36">
        <f>VLOOKUP(表2[[#This Row],[2014 Segment]],表3[],3)</f>
        <v>0</v>
      </c>
      <c r="V1365" s="50"/>
      <c r="W1365" s="25">
        <f>表2[[#This Row],[GR]]+表2[[#This Row],[根据BU需调整GR]]</f>
        <v>0</v>
      </c>
      <c r="X1365" s="23">
        <f>表2[[#This Row],[MAT销量]]*(1+表2[[#This Row],[调整后GR2]])</f>
        <v>24326.400000000001</v>
      </c>
      <c r="Y1365" s="23">
        <f>表2[[#This Row],[调整结果]]/12/114.03</f>
        <v>17.777777777777779</v>
      </c>
      <c r="Z1365" s="27">
        <f>ROUND(表2[[#This Row],[调整结果]]-表2[[#This Row],[14 ECI金额]],0)</f>
        <v>0</v>
      </c>
      <c r="AA1365" t="s">
        <v>2198</v>
      </c>
    </row>
    <row r="1366" spans="1:27" x14ac:dyDescent="0.2">
      <c r="A1366" t="s">
        <v>1975</v>
      </c>
      <c r="B1366" s="38" t="s">
        <v>517</v>
      </c>
      <c r="C1366" t="s">
        <v>2007</v>
      </c>
      <c r="D1366" s="38" t="s">
        <v>522</v>
      </c>
      <c r="E1366" s="38" t="s">
        <v>2008</v>
      </c>
      <c r="F1366">
        <v>10400015</v>
      </c>
      <c r="G1366" s="39" t="s">
        <v>2013</v>
      </c>
      <c r="H1366" s="39" t="s">
        <v>105</v>
      </c>
      <c r="I1366" s="38" t="s">
        <v>368</v>
      </c>
      <c r="J1366" s="38" t="s">
        <v>369</v>
      </c>
      <c r="K1366" s="38" t="s">
        <v>104</v>
      </c>
      <c r="L1366" s="38">
        <v>600</v>
      </c>
      <c r="M1366" s="38">
        <v>727</v>
      </c>
      <c r="N1366" s="2">
        <v>164484</v>
      </c>
      <c r="O1366" s="2">
        <v>1</v>
      </c>
      <c r="P1366" s="2">
        <v>22045.8</v>
      </c>
      <c r="Q1366" s="3">
        <v>3.4662945940031002E-3</v>
      </c>
      <c r="R1366" s="48" t="s">
        <v>2195</v>
      </c>
      <c r="S1366" s="25">
        <v>0</v>
      </c>
      <c r="T1366" s="23">
        <v>22045.8</v>
      </c>
      <c r="U1366" s="36">
        <f>VLOOKUP(表2[[#This Row],[2014 Segment]],表3[],3)</f>
        <v>0</v>
      </c>
      <c r="V1366" s="50"/>
      <c r="W1366" s="25">
        <f>表2[[#This Row],[GR]]+表2[[#This Row],[根据BU需调整GR]]</f>
        <v>0</v>
      </c>
      <c r="X1366" s="23">
        <f>表2[[#This Row],[MAT销量]]*(1+表2[[#This Row],[调整后GR2]])</f>
        <v>22045.8</v>
      </c>
      <c r="Y1366" s="23">
        <f>表2[[#This Row],[调整结果]]/12/114.03</f>
        <v>16.111111111111111</v>
      </c>
      <c r="Z1366" s="27">
        <f>ROUND(表2[[#This Row],[调整结果]]-表2[[#This Row],[14 ECI金额]],0)</f>
        <v>0</v>
      </c>
      <c r="AA1366" t="s">
        <v>2198</v>
      </c>
    </row>
    <row r="1367" spans="1:27" x14ac:dyDescent="0.2">
      <c r="A1367" t="s">
        <v>1975</v>
      </c>
      <c r="B1367" s="38" t="s">
        <v>517</v>
      </c>
      <c r="C1367" t="s">
        <v>2007</v>
      </c>
      <c r="D1367" s="38" t="s">
        <v>522</v>
      </c>
      <c r="E1367" s="38" t="s">
        <v>2008</v>
      </c>
      <c r="F1367">
        <v>10400016</v>
      </c>
      <c r="G1367" s="39" t="s">
        <v>2014</v>
      </c>
      <c r="H1367" s="39" t="s">
        <v>103</v>
      </c>
      <c r="I1367" s="38" t="s">
        <v>368</v>
      </c>
      <c r="J1367" s="38" t="s">
        <v>369</v>
      </c>
      <c r="K1367" s="38" t="s">
        <v>104</v>
      </c>
      <c r="L1367" s="38">
        <v>1150</v>
      </c>
      <c r="M1367" s="38">
        <v>1200</v>
      </c>
      <c r="N1367" s="2">
        <v>113880</v>
      </c>
      <c r="O1367" s="2">
        <v>1</v>
      </c>
      <c r="P1367" s="2">
        <v>2280.6666666667002</v>
      </c>
      <c r="Q1367" s="3">
        <v>1.5020196698279E-2</v>
      </c>
      <c r="R1367" s="48" t="s">
        <v>2195</v>
      </c>
      <c r="S1367" s="25">
        <v>0</v>
      </c>
      <c r="T1367" s="23">
        <v>2280.67</v>
      </c>
      <c r="U1367" s="36">
        <f>VLOOKUP(表2[[#This Row],[2014 Segment]],表3[],3)</f>
        <v>0</v>
      </c>
      <c r="V1367" s="50"/>
      <c r="W1367" s="25">
        <f>表2[[#This Row],[GR]]+表2[[#This Row],[根据BU需调整GR]]</f>
        <v>0</v>
      </c>
      <c r="X1367" s="23">
        <f>表2[[#This Row],[MAT销量]]*(1+表2[[#This Row],[调整后GR2]])</f>
        <v>2280.6666666667002</v>
      </c>
      <c r="Y1367" s="23">
        <f>表2[[#This Row],[调整结果]]/12/114.03</f>
        <v>1.6667153867890763</v>
      </c>
      <c r="Z1367" s="27">
        <f>ROUND(表2[[#This Row],[调整结果]]-表2[[#This Row],[14 ECI金额]],0)</f>
        <v>0</v>
      </c>
      <c r="AA1367" t="s">
        <v>2198</v>
      </c>
    </row>
    <row r="1368" spans="1:27" x14ac:dyDescent="0.2">
      <c r="A1368" t="s">
        <v>1975</v>
      </c>
      <c r="B1368" s="38" t="s">
        <v>517</v>
      </c>
      <c r="C1368" t="s">
        <v>2007</v>
      </c>
      <c r="D1368" s="38" t="s">
        <v>522</v>
      </c>
      <c r="E1368" s="38" t="s">
        <v>2009</v>
      </c>
      <c r="F1368">
        <v>10400019</v>
      </c>
      <c r="G1368" s="39" t="s">
        <v>2015</v>
      </c>
      <c r="H1368" s="39" t="s">
        <v>105</v>
      </c>
      <c r="I1368" s="38" t="s">
        <v>368</v>
      </c>
      <c r="J1368" s="38" t="s">
        <v>2016</v>
      </c>
      <c r="K1368" s="38" t="s">
        <v>104</v>
      </c>
      <c r="L1368" s="38">
        <v>600</v>
      </c>
      <c r="M1368" s="38">
        <v>1500</v>
      </c>
      <c r="N1368" s="2">
        <v>110880</v>
      </c>
      <c r="O1368" s="2">
        <v>1</v>
      </c>
      <c r="P1368" s="2">
        <v>12772.16</v>
      </c>
      <c r="Q1368" s="3">
        <v>0.12939321789322</v>
      </c>
      <c r="R1368" s="48" t="s">
        <v>2195</v>
      </c>
      <c r="S1368" s="25">
        <v>0</v>
      </c>
      <c r="T1368" s="23">
        <v>12772.16</v>
      </c>
      <c r="U1368" s="36">
        <f>VLOOKUP(表2[[#This Row],[2014 Segment]],表3[],3)</f>
        <v>0</v>
      </c>
      <c r="V1368" s="50"/>
      <c r="W1368" s="25">
        <f>表2[[#This Row],[GR]]+表2[[#This Row],[根据BU需调整GR]]</f>
        <v>0</v>
      </c>
      <c r="X1368" s="23">
        <f>表2[[#This Row],[MAT销量]]*(1+表2[[#This Row],[调整后GR2]])</f>
        <v>12772.16</v>
      </c>
      <c r="Y1368" s="23">
        <f>表2[[#This Row],[调整结果]]/12/114.03</f>
        <v>9.3339179748019525</v>
      </c>
      <c r="Z1368" s="27">
        <f>ROUND(表2[[#This Row],[调整结果]]-表2[[#This Row],[14 ECI金额]],0)</f>
        <v>0</v>
      </c>
      <c r="AA1368" t="s">
        <v>2198</v>
      </c>
    </row>
    <row r="1369" spans="1:27" x14ac:dyDescent="0.2">
      <c r="A1369" t="s">
        <v>1975</v>
      </c>
      <c r="B1369" s="38" t="s">
        <v>517</v>
      </c>
      <c r="C1369" t="s">
        <v>2007</v>
      </c>
      <c r="D1369" s="38" t="s">
        <v>522</v>
      </c>
      <c r="E1369" s="38" t="s">
        <v>2009</v>
      </c>
      <c r="F1369">
        <v>10400021</v>
      </c>
      <c r="G1369" s="39" t="s">
        <v>769</v>
      </c>
      <c r="H1369" s="39" t="s">
        <v>105</v>
      </c>
      <c r="I1369" s="38" t="s">
        <v>368</v>
      </c>
      <c r="J1369" s="38" t="s">
        <v>770</v>
      </c>
      <c r="K1369" s="38" t="s">
        <v>104</v>
      </c>
      <c r="L1369" s="38">
        <v>1000</v>
      </c>
      <c r="M1369" s="38">
        <v>1636</v>
      </c>
      <c r="N1369" s="2">
        <v>211920</v>
      </c>
      <c r="O1369" s="2">
        <v>2</v>
      </c>
      <c r="P1369" s="2">
        <v>109470.93333333</v>
      </c>
      <c r="Q1369" s="3">
        <v>0.37500566251416001</v>
      </c>
      <c r="R1369" s="48" t="s">
        <v>2196</v>
      </c>
      <c r="S1369" s="25">
        <v>0</v>
      </c>
      <c r="T1369" s="23">
        <v>109470.93</v>
      </c>
      <c r="U1369" s="36">
        <f>VLOOKUP(表2[[#This Row],[2014 Segment]],表3[],3)</f>
        <v>0</v>
      </c>
      <c r="V1369" s="50"/>
      <c r="W1369" s="25">
        <f>表2[[#This Row],[GR]]+表2[[#This Row],[根据BU需调整GR]]</f>
        <v>0</v>
      </c>
      <c r="X1369" s="23">
        <f>表2[[#This Row],[MAT销量]]*(1+表2[[#This Row],[调整后GR2]])</f>
        <v>109470.93333333</v>
      </c>
      <c r="Y1369" s="23">
        <f>表2[[#This Row],[调整结果]]/12/114.03</f>
        <v>80.001559043913886</v>
      </c>
      <c r="Z1369" s="27">
        <f>ROUND(表2[[#This Row],[调整结果]]-表2[[#This Row],[14 ECI金额]],0)</f>
        <v>0</v>
      </c>
      <c r="AA1369" t="s">
        <v>2198</v>
      </c>
    </row>
    <row r="1370" spans="1:27" x14ac:dyDescent="0.2">
      <c r="A1370" t="s">
        <v>1975</v>
      </c>
      <c r="B1370" s="38" t="s">
        <v>517</v>
      </c>
      <c r="C1370" t="s">
        <v>2007</v>
      </c>
      <c r="D1370" s="38" t="s">
        <v>522</v>
      </c>
      <c r="E1370" s="38" t="s">
        <v>2017</v>
      </c>
      <c r="F1370">
        <v>11900001</v>
      </c>
      <c r="G1370" s="39" t="s">
        <v>2018</v>
      </c>
      <c r="H1370" s="39" t="s">
        <v>103</v>
      </c>
      <c r="I1370" s="38" t="s">
        <v>539</v>
      </c>
      <c r="J1370" s="38" t="s">
        <v>540</v>
      </c>
      <c r="K1370" s="38" t="s">
        <v>104</v>
      </c>
      <c r="L1370" s="38">
        <v>2630</v>
      </c>
      <c r="M1370" s="38">
        <v>4334</v>
      </c>
      <c r="N1370" s="2">
        <v>219240</v>
      </c>
      <c r="O1370" s="2">
        <v>2</v>
      </c>
      <c r="P1370" s="2">
        <v>114944.37333333</v>
      </c>
      <c r="Q1370" s="3">
        <v>0.37100164203612002</v>
      </c>
      <c r="R1370" s="48" t="s">
        <v>2196</v>
      </c>
      <c r="S1370" s="25">
        <v>0</v>
      </c>
      <c r="T1370" s="23">
        <v>114944.37</v>
      </c>
      <c r="U1370" s="36">
        <f>VLOOKUP(表2[[#This Row],[2014 Segment]],表3[],3)</f>
        <v>0</v>
      </c>
      <c r="V1370" s="50"/>
      <c r="W1370" s="25">
        <f>表2[[#This Row],[GR]]+表2[[#This Row],[根据BU需调整GR]]</f>
        <v>0</v>
      </c>
      <c r="X1370" s="23">
        <f>表2[[#This Row],[MAT销量]]*(1+表2[[#This Row],[调整后GR2]])</f>
        <v>114944.37333333</v>
      </c>
      <c r="Y1370" s="23">
        <f>表2[[#This Row],[调整结果]]/12/114.03</f>
        <v>84.001559043913886</v>
      </c>
      <c r="Z1370" s="27">
        <f>ROUND(表2[[#This Row],[调整结果]]-表2[[#This Row],[14 ECI金额]],0)</f>
        <v>0</v>
      </c>
      <c r="AA1370" t="s">
        <v>2198</v>
      </c>
    </row>
    <row r="1371" spans="1:27" x14ac:dyDescent="0.2">
      <c r="A1371" t="s">
        <v>1975</v>
      </c>
      <c r="B1371" s="38" t="s">
        <v>517</v>
      </c>
      <c r="C1371" t="s">
        <v>2007</v>
      </c>
      <c r="D1371" s="38" t="s">
        <v>522</v>
      </c>
      <c r="E1371" s="38" t="s">
        <v>2017</v>
      </c>
      <c r="F1371">
        <v>11900003</v>
      </c>
      <c r="G1371" s="39" t="s">
        <v>541</v>
      </c>
      <c r="H1371" s="39" t="s">
        <v>103</v>
      </c>
      <c r="I1371" s="38" t="s">
        <v>539</v>
      </c>
      <c r="J1371" s="38" t="s">
        <v>540</v>
      </c>
      <c r="K1371" s="38" t="s">
        <v>104</v>
      </c>
      <c r="L1371" s="38">
        <v>2186</v>
      </c>
      <c r="M1371" s="38">
        <v>3655</v>
      </c>
      <c r="N1371" s="2">
        <v>496440</v>
      </c>
      <c r="O1371" s="2">
        <v>3</v>
      </c>
      <c r="P1371" s="2">
        <v>119507.2</v>
      </c>
      <c r="Q1371" s="3">
        <v>0.20870469744580999</v>
      </c>
      <c r="R1371" s="48" t="s">
        <v>2196</v>
      </c>
      <c r="S1371" s="25">
        <v>0</v>
      </c>
      <c r="T1371" s="23">
        <v>119507.2</v>
      </c>
      <c r="U1371" s="36">
        <f>VLOOKUP(表2[[#This Row],[2014 Segment]],表3[],3)</f>
        <v>0</v>
      </c>
      <c r="V1371" s="50"/>
      <c r="W1371" s="25">
        <f>表2[[#This Row],[GR]]+表2[[#This Row],[根据BU需调整GR]]</f>
        <v>0</v>
      </c>
      <c r="X1371" s="23">
        <f>表2[[#This Row],[MAT销量]]*(1+表2[[#This Row],[调整后GR2]])</f>
        <v>119507.2</v>
      </c>
      <c r="Y1371" s="23">
        <f>表2[[#This Row],[调整结果]]/12/114.03</f>
        <v>87.336081148235834</v>
      </c>
      <c r="Z1371" s="27">
        <f>ROUND(表2[[#This Row],[调整结果]]-表2[[#This Row],[14 ECI金额]],0)</f>
        <v>0</v>
      </c>
      <c r="AA1371" t="s">
        <v>2198</v>
      </c>
    </row>
    <row r="1372" spans="1:27" x14ac:dyDescent="0.2">
      <c r="A1372" t="s">
        <v>1975</v>
      </c>
      <c r="B1372" s="38" t="s">
        <v>517</v>
      </c>
      <c r="C1372" t="s">
        <v>2007</v>
      </c>
      <c r="D1372" s="38" t="s">
        <v>522</v>
      </c>
      <c r="E1372" s="38" t="s">
        <v>2017</v>
      </c>
      <c r="F1372">
        <v>11900008</v>
      </c>
      <c r="G1372" s="39" t="s">
        <v>542</v>
      </c>
      <c r="H1372" s="39" t="s">
        <v>105</v>
      </c>
      <c r="I1372" s="38" t="s">
        <v>539</v>
      </c>
      <c r="J1372" s="38" t="s">
        <v>540</v>
      </c>
      <c r="K1372" s="38" t="s">
        <v>104</v>
      </c>
      <c r="L1372" s="38">
        <v>800</v>
      </c>
      <c r="M1372" s="38">
        <v>1454</v>
      </c>
      <c r="N1372" s="2">
        <v>161880</v>
      </c>
      <c r="O1372" s="2">
        <v>1</v>
      </c>
      <c r="P1372" s="2">
        <v>95331.12</v>
      </c>
      <c r="Q1372" s="3">
        <v>0.47230590560909003</v>
      </c>
      <c r="R1372" s="48" t="s">
        <v>2196</v>
      </c>
      <c r="S1372" s="25">
        <v>0</v>
      </c>
      <c r="T1372" s="23">
        <v>95331.12</v>
      </c>
      <c r="U1372" s="36">
        <f>VLOOKUP(表2[[#This Row],[2014 Segment]],表3[],3)</f>
        <v>0</v>
      </c>
      <c r="V1372" s="50"/>
      <c r="W1372" s="25">
        <f>表2[[#This Row],[GR]]+表2[[#This Row],[根据BU需调整GR]]</f>
        <v>0</v>
      </c>
      <c r="X1372" s="23">
        <f>表2[[#This Row],[MAT销量]]*(1+表2[[#This Row],[调整后GR2]])</f>
        <v>95331.12</v>
      </c>
      <c r="Y1372" s="23">
        <f>表2[[#This Row],[调整结果]]/12/114.03</f>
        <v>69.668157502411646</v>
      </c>
      <c r="Z1372" s="27">
        <f>ROUND(表2[[#This Row],[调整结果]]-表2[[#This Row],[14 ECI金额]],0)</f>
        <v>0</v>
      </c>
      <c r="AA1372" t="s">
        <v>2198</v>
      </c>
    </row>
    <row r="1373" spans="1:27" x14ac:dyDescent="0.2">
      <c r="A1373" t="s">
        <v>1975</v>
      </c>
      <c r="B1373" s="38" t="s">
        <v>517</v>
      </c>
      <c r="C1373" t="s">
        <v>2007</v>
      </c>
      <c r="D1373" s="38" t="s">
        <v>522</v>
      </c>
      <c r="E1373" s="38" t="s">
        <v>2019</v>
      </c>
      <c r="F1373">
        <v>12000001</v>
      </c>
      <c r="G1373" s="39" t="s">
        <v>543</v>
      </c>
      <c r="H1373" s="39" t="s">
        <v>105</v>
      </c>
      <c r="I1373" s="38" t="s">
        <v>371</v>
      </c>
      <c r="J1373" s="38" t="s">
        <v>372</v>
      </c>
      <c r="K1373" s="38" t="s">
        <v>104</v>
      </c>
      <c r="L1373" s="38">
        <v>1100</v>
      </c>
      <c r="M1373" s="38">
        <v>2614</v>
      </c>
      <c r="N1373" s="2">
        <v>112200</v>
      </c>
      <c r="O1373" s="2">
        <v>1</v>
      </c>
      <c r="P1373" s="2">
        <v>0</v>
      </c>
      <c r="Q1373" s="3">
        <v>0</v>
      </c>
      <c r="R1373" s="48" t="s">
        <v>2195</v>
      </c>
      <c r="S1373" s="25">
        <v>0</v>
      </c>
      <c r="T1373" s="23">
        <v>0</v>
      </c>
      <c r="U1373" s="36">
        <f>VLOOKUP(表2[[#This Row],[2014 Segment]],表3[],3)</f>
        <v>0</v>
      </c>
      <c r="V1373" s="50"/>
      <c r="W1373" s="25">
        <f>表2[[#This Row],[GR]]+表2[[#This Row],[根据BU需调整GR]]</f>
        <v>0</v>
      </c>
      <c r="X1373" s="23">
        <f>表2[[#This Row],[MAT销量]]*(1+表2[[#This Row],[调整后GR2]])</f>
        <v>0</v>
      </c>
      <c r="Y1373" s="23">
        <f>表2[[#This Row],[调整结果]]/12/114.03</f>
        <v>0</v>
      </c>
      <c r="Z1373" s="27">
        <f>ROUND(表2[[#This Row],[调整结果]]-表2[[#This Row],[14 ECI金额]],0)</f>
        <v>0</v>
      </c>
      <c r="AA1373" t="s">
        <v>2198</v>
      </c>
    </row>
    <row r="1374" spans="1:27" x14ac:dyDescent="0.2">
      <c r="A1374" t="s">
        <v>1975</v>
      </c>
      <c r="B1374" s="38" t="s">
        <v>517</v>
      </c>
      <c r="C1374" t="s">
        <v>2007</v>
      </c>
      <c r="D1374" s="38" t="s">
        <v>522</v>
      </c>
      <c r="E1374" s="38" t="s">
        <v>2019</v>
      </c>
      <c r="F1374">
        <v>12000002</v>
      </c>
      <c r="G1374" s="39" t="s">
        <v>771</v>
      </c>
      <c r="H1374" s="39" t="s">
        <v>103</v>
      </c>
      <c r="I1374" s="38" t="s">
        <v>371</v>
      </c>
      <c r="J1374" s="38" t="s">
        <v>372</v>
      </c>
      <c r="K1374" s="38" t="s">
        <v>104</v>
      </c>
      <c r="L1374" s="38">
        <v>1800</v>
      </c>
      <c r="M1374" s="38">
        <v>3081</v>
      </c>
      <c r="N1374" s="2">
        <v>500040</v>
      </c>
      <c r="O1374" s="2">
        <v>3</v>
      </c>
      <c r="P1374" s="2">
        <v>133799.46666666999</v>
      </c>
      <c r="Q1374" s="3">
        <v>0.26949844012479002</v>
      </c>
      <c r="R1374" s="48" t="s">
        <v>2196</v>
      </c>
      <c r="S1374" s="25">
        <v>0</v>
      </c>
      <c r="T1374" s="23">
        <v>133799.47</v>
      </c>
      <c r="U1374" s="36">
        <f>VLOOKUP(表2[[#This Row],[2014 Segment]],表3[],3)</f>
        <v>0</v>
      </c>
      <c r="V1374" s="50"/>
      <c r="W1374" s="25">
        <f>表2[[#This Row],[GR]]+表2[[#This Row],[根据BU需调整GR]]</f>
        <v>0</v>
      </c>
      <c r="X1374" s="23">
        <f>表2[[#This Row],[MAT销量]]*(1+表2[[#This Row],[调整后GR2]])</f>
        <v>133799.46666666999</v>
      </c>
      <c r="Y1374" s="23">
        <f>表2[[#This Row],[调整结果]]/12/114.03</f>
        <v>97.780895865612848</v>
      </c>
      <c r="Z1374" s="27">
        <f>ROUND(表2[[#This Row],[调整结果]]-表2[[#This Row],[14 ECI金额]],0)</f>
        <v>0</v>
      </c>
      <c r="AA1374" t="s">
        <v>2198</v>
      </c>
    </row>
    <row r="1375" spans="1:27" x14ac:dyDescent="0.2">
      <c r="A1375" t="s">
        <v>1975</v>
      </c>
      <c r="B1375" s="38" t="s">
        <v>517</v>
      </c>
      <c r="C1375" t="s">
        <v>2007</v>
      </c>
      <c r="D1375" s="38" t="s">
        <v>522</v>
      </c>
      <c r="E1375" s="38" t="s">
        <v>2019</v>
      </c>
      <c r="F1375">
        <v>12000003</v>
      </c>
      <c r="G1375" s="39" t="s">
        <v>2020</v>
      </c>
      <c r="H1375" s="39" t="s">
        <v>105</v>
      </c>
      <c r="I1375" s="38" t="s">
        <v>371</v>
      </c>
      <c r="J1375" s="38" t="s">
        <v>372</v>
      </c>
      <c r="K1375" s="38" t="s">
        <v>104</v>
      </c>
      <c r="L1375" s="38">
        <v>1380</v>
      </c>
      <c r="M1375" s="38">
        <v>2036</v>
      </c>
      <c r="N1375" s="2">
        <v>490352</v>
      </c>
      <c r="O1375" s="2">
        <v>3</v>
      </c>
      <c r="P1375" s="2">
        <v>94268.533333333005</v>
      </c>
      <c r="Q1375" s="3">
        <v>0.17361882892290001</v>
      </c>
      <c r="R1375" s="48" t="s">
        <v>2195</v>
      </c>
      <c r="S1375" s="25">
        <v>0</v>
      </c>
      <c r="T1375" s="23">
        <v>94268.53</v>
      </c>
      <c r="U1375" s="36">
        <f>VLOOKUP(表2[[#This Row],[2014 Segment]],表3[],3)</f>
        <v>0</v>
      </c>
      <c r="V1375" s="50"/>
      <c r="W1375" s="25">
        <f>表2[[#This Row],[GR]]+表2[[#This Row],[根据BU需调整GR]]</f>
        <v>0</v>
      </c>
      <c r="X1375" s="23">
        <f>表2[[#This Row],[MAT销量]]*(1+表2[[#This Row],[调整后GR2]])</f>
        <v>94268.533333333005</v>
      </c>
      <c r="Y1375" s="23">
        <f>表2[[#This Row],[调整结果]]/12/114.03</f>
        <v>68.891617215742201</v>
      </c>
      <c r="Z1375" s="27">
        <f>ROUND(表2[[#This Row],[调整结果]]-表2[[#This Row],[14 ECI金额]],0)</f>
        <v>0</v>
      </c>
      <c r="AA1375" t="s">
        <v>2198</v>
      </c>
    </row>
    <row r="1376" spans="1:27" x14ac:dyDescent="0.2">
      <c r="A1376" t="s">
        <v>1975</v>
      </c>
      <c r="B1376" s="38" t="s">
        <v>517</v>
      </c>
      <c r="C1376" t="s">
        <v>2007</v>
      </c>
      <c r="D1376" s="38" t="s">
        <v>522</v>
      </c>
      <c r="E1376" s="38" t="s">
        <v>2017</v>
      </c>
      <c r="F1376">
        <v>13000140</v>
      </c>
      <c r="G1376" s="39" t="s">
        <v>2021</v>
      </c>
      <c r="H1376" s="39" t="s">
        <v>105</v>
      </c>
      <c r="I1376" s="38" t="s">
        <v>539</v>
      </c>
      <c r="J1376" s="38" t="s">
        <v>540</v>
      </c>
      <c r="K1376" s="38" t="s">
        <v>104</v>
      </c>
      <c r="L1376" s="38">
        <v>600</v>
      </c>
      <c r="M1376" s="38">
        <v>1818</v>
      </c>
      <c r="N1376" s="2">
        <v>104520</v>
      </c>
      <c r="O1376" s="2">
        <v>1</v>
      </c>
      <c r="P1376" s="2">
        <v>0</v>
      </c>
      <c r="Q1376" s="3">
        <v>0</v>
      </c>
      <c r="R1376" s="48" t="s">
        <v>2195</v>
      </c>
      <c r="S1376" s="25">
        <v>0</v>
      </c>
      <c r="T1376" s="23">
        <v>0</v>
      </c>
      <c r="U1376" s="36">
        <f>VLOOKUP(表2[[#This Row],[2014 Segment]],表3[],3)</f>
        <v>0</v>
      </c>
      <c r="V1376" s="50"/>
      <c r="W1376" s="25">
        <f>表2[[#This Row],[GR]]+表2[[#This Row],[根据BU需调整GR]]</f>
        <v>0</v>
      </c>
      <c r="X1376" s="23">
        <f>表2[[#This Row],[MAT销量]]*(1+表2[[#This Row],[调整后GR2]])</f>
        <v>0</v>
      </c>
      <c r="Y1376" s="23">
        <f>表2[[#This Row],[调整结果]]/12/114.03</f>
        <v>0</v>
      </c>
      <c r="Z1376" s="27">
        <f>ROUND(表2[[#This Row],[调整结果]]-表2[[#This Row],[14 ECI金额]],0)</f>
        <v>0</v>
      </c>
      <c r="AA1376" t="s">
        <v>2198</v>
      </c>
    </row>
    <row r="1377" spans="1:27" x14ac:dyDescent="0.2">
      <c r="A1377" t="s">
        <v>1975</v>
      </c>
      <c r="B1377" s="38" t="s">
        <v>517</v>
      </c>
      <c r="C1377" t="s">
        <v>2007</v>
      </c>
      <c r="D1377" s="38" t="s">
        <v>522</v>
      </c>
      <c r="E1377" s="38" t="s">
        <v>2008</v>
      </c>
      <c r="F1377">
        <v>13000235</v>
      </c>
      <c r="G1377" s="39" t="s">
        <v>772</v>
      </c>
      <c r="H1377" s="39" t="s">
        <v>103</v>
      </c>
      <c r="I1377" s="38" t="s">
        <v>368</v>
      </c>
      <c r="J1377" s="38" t="s">
        <v>369</v>
      </c>
      <c r="K1377" s="38" t="s">
        <v>104</v>
      </c>
      <c r="L1377" s="38">
        <v>660</v>
      </c>
      <c r="M1377" s="38">
        <v>800</v>
      </c>
      <c r="N1377" s="2">
        <v>116760</v>
      </c>
      <c r="O1377" s="2">
        <v>1</v>
      </c>
      <c r="P1377" s="2">
        <v>36489.599999999999</v>
      </c>
      <c r="Q1377" s="3">
        <v>0.56650017129153996</v>
      </c>
      <c r="R1377" s="48" t="s">
        <v>2197</v>
      </c>
      <c r="S1377" s="25">
        <v>0</v>
      </c>
      <c r="T1377" s="23">
        <v>36489.599999999999</v>
      </c>
      <c r="U1377" s="36">
        <f>VLOOKUP(表2[[#This Row],[2014 Segment]],表3[],3)</f>
        <v>0</v>
      </c>
      <c r="V1377" s="50"/>
      <c r="W1377" s="25">
        <f>表2[[#This Row],[GR]]+表2[[#This Row],[根据BU需调整GR]]</f>
        <v>0</v>
      </c>
      <c r="X1377" s="23">
        <f>表2[[#This Row],[MAT销量]]*(1+表2[[#This Row],[调整后GR2]])</f>
        <v>36489.599999999999</v>
      </c>
      <c r="Y1377" s="23">
        <f>表2[[#This Row],[调整结果]]/12/114.03</f>
        <v>26.666666666666664</v>
      </c>
      <c r="Z1377" s="27">
        <f>ROUND(表2[[#This Row],[调整结果]]-表2[[#This Row],[14 ECI金额]],0)</f>
        <v>0</v>
      </c>
      <c r="AA1377" t="s">
        <v>2198</v>
      </c>
    </row>
    <row r="1378" spans="1:27" x14ac:dyDescent="0.2">
      <c r="A1378" t="s">
        <v>1975</v>
      </c>
      <c r="B1378" s="38" t="s">
        <v>517</v>
      </c>
      <c r="C1378" t="s">
        <v>2007</v>
      </c>
      <c r="D1378" s="38" t="s">
        <v>522</v>
      </c>
      <c r="E1378" s="38" t="s">
        <v>2008</v>
      </c>
      <c r="F1378">
        <v>13000412</v>
      </c>
      <c r="G1378" s="39" t="s">
        <v>2022</v>
      </c>
      <c r="H1378" s="39" t="s">
        <v>105</v>
      </c>
      <c r="I1378" s="38" t="s">
        <v>368</v>
      </c>
      <c r="J1378" s="38" t="s">
        <v>369</v>
      </c>
      <c r="K1378" s="38" t="s">
        <v>104</v>
      </c>
      <c r="L1378" s="38">
        <v>550</v>
      </c>
      <c r="M1378" s="38">
        <v>545</v>
      </c>
      <c r="N1378" s="2">
        <v>68400</v>
      </c>
      <c r="O1378" s="2">
        <v>1</v>
      </c>
      <c r="P1378" s="2">
        <v>7602.6666666666997</v>
      </c>
      <c r="Q1378" s="3">
        <v>8.3362573099414999E-2</v>
      </c>
      <c r="R1378" s="48" t="s">
        <v>2195</v>
      </c>
      <c r="S1378" s="25">
        <v>0</v>
      </c>
      <c r="T1378" s="23">
        <v>7602.67</v>
      </c>
      <c r="U1378" s="36">
        <f>VLOOKUP(表2[[#This Row],[2014 Segment]],表3[],3)</f>
        <v>0</v>
      </c>
      <c r="V1378" s="50"/>
      <c r="W1378" s="25">
        <f>表2[[#This Row],[GR]]+表2[[#This Row],[根据BU需调整GR]]</f>
        <v>0</v>
      </c>
      <c r="X1378" s="23">
        <f>表2[[#This Row],[MAT销量]]*(1+表2[[#This Row],[调整后GR2]])</f>
        <v>7602.6666666666997</v>
      </c>
      <c r="Y1378" s="23">
        <f>表2[[#This Row],[调整结果]]/12/114.03</f>
        <v>5.556042756779429</v>
      </c>
      <c r="Z1378" s="27">
        <f>ROUND(表2[[#This Row],[调整结果]]-表2[[#This Row],[14 ECI金额]],0)</f>
        <v>0</v>
      </c>
      <c r="AA1378" t="s">
        <v>2198</v>
      </c>
    </row>
    <row r="1379" spans="1:27" x14ac:dyDescent="0.2">
      <c r="A1379" t="s">
        <v>1975</v>
      </c>
      <c r="B1379" s="38" t="s">
        <v>517</v>
      </c>
      <c r="C1379" t="s">
        <v>2007</v>
      </c>
      <c r="D1379" s="38" t="s">
        <v>522</v>
      </c>
      <c r="E1379" s="38" t="s">
        <v>2017</v>
      </c>
      <c r="F1379">
        <v>91004921</v>
      </c>
      <c r="G1379" s="39" t="s">
        <v>2023</v>
      </c>
      <c r="H1379" s="39" t="s">
        <v>103</v>
      </c>
      <c r="I1379" s="38" t="s">
        <v>539</v>
      </c>
      <c r="J1379" s="38" t="s">
        <v>540</v>
      </c>
      <c r="K1379" s="38" t="s">
        <v>104</v>
      </c>
      <c r="L1379" s="38">
        <v>410</v>
      </c>
      <c r="M1379" s="38">
        <v>847</v>
      </c>
      <c r="N1379" s="2">
        <v>67680</v>
      </c>
      <c r="O1379" s="2">
        <v>1</v>
      </c>
      <c r="P1379" s="2">
        <v>0</v>
      </c>
      <c r="Q1379" s="3">
        <v>0</v>
      </c>
      <c r="R1379" s="48" t="s">
        <v>2195</v>
      </c>
      <c r="S1379" s="25">
        <v>0</v>
      </c>
      <c r="T1379" s="23">
        <v>0</v>
      </c>
      <c r="U1379" s="36">
        <f>VLOOKUP(表2[[#This Row],[2014 Segment]],表3[],3)</f>
        <v>0</v>
      </c>
      <c r="V1379" s="50"/>
      <c r="W1379" s="25">
        <f>表2[[#This Row],[GR]]+表2[[#This Row],[根据BU需调整GR]]</f>
        <v>0</v>
      </c>
      <c r="X1379" s="23">
        <f>表2[[#This Row],[MAT销量]]*(1+表2[[#This Row],[调整后GR2]])</f>
        <v>0</v>
      </c>
      <c r="Y1379" s="23">
        <f>表2[[#This Row],[调整结果]]/12/114.03</f>
        <v>0</v>
      </c>
      <c r="Z1379" s="27">
        <f>ROUND(表2[[#This Row],[调整结果]]-表2[[#This Row],[14 ECI金额]],0)</f>
        <v>0</v>
      </c>
      <c r="AA1379" t="s">
        <v>2198</v>
      </c>
    </row>
    <row r="1380" spans="1:27" x14ac:dyDescent="0.2">
      <c r="A1380" t="s">
        <v>1975</v>
      </c>
      <c r="B1380" s="38" t="s">
        <v>517</v>
      </c>
      <c r="C1380" t="s">
        <v>2007</v>
      </c>
      <c r="D1380" s="38" t="s">
        <v>522</v>
      </c>
      <c r="E1380" s="38" t="s">
        <v>2019</v>
      </c>
      <c r="F1380">
        <v>91015982</v>
      </c>
      <c r="G1380" s="39" t="s">
        <v>2024</v>
      </c>
      <c r="H1380" s="39" t="s">
        <v>105</v>
      </c>
      <c r="I1380" s="38" t="s">
        <v>371</v>
      </c>
      <c r="J1380" s="38" t="s">
        <v>372</v>
      </c>
      <c r="K1380" s="38" t="s">
        <v>104</v>
      </c>
      <c r="L1380" s="38">
        <v>510</v>
      </c>
      <c r="M1380" s="38">
        <v>600</v>
      </c>
      <c r="N1380" s="2">
        <v>61440</v>
      </c>
      <c r="O1380" s="2">
        <v>1</v>
      </c>
      <c r="P1380" s="2">
        <v>0</v>
      </c>
      <c r="Q1380" s="3">
        <v>0</v>
      </c>
      <c r="R1380" s="48" t="s">
        <v>2195</v>
      </c>
      <c r="S1380" s="25">
        <v>0</v>
      </c>
      <c r="T1380" s="23">
        <v>0</v>
      </c>
      <c r="U1380" s="36">
        <f>VLOOKUP(表2[[#This Row],[2014 Segment]],表3[],3)</f>
        <v>0</v>
      </c>
      <c r="V1380" s="50"/>
      <c r="W1380" s="25">
        <f>表2[[#This Row],[GR]]+表2[[#This Row],[根据BU需调整GR]]</f>
        <v>0</v>
      </c>
      <c r="X1380" s="23">
        <f>表2[[#This Row],[MAT销量]]*(1+表2[[#This Row],[调整后GR2]])</f>
        <v>0</v>
      </c>
      <c r="Y1380" s="23">
        <f>表2[[#This Row],[调整结果]]/12/114.03</f>
        <v>0</v>
      </c>
      <c r="Z1380" s="27">
        <f>ROUND(表2[[#This Row],[调整结果]]-表2[[#This Row],[14 ECI金额]],0)</f>
        <v>0</v>
      </c>
      <c r="AA1380" t="s">
        <v>2198</v>
      </c>
    </row>
    <row r="1381" spans="1:27" x14ac:dyDescent="0.2">
      <c r="A1381" t="s">
        <v>1975</v>
      </c>
      <c r="B1381" s="38" t="s">
        <v>517</v>
      </c>
      <c r="C1381" t="s">
        <v>2007</v>
      </c>
      <c r="D1381" s="38" t="s">
        <v>522</v>
      </c>
      <c r="E1381" s="38" t="s">
        <v>2019</v>
      </c>
      <c r="F1381">
        <v>91016408</v>
      </c>
      <c r="G1381" s="39" t="s">
        <v>2025</v>
      </c>
      <c r="H1381" s="39" t="s">
        <v>105</v>
      </c>
      <c r="I1381" s="38" t="s">
        <v>371</v>
      </c>
      <c r="J1381" s="38" t="s">
        <v>372</v>
      </c>
      <c r="K1381" s="38" t="s">
        <v>104</v>
      </c>
      <c r="L1381" s="38">
        <v>340</v>
      </c>
      <c r="M1381" s="38">
        <v>340</v>
      </c>
      <c r="N1381" s="2">
        <v>54360</v>
      </c>
      <c r="O1381" s="2">
        <v>1</v>
      </c>
      <c r="P1381" s="2">
        <v>19461.759999999998</v>
      </c>
      <c r="Q1381" s="3">
        <v>0.42867108167770002</v>
      </c>
      <c r="R1381" s="48" t="s">
        <v>2196</v>
      </c>
      <c r="S1381" s="25">
        <v>0</v>
      </c>
      <c r="T1381" s="23">
        <v>19461.759999999998</v>
      </c>
      <c r="U1381" s="36">
        <f>VLOOKUP(表2[[#This Row],[2014 Segment]],表3[],3)</f>
        <v>0</v>
      </c>
      <c r="V1381" s="50"/>
      <c r="W1381" s="25">
        <f>表2[[#This Row],[GR]]+表2[[#This Row],[根据BU需调整GR]]</f>
        <v>0</v>
      </c>
      <c r="X1381" s="23">
        <f>表2[[#This Row],[MAT销量]]*(1+表2[[#This Row],[调整后GR2]])</f>
        <v>19461.759999999998</v>
      </c>
      <c r="Y1381" s="23">
        <f>表2[[#This Row],[调整结果]]/12/114.03</f>
        <v>14.222689935397117</v>
      </c>
      <c r="Z1381" s="27">
        <f>ROUND(表2[[#This Row],[调整结果]]-表2[[#This Row],[14 ECI金额]],0)</f>
        <v>0</v>
      </c>
      <c r="AA1381" t="s">
        <v>2198</v>
      </c>
    </row>
    <row r="1382" spans="1:27" x14ac:dyDescent="0.2">
      <c r="A1382" t="s">
        <v>1975</v>
      </c>
      <c r="B1382" s="38" t="s">
        <v>517</v>
      </c>
      <c r="C1382" t="s">
        <v>2007</v>
      </c>
      <c r="D1382" s="38" t="s">
        <v>522</v>
      </c>
      <c r="E1382" s="38" t="s">
        <v>2019</v>
      </c>
      <c r="F1382">
        <v>91020493</v>
      </c>
      <c r="G1382" s="39" t="s">
        <v>2026</v>
      </c>
      <c r="H1382" s="39" t="s">
        <v>105</v>
      </c>
      <c r="I1382" s="38" t="s">
        <v>371</v>
      </c>
      <c r="J1382" s="38" t="s">
        <v>372</v>
      </c>
      <c r="K1382" s="38" t="s">
        <v>104</v>
      </c>
      <c r="L1382" s="38">
        <v>520</v>
      </c>
      <c r="M1382" s="38">
        <v>520</v>
      </c>
      <c r="N1382" s="2">
        <v>36000</v>
      </c>
      <c r="O1382" s="2">
        <v>1</v>
      </c>
      <c r="P1382" s="2">
        <v>0</v>
      </c>
      <c r="Q1382" s="3">
        <v>0</v>
      </c>
      <c r="R1382" s="48" t="s">
        <v>2195</v>
      </c>
      <c r="S1382" s="25">
        <v>0</v>
      </c>
      <c r="T1382" s="23">
        <v>0</v>
      </c>
      <c r="U1382" s="36">
        <f>VLOOKUP(表2[[#This Row],[2014 Segment]],表3[],3)</f>
        <v>0</v>
      </c>
      <c r="V1382" s="50"/>
      <c r="W1382" s="25">
        <f>表2[[#This Row],[GR]]+表2[[#This Row],[根据BU需调整GR]]</f>
        <v>0</v>
      </c>
      <c r="X1382" s="23">
        <f>表2[[#This Row],[MAT销量]]*(1+表2[[#This Row],[调整后GR2]])</f>
        <v>0</v>
      </c>
      <c r="Y1382" s="23">
        <f>表2[[#This Row],[调整结果]]/12/114.03</f>
        <v>0</v>
      </c>
      <c r="Z1382" s="27">
        <f>ROUND(表2[[#This Row],[调整结果]]-表2[[#This Row],[14 ECI金额]],0)</f>
        <v>0</v>
      </c>
      <c r="AA1382" t="s">
        <v>2198</v>
      </c>
    </row>
    <row r="1383" spans="1:27" x14ac:dyDescent="0.2">
      <c r="A1383" t="s">
        <v>1975</v>
      </c>
      <c r="B1383" s="38" t="s">
        <v>517</v>
      </c>
      <c r="C1383" t="s">
        <v>2007</v>
      </c>
      <c r="D1383" s="38" t="s">
        <v>522</v>
      </c>
      <c r="E1383" s="38" t="s">
        <v>2017</v>
      </c>
      <c r="F1383">
        <v>91035662</v>
      </c>
      <c r="G1383" s="39" t="s">
        <v>2027</v>
      </c>
      <c r="H1383" s="39" t="s">
        <v>105</v>
      </c>
      <c r="I1383" s="38" t="s">
        <v>539</v>
      </c>
      <c r="J1383" s="38" t="s">
        <v>540</v>
      </c>
      <c r="K1383" s="38" t="s">
        <v>104</v>
      </c>
      <c r="L1383" s="38">
        <v>600</v>
      </c>
      <c r="M1383" s="38">
        <v>600</v>
      </c>
      <c r="N1383" s="2">
        <v>116520</v>
      </c>
      <c r="O1383" s="2">
        <v>1</v>
      </c>
      <c r="P1383" s="2">
        <v>0</v>
      </c>
      <c r="Q1383" s="3">
        <v>0</v>
      </c>
      <c r="R1383" s="48" t="s">
        <v>2195</v>
      </c>
      <c r="S1383" s="25">
        <v>0</v>
      </c>
      <c r="T1383" s="23">
        <v>0</v>
      </c>
      <c r="U1383" s="36">
        <f>VLOOKUP(表2[[#This Row],[2014 Segment]],表3[],3)</f>
        <v>0</v>
      </c>
      <c r="V1383" s="50"/>
      <c r="W1383" s="25">
        <f>表2[[#This Row],[GR]]+表2[[#This Row],[根据BU需调整GR]]</f>
        <v>0</v>
      </c>
      <c r="X1383" s="23">
        <f>表2[[#This Row],[MAT销量]]*(1+表2[[#This Row],[调整后GR2]])</f>
        <v>0</v>
      </c>
      <c r="Y1383" s="23">
        <f>表2[[#This Row],[调整结果]]/12/114.03</f>
        <v>0</v>
      </c>
      <c r="Z1383" s="27">
        <f>ROUND(表2[[#This Row],[调整结果]]-表2[[#This Row],[14 ECI金额]],0)</f>
        <v>0</v>
      </c>
      <c r="AA1383" t="s">
        <v>2198</v>
      </c>
    </row>
    <row r="1384" spans="1:27" x14ac:dyDescent="0.2">
      <c r="A1384" t="s">
        <v>1975</v>
      </c>
      <c r="B1384" s="38" t="s">
        <v>517</v>
      </c>
      <c r="C1384" t="s">
        <v>2007</v>
      </c>
      <c r="D1384" s="38" t="s">
        <v>522</v>
      </c>
      <c r="E1384" s="38" t="s">
        <v>2017</v>
      </c>
      <c r="F1384">
        <v>91048889</v>
      </c>
      <c r="G1384" s="39" t="s">
        <v>2028</v>
      </c>
      <c r="H1384" s="39" t="s">
        <v>105</v>
      </c>
      <c r="I1384" s="38" t="s">
        <v>539</v>
      </c>
      <c r="J1384" s="38" t="s">
        <v>540</v>
      </c>
      <c r="K1384" s="38" t="s">
        <v>104</v>
      </c>
      <c r="L1384" s="38">
        <v>166</v>
      </c>
      <c r="M1384" s="38">
        <v>556</v>
      </c>
      <c r="N1384" s="2">
        <v>80880</v>
      </c>
      <c r="O1384" s="2">
        <v>1</v>
      </c>
      <c r="P1384" s="2">
        <v>0</v>
      </c>
      <c r="Q1384" s="3">
        <v>0</v>
      </c>
      <c r="R1384" s="48" t="s">
        <v>2195</v>
      </c>
      <c r="S1384" s="25">
        <v>0</v>
      </c>
      <c r="T1384" s="23">
        <v>0</v>
      </c>
      <c r="U1384" s="36">
        <f>VLOOKUP(表2[[#This Row],[2014 Segment]],表3[],3)</f>
        <v>0</v>
      </c>
      <c r="V1384" s="50"/>
      <c r="W1384" s="25">
        <f>表2[[#This Row],[GR]]+表2[[#This Row],[根据BU需调整GR]]</f>
        <v>0</v>
      </c>
      <c r="X1384" s="23">
        <f>表2[[#This Row],[MAT销量]]*(1+表2[[#This Row],[调整后GR2]])</f>
        <v>0</v>
      </c>
      <c r="Y1384" s="23">
        <f>表2[[#This Row],[调整结果]]/12/114.03</f>
        <v>0</v>
      </c>
      <c r="Z1384" s="27">
        <f>ROUND(表2[[#This Row],[调整结果]]-表2[[#This Row],[14 ECI金额]],0)</f>
        <v>0</v>
      </c>
      <c r="AA1384" t="s">
        <v>2198</v>
      </c>
    </row>
    <row r="1385" spans="1:27" x14ac:dyDescent="0.2">
      <c r="A1385" t="s">
        <v>1975</v>
      </c>
      <c r="B1385" s="38" t="s">
        <v>517</v>
      </c>
      <c r="C1385" t="s">
        <v>2029</v>
      </c>
      <c r="D1385" s="38" t="s">
        <v>531</v>
      </c>
      <c r="E1385" s="38" t="s">
        <v>2030</v>
      </c>
      <c r="F1385">
        <v>11800001</v>
      </c>
      <c r="G1385" s="39" t="s">
        <v>726</v>
      </c>
      <c r="H1385" s="39" t="s">
        <v>103</v>
      </c>
      <c r="I1385" s="38" t="s">
        <v>338</v>
      </c>
      <c r="J1385" s="38" t="s">
        <v>727</v>
      </c>
      <c r="K1385" s="38" t="s">
        <v>104</v>
      </c>
      <c r="L1385" s="38">
        <v>525</v>
      </c>
      <c r="M1385" s="38">
        <v>870</v>
      </c>
      <c r="N1385" s="2">
        <v>105852.3</v>
      </c>
      <c r="O1385" s="2">
        <v>1</v>
      </c>
      <c r="P1385" s="2">
        <v>104910.39999999999</v>
      </c>
      <c r="Q1385" s="3">
        <v>0.73661318648720997</v>
      </c>
      <c r="R1385" s="48" t="s">
        <v>2197</v>
      </c>
      <c r="S1385" s="25">
        <v>0</v>
      </c>
      <c r="T1385" s="23">
        <v>104910.39999999999</v>
      </c>
      <c r="U1385" s="36">
        <f>VLOOKUP(表2[[#This Row],[2014 Segment]],表3[],3)</f>
        <v>0</v>
      </c>
      <c r="V1385" s="50"/>
      <c r="W1385" s="25">
        <f>表2[[#This Row],[GR]]+表2[[#This Row],[根据BU需调整GR]]</f>
        <v>0</v>
      </c>
      <c r="X1385" s="23">
        <f>表2[[#This Row],[MAT销量]]*(1+表2[[#This Row],[调整后GR2]])</f>
        <v>104910.39999999999</v>
      </c>
      <c r="Y1385" s="23">
        <f>表2[[#This Row],[调整结果]]/12/114.03</f>
        <v>76.668712911806836</v>
      </c>
      <c r="Z1385" s="27">
        <f>ROUND(表2[[#This Row],[调整结果]]-表2[[#This Row],[14 ECI金额]],0)</f>
        <v>0</v>
      </c>
      <c r="AA1385" t="s">
        <v>2198</v>
      </c>
    </row>
    <row r="1386" spans="1:27" x14ac:dyDescent="0.2">
      <c r="A1386" t="s">
        <v>1975</v>
      </c>
      <c r="B1386" s="38" t="s">
        <v>517</v>
      </c>
      <c r="C1386" t="s">
        <v>2029</v>
      </c>
      <c r="D1386" s="38" t="s">
        <v>531</v>
      </c>
      <c r="E1386" s="38" t="s">
        <v>2030</v>
      </c>
      <c r="F1386">
        <v>11800003</v>
      </c>
      <c r="G1386" s="39" t="s">
        <v>2031</v>
      </c>
      <c r="H1386" s="39" t="s">
        <v>103</v>
      </c>
      <c r="I1386" s="38" t="s">
        <v>338</v>
      </c>
      <c r="J1386" s="38" t="s">
        <v>727</v>
      </c>
      <c r="K1386" s="38" t="s">
        <v>104</v>
      </c>
      <c r="L1386" s="38">
        <v>1500</v>
      </c>
      <c r="M1386" s="38">
        <v>1818</v>
      </c>
      <c r="N1386" s="2">
        <v>99226.7</v>
      </c>
      <c r="O1386" s="2">
        <v>1</v>
      </c>
      <c r="P1386" s="2">
        <v>118595.86666667</v>
      </c>
      <c r="Q1386" s="3">
        <v>1</v>
      </c>
      <c r="R1386" s="48" t="s">
        <v>2197</v>
      </c>
      <c r="S1386" s="25">
        <v>0</v>
      </c>
      <c r="T1386" s="23">
        <v>118595.87</v>
      </c>
      <c r="U1386" s="36">
        <f>VLOOKUP(表2[[#This Row],[2014 Segment]],表3[],3)</f>
        <v>0</v>
      </c>
      <c r="V1386" s="50"/>
      <c r="W1386" s="25">
        <f>表2[[#This Row],[GR]]+表2[[#This Row],[根据BU需调整GR]]</f>
        <v>0</v>
      </c>
      <c r="X1386" s="23">
        <f>表2[[#This Row],[MAT销量]]*(1+表2[[#This Row],[调整后GR2]])</f>
        <v>118595.86666667</v>
      </c>
      <c r="Y1386" s="23">
        <f>表2[[#This Row],[调整结果]]/12/114.03</f>
        <v>86.670077075236051</v>
      </c>
      <c r="Z1386" s="27">
        <f>ROUND(表2[[#This Row],[调整结果]]-表2[[#This Row],[14 ECI金额]],0)</f>
        <v>0</v>
      </c>
      <c r="AA1386" t="s">
        <v>2198</v>
      </c>
    </row>
    <row r="1387" spans="1:27" x14ac:dyDescent="0.2">
      <c r="A1387" t="s">
        <v>1975</v>
      </c>
      <c r="B1387" s="38" t="s">
        <v>517</v>
      </c>
      <c r="C1387" t="s">
        <v>2029</v>
      </c>
      <c r="D1387" s="38" t="s">
        <v>531</v>
      </c>
      <c r="E1387" s="38" t="s">
        <v>2030</v>
      </c>
      <c r="F1387">
        <v>11800004</v>
      </c>
      <c r="G1387" s="39" t="s">
        <v>2032</v>
      </c>
      <c r="H1387" s="39" t="s">
        <v>103</v>
      </c>
      <c r="I1387" s="38" t="s">
        <v>338</v>
      </c>
      <c r="J1387" s="38" t="s">
        <v>727</v>
      </c>
      <c r="K1387" s="38" t="s">
        <v>104</v>
      </c>
      <c r="L1387" s="38">
        <v>946</v>
      </c>
      <c r="M1387" s="38">
        <v>950</v>
      </c>
      <c r="N1387" s="2">
        <v>36000</v>
      </c>
      <c r="O1387" s="2">
        <v>1</v>
      </c>
      <c r="P1387" s="2">
        <v>3041.0666666666998</v>
      </c>
      <c r="Q1387" s="3">
        <v>6.3355555555555998E-2</v>
      </c>
      <c r="R1387" s="48" t="s">
        <v>2195</v>
      </c>
      <c r="S1387" s="25">
        <v>0</v>
      </c>
      <c r="T1387" s="23">
        <v>3041.07</v>
      </c>
      <c r="U1387" s="36">
        <f>VLOOKUP(表2[[#This Row],[2014 Segment]],表3[],3)</f>
        <v>0</v>
      </c>
      <c r="V1387" s="50"/>
      <c r="W1387" s="25">
        <f>表2[[#This Row],[GR]]+表2[[#This Row],[根据BU需调整GR]]</f>
        <v>0</v>
      </c>
      <c r="X1387" s="23">
        <f>表2[[#This Row],[MAT销量]]*(1+表2[[#This Row],[调整后GR2]])</f>
        <v>3041.0666666666998</v>
      </c>
      <c r="Y1387" s="23">
        <f>表2[[#This Row],[调整结果]]/12/114.03</f>
        <v>2.2224171027117863</v>
      </c>
      <c r="Z1387" s="27">
        <f>ROUND(表2[[#This Row],[调整结果]]-表2[[#This Row],[14 ECI金额]],0)</f>
        <v>0</v>
      </c>
      <c r="AA1387" t="s">
        <v>2198</v>
      </c>
    </row>
    <row r="1388" spans="1:27" x14ac:dyDescent="0.2">
      <c r="A1388" t="s">
        <v>1975</v>
      </c>
      <c r="B1388" s="38" t="s">
        <v>517</v>
      </c>
      <c r="C1388" t="s">
        <v>2029</v>
      </c>
      <c r="D1388" s="38" t="s">
        <v>531</v>
      </c>
      <c r="E1388" s="38" t="s">
        <v>2030</v>
      </c>
      <c r="F1388">
        <v>11800010</v>
      </c>
      <c r="G1388" s="39" t="s">
        <v>728</v>
      </c>
      <c r="H1388" s="39" t="s">
        <v>105</v>
      </c>
      <c r="I1388" s="38" t="s">
        <v>338</v>
      </c>
      <c r="J1388" s="38" t="s">
        <v>729</v>
      </c>
      <c r="K1388" s="38" t="s">
        <v>104</v>
      </c>
      <c r="L1388" s="38">
        <v>1200</v>
      </c>
      <c r="M1388" s="38">
        <v>1854</v>
      </c>
      <c r="N1388" s="2">
        <v>76440</v>
      </c>
      <c r="O1388" s="2">
        <v>1</v>
      </c>
      <c r="P1388" s="2">
        <v>97306.666666667006</v>
      </c>
      <c r="Q1388" s="3">
        <v>0.84437257980114999</v>
      </c>
      <c r="R1388" s="48" t="s">
        <v>2197</v>
      </c>
      <c r="S1388" s="25">
        <v>0</v>
      </c>
      <c r="T1388" s="23">
        <v>97306.67</v>
      </c>
      <c r="U1388" s="36">
        <f>VLOOKUP(表2[[#This Row],[2014 Segment]],表3[],3)</f>
        <v>0</v>
      </c>
      <c r="V1388" s="50"/>
      <c r="W1388" s="25">
        <f>表2[[#This Row],[GR]]+表2[[#This Row],[根据BU需调整GR]]</f>
        <v>0</v>
      </c>
      <c r="X1388" s="23">
        <f>表2[[#This Row],[MAT销量]]*(1+表2[[#This Row],[调整后GR2]])</f>
        <v>97306.666666667006</v>
      </c>
      <c r="Y1388" s="23">
        <f>表2[[#This Row],[调整结果]]/12/114.03</f>
        <v>71.111890633069521</v>
      </c>
      <c r="Z1388" s="27">
        <f>ROUND(表2[[#This Row],[调整结果]]-表2[[#This Row],[14 ECI金额]],0)</f>
        <v>0</v>
      </c>
      <c r="AA1388" t="s">
        <v>2198</v>
      </c>
    </row>
    <row r="1389" spans="1:27" x14ac:dyDescent="0.2">
      <c r="A1389" t="s">
        <v>1975</v>
      </c>
      <c r="B1389" s="38" t="s">
        <v>517</v>
      </c>
      <c r="C1389" t="s">
        <v>2029</v>
      </c>
      <c r="D1389" s="38" t="s">
        <v>531</v>
      </c>
      <c r="E1389" s="38" t="s">
        <v>2030</v>
      </c>
      <c r="F1389">
        <v>11800014</v>
      </c>
      <c r="G1389" s="39" t="s">
        <v>339</v>
      </c>
      <c r="H1389" s="39" t="s">
        <v>103</v>
      </c>
      <c r="I1389" s="38" t="s">
        <v>338</v>
      </c>
      <c r="J1389" s="38" t="s">
        <v>340</v>
      </c>
      <c r="K1389" s="38" t="s">
        <v>104</v>
      </c>
      <c r="L1389" s="38">
        <v>1804</v>
      </c>
      <c r="M1389" s="38">
        <v>4509</v>
      </c>
      <c r="N1389" s="2">
        <v>76440.353499999997</v>
      </c>
      <c r="O1389" s="2">
        <v>1</v>
      </c>
      <c r="P1389" s="2">
        <v>0</v>
      </c>
      <c r="Q1389" s="3">
        <v>3.1637739613541001E-2</v>
      </c>
      <c r="R1389" s="48" t="s">
        <v>2195</v>
      </c>
      <c r="S1389" s="25">
        <v>0</v>
      </c>
      <c r="T1389" s="23">
        <v>0</v>
      </c>
      <c r="U1389" s="36">
        <f>VLOOKUP(表2[[#This Row],[2014 Segment]],表3[],3)</f>
        <v>0</v>
      </c>
      <c r="V1389" s="50"/>
      <c r="W1389" s="25">
        <f>表2[[#This Row],[GR]]+表2[[#This Row],[根据BU需调整GR]]</f>
        <v>0</v>
      </c>
      <c r="X1389" s="23">
        <f>表2[[#This Row],[MAT销量]]*(1+表2[[#This Row],[调整后GR2]])</f>
        <v>0</v>
      </c>
      <c r="Y1389" s="23">
        <f>表2[[#This Row],[调整结果]]/12/114.03</f>
        <v>0</v>
      </c>
      <c r="Z1389" s="27">
        <f>ROUND(表2[[#This Row],[调整结果]]-表2[[#This Row],[14 ECI金额]],0)</f>
        <v>0</v>
      </c>
      <c r="AA1389" t="s">
        <v>2198</v>
      </c>
    </row>
    <row r="1390" spans="1:27" x14ac:dyDescent="0.2">
      <c r="A1390" t="s">
        <v>1975</v>
      </c>
      <c r="B1390" s="38" t="s">
        <v>517</v>
      </c>
      <c r="C1390" t="s">
        <v>2029</v>
      </c>
      <c r="D1390" s="38" t="s">
        <v>531</v>
      </c>
      <c r="E1390" s="38" t="s">
        <v>2030</v>
      </c>
      <c r="F1390">
        <v>11800015</v>
      </c>
      <c r="G1390" s="39" t="s">
        <v>730</v>
      </c>
      <c r="H1390" s="39" t="s">
        <v>103</v>
      </c>
      <c r="I1390" s="38" t="s">
        <v>338</v>
      </c>
      <c r="J1390" s="38" t="s">
        <v>340</v>
      </c>
      <c r="K1390" s="38" t="s">
        <v>104</v>
      </c>
      <c r="L1390" s="38">
        <v>2200</v>
      </c>
      <c r="M1390" s="38">
        <v>3196</v>
      </c>
      <c r="N1390" s="2">
        <v>88361.46</v>
      </c>
      <c r="O1390" s="2">
        <v>1</v>
      </c>
      <c r="P1390" s="2">
        <v>84232.88</v>
      </c>
      <c r="Q1390" s="3">
        <v>1</v>
      </c>
      <c r="R1390" s="48" t="s">
        <v>2197</v>
      </c>
      <c r="S1390" s="25">
        <v>0</v>
      </c>
      <c r="T1390" s="23">
        <v>84232.88</v>
      </c>
      <c r="U1390" s="36">
        <f>VLOOKUP(表2[[#This Row],[2014 Segment]],表3[],3)</f>
        <v>0</v>
      </c>
      <c r="V1390" s="50"/>
      <c r="W1390" s="25">
        <f>表2[[#This Row],[GR]]+表2[[#This Row],[根据BU需调整GR]]</f>
        <v>0</v>
      </c>
      <c r="X1390" s="23">
        <f>表2[[#This Row],[MAT销量]]*(1+表2[[#This Row],[调整后GR2]])</f>
        <v>84232.88</v>
      </c>
      <c r="Y1390" s="23">
        <f>表2[[#This Row],[调整结果]]/12/114.03</f>
        <v>61.557543336548861</v>
      </c>
      <c r="Z1390" s="27">
        <f>ROUND(表2[[#This Row],[调整结果]]-表2[[#This Row],[14 ECI金额]],0)</f>
        <v>0</v>
      </c>
      <c r="AA1390" t="s">
        <v>2198</v>
      </c>
    </row>
    <row r="1391" spans="1:27" x14ac:dyDescent="0.2">
      <c r="A1391" t="s">
        <v>1975</v>
      </c>
      <c r="B1391" s="38" t="s">
        <v>517</v>
      </c>
      <c r="C1391" t="s">
        <v>2029</v>
      </c>
      <c r="D1391" s="38" t="s">
        <v>531</v>
      </c>
      <c r="E1391" s="38" t="s">
        <v>2033</v>
      </c>
      <c r="F1391">
        <v>12200003</v>
      </c>
      <c r="G1391" s="39" t="s">
        <v>2034</v>
      </c>
      <c r="H1391" s="39" t="s">
        <v>103</v>
      </c>
      <c r="I1391" s="38" t="s">
        <v>152</v>
      </c>
      <c r="J1391" s="38" t="s">
        <v>503</v>
      </c>
      <c r="K1391" s="38" t="s">
        <v>104</v>
      </c>
      <c r="L1391" s="38">
        <v>750</v>
      </c>
      <c r="M1391" s="38">
        <v>1000</v>
      </c>
      <c r="N1391" s="2">
        <v>36000</v>
      </c>
      <c r="O1391" s="2">
        <v>1</v>
      </c>
      <c r="P1391" s="2">
        <v>34058.879999999997</v>
      </c>
      <c r="Q1391" s="3">
        <v>0.81891999999999998</v>
      </c>
      <c r="R1391" s="48" t="s">
        <v>2197</v>
      </c>
      <c r="S1391" s="25">
        <v>0</v>
      </c>
      <c r="T1391" s="23">
        <v>34058.879999999997</v>
      </c>
      <c r="U1391" s="36">
        <f>VLOOKUP(表2[[#This Row],[2014 Segment]],表3[],3)</f>
        <v>0</v>
      </c>
      <c r="V1391" s="50"/>
      <c r="W1391" s="25">
        <f>表2[[#This Row],[GR]]+表2[[#This Row],[根据BU需调整GR]]</f>
        <v>0</v>
      </c>
      <c r="X1391" s="23">
        <f>表2[[#This Row],[MAT销量]]*(1+表2[[#This Row],[调整后GR2]])</f>
        <v>34058.879999999997</v>
      </c>
      <c r="Y1391" s="23">
        <f>表2[[#This Row],[调整结果]]/12/114.03</f>
        <v>24.890292028413572</v>
      </c>
      <c r="Z1391" s="27">
        <f>ROUND(表2[[#This Row],[调整结果]]-表2[[#This Row],[14 ECI金额]],0)</f>
        <v>0</v>
      </c>
      <c r="AA1391" t="s">
        <v>2198</v>
      </c>
    </row>
    <row r="1392" spans="1:27" x14ac:dyDescent="0.2">
      <c r="A1392" t="s">
        <v>1975</v>
      </c>
      <c r="B1392" s="38" t="s">
        <v>517</v>
      </c>
      <c r="C1392" t="s">
        <v>2029</v>
      </c>
      <c r="D1392" s="38" t="s">
        <v>531</v>
      </c>
      <c r="E1392" s="38" t="s">
        <v>2033</v>
      </c>
      <c r="F1392">
        <v>12200004</v>
      </c>
      <c r="G1392" s="39" t="s">
        <v>2035</v>
      </c>
      <c r="H1392" s="39" t="s">
        <v>105</v>
      </c>
      <c r="I1392" s="38" t="s">
        <v>152</v>
      </c>
      <c r="J1392" s="38" t="s">
        <v>503</v>
      </c>
      <c r="K1392" s="38" t="s">
        <v>104</v>
      </c>
      <c r="L1392" s="38">
        <v>1500</v>
      </c>
      <c r="M1392" s="38">
        <v>2254</v>
      </c>
      <c r="N1392" s="2">
        <v>36000</v>
      </c>
      <c r="O1392" s="2">
        <v>1</v>
      </c>
      <c r="P1392" s="2">
        <v>1520.5333333333001</v>
      </c>
      <c r="Q1392" s="3">
        <v>3.1677777777777999E-2</v>
      </c>
      <c r="R1392" s="48" t="s">
        <v>2195</v>
      </c>
      <c r="S1392" s="25">
        <v>0</v>
      </c>
      <c r="T1392" s="23">
        <v>1520.53</v>
      </c>
      <c r="U1392" s="36">
        <f>VLOOKUP(表2[[#This Row],[2014 Segment]],表3[],3)</f>
        <v>0</v>
      </c>
      <c r="V1392" s="50"/>
      <c r="W1392" s="25">
        <f>表2[[#This Row],[GR]]+表2[[#This Row],[根据BU需调整GR]]</f>
        <v>0</v>
      </c>
      <c r="X1392" s="23">
        <f>表2[[#This Row],[MAT销量]]*(1+表2[[#This Row],[调整后GR2]])</f>
        <v>1520.5333333333001</v>
      </c>
      <c r="Y1392" s="23">
        <f>表2[[#This Row],[调整结果]]/12/114.03</f>
        <v>1.1112085513558567</v>
      </c>
      <c r="Z1392" s="27">
        <f>ROUND(表2[[#This Row],[调整结果]]-表2[[#This Row],[14 ECI金额]],0)</f>
        <v>0</v>
      </c>
      <c r="AA1392" t="s">
        <v>2198</v>
      </c>
    </row>
    <row r="1393" spans="1:27" x14ac:dyDescent="0.2">
      <c r="A1393" t="s">
        <v>1975</v>
      </c>
      <c r="B1393" s="38" t="s">
        <v>517</v>
      </c>
      <c r="C1393" t="s">
        <v>2029</v>
      </c>
      <c r="D1393" s="38" t="s">
        <v>531</v>
      </c>
      <c r="E1393" s="38" t="s">
        <v>2036</v>
      </c>
      <c r="F1393">
        <v>12200005</v>
      </c>
      <c r="G1393" s="39" t="s">
        <v>2037</v>
      </c>
      <c r="H1393" s="39" t="s">
        <v>103</v>
      </c>
      <c r="I1393" s="38" t="s">
        <v>152</v>
      </c>
      <c r="J1393" s="38" t="s">
        <v>153</v>
      </c>
      <c r="K1393" s="38" t="s">
        <v>104</v>
      </c>
      <c r="L1393" s="38">
        <v>1500</v>
      </c>
      <c r="M1393" s="38">
        <v>2690</v>
      </c>
      <c r="N1393" s="2">
        <v>218595.91</v>
      </c>
      <c r="O1393" s="2">
        <v>2</v>
      </c>
      <c r="P1393" s="2">
        <v>224537.04</v>
      </c>
      <c r="Q1393" s="3">
        <v>1</v>
      </c>
      <c r="R1393" s="48" t="s">
        <v>2197</v>
      </c>
      <c r="S1393" s="25">
        <v>0</v>
      </c>
      <c r="T1393" s="23">
        <v>224537.04</v>
      </c>
      <c r="U1393" s="36">
        <f>VLOOKUP(表2[[#This Row],[2014 Segment]],表3[],3)</f>
        <v>0</v>
      </c>
      <c r="V1393" s="50"/>
      <c r="W1393" s="25">
        <f>表2[[#This Row],[GR]]+表2[[#This Row],[根据BU需调整GR]]</f>
        <v>0</v>
      </c>
      <c r="X1393" s="23">
        <f>表2[[#This Row],[MAT销量]]*(1+表2[[#This Row],[调整后GR2]])</f>
        <v>224537.04</v>
      </c>
      <c r="Y1393" s="23">
        <f>表2[[#This Row],[调整结果]]/12/114.03</f>
        <v>164.09208103130757</v>
      </c>
      <c r="Z1393" s="27">
        <f>ROUND(表2[[#This Row],[调整结果]]-表2[[#This Row],[14 ECI金额]],0)</f>
        <v>0</v>
      </c>
      <c r="AA1393" t="s">
        <v>2198</v>
      </c>
    </row>
    <row r="1394" spans="1:27" x14ac:dyDescent="0.2">
      <c r="A1394" t="s">
        <v>1975</v>
      </c>
      <c r="B1394" s="38" t="s">
        <v>517</v>
      </c>
      <c r="C1394" t="s">
        <v>2029</v>
      </c>
      <c r="D1394" s="38" t="s">
        <v>531</v>
      </c>
      <c r="E1394" s="38" t="s">
        <v>2036</v>
      </c>
      <c r="F1394">
        <v>12200007</v>
      </c>
      <c r="G1394" s="39" t="s">
        <v>731</v>
      </c>
      <c r="H1394" s="39" t="s">
        <v>105</v>
      </c>
      <c r="I1394" s="38" t="s">
        <v>152</v>
      </c>
      <c r="J1394" s="38" t="s">
        <v>153</v>
      </c>
      <c r="K1394" s="38" t="s">
        <v>104</v>
      </c>
      <c r="L1394" s="38">
        <v>750</v>
      </c>
      <c r="M1394" s="38">
        <v>600</v>
      </c>
      <c r="N1394" s="2">
        <v>66000</v>
      </c>
      <c r="O1394" s="2">
        <v>1</v>
      </c>
      <c r="P1394" s="2">
        <v>53215.199999999997</v>
      </c>
      <c r="Q1394" s="3">
        <v>0.86408606060605997</v>
      </c>
      <c r="R1394" s="48" t="s">
        <v>2197</v>
      </c>
      <c r="S1394" s="25">
        <v>0</v>
      </c>
      <c r="T1394" s="23">
        <v>53215.199999999997</v>
      </c>
      <c r="U1394" s="36">
        <f>VLOOKUP(表2[[#This Row],[2014 Segment]],表3[],3)</f>
        <v>0</v>
      </c>
      <c r="V1394" s="50"/>
      <c r="W1394" s="25">
        <f>表2[[#This Row],[GR]]+表2[[#This Row],[根据BU需调整GR]]</f>
        <v>0</v>
      </c>
      <c r="X1394" s="23">
        <f>表2[[#This Row],[MAT销量]]*(1+表2[[#This Row],[调整后GR2]])</f>
        <v>53215.199999999997</v>
      </c>
      <c r="Y1394" s="23">
        <f>表2[[#This Row],[调整结果]]/12/114.03</f>
        <v>38.889765851091816</v>
      </c>
      <c r="Z1394" s="27">
        <f>ROUND(表2[[#This Row],[调整结果]]-表2[[#This Row],[14 ECI金额]],0)</f>
        <v>0</v>
      </c>
      <c r="AA1394" t="s">
        <v>2198</v>
      </c>
    </row>
    <row r="1395" spans="1:27" x14ac:dyDescent="0.2">
      <c r="A1395" t="s">
        <v>1975</v>
      </c>
      <c r="B1395" s="38" t="s">
        <v>517</v>
      </c>
      <c r="C1395" t="s">
        <v>2029</v>
      </c>
      <c r="D1395" s="38" t="s">
        <v>531</v>
      </c>
      <c r="E1395" s="38" t="s">
        <v>2036</v>
      </c>
      <c r="F1395">
        <v>12200008</v>
      </c>
      <c r="G1395" s="39" t="s">
        <v>341</v>
      </c>
      <c r="H1395" s="39" t="s">
        <v>103</v>
      </c>
      <c r="I1395" s="38" t="s">
        <v>152</v>
      </c>
      <c r="J1395" s="38" t="s">
        <v>153</v>
      </c>
      <c r="K1395" s="38" t="s">
        <v>104</v>
      </c>
      <c r="L1395" s="38">
        <v>1245</v>
      </c>
      <c r="M1395" s="38">
        <v>2500</v>
      </c>
      <c r="N1395" s="2">
        <v>146576.1</v>
      </c>
      <c r="O1395" s="2">
        <v>1</v>
      </c>
      <c r="P1395" s="2">
        <v>118949.96</v>
      </c>
      <c r="Q1395" s="3">
        <v>0.55197846033562004</v>
      </c>
      <c r="R1395" s="48" t="s">
        <v>2197</v>
      </c>
      <c r="S1395" s="25">
        <v>0</v>
      </c>
      <c r="T1395" s="23">
        <v>118949.96</v>
      </c>
      <c r="U1395" s="36">
        <f>VLOOKUP(表2[[#This Row],[2014 Segment]],表3[],3)</f>
        <v>0</v>
      </c>
      <c r="V1395" s="50"/>
      <c r="W1395" s="25">
        <f>表2[[#This Row],[GR]]+表2[[#This Row],[根据BU需调整GR]]</f>
        <v>0</v>
      </c>
      <c r="X1395" s="23">
        <f>表2[[#This Row],[MAT销量]]*(1+表2[[#This Row],[调整后GR2]])</f>
        <v>118949.96</v>
      </c>
      <c r="Y1395" s="23">
        <f>表2[[#This Row],[调整结果]]/12/114.03</f>
        <v>86.928849133269026</v>
      </c>
      <c r="Z1395" s="27">
        <f>ROUND(表2[[#This Row],[调整结果]]-表2[[#This Row],[14 ECI金额]],0)</f>
        <v>0</v>
      </c>
      <c r="AA1395" t="s">
        <v>2198</v>
      </c>
    </row>
    <row r="1396" spans="1:27" x14ac:dyDescent="0.2">
      <c r="A1396" t="s">
        <v>1975</v>
      </c>
      <c r="B1396" s="38" t="s">
        <v>517</v>
      </c>
      <c r="C1396" t="s">
        <v>2029</v>
      </c>
      <c r="D1396" s="38" t="s">
        <v>531</v>
      </c>
      <c r="E1396" s="38" t="s">
        <v>2033</v>
      </c>
      <c r="F1396">
        <v>12200009</v>
      </c>
      <c r="G1396" s="39" t="s">
        <v>342</v>
      </c>
      <c r="H1396" s="39" t="s">
        <v>103</v>
      </c>
      <c r="I1396" s="38" t="s">
        <v>152</v>
      </c>
      <c r="J1396" s="38" t="s">
        <v>153</v>
      </c>
      <c r="K1396" s="38" t="s">
        <v>104</v>
      </c>
      <c r="L1396" s="38">
        <v>1500</v>
      </c>
      <c r="M1396" s="38">
        <v>2500</v>
      </c>
      <c r="N1396" s="2">
        <v>509880</v>
      </c>
      <c r="O1396" s="2">
        <v>3</v>
      </c>
      <c r="P1396" s="2">
        <v>367762.64</v>
      </c>
      <c r="Q1396" s="3">
        <v>0.61750994351611999</v>
      </c>
      <c r="R1396" s="48" t="s">
        <v>2197</v>
      </c>
      <c r="S1396" s="25">
        <v>0</v>
      </c>
      <c r="T1396" s="23">
        <v>367762.64</v>
      </c>
      <c r="U1396" s="36">
        <f>VLOOKUP(表2[[#This Row],[2014 Segment]],表3[],3)</f>
        <v>0</v>
      </c>
      <c r="V1396" s="50"/>
      <c r="W1396" s="25">
        <f>表2[[#This Row],[GR]]+表2[[#This Row],[根据BU需调整GR]]</f>
        <v>0</v>
      </c>
      <c r="X1396" s="23">
        <f>表2[[#This Row],[MAT销量]]*(1+表2[[#This Row],[调整后GR2]])</f>
        <v>367762.64</v>
      </c>
      <c r="Y1396" s="23">
        <f>表2[[#This Row],[调整结果]]/12/114.03</f>
        <v>268.76161244117048</v>
      </c>
      <c r="Z1396" s="27">
        <f>ROUND(表2[[#This Row],[调整结果]]-表2[[#This Row],[14 ECI金额]],0)</f>
        <v>0</v>
      </c>
      <c r="AA1396" t="s">
        <v>2198</v>
      </c>
    </row>
    <row r="1397" spans="1:27" x14ac:dyDescent="0.2">
      <c r="A1397" t="s">
        <v>1975</v>
      </c>
      <c r="B1397" s="38" t="s">
        <v>517</v>
      </c>
      <c r="C1397" t="s">
        <v>2029</v>
      </c>
      <c r="D1397" s="38" t="s">
        <v>531</v>
      </c>
      <c r="E1397" s="38" t="s">
        <v>2033</v>
      </c>
      <c r="F1397">
        <v>12200010</v>
      </c>
      <c r="G1397" s="39" t="s">
        <v>2038</v>
      </c>
      <c r="H1397" s="39" t="s">
        <v>105</v>
      </c>
      <c r="I1397" s="38" t="s">
        <v>152</v>
      </c>
      <c r="J1397" s="38" t="s">
        <v>153</v>
      </c>
      <c r="K1397" s="38" t="s">
        <v>106</v>
      </c>
      <c r="L1397" s="38">
        <v>300</v>
      </c>
      <c r="M1397" s="38">
        <v>729</v>
      </c>
      <c r="N1397" s="2">
        <v>36000</v>
      </c>
      <c r="O1397" s="2">
        <v>1</v>
      </c>
      <c r="P1397" s="2">
        <v>2280.6</v>
      </c>
      <c r="Q1397" s="3">
        <v>8.5908055555556001E-2</v>
      </c>
      <c r="R1397" s="48" t="s">
        <v>2195</v>
      </c>
      <c r="S1397" s="25">
        <v>0</v>
      </c>
      <c r="T1397" s="23">
        <v>2280.6</v>
      </c>
      <c r="U1397" s="36">
        <f>VLOOKUP(表2[[#This Row],[2014 Segment]],表3[],3)</f>
        <v>0</v>
      </c>
      <c r="V1397" s="50"/>
      <c r="W1397" s="25">
        <f>表2[[#This Row],[GR]]+表2[[#This Row],[根据BU需调整GR]]</f>
        <v>0</v>
      </c>
      <c r="X1397" s="23">
        <f>表2[[#This Row],[MAT销量]]*(1+表2[[#This Row],[调整后GR2]])</f>
        <v>2280.6</v>
      </c>
      <c r="Y1397" s="23">
        <f>表2[[#This Row],[调整结果]]/12/114.03</f>
        <v>1.6666666666666665</v>
      </c>
      <c r="Z1397" s="27">
        <f>ROUND(表2[[#This Row],[调整结果]]-表2[[#This Row],[14 ECI金额]],0)</f>
        <v>0</v>
      </c>
      <c r="AA1397" t="s">
        <v>2198</v>
      </c>
    </row>
    <row r="1398" spans="1:27" x14ac:dyDescent="0.2">
      <c r="A1398" t="s">
        <v>1975</v>
      </c>
      <c r="B1398" s="38" t="s">
        <v>517</v>
      </c>
      <c r="C1398" t="s">
        <v>2029</v>
      </c>
      <c r="D1398" s="38" t="s">
        <v>531</v>
      </c>
      <c r="E1398" s="38" t="s">
        <v>2033</v>
      </c>
      <c r="F1398">
        <v>12200011</v>
      </c>
      <c r="G1398" s="39" t="s">
        <v>732</v>
      </c>
      <c r="H1398" s="39" t="s">
        <v>105</v>
      </c>
      <c r="I1398" s="38" t="s">
        <v>152</v>
      </c>
      <c r="J1398" s="38" t="s">
        <v>153</v>
      </c>
      <c r="K1398" s="38" t="s">
        <v>106</v>
      </c>
      <c r="L1398" s="38">
        <v>400</v>
      </c>
      <c r="M1398" s="38">
        <v>500</v>
      </c>
      <c r="N1398" s="2">
        <v>36000</v>
      </c>
      <c r="O1398" s="2">
        <v>1</v>
      </c>
      <c r="P1398" s="2">
        <v>1520.4</v>
      </c>
      <c r="Q1398" s="3">
        <v>4.3665555555555999E-2</v>
      </c>
      <c r="R1398" s="48" t="s">
        <v>2195</v>
      </c>
      <c r="S1398" s="25">
        <v>0</v>
      </c>
      <c r="T1398" s="23">
        <v>1520.4</v>
      </c>
      <c r="U1398" s="36">
        <f>VLOOKUP(表2[[#This Row],[2014 Segment]],表3[],3)</f>
        <v>0</v>
      </c>
      <c r="V1398" s="50"/>
      <c r="W1398" s="25">
        <f>表2[[#This Row],[GR]]+表2[[#This Row],[根据BU需调整GR]]</f>
        <v>0</v>
      </c>
      <c r="X1398" s="23">
        <f>表2[[#This Row],[MAT销量]]*(1+表2[[#This Row],[调整后GR2]])</f>
        <v>1520.4</v>
      </c>
      <c r="Y1398" s="23">
        <f>表2[[#This Row],[调整结果]]/12/114.03</f>
        <v>1.1111111111111112</v>
      </c>
      <c r="Z1398" s="27">
        <f>ROUND(表2[[#This Row],[调整结果]]-表2[[#This Row],[14 ECI金额]],0)</f>
        <v>0</v>
      </c>
      <c r="AA1398" t="s">
        <v>2198</v>
      </c>
    </row>
    <row r="1399" spans="1:27" x14ac:dyDescent="0.2">
      <c r="A1399" t="s">
        <v>1975</v>
      </c>
      <c r="B1399" s="38" t="s">
        <v>517</v>
      </c>
      <c r="C1399" t="s">
        <v>2029</v>
      </c>
      <c r="D1399" s="38" t="s">
        <v>531</v>
      </c>
      <c r="E1399" s="38" t="s">
        <v>2033</v>
      </c>
      <c r="F1399">
        <v>12200012</v>
      </c>
      <c r="G1399" s="39" t="s">
        <v>2039</v>
      </c>
      <c r="H1399" s="39" t="s">
        <v>105</v>
      </c>
      <c r="I1399" s="38" t="s">
        <v>152</v>
      </c>
      <c r="J1399" s="38" t="s">
        <v>153</v>
      </c>
      <c r="K1399" s="38" t="s">
        <v>104</v>
      </c>
      <c r="L1399" s="38">
        <v>1200</v>
      </c>
      <c r="M1399" s="38">
        <v>600</v>
      </c>
      <c r="N1399" s="2">
        <v>52800</v>
      </c>
      <c r="O1399" s="2">
        <v>1</v>
      </c>
      <c r="P1399" s="2">
        <v>52911.986666666999</v>
      </c>
      <c r="Q1399" s="3">
        <v>0.66354242424242005</v>
      </c>
      <c r="R1399" s="48" t="s">
        <v>2197</v>
      </c>
      <c r="S1399" s="25">
        <v>0</v>
      </c>
      <c r="T1399" s="23">
        <v>52911.99</v>
      </c>
      <c r="U1399" s="36">
        <f>VLOOKUP(表2[[#This Row],[2014 Segment]],表3[],3)</f>
        <v>0</v>
      </c>
      <c r="V1399" s="50"/>
      <c r="W1399" s="25">
        <f>表2[[#This Row],[GR]]+表2[[#This Row],[根据BU需调整GR]]</f>
        <v>0</v>
      </c>
      <c r="X1399" s="23">
        <f>表2[[#This Row],[MAT销量]]*(1+表2[[#This Row],[调整后GR2]])</f>
        <v>52911.986666666999</v>
      </c>
      <c r="Y1399" s="23">
        <f>表2[[#This Row],[调整结果]]/12/114.03</f>
        <v>38.668176990460843</v>
      </c>
      <c r="Z1399" s="27">
        <f>ROUND(表2[[#This Row],[调整结果]]-表2[[#This Row],[14 ECI金额]],0)</f>
        <v>0</v>
      </c>
      <c r="AA1399" t="s">
        <v>2198</v>
      </c>
    </row>
    <row r="1400" spans="1:27" x14ac:dyDescent="0.2">
      <c r="A1400" t="s">
        <v>1975</v>
      </c>
      <c r="B1400" s="38" t="s">
        <v>517</v>
      </c>
      <c r="C1400" t="s">
        <v>2029</v>
      </c>
      <c r="D1400" s="38" t="s">
        <v>531</v>
      </c>
      <c r="E1400" s="38" t="s">
        <v>2033</v>
      </c>
      <c r="F1400">
        <v>12200014</v>
      </c>
      <c r="G1400" s="39" t="s">
        <v>2040</v>
      </c>
      <c r="H1400" s="39" t="s">
        <v>103</v>
      </c>
      <c r="I1400" s="38" t="s">
        <v>152</v>
      </c>
      <c r="J1400" s="38" t="s">
        <v>153</v>
      </c>
      <c r="K1400" s="38" t="s">
        <v>104</v>
      </c>
      <c r="L1400" s="38">
        <v>915</v>
      </c>
      <c r="M1400" s="38">
        <v>1818</v>
      </c>
      <c r="N1400" s="2">
        <v>76544.240000000005</v>
      </c>
      <c r="O1400" s="2">
        <v>1</v>
      </c>
      <c r="P1400" s="2">
        <v>75616.013333333001</v>
      </c>
      <c r="Q1400" s="3">
        <v>1</v>
      </c>
      <c r="R1400" s="48" t="s">
        <v>2197</v>
      </c>
      <c r="S1400" s="25">
        <v>0</v>
      </c>
      <c r="T1400" s="23">
        <v>75616.009999999995</v>
      </c>
      <c r="U1400" s="36">
        <f>VLOOKUP(表2[[#This Row],[2014 Segment]],表3[],3)</f>
        <v>0</v>
      </c>
      <c r="V1400" s="50"/>
      <c r="W1400" s="25">
        <f>表2[[#This Row],[GR]]+表2[[#This Row],[根据BU需调整GR]]</f>
        <v>0</v>
      </c>
      <c r="X1400" s="23">
        <f>表2[[#This Row],[MAT销量]]*(1+表2[[#This Row],[调整后GR2]])</f>
        <v>75616.013333333001</v>
      </c>
      <c r="Y1400" s="23">
        <f>表2[[#This Row],[调整结果]]/12/114.03</f>
        <v>55.260321357927005</v>
      </c>
      <c r="Z1400" s="27">
        <f>ROUND(表2[[#This Row],[调整结果]]-表2[[#This Row],[14 ECI金额]],0)</f>
        <v>0</v>
      </c>
      <c r="AA1400" t="s">
        <v>2198</v>
      </c>
    </row>
    <row r="1401" spans="1:27" x14ac:dyDescent="0.2">
      <c r="A1401" t="s">
        <v>1975</v>
      </c>
      <c r="B1401" s="38" t="s">
        <v>517</v>
      </c>
      <c r="C1401" t="s">
        <v>2029</v>
      </c>
      <c r="D1401" s="38" t="s">
        <v>531</v>
      </c>
      <c r="E1401" s="38" t="s">
        <v>2036</v>
      </c>
      <c r="F1401">
        <v>12200015</v>
      </c>
      <c r="G1401" s="39" t="s">
        <v>504</v>
      </c>
      <c r="H1401" s="39" t="s">
        <v>105</v>
      </c>
      <c r="I1401" s="38" t="s">
        <v>152</v>
      </c>
      <c r="J1401" s="38" t="s">
        <v>343</v>
      </c>
      <c r="K1401" s="38" t="s">
        <v>104</v>
      </c>
      <c r="L1401" s="38">
        <v>1000</v>
      </c>
      <c r="M1401" s="38">
        <v>1781</v>
      </c>
      <c r="N1401" s="2">
        <v>76544.240000000005</v>
      </c>
      <c r="O1401" s="2">
        <v>1</v>
      </c>
      <c r="P1401" s="2">
        <v>24326.400000000001</v>
      </c>
      <c r="Q1401" s="3">
        <v>0.47674390653039</v>
      </c>
      <c r="R1401" s="48" t="s">
        <v>2196</v>
      </c>
      <c r="S1401" s="25">
        <v>0</v>
      </c>
      <c r="T1401" s="23">
        <v>24326.400000000001</v>
      </c>
      <c r="U1401" s="36">
        <f>VLOOKUP(表2[[#This Row],[2014 Segment]],表3[],3)</f>
        <v>0</v>
      </c>
      <c r="V1401" s="50"/>
      <c r="W1401" s="25">
        <f>表2[[#This Row],[GR]]+表2[[#This Row],[根据BU需调整GR]]</f>
        <v>0</v>
      </c>
      <c r="X1401" s="23">
        <f>表2[[#This Row],[MAT销量]]*(1+表2[[#This Row],[调整后GR2]])</f>
        <v>24326.400000000001</v>
      </c>
      <c r="Y1401" s="23">
        <f>表2[[#This Row],[调整结果]]/12/114.03</f>
        <v>17.777777777777779</v>
      </c>
      <c r="Z1401" s="27">
        <f>ROUND(表2[[#This Row],[调整结果]]-表2[[#This Row],[14 ECI金额]],0)</f>
        <v>0</v>
      </c>
      <c r="AA1401" t="s">
        <v>2198</v>
      </c>
    </row>
    <row r="1402" spans="1:27" x14ac:dyDescent="0.2">
      <c r="A1402" t="s">
        <v>1975</v>
      </c>
      <c r="B1402" s="38" t="s">
        <v>517</v>
      </c>
      <c r="C1402" t="s">
        <v>2029</v>
      </c>
      <c r="D1402" s="38" t="s">
        <v>531</v>
      </c>
      <c r="E1402" s="38" t="s">
        <v>2036</v>
      </c>
      <c r="F1402">
        <v>12200017</v>
      </c>
      <c r="G1402" s="39" t="s">
        <v>2041</v>
      </c>
      <c r="H1402" s="39" t="s">
        <v>105</v>
      </c>
      <c r="I1402" s="38" t="s">
        <v>152</v>
      </c>
      <c r="J1402" s="38" t="s">
        <v>153</v>
      </c>
      <c r="K1402" s="38" t="s">
        <v>104</v>
      </c>
      <c r="L1402" s="38">
        <v>1000</v>
      </c>
      <c r="M1402" s="38">
        <v>1200</v>
      </c>
      <c r="N1402" s="2">
        <v>36000</v>
      </c>
      <c r="O1402" s="2">
        <v>1</v>
      </c>
      <c r="P1402" s="2">
        <v>1216.32</v>
      </c>
      <c r="Q1402" s="3">
        <v>5.8928888888889003E-2</v>
      </c>
      <c r="R1402" s="48" t="s">
        <v>2195</v>
      </c>
      <c r="S1402" s="25">
        <v>0</v>
      </c>
      <c r="T1402" s="23">
        <v>1216.32</v>
      </c>
      <c r="U1402" s="36">
        <f>VLOOKUP(表2[[#This Row],[2014 Segment]],表3[],3)</f>
        <v>0</v>
      </c>
      <c r="V1402" s="50"/>
      <c r="W1402" s="25">
        <f>表2[[#This Row],[GR]]+表2[[#This Row],[根据BU需调整GR]]</f>
        <v>0</v>
      </c>
      <c r="X1402" s="23">
        <f>表2[[#This Row],[MAT销量]]*(1+表2[[#This Row],[调整后GR2]])</f>
        <v>1216.32</v>
      </c>
      <c r="Y1402" s="23">
        <f>表2[[#This Row],[调整结果]]/12/114.03</f>
        <v>0.88888888888888884</v>
      </c>
      <c r="Z1402" s="27">
        <f>ROUND(表2[[#This Row],[调整结果]]-表2[[#This Row],[14 ECI金额]],0)</f>
        <v>0</v>
      </c>
      <c r="AA1402" t="s">
        <v>2198</v>
      </c>
    </row>
    <row r="1403" spans="1:27" x14ac:dyDescent="0.2">
      <c r="A1403" t="s">
        <v>1975</v>
      </c>
      <c r="B1403" s="38" t="s">
        <v>517</v>
      </c>
      <c r="C1403" t="s">
        <v>2029</v>
      </c>
      <c r="D1403" s="38" t="s">
        <v>531</v>
      </c>
      <c r="E1403" s="38" t="s">
        <v>2036</v>
      </c>
      <c r="F1403">
        <v>12200019</v>
      </c>
      <c r="G1403" s="39" t="s">
        <v>2042</v>
      </c>
      <c r="H1403" s="39" t="s">
        <v>103</v>
      </c>
      <c r="I1403" s="38" t="s">
        <v>152</v>
      </c>
      <c r="J1403" s="38" t="s">
        <v>153</v>
      </c>
      <c r="K1403" s="38" t="s">
        <v>104</v>
      </c>
      <c r="L1403" s="38">
        <v>958</v>
      </c>
      <c r="M1403" s="38">
        <v>2327</v>
      </c>
      <c r="N1403" s="2">
        <v>36000</v>
      </c>
      <c r="O1403" s="2">
        <v>1</v>
      </c>
      <c r="P1403" s="2">
        <v>8514.4533333333002</v>
      </c>
      <c r="Q1403" s="3">
        <v>0.18044666666667</v>
      </c>
      <c r="R1403" s="48" t="s">
        <v>2195</v>
      </c>
      <c r="S1403" s="25">
        <v>0</v>
      </c>
      <c r="T1403" s="23">
        <v>8514.4500000000007</v>
      </c>
      <c r="U1403" s="36">
        <f>VLOOKUP(表2[[#This Row],[2014 Segment]],表3[],3)</f>
        <v>0</v>
      </c>
      <c r="V1403" s="50"/>
      <c r="W1403" s="25">
        <f>表2[[#This Row],[GR]]+表2[[#This Row],[根据BU需调整GR]]</f>
        <v>0</v>
      </c>
      <c r="X1403" s="23">
        <f>表2[[#This Row],[MAT销量]]*(1+表2[[#This Row],[调整后GR2]])</f>
        <v>8514.4533333333002</v>
      </c>
      <c r="Y1403" s="23">
        <f>表2[[#This Row],[调整结果]]/12/114.03</f>
        <v>6.2223781266138296</v>
      </c>
      <c r="Z1403" s="27">
        <f>ROUND(表2[[#This Row],[调整结果]]-表2[[#This Row],[14 ECI金额]],0)</f>
        <v>0</v>
      </c>
      <c r="AA1403" t="s">
        <v>2198</v>
      </c>
    </row>
    <row r="1404" spans="1:27" x14ac:dyDescent="0.2">
      <c r="A1404" t="s">
        <v>1975</v>
      </c>
      <c r="B1404" s="38" t="s">
        <v>517</v>
      </c>
      <c r="C1404" t="s">
        <v>2029</v>
      </c>
      <c r="D1404" s="38" t="s">
        <v>531</v>
      </c>
      <c r="E1404" s="38" t="s">
        <v>2036</v>
      </c>
      <c r="F1404">
        <v>12200022</v>
      </c>
      <c r="G1404" s="39" t="s">
        <v>505</v>
      </c>
      <c r="H1404" s="39" t="s">
        <v>105</v>
      </c>
      <c r="I1404" s="38" t="s">
        <v>152</v>
      </c>
      <c r="J1404" s="38" t="s">
        <v>343</v>
      </c>
      <c r="K1404" s="38" t="s">
        <v>104</v>
      </c>
      <c r="L1404" s="38">
        <v>530</v>
      </c>
      <c r="M1404" s="38">
        <v>600</v>
      </c>
      <c r="N1404" s="2">
        <v>36000</v>
      </c>
      <c r="O1404" s="2">
        <v>1</v>
      </c>
      <c r="P1404" s="2">
        <v>10643.066666667</v>
      </c>
      <c r="Q1404" s="3">
        <v>0.22556111111110999</v>
      </c>
      <c r="R1404" s="48" t="s">
        <v>2196</v>
      </c>
      <c r="S1404" s="25">
        <v>0</v>
      </c>
      <c r="T1404" s="23">
        <v>10643.07</v>
      </c>
      <c r="U1404" s="36">
        <f>VLOOKUP(表2[[#This Row],[2014 Segment]],表3[],3)</f>
        <v>0</v>
      </c>
      <c r="V1404" s="50"/>
      <c r="W1404" s="25">
        <f>表2[[#This Row],[GR]]+表2[[#This Row],[根据BU需调整GR]]</f>
        <v>0</v>
      </c>
      <c r="X1404" s="23">
        <f>表2[[#This Row],[MAT销量]]*(1+表2[[#This Row],[调整后GR2]])</f>
        <v>10643.066666667</v>
      </c>
      <c r="Y1404" s="23">
        <f>表2[[#This Row],[调整结果]]/12/114.03</f>
        <v>7.7779726582675615</v>
      </c>
      <c r="Z1404" s="27">
        <f>ROUND(表2[[#This Row],[调整结果]]-表2[[#This Row],[14 ECI金额]],0)</f>
        <v>0</v>
      </c>
      <c r="AA1404" t="s">
        <v>2198</v>
      </c>
    </row>
    <row r="1405" spans="1:27" x14ac:dyDescent="0.2">
      <c r="A1405" t="s">
        <v>1975</v>
      </c>
      <c r="B1405" s="38" t="s">
        <v>517</v>
      </c>
      <c r="C1405" t="s">
        <v>2029</v>
      </c>
      <c r="D1405" s="38" t="s">
        <v>531</v>
      </c>
      <c r="E1405" s="38" t="s">
        <v>2033</v>
      </c>
      <c r="F1405">
        <v>12200023</v>
      </c>
      <c r="G1405" s="39" t="s">
        <v>2043</v>
      </c>
      <c r="H1405" s="39" t="s">
        <v>103</v>
      </c>
      <c r="I1405" s="38" t="s">
        <v>152</v>
      </c>
      <c r="J1405" s="38" t="s">
        <v>2044</v>
      </c>
      <c r="K1405" s="38" t="s">
        <v>104</v>
      </c>
      <c r="L1405" s="38">
        <v>1000</v>
      </c>
      <c r="M1405" s="38">
        <v>1818</v>
      </c>
      <c r="N1405" s="2">
        <v>88658.22</v>
      </c>
      <c r="O1405" s="2">
        <v>1</v>
      </c>
      <c r="P1405" s="2">
        <v>73826.8</v>
      </c>
      <c r="Q1405" s="3">
        <v>1</v>
      </c>
      <c r="R1405" s="48" t="s">
        <v>2197</v>
      </c>
      <c r="S1405" s="25">
        <v>0</v>
      </c>
      <c r="T1405" s="23">
        <v>73826.8</v>
      </c>
      <c r="U1405" s="36">
        <f>VLOOKUP(表2[[#This Row],[2014 Segment]],表3[],3)</f>
        <v>0</v>
      </c>
      <c r="V1405" s="50"/>
      <c r="W1405" s="25">
        <f>表2[[#This Row],[GR]]+表2[[#This Row],[根据BU需调整GR]]</f>
        <v>0</v>
      </c>
      <c r="X1405" s="23">
        <f>表2[[#This Row],[MAT销量]]*(1+表2[[#This Row],[调整后GR2]])</f>
        <v>73826.8</v>
      </c>
      <c r="Y1405" s="23">
        <f>表2[[#This Row],[调整结果]]/12/114.03</f>
        <v>53.952760969335557</v>
      </c>
      <c r="Z1405" s="27">
        <f>ROUND(表2[[#This Row],[调整结果]]-表2[[#This Row],[14 ECI金额]],0)</f>
        <v>0</v>
      </c>
      <c r="AA1405" t="s">
        <v>2198</v>
      </c>
    </row>
    <row r="1406" spans="1:27" x14ac:dyDescent="0.2">
      <c r="A1406" t="s">
        <v>1975</v>
      </c>
      <c r="B1406" s="38" t="s">
        <v>517</v>
      </c>
      <c r="C1406" t="s">
        <v>2029</v>
      </c>
      <c r="D1406" s="38" t="s">
        <v>531</v>
      </c>
      <c r="E1406" s="38" t="s">
        <v>2036</v>
      </c>
      <c r="F1406">
        <v>13000480</v>
      </c>
      <c r="G1406" s="39" t="s">
        <v>2045</v>
      </c>
      <c r="H1406" s="39" t="s">
        <v>105</v>
      </c>
      <c r="I1406" s="38" t="s">
        <v>152</v>
      </c>
      <c r="J1406" s="38" t="s">
        <v>153</v>
      </c>
      <c r="K1406" s="38" t="s">
        <v>104</v>
      </c>
      <c r="L1406" s="38">
        <v>2232</v>
      </c>
      <c r="M1406" s="38">
        <v>5000</v>
      </c>
      <c r="N1406" s="2">
        <v>82080</v>
      </c>
      <c r="O1406" s="2">
        <v>1</v>
      </c>
      <c r="P1406" s="2">
        <v>64879</v>
      </c>
      <c r="Q1406" s="3">
        <v>0.94457517056530005</v>
      </c>
      <c r="R1406" s="48" t="s">
        <v>2197</v>
      </c>
      <c r="S1406" s="25">
        <v>0</v>
      </c>
      <c r="T1406" s="23">
        <v>64879</v>
      </c>
      <c r="U1406" s="36">
        <f>VLOOKUP(表2[[#This Row],[2014 Segment]],表3[],3)</f>
        <v>0</v>
      </c>
      <c r="V1406" s="50"/>
      <c r="W1406" s="25">
        <f>表2[[#This Row],[GR]]+表2[[#This Row],[根据BU需调整GR]]</f>
        <v>0</v>
      </c>
      <c r="X1406" s="23">
        <f>表2[[#This Row],[MAT销量]]*(1+表2[[#This Row],[调整后GR2]])</f>
        <v>64879</v>
      </c>
      <c r="Y1406" s="23">
        <f>表2[[#This Row],[调整结果]]/12/114.03</f>
        <v>47.413692303195063</v>
      </c>
      <c r="Z1406" s="27">
        <f>ROUND(表2[[#This Row],[调整结果]]-表2[[#This Row],[14 ECI金额]],0)</f>
        <v>0</v>
      </c>
      <c r="AA1406" t="s">
        <v>2198</v>
      </c>
    </row>
    <row r="1407" spans="1:27" x14ac:dyDescent="0.2">
      <c r="A1407" t="s">
        <v>1975</v>
      </c>
      <c r="B1407" s="38" t="s">
        <v>517</v>
      </c>
      <c r="C1407" t="s">
        <v>2029</v>
      </c>
      <c r="D1407" s="38" t="s">
        <v>531</v>
      </c>
      <c r="E1407" s="38" t="s">
        <v>2036</v>
      </c>
      <c r="F1407">
        <v>91006103</v>
      </c>
      <c r="G1407" s="39" t="s">
        <v>733</v>
      </c>
      <c r="H1407" s="39" t="s">
        <v>105</v>
      </c>
      <c r="I1407" s="38" t="s">
        <v>152</v>
      </c>
      <c r="J1407" s="38" t="s">
        <v>153</v>
      </c>
      <c r="K1407" s="38" t="s">
        <v>106</v>
      </c>
      <c r="L1407" s="38">
        <v>300</v>
      </c>
      <c r="M1407" s="38">
        <v>500</v>
      </c>
      <c r="N1407" s="2">
        <v>36000</v>
      </c>
      <c r="O1407" s="2">
        <v>1</v>
      </c>
      <c r="P1407" s="2">
        <v>1064.28</v>
      </c>
      <c r="Q1407" s="3">
        <v>3.8011388888888997E-2</v>
      </c>
      <c r="R1407" s="48" t="s">
        <v>2195</v>
      </c>
      <c r="S1407" s="25">
        <v>0</v>
      </c>
      <c r="T1407" s="23">
        <v>1064.28</v>
      </c>
      <c r="U1407" s="36">
        <f>VLOOKUP(表2[[#This Row],[2014 Segment]],表3[],3)</f>
        <v>0</v>
      </c>
      <c r="V1407" s="50"/>
      <c r="W1407" s="25">
        <f>表2[[#This Row],[GR]]+表2[[#This Row],[根据BU需调整GR]]</f>
        <v>0</v>
      </c>
      <c r="X1407" s="23">
        <f>表2[[#This Row],[MAT销量]]*(1+表2[[#This Row],[调整后GR2]])</f>
        <v>1064.28</v>
      </c>
      <c r="Y1407" s="23">
        <f>表2[[#This Row],[调整结果]]/12/114.03</f>
        <v>0.77777777777777779</v>
      </c>
      <c r="Z1407" s="27">
        <f>ROUND(表2[[#This Row],[调整结果]]-表2[[#This Row],[14 ECI金额]],0)</f>
        <v>0</v>
      </c>
      <c r="AA1407" t="s">
        <v>2198</v>
      </c>
    </row>
    <row r="1408" spans="1:27" x14ac:dyDescent="0.2">
      <c r="A1408" t="s">
        <v>1975</v>
      </c>
      <c r="B1408" s="38" t="s">
        <v>517</v>
      </c>
      <c r="C1408" t="s">
        <v>2029</v>
      </c>
      <c r="D1408" s="38" t="s">
        <v>531</v>
      </c>
      <c r="E1408" s="38" t="s">
        <v>2036</v>
      </c>
      <c r="F1408">
        <v>91006129</v>
      </c>
      <c r="G1408" s="39" t="s">
        <v>2046</v>
      </c>
      <c r="H1408" s="39" t="s">
        <v>105</v>
      </c>
      <c r="I1408" s="38" t="s">
        <v>152</v>
      </c>
      <c r="J1408" s="38" t="s">
        <v>153</v>
      </c>
      <c r="K1408" s="38" t="s">
        <v>104</v>
      </c>
      <c r="L1408" s="38">
        <v>1000</v>
      </c>
      <c r="M1408" s="38">
        <v>1000</v>
      </c>
      <c r="N1408" s="2">
        <v>36000</v>
      </c>
      <c r="O1408" s="2">
        <v>1</v>
      </c>
      <c r="P1408" s="2">
        <v>27367.866666667</v>
      </c>
      <c r="Q1408" s="3">
        <v>0.31676388888889001</v>
      </c>
      <c r="R1408" s="48" t="s">
        <v>2196</v>
      </c>
      <c r="S1408" s="25">
        <v>0</v>
      </c>
      <c r="T1408" s="23">
        <v>27367.87</v>
      </c>
      <c r="U1408" s="36">
        <f>VLOOKUP(表2[[#This Row],[2014 Segment]],表3[],3)</f>
        <v>0</v>
      </c>
      <c r="V1408" s="50"/>
      <c r="W1408" s="25">
        <f>表2[[#This Row],[GR]]+表2[[#This Row],[根据BU需调整GR]]</f>
        <v>0</v>
      </c>
      <c r="X1408" s="23">
        <f>表2[[#This Row],[MAT销量]]*(1+表2[[#This Row],[调整后GR2]])</f>
        <v>27367.866666667</v>
      </c>
      <c r="Y1408" s="23">
        <f>表2[[#This Row],[调整结果]]/12/114.03</f>
        <v>20.000487201224093</v>
      </c>
      <c r="Z1408" s="27">
        <f>ROUND(表2[[#This Row],[调整结果]]-表2[[#This Row],[14 ECI金额]],0)</f>
        <v>0</v>
      </c>
      <c r="AA1408" t="s">
        <v>2198</v>
      </c>
    </row>
    <row r="1409" spans="1:27" x14ac:dyDescent="0.2">
      <c r="A1409" t="s">
        <v>1975</v>
      </c>
      <c r="B1409" s="38" t="s">
        <v>517</v>
      </c>
      <c r="C1409" t="s">
        <v>2029</v>
      </c>
      <c r="D1409" s="38" t="s">
        <v>531</v>
      </c>
      <c r="E1409" s="38" t="s">
        <v>2036</v>
      </c>
      <c r="F1409">
        <v>91006242</v>
      </c>
      <c r="G1409" s="39" t="s">
        <v>734</v>
      </c>
      <c r="H1409" s="39" t="s">
        <v>105</v>
      </c>
      <c r="I1409" s="38" t="s">
        <v>152</v>
      </c>
      <c r="J1409" s="38" t="s">
        <v>153</v>
      </c>
      <c r="K1409" s="38" t="s">
        <v>106</v>
      </c>
      <c r="L1409" s="38">
        <v>200</v>
      </c>
      <c r="M1409" s="38">
        <v>400</v>
      </c>
      <c r="N1409" s="2">
        <v>36000</v>
      </c>
      <c r="O1409" s="2">
        <v>1</v>
      </c>
      <c r="P1409" s="2">
        <v>23110.493333333001</v>
      </c>
      <c r="Q1409" s="3">
        <v>0.54000388888888995</v>
      </c>
      <c r="R1409" s="48" t="s">
        <v>2197</v>
      </c>
      <c r="S1409" s="25">
        <v>0</v>
      </c>
      <c r="T1409" s="23">
        <v>23110.49</v>
      </c>
      <c r="U1409" s="36">
        <f>VLOOKUP(表2[[#This Row],[2014 Segment]],表3[],3)</f>
        <v>0</v>
      </c>
      <c r="V1409" s="50"/>
      <c r="W1409" s="25">
        <f>表2[[#This Row],[GR]]+表2[[#This Row],[根据BU需调整GR]]</f>
        <v>0</v>
      </c>
      <c r="X1409" s="23">
        <f>表2[[#This Row],[MAT销量]]*(1+表2[[#This Row],[调整后GR2]])</f>
        <v>23110.493333333001</v>
      </c>
      <c r="Y1409" s="23">
        <f>表2[[#This Row],[调整结果]]/12/114.03</f>
        <v>16.889190953647432</v>
      </c>
      <c r="Z1409" s="27">
        <f>ROUND(表2[[#This Row],[调整结果]]-表2[[#This Row],[14 ECI金额]],0)</f>
        <v>0</v>
      </c>
      <c r="AA1409" t="s">
        <v>2198</v>
      </c>
    </row>
    <row r="1410" spans="1:27" x14ac:dyDescent="0.2">
      <c r="A1410" t="s">
        <v>1975</v>
      </c>
      <c r="B1410" s="38" t="s">
        <v>517</v>
      </c>
      <c r="C1410" t="s">
        <v>2029</v>
      </c>
      <c r="D1410" s="38" t="s">
        <v>531</v>
      </c>
      <c r="E1410" s="38" t="s">
        <v>2033</v>
      </c>
      <c r="F1410">
        <v>91016467</v>
      </c>
      <c r="G1410" s="39" t="s">
        <v>2047</v>
      </c>
      <c r="H1410" s="39" t="s">
        <v>105</v>
      </c>
      <c r="I1410" s="38" t="s">
        <v>152</v>
      </c>
      <c r="J1410" s="38" t="s">
        <v>153</v>
      </c>
      <c r="K1410" s="38" t="s">
        <v>106</v>
      </c>
      <c r="L1410" s="38">
        <v>500</v>
      </c>
      <c r="M1410" s="38">
        <v>400</v>
      </c>
      <c r="N1410" s="2">
        <v>77160</v>
      </c>
      <c r="O1410" s="2">
        <v>1</v>
      </c>
      <c r="P1410" s="2">
        <v>0</v>
      </c>
      <c r="Q1410" s="3">
        <v>0</v>
      </c>
      <c r="R1410" s="48" t="s">
        <v>2195</v>
      </c>
      <c r="S1410" s="25">
        <v>0</v>
      </c>
      <c r="T1410" s="23">
        <v>0</v>
      </c>
      <c r="U1410" s="36">
        <f>VLOOKUP(表2[[#This Row],[2014 Segment]],表3[],3)</f>
        <v>0</v>
      </c>
      <c r="V1410" s="50"/>
      <c r="W1410" s="25">
        <f>表2[[#This Row],[GR]]+表2[[#This Row],[根据BU需调整GR]]</f>
        <v>0</v>
      </c>
      <c r="X1410" s="23">
        <f>表2[[#This Row],[MAT销量]]*(1+表2[[#This Row],[调整后GR2]])</f>
        <v>0</v>
      </c>
      <c r="Y1410" s="23">
        <f>表2[[#This Row],[调整结果]]/12/114.03</f>
        <v>0</v>
      </c>
      <c r="Z1410" s="27">
        <f>ROUND(表2[[#This Row],[调整结果]]-表2[[#This Row],[14 ECI金额]],0)</f>
        <v>0</v>
      </c>
      <c r="AA1410" t="s">
        <v>2198</v>
      </c>
    </row>
    <row r="1411" spans="1:27" x14ac:dyDescent="0.2">
      <c r="A1411" t="s">
        <v>1975</v>
      </c>
      <c r="B1411" s="38" t="s">
        <v>517</v>
      </c>
      <c r="C1411" t="s">
        <v>2029</v>
      </c>
      <c r="D1411" s="38" t="s">
        <v>531</v>
      </c>
      <c r="E1411" s="38" t="s">
        <v>2030</v>
      </c>
      <c r="F1411">
        <v>91031844</v>
      </c>
      <c r="G1411" s="39" t="s">
        <v>2048</v>
      </c>
      <c r="H1411" s="39" t="s">
        <v>105</v>
      </c>
      <c r="I1411" s="38" t="s">
        <v>338</v>
      </c>
      <c r="J1411" s="38" t="s">
        <v>727</v>
      </c>
      <c r="K1411" s="38" t="s">
        <v>104</v>
      </c>
      <c r="L1411" s="38">
        <v>1500</v>
      </c>
      <c r="M1411" s="38">
        <v>3054</v>
      </c>
      <c r="N1411" s="2">
        <v>36000</v>
      </c>
      <c r="O1411" s="2">
        <v>1</v>
      </c>
      <c r="P1411" s="2">
        <v>0</v>
      </c>
      <c r="Q1411" s="3">
        <v>0</v>
      </c>
      <c r="R1411" s="48" t="s">
        <v>2195</v>
      </c>
      <c r="S1411" s="25">
        <v>0</v>
      </c>
      <c r="T1411" s="23">
        <v>0</v>
      </c>
      <c r="U1411" s="36">
        <f>VLOOKUP(表2[[#This Row],[2014 Segment]],表3[],3)</f>
        <v>0</v>
      </c>
      <c r="V1411" s="50"/>
      <c r="W1411" s="25">
        <f>表2[[#This Row],[GR]]+表2[[#This Row],[根据BU需调整GR]]</f>
        <v>0</v>
      </c>
      <c r="X1411" s="23">
        <f>表2[[#This Row],[MAT销量]]*(1+表2[[#This Row],[调整后GR2]])</f>
        <v>0</v>
      </c>
      <c r="Y1411" s="23">
        <f>表2[[#This Row],[调整结果]]/12/114.03</f>
        <v>0</v>
      </c>
      <c r="Z1411" s="27">
        <f>ROUND(表2[[#This Row],[调整结果]]-表2[[#This Row],[14 ECI金额]],0)</f>
        <v>0</v>
      </c>
      <c r="AA1411" t="s">
        <v>2198</v>
      </c>
    </row>
    <row r="1412" spans="1:27" x14ac:dyDescent="0.2">
      <c r="A1412" t="s">
        <v>2049</v>
      </c>
      <c r="B1412" s="38" t="s">
        <v>544</v>
      </c>
      <c r="C1412" t="s">
        <v>2050</v>
      </c>
      <c r="D1412" s="38" t="s">
        <v>373</v>
      </c>
      <c r="E1412" s="38" t="s">
        <v>2051</v>
      </c>
      <c r="F1412">
        <v>12500003</v>
      </c>
      <c r="G1412" s="39" t="s">
        <v>545</v>
      </c>
      <c r="H1412" s="39" t="s">
        <v>105</v>
      </c>
      <c r="I1412" s="38" t="s">
        <v>7</v>
      </c>
      <c r="J1412" s="38" t="s">
        <v>36</v>
      </c>
      <c r="K1412" s="38" t="s">
        <v>104</v>
      </c>
      <c r="L1412" s="38">
        <v>540</v>
      </c>
      <c r="M1412" s="38">
        <v>900</v>
      </c>
      <c r="N1412" s="2">
        <v>36000</v>
      </c>
      <c r="O1412" s="2">
        <v>1</v>
      </c>
      <c r="P1412" s="2">
        <v>23686.506666666999</v>
      </c>
      <c r="Q1412" s="3">
        <v>0.72049666666667</v>
      </c>
      <c r="R1412" s="48" t="s">
        <v>2197</v>
      </c>
      <c r="S1412" s="25">
        <v>0</v>
      </c>
      <c r="T1412" s="23">
        <v>23686.51</v>
      </c>
      <c r="U1412" s="36">
        <f>VLOOKUP(表2[[#This Row],[2014 Segment]],表3[],3)</f>
        <v>0</v>
      </c>
      <c r="V1412" s="50"/>
      <c r="W1412" s="25">
        <f>表2[[#This Row],[GR]]+表2[[#This Row],[根据BU需调整GR]]</f>
        <v>0</v>
      </c>
      <c r="X1412" s="23">
        <f>表2[[#This Row],[MAT销量]]*(1+表2[[#This Row],[调整后GR2]])</f>
        <v>23686.506666666999</v>
      </c>
      <c r="Y1412" s="23">
        <f>表2[[#This Row],[调整结果]]/12/114.03</f>
        <v>17.310142555078343</v>
      </c>
      <c r="Z1412" s="27">
        <f>ROUND(表2[[#This Row],[调整结果]]-表2[[#This Row],[14 ECI金额]],0)</f>
        <v>0</v>
      </c>
      <c r="AA1412" t="s">
        <v>2198</v>
      </c>
    </row>
    <row r="1413" spans="1:27" x14ac:dyDescent="0.2">
      <c r="A1413" t="s">
        <v>2049</v>
      </c>
      <c r="B1413" s="38" t="s">
        <v>544</v>
      </c>
      <c r="C1413" t="s">
        <v>2050</v>
      </c>
      <c r="D1413" s="38" t="s">
        <v>373</v>
      </c>
      <c r="E1413" s="38" t="s">
        <v>2051</v>
      </c>
      <c r="F1413">
        <v>12500005</v>
      </c>
      <c r="G1413" s="39" t="s">
        <v>2052</v>
      </c>
      <c r="H1413" s="39" t="s">
        <v>103</v>
      </c>
      <c r="I1413" s="38" t="s">
        <v>7</v>
      </c>
      <c r="J1413" s="38" t="s">
        <v>36</v>
      </c>
      <c r="K1413" s="38" t="s">
        <v>104</v>
      </c>
      <c r="L1413" s="38">
        <v>1200</v>
      </c>
      <c r="M1413" s="38">
        <v>1500</v>
      </c>
      <c r="N1413" s="2">
        <v>189051.71</v>
      </c>
      <c r="O1413" s="2">
        <v>1</v>
      </c>
      <c r="P1413" s="2">
        <v>59215.466666667002</v>
      </c>
      <c r="Q1413" s="3">
        <v>0.31343932302965999</v>
      </c>
      <c r="R1413" s="48" t="s">
        <v>2196</v>
      </c>
      <c r="S1413" s="25">
        <v>0</v>
      </c>
      <c r="T1413" s="23">
        <v>59215.47</v>
      </c>
      <c r="U1413" s="36">
        <f>VLOOKUP(表2[[#This Row],[2014 Segment]],表3[],3)</f>
        <v>0</v>
      </c>
      <c r="V1413" s="50"/>
      <c r="W1413" s="25">
        <f>表2[[#This Row],[GR]]+表2[[#This Row],[根据BU需调整GR]]</f>
        <v>0</v>
      </c>
      <c r="X1413" s="23">
        <f>表2[[#This Row],[MAT销量]]*(1+表2[[#This Row],[调整后GR2]])</f>
        <v>59215.466666667002</v>
      </c>
      <c r="Y1413" s="23">
        <f>表2[[#This Row],[调整结果]]/12/114.03</f>
        <v>43.274771746226875</v>
      </c>
      <c r="Z1413" s="27">
        <f>ROUND(表2[[#This Row],[调整结果]]-表2[[#This Row],[14 ECI金额]],0)</f>
        <v>0</v>
      </c>
      <c r="AA1413" t="s">
        <v>2198</v>
      </c>
    </row>
    <row r="1414" spans="1:27" x14ac:dyDescent="0.2">
      <c r="A1414" t="s">
        <v>2049</v>
      </c>
      <c r="B1414" s="38" t="s">
        <v>544</v>
      </c>
      <c r="C1414" t="s">
        <v>2050</v>
      </c>
      <c r="D1414" s="38" t="s">
        <v>373</v>
      </c>
      <c r="E1414" s="38" t="s">
        <v>2053</v>
      </c>
      <c r="F1414">
        <v>12500006</v>
      </c>
      <c r="G1414" s="39" t="s">
        <v>773</v>
      </c>
      <c r="H1414" s="39" t="s">
        <v>103</v>
      </c>
      <c r="I1414" s="38" t="s">
        <v>7</v>
      </c>
      <c r="J1414" s="38" t="s">
        <v>36</v>
      </c>
      <c r="K1414" s="38" t="s">
        <v>104</v>
      </c>
      <c r="L1414" s="38">
        <v>800</v>
      </c>
      <c r="M1414" s="38">
        <v>1400</v>
      </c>
      <c r="N1414" s="2">
        <v>779076.23</v>
      </c>
      <c r="O1414" s="2">
        <v>3</v>
      </c>
      <c r="P1414" s="2">
        <v>217294.49333333</v>
      </c>
      <c r="Q1414" s="3">
        <v>0.25474065612295999</v>
      </c>
      <c r="R1414" s="48" t="s">
        <v>2196</v>
      </c>
      <c r="S1414" s="25">
        <v>0</v>
      </c>
      <c r="T1414" s="23">
        <v>217294.49</v>
      </c>
      <c r="U1414" s="36">
        <f>VLOOKUP(表2[[#This Row],[2014 Segment]],表3[],3)</f>
        <v>0</v>
      </c>
      <c r="V1414" s="50"/>
      <c r="W1414" s="25">
        <f>表2[[#This Row],[GR]]+表2[[#This Row],[根据BU需调整GR]]</f>
        <v>0</v>
      </c>
      <c r="X1414" s="23">
        <f>表2[[#This Row],[MAT销量]]*(1+表2[[#This Row],[调整后GR2]])</f>
        <v>217294.49333333</v>
      </c>
      <c r="Y1414" s="23">
        <f>表2[[#This Row],[调整结果]]/12/114.03</f>
        <v>158.79921463162469</v>
      </c>
      <c r="Z1414" s="27">
        <f>ROUND(表2[[#This Row],[调整结果]]-表2[[#This Row],[14 ECI金额]],0)</f>
        <v>0</v>
      </c>
      <c r="AA1414" t="s">
        <v>2198</v>
      </c>
    </row>
    <row r="1415" spans="1:27" x14ac:dyDescent="0.2">
      <c r="A1415" t="s">
        <v>2049</v>
      </c>
      <c r="B1415" s="38" t="s">
        <v>544</v>
      </c>
      <c r="C1415" t="s">
        <v>2050</v>
      </c>
      <c r="D1415" s="38" t="s">
        <v>373</v>
      </c>
      <c r="E1415" s="38" t="s">
        <v>2054</v>
      </c>
      <c r="F1415">
        <v>12500007</v>
      </c>
      <c r="G1415" s="39" t="s">
        <v>2055</v>
      </c>
      <c r="H1415" s="39" t="s">
        <v>103</v>
      </c>
      <c r="I1415" s="38" t="s">
        <v>7</v>
      </c>
      <c r="J1415" s="38" t="s">
        <v>36</v>
      </c>
      <c r="K1415" s="38" t="s">
        <v>104</v>
      </c>
      <c r="L1415" s="38">
        <v>1407</v>
      </c>
      <c r="M1415" s="38">
        <v>800</v>
      </c>
      <c r="N1415" s="2">
        <v>131652.64000000001</v>
      </c>
      <c r="O1415" s="2">
        <v>1</v>
      </c>
      <c r="P1415" s="2">
        <v>0</v>
      </c>
      <c r="Q1415" s="3">
        <v>2.8958021654559999E-3</v>
      </c>
      <c r="R1415" s="48" t="s">
        <v>2195</v>
      </c>
      <c r="S1415" s="25">
        <v>0</v>
      </c>
      <c r="T1415" s="23">
        <v>0</v>
      </c>
      <c r="U1415" s="36">
        <f>VLOOKUP(表2[[#This Row],[2014 Segment]],表3[],3)</f>
        <v>0</v>
      </c>
      <c r="V1415" s="50"/>
      <c r="W1415" s="25">
        <f>表2[[#This Row],[GR]]+表2[[#This Row],[根据BU需调整GR]]</f>
        <v>0</v>
      </c>
      <c r="X1415" s="23">
        <f>表2[[#This Row],[MAT销量]]*(1+表2[[#This Row],[调整后GR2]])</f>
        <v>0</v>
      </c>
      <c r="Y1415" s="23">
        <f>表2[[#This Row],[调整结果]]/12/114.03</f>
        <v>0</v>
      </c>
      <c r="Z1415" s="27">
        <f>ROUND(表2[[#This Row],[调整结果]]-表2[[#This Row],[14 ECI金额]],0)</f>
        <v>0</v>
      </c>
      <c r="AA1415" t="s">
        <v>2198</v>
      </c>
    </row>
    <row r="1416" spans="1:27" x14ac:dyDescent="0.2">
      <c r="A1416" t="s">
        <v>2049</v>
      </c>
      <c r="B1416" s="38" t="s">
        <v>544</v>
      </c>
      <c r="C1416" t="s">
        <v>2050</v>
      </c>
      <c r="D1416" s="38" t="s">
        <v>373</v>
      </c>
      <c r="E1416" s="38" t="s">
        <v>2056</v>
      </c>
      <c r="F1416">
        <v>12500009</v>
      </c>
      <c r="G1416" s="39" t="s">
        <v>2057</v>
      </c>
      <c r="H1416" s="39" t="s">
        <v>103</v>
      </c>
      <c r="I1416" s="38" t="s">
        <v>7</v>
      </c>
      <c r="J1416" s="38" t="s">
        <v>36</v>
      </c>
      <c r="K1416" s="38" t="s">
        <v>104</v>
      </c>
      <c r="L1416" s="38">
        <v>501</v>
      </c>
      <c r="M1416" s="38">
        <v>1200</v>
      </c>
      <c r="N1416" s="2">
        <v>47577.7</v>
      </c>
      <c r="O1416" s="2">
        <v>1</v>
      </c>
      <c r="P1416" s="2">
        <v>0</v>
      </c>
      <c r="Q1416" s="3">
        <v>0</v>
      </c>
      <c r="R1416" s="48" t="s">
        <v>2195</v>
      </c>
      <c r="S1416" s="25">
        <v>0</v>
      </c>
      <c r="T1416" s="23">
        <v>0</v>
      </c>
      <c r="U1416" s="36">
        <f>VLOOKUP(表2[[#This Row],[2014 Segment]],表3[],3)</f>
        <v>0</v>
      </c>
      <c r="V1416" s="50"/>
      <c r="W1416" s="25">
        <f>表2[[#This Row],[GR]]+表2[[#This Row],[根据BU需调整GR]]</f>
        <v>0</v>
      </c>
      <c r="X1416" s="23">
        <f>表2[[#This Row],[MAT销量]]*(1+表2[[#This Row],[调整后GR2]])</f>
        <v>0</v>
      </c>
      <c r="Y1416" s="23">
        <f>表2[[#This Row],[调整结果]]/12/114.03</f>
        <v>0</v>
      </c>
      <c r="Z1416" s="27">
        <f>ROUND(表2[[#This Row],[调整结果]]-表2[[#This Row],[14 ECI金额]],0)</f>
        <v>0</v>
      </c>
      <c r="AA1416" t="s">
        <v>2198</v>
      </c>
    </row>
    <row r="1417" spans="1:27" x14ac:dyDescent="0.2">
      <c r="A1417" t="s">
        <v>2049</v>
      </c>
      <c r="B1417" s="38" t="s">
        <v>544</v>
      </c>
      <c r="C1417" t="s">
        <v>2050</v>
      </c>
      <c r="D1417" s="38" t="s">
        <v>373</v>
      </c>
      <c r="E1417" s="38" t="s">
        <v>2058</v>
      </c>
      <c r="F1417">
        <v>12500011</v>
      </c>
      <c r="G1417" s="39" t="s">
        <v>2059</v>
      </c>
      <c r="H1417" s="39" t="s">
        <v>105</v>
      </c>
      <c r="I1417" s="38" t="s">
        <v>7</v>
      </c>
      <c r="J1417" s="38" t="s">
        <v>36</v>
      </c>
      <c r="K1417" s="38" t="s">
        <v>106</v>
      </c>
      <c r="L1417" s="38">
        <v>300</v>
      </c>
      <c r="M1417" s="38">
        <v>800</v>
      </c>
      <c r="N1417" s="2">
        <v>36000</v>
      </c>
      <c r="O1417" s="2">
        <v>1</v>
      </c>
      <c r="P1417" s="2">
        <v>0</v>
      </c>
      <c r="Q1417" s="3">
        <v>0</v>
      </c>
      <c r="R1417" s="48" t="s">
        <v>2195</v>
      </c>
      <c r="S1417" s="25">
        <v>0</v>
      </c>
      <c r="T1417" s="23">
        <v>0</v>
      </c>
      <c r="U1417" s="36">
        <f>VLOOKUP(表2[[#This Row],[2014 Segment]],表3[],3)</f>
        <v>0</v>
      </c>
      <c r="V1417" s="50"/>
      <c r="W1417" s="25">
        <f>表2[[#This Row],[GR]]+表2[[#This Row],[根据BU需调整GR]]</f>
        <v>0</v>
      </c>
      <c r="X1417" s="23">
        <f>表2[[#This Row],[MAT销量]]*(1+表2[[#This Row],[调整后GR2]])</f>
        <v>0</v>
      </c>
      <c r="Y1417" s="23">
        <f>表2[[#This Row],[调整结果]]/12/114.03</f>
        <v>0</v>
      </c>
      <c r="Z1417" s="27">
        <f>ROUND(表2[[#This Row],[调整结果]]-表2[[#This Row],[14 ECI金额]],0)</f>
        <v>0</v>
      </c>
      <c r="AA1417" t="s">
        <v>2198</v>
      </c>
    </row>
    <row r="1418" spans="1:27" x14ac:dyDescent="0.2">
      <c r="A1418" t="s">
        <v>2049</v>
      </c>
      <c r="B1418" s="38" t="s">
        <v>544</v>
      </c>
      <c r="C1418" t="s">
        <v>2050</v>
      </c>
      <c r="D1418" s="38" t="s">
        <v>373</v>
      </c>
      <c r="E1418" s="38" t="s">
        <v>2054</v>
      </c>
      <c r="F1418">
        <v>12500013</v>
      </c>
      <c r="G1418" s="39" t="s">
        <v>585</v>
      </c>
      <c r="H1418" s="39" t="s">
        <v>105</v>
      </c>
      <c r="I1418" s="38" t="s">
        <v>7</v>
      </c>
      <c r="J1418" s="38" t="s">
        <v>36</v>
      </c>
      <c r="K1418" s="38" t="s">
        <v>104</v>
      </c>
      <c r="L1418" s="38">
        <v>600</v>
      </c>
      <c r="M1418" s="38">
        <v>800</v>
      </c>
      <c r="N1418" s="2">
        <v>36000</v>
      </c>
      <c r="O1418" s="2">
        <v>1</v>
      </c>
      <c r="P1418" s="2">
        <v>5149.0666666667003</v>
      </c>
      <c r="Q1418" s="3">
        <v>0.28377222222221998</v>
      </c>
      <c r="R1418" s="48" t="s">
        <v>2196</v>
      </c>
      <c r="S1418" s="25">
        <v>0</v>
      </c>
      <c r="T1418" s="23">
        <v>5149.07</v>
      </c>
      <c r="U1418" s="36">
        <f>VLOOKUP(表2[[#This Row],[2014 Segment]],表3[],3)</f>
        <v>0</v>
      </c>
      <c r="V1418" s="50"/>
      <c r="W1418" s="25">
        <f>表2[[#This Row],[GR]]+表2[[#This Row],[根据BU需调整GR]]</f>
        <v>0</v>
      </c>
      <c r="X1418" s="23">
        <f>表2[[#This Row],[MAT销量]]*(1+表2[[#This Row],[调整后GR2]])</f>
        <v>5149.0666666667003</v>
      </c>
      <c r="Y1418" s="23">
        <f>表2[[#This Row],[调整结果]]/12/114.03</f>
        <v>3.7629473725238243</v>
      </c>
      <c r="Z1418" s="27">
        <f>ROUND(表2[[#This Row],[调整结果]]-表2[[#This Row],[14 ECI金额]],0)</f>
        <v>0</v>
      </c>
      <c r="AA1418" t="s">
        <v>2198</v>
      </c>
    </row>
    <row r="1419" spans="1:27" x14ac:dyDescent="0.2">
      <c r="A1419" t="s">
        <v>2049</v>
      </c>
      <c r="B1419" s="38" t="s">
        <v>544</v>
      </c>
      <c r="C1419" t="s">
        <v>2050</v>
      </c>
      <c r="D1419" s="38" t="s">
        <v>373</v>
      </c>
      <c r="E1419" s="38" t="s">
        <v>2051</v>
      </c>
      <c r="F1419">
        <v>12500017</v>
      </c>
      <c r="G1419" s="39" t="s">
        <v>2060</v>
      </c>
      <c r="H1419" s="39" t="s">
        <v>103</v>
      </c>
      <c r="I1419" s="38" t="s">
        <v>7</v>
      </c>
      <c r="J1419" s="38" t="s">
        <v>36</v>
      </c>
      <c r="K1419" s="38" t="s">
        <v>104</v>
      </c>
      <c r="L1419" s="38">
        <v>200</v>
      </c>
      <c r="M1419" s="38">
        <v>500</v>
      </c>
      <c r="N1419" s="2">
        <v>36000</v>
      </c>
      <c r="O1419" s="2">
        <v>1</v>
      </c>
      <c r="P1419" s="2">
        <v>12100.306666667</v>
      </c>
      <c r="Q1419" s="3">
        <v>0.41653638888889</v>
      </c>
      <c r="R1419" s="48" t="s">
        <v>2196</v>
      </c>
      <c r="S1419" s="25">
        <v>0</v>
      </c>
      <c r="T1419" s="23">
        <v>12100.31</v>
      </c>
      <c r="U1419" s="36">
        <f>VLOOKUP(表2[[#This Row],[2014 Segment]],表3[],3)</f>
        <v>0</v>
      </c>
      <c r="V1419" s="50"/>
      <c r="W1419" s="25">
        <f>表2[[#This Row],[GR]]+表2[[#This Row],[根据BU需调整GR]]</f>
        <v>0</v>
      </c>
      <c r="X1419" s="23">
        <f>表2[[#This Row],[MAT销量]]*(1+表2[[#This Row],[调整后GR2]])</f>
        <v>12100.306666667</v>
      </c>
      <c r="Y1419" s="23">
        <f>表2[[#This Row],[调整结果]]/12/114.03</f>
        <v>8.8429263254311739</v>
      </c>
      <c r="Z1419" s="27">
        <f>ROUND(表2[[#This Row],[调整结果]]-表2[[#This Row],[14 ECI金额]],0)</f>
        <v>0</v>
      </c>
      <c r="AA1419" t="s">
        <v>2198</v>
      </c>
    </row>
    <row r="1420" spans="1:27" x14ac:dyDescent="0.2">
      <c r="A1420" t="s">
        <v>2049</v>
      </c>
      <c r="B1420" s="38" t="s">
        <v>544</v>
      </c>
      <c r="C1420" t="s">
        <v>2050</v>
      </c>
      <c r="D1420" s="38" t="s">
        <v>373</v>
      </c>
      <c r="E1420" s="38" t="s">
        <v>2056</v>
      </c>
      <c r="F1420">
        <v>12500020</v>
      </c>
      <c r="G1420" s="39" t="s">
        <v>27</v>
      </c>
      <c r="H1420" s="39" t="s">
        <v>103</v>
      </c>
      <c r="I1420" s="38" t="s">
        <v>7</v>
      </c>
      <c r="J1420" s="38" t="s">
        <v>36</v>
      </c>
      <c r="K1420" s="38" t="s">
        <v>104</v>
      </c>
      <c r="L1420" s="38">
        <v>4300</v>
      </c>
      <c r="M1420" s="38">
        <v>12000</v>
      </c>
      <c r="N1420" s="2">
        <v>6097252.8975999998</v>
      </c>
      <c r="O1420" s="2">
        <v>9</v>
      </c>
      <c r="P1420" s="2">
        <v>3463058.04</v>
      </c>
      <c r="Q1420" s="3">
        <v>0.47291208982573002</v>
      </c>
      <c r="R1420" s="48" t="s">
        <v>67</v>
      </c>
      <c r="S1420" s="25">
        <v>0.22</v>
      </c>
      <c r="T1420" s="23">
        <v>4224930.8099999996</v>
      </c>
      <c r="U1420" s="36">
        <f>VLOOKUP(表2[[#This Row],[2014 Segment]],表3[],3)</f>
        <v>0</v>
      </c>
      <c r="V1420" s="50"/>
      <c r="W1420" s="25">
        <f>表2[[#This Row],[GR]]+表2[[#This Row],[根据BU需调整GR]]</f>
        <v>0.22</v>
      </c>
      <c r="X1420" s="23">
        <f>表2[[#This Row],[MAT销量]]*(1+表2[[#This Row],[调整后GR2]])</f>
        <v>4224930.8087999998</v>
      </c>
      <c r="Y1420" s="23">
        <f>表2[[#This Row],[调整结果]]/12/114.03</f>
        <v>3087.5871910900642</v>
      </c>
      <c r="Z1420" s="27">
        <f>ROUND(表2[[#This Row],[调整结果]]-表2[[#This Row],[14 ECI金额]],0)</f>
        <v>0</v>
      </c>
      <c r="AA1420" t="s">
        <v>2198</v>
      </c>
    </row>
    <row r="1421" spans="1:27" x14ac:dyDescent="0.2">
      <c r="A1421" t="s">
        <v>2049</v>
      </c>
      <c r="B1421" s="38" t="s">
        <v>544</v>
      </c>
      <c r="C1421" t="s">
        <v>2050</v>
      </c>
      <c r="D1421" s="38" t="s">
        <v>373</v>
      </c>
      <c r="E1421" s="38" t="s">
        <v>2053</v>
      </c>
      <c r="F1421">
        <v>12500021</v>
      </c>
      <c r="G1421" s="39" t="s">
        <v>2061</v>
      </c>
      <c r="H1421" s="39" t="s">
        <v>105</v>
      </c>
      <c r="I1421" s="38" t="s">
        <v>7</v>
      </c>
      <c r="J1421" s="38" t="s">
        <v>36</v>
      </c>
      <c r="K1421" s="38" t="s">
        <v>104</v>
      </c>
      <c r="L1421" s="38">
        <v>500</v>
      </c>
      <c r="M1421" s="38">
        <v>1200</v>
      </c>
      <c r="N1421" s="2">
        <v>47520</v>
      </c>
      <c r="O1421" s="2">
        <v>1</v>
      </c>
      <c r="P1421" s="2">
        <v>19309</v>
      </c>
      <c r="Q1421" s="3">
        <v>0.37856060606060998</v>
      </c>
      <c r="R1421" s="48" t="s">
        <v>2196</v>
      </c>
      <c r="S1421" s="25">
        <v>0</v>
      </c>
      <c r="T1421" s="23">
        <v>19309</v>
      </c>
      <c r="U1421" s="36">
        <f>VLOOKUP(表2[[#This Row],[2014 Segment]],表3[],3)</f>
        <v>0</v>
      </c>
      <c r="V1421" s="50"/>
      <c r="W1421" s="25">
        <f>表2[[#This Row],[GR]]+表2[[#This Row],[根据BU需调整GR]]</f>
        <v>0</v>
      </c>
      <c r="X1421" s="23">
        <f>表2[[#This Row],[MAT销量]]*(1+表2[[#This Row],[调整后GR2]])</f>
        <v>19309</v>
      </c>
      <c r="Y1421" s="23">
        <f>表2[[#This Row],[调整结果]]/12/114.03</f>
        <v>14.111052646964248</v>
      </c>
      <c r="Z1421" s="27">
        <f>ROUND(表2[[#This Row],[调整结果]]-表2[[#This Row],[14 ECI金额]],0)</f>
        <v>0</v>
      </c>
      <c r="AA1421" t="s">
        <v>2198</v>
      </c>
    </row>
    <row r="1422" spans="1:27" x14ac:dyDescent="0.2">
      <c r="A1422" t="s">
        <v>2049</v>
      </c>
      <c r="B1422" s="38" t="s">
        <v>544</v>
      </c>
      <c r="C1422" t="s">
        <v>2050</v>
      </c>
      <c r="D1422" s="38" t="s">
        <v>373</v>
      </c>
      <c r="E1422" s="38" t="s">
        <v>2051</v>
      </c>
      <c r="F1422">
        <v>12500023</v>
      </c>
      <c r="G1422" s="39" t="s">
        <v>2062</v>
      </c>
      <c r="H1422" s="39" t="s">
        <v>105</v>
      </c>
      <c r="I1422" s="38" t="s">
        <v>7</v>
      </c>
      <c r="J1422" s="38" t="s">
        <v>36</v>
      </c>
      <c r="K1422" s="38" t="s">
        <v>106</v>
      </c>
      <c r="L1422" s="38">
        <v>400</v>
      </c>
      <c r="M1422" s="38">
        <v>600</v>
      </c>
      <c r="N1422" s="2">
        <v>42000</v>
      </c>
      <c r="O1422" s="2">
        <v>1</v>
      </c>
      <c r="P1422" s="2">
        <v>49431.786666667002</v>
      </c>
      <c r="Q1422" s="3">
        <v>0.85544857142857</v>
      </c>
      <c r="R1422" s="48" t="s">
        <v>2197</v>
      </c>
      <c r="S1422" s="25">
        <v>0</v>
      </c>
      <c r="T1422" s="23">
        <v>49431.79</v>
      </c>
      <c r="U1422" s="36">
        <f>VLOOKUP(表2[[#This Row],[2014 Segment]],表3[],3)</f>
        <v>0</v>
      </c>
      <c r="V1422" s="50"/>
      <c r="W1422" s="25">
        <f>表2[[#This Row],[GR]]+表2[[#This Row],[根据BU需调整GR]]</f>
        <v>0</v>
      </c>
      <c r="X1422" s="23">
        <f>表2[[#This Row],[MAT销量]]*(1+表2[[#This Row],[调整后GR2]])</f>
        <v>49431.786666667002</v>
      </c>
      <c r="Y1422" s="23">
        <f>表2[[#This Row],[调整结果]]/12/114.03</f>
        <v>36.124840441599432</v>
      </c>
      <c r="Z1422" s="27">
        <f>ROUND(表2[[#This Row],[调整结果]]-表2[[#This Row],[14 ECI金额]],0)</f>
        <v>0</v>
      </c>
      <c r="AA1422" t="s">
        <v>2198</v>
      </c>
    </row>
    <row r="1423" spans="1:27" x14ac:dyDescent="0.2">
      <c r="A1423" t="s">
        <v>2049</v>
      </c>
      <c r="B1423" s="38" t="s">
        <v>544</v>
      </c>
      <c r="C1423" t="s">
        <v>2050</v>
      </c>
      <c r="D1423" s="38" t="s">
        <v>373</v>
      </c>
      <c r="E1423" s="38" t="s">
        <v>2056</v>
      </c>
      <c r="F1423">
        <v>12500024</v>
      </c>
      <c r="G1423" s="39" t="s">
        <v>2063</v>
      </c>
      <c r="H1423" s="39" t="s">
        <v>103</v>
      </c>
      <c r="I1423" s="38" t="s">
        <v>7</v>
      </c>
      <c r="J1423" s="38" t="s">
        <v>36</v>
      </c>
      <c r="K1423" s="38" t="s">
        <v>106</v>
      </c>
      <c r="L1423" s="38">
        <v>400</v>
      </c>
      <c r="M1423" s="38">
        <v>600</v>
      </c>
      <c r="N1423" s="2">
        <v>137210.26</v>
      </c>
      <c r="O1423" s="2">
        <v>1</v>
      </c>
      <c r="P1423" s="2">
        <v>1287.2666666667001</v>
      </c>
      <c r="Q1423" s="3">
        <v>5.0446956371921002E-2</v>
      </c>
      <c r="R1423" s="48" t="s">
        <v>2195</v>
      </c>
      <c r="S1423" s="25">
        <v>0</v>
      </c>
      <c r="T1423" s="23">
        <v>1287.27</v>
      </c>
      <c r="U1423" s="36">
        <f>VLOOKUP(表2[[#This Row],[2014 Segment]],表3[],3)</f>
        <v>0</v>
      </c>
      <c r="V1423" s="50"/>
      <c r="W1423" s="25">
        <f>表2[[#This Row],[GR]]+表2[[#This Row],[根据BU需调整GR]]</f>
        <v>0</v>
      </c>
      <c r="X1423" s="23">
        <f>表2[[#This Row],[MAT销量]]*(1+表2[[#This Row],[调整后GR2]])</f>
        <v>1287.2666666667001</v>
      </c>
      <c r="Y1423" s="23">
        <f>表2[[#This Row],[调整结果]]/12/114.03</f>
        <v>0.94073684313097439</v>
      </c>
      <c r="Z1423" s="27">
        <f>ROUND(表2[[#This Row],[调整结果]]-表2[[#This Row],[14 ECI金额]],0)</f>
        <v>0</v>
      </c>
      <c r="AA1423" t="s">
        <v>2198</v>
      </c>
    </row>
    <row r="1424" spans="1:27" x14ac:dyDescent="0.2">
      <c r="A1424" t="s">
        <v>2049</v>
      </c>
      <c r="B1424" s="38" t="s">
        <v>544</v>
      </c>
      <c r="C1424" t="s">
        <v>2050</v>
      </c>
      <c r="D1424" s="38" t="s">
        <v>373</v>
      </c>
      <c r="E1424" s="38" t="s">
        <v>2054</v>
      </c>
      <c r="F1424">
        <v>12500025</v>
      </c>
      <c r="G1424" s="39" t="s">
        <v>546</v>
      </c>
      <c r="H1424" s="39" t="s">
        <v>103</v>
      </c>
      <c r="I1424" s="38" t="s">
        <v>7</v>
      </c>
      <c r="J1424" s="38" t="s">
        <v>36</v>
      </c>
      <c r="K1424" s="38" t="s">
        <v>104</v>
      </c>
      <c r="L1424" s="38">
        <v>2300</v>
      </c>
      <c r="M1424" s="38">
        <v>6000</v>
      </c>
      <c r="N1424" s="2">
        <v>2942151.25</v>
      </c>
      <c r="O1424" s="2">
        <v>7</v>
      </c>
      <c r="P1424" s="2">
        <v>219868.90666666999</v>
      </c>
      <c r="Q1424" s="3">
        <v>4.7395353994801999E-2</v>
      </c>
      <c r="R1424" s="48" t="s">
        <v>410</v>
      </c>
      <c r="S1424" s="25">
        <v>0.21</v>
      </c>
      <c r="T1424" s="23">
        <v>266041.38</v>
      </c>
      <c r="U1424" s="36">
        <f>VLOOKUP(表2[[#This Row],[2014 Segment]],表3[],3)</f>
        <v>0</v>
      </c>
      <c r="V1424" s="50"/>
      <c r="W1424" s="25">
        <f>表2[[#This Row],[GR]]+表2[[#This Row],[根据BU需调整GR]]</f>
        <v>0.21</v>
      </c>
      <c r="X1424" s="23">
        <f>表2[[#This Row],[MAT销量]]*(1+表2[[#This Row],[调整后GR2]])</f>
        <v>266041.37706667068</v>
      </c>
      <c r="Y1424" s="23">
        <f>表2[[#This Row],[调整结果]]/12/114.03</f>
        <v>194.42352675222213</v>
      </c>
      <c r="Z1424" s="27">
        <f>ROUND(表2[[#This Row],[调整结果]]-表2[[#This Row],[14 ECI金额]],0)</f>
        <v>0</v>
      </c>
      <c r="AA1424" t="s">
        <v>2198</v>
      </c>
    </row>
    <row r="1425" spans="1:27" x14ac:dyDescent="0.2">
      <c r="A1425" t="s">
        <v>2049</v>
      </c>
      <c r="B1425" s="38" t="s">
        <v>544</v>
      </c>
      <c r="C1425" t="s">
        <v>2050</v>
      </c>
      <c r="D1425" s="38" t="s">
        <v>373</v>
      </c>
      <c r="E1425" s="38" t="s">
        <v>2054</v>
      </c>
      <c r="F1425">
        <v>12500026</v>
      </c>
      <c r="G1425" s="39" t="s">
        <v>2064</v>
      </c>
      <c r="H1425" s="39" t="s">
        <v>105</v>
      </c>
      <c r="I1425" s="38" t="s">
        <v>7</v>
      </c>
      <c r="J1425" s="38" t="s">
        <v>36</v>
      </c>
      <c r="K1425" s="38" t="s">
        <v>106</v>
      </c>
      <c r="L1425" s="38">
        <v>380</v>
      </c>
      <c r="M1425" s="38">
        <v>300</v>
      </c>
      <c r="N1425" s="2">
        <v>36000</v>
      </c>
      <c r="O1425" s="2">
        <v>1</v>
      </c>
      <c r="P1425" s="2">
        <v>0</v>
      </c>
      <c r="Q1425" s="3">
        <v>0</v>
      </c>
      <c r="R1425" s="48" t="s">
        <v>2195</v>
      </c>
      <c r="S1425" s="25">
        <v>0</v>
      </c>
      <c r="T1425" s="23">
        <v>0</v>
      </c>
      <c r="U1425" s="36">
        <f>VLOOKUP(表2[[#This Row],[2014 Segment]],表3[],3)</f>
        <v>0</v>
      </c>
      <c r="V1425" s="50"/>
      <c r="W1425" s="25">
        <f>表2[[#This Row],[GR]]+表2[[#This Row],[根据BU需调整GR]]</f>
        <v>0</v>
      </c>
      <c r="X1425" s="23">
        <f>表2[[#This Row],[MAT销量]]*(1+表2[[#This Row],[调整后GR2]])</f>
        <v>0</v>
      </c>
      <c r="Y1425" s="23">
        <f>表2[[#This Row],[调整结果]]/12/114.03</f>
        <v>0</v>
      </c>
      <c r="Z1425" s="27">
        <f>ROUND(表2[[#This Row],[调整结果]]-表2[[#This Row],[14 ECI金额]],0)</f>
        <v>0</v>
      </c>
      <c r="AA1425" t="s">
        <v>2198</v>
      </c>
    </row>
    <row r="1426" spans="1:27" x14ac:dyDescent="0.2">
      <c r="A1426" t="s">
        <v>2049</v>
      </c>
      <c r="B1426" s="38" t="s">
        <v>544</v>
      </c>
      <c r="C1426" t="s">
        <v>2050</v>
      </c>
      <c r="D1426" s="38" t="s">
        <v>373</v>
      </c>
      <c r="E1426" s="38" t="s">
        <v>2054</v>
      </c>
      <c r="F1426">
        <v>12500027</v>
      </c>
      <c r="G1426" s="39" t="s">
        <v>2065</v>
      </c>
      <c r="H1426" s="39" t="s">
        <v>103</v>
      </c>
      <c r="I1426" s="38" t="s">
        <v>7</v>
      </c>
      <c r="J1426" s="38" t="s">
        <v>36</v>
      </c>
      <c r="K1426" s="38" t="s">
        <v>104</v>
      </c>
      <c r="L1426" s="38">
        <v>2000</v>
      </c>
      <c r="M1426" s="38">
        <v>1200</v>
      </c>
      <c r="N1426" s="2">
        <v>39417.9</v>
      </c>
      <c r="O1426" s="2">
        <v>1</v>
      </c>
      <c r="P1426" s="2">
        <v>14159.933333333</v>
      </c>
      <c r="Q1426" s="3">
        <v>0.47123514951328999</v>
      </c>
      <c r="R1426" s="48" t="s">
        <v>2196</v>
      </c>
      <c r="S1426" s="25">
        <v>0</v>
      </c>
      <c r="T1426" s="23">
        <v>14159.93</v>
      </c>
      <c r="U1426" s="36">
        <f>VLOOKUP(表2[[#This Row],[2014 Segment]],表3[],3)</f>
        <v>0</v>
      </c>
      <c r="V1426" s="50"/>
      <c r="W1426" s="25">
        <f>表2[[#This Row],[GR]]+表2[[#This Row],[根据BU需调整GR]]</f>
        <v>0</v>
      </c>
      <c r="X1426" s="23">
        <f>表2[[#This Row],[MAT销量]]*(1+表2[[#This Row],[调整后GR2]])</f>
        <v>14159.933333333</v>
      </c>
      <c r="Y1426" s="23">
        <f>表2[[#This Row],[调整结果]]/12/114.03</f>
        <v>10.348105274440204</v>
      </c>
      <c r="Z1426" s="27">
        <f>ROUND(表2[[#This Row],[调整结果]]-表2[[#This Row],[14 ECI金额]],0)</f>
        <v>0</v>
      </c>
      <c r="AA1426" t="s">
        <v>2198</v>
      </c>
    </row>
    <row r="1427" spans="1:27" x14ac:dyDescent="0.2">
      <c r="A1427" t="s">
        <v>2049</v>
      </c>
      <c r="B1427" s="38" t="s">
        <v>544</v>
      </c>
      <c r="C1427" t="s">
        <v>2050</v>
      </c>
      <c r="D1427" s="38" t="s">
        <v>373</v>
      </c>
      <c r="E1427" s="38" t="s">
        <v>2053</v>
      </c>
      <c r="F1427">
        <v>12500028</v>
      </c>
      <c r="G1427" s="39" t="s">
        <v>2066</v>
      </c>
      <c r="H1427" s="39" t="s">
        <v>103</v>
      </c>
      <c r="I1427" s="38" t="s">
        <v>7</v>
      </c>
      <c r="J1427" s="38" t="s">
        <v>36</v>
      </c>
      <c r="K1427" s="38" t="s">
        <v>104</v>
      </c>
      <c r="L1427" s="38">
        <v>1000</v>
      </c>
      <c r="M1427" s="38">
        <v>1100</v>
      </c>
      <c r="N1427" s="2">
        <v>36000</v>
      </c>
      <c r="O1427" s="2">
        <v>1</v>
      </c>
      <c r="P1427" s="2">
        <v>41193.599999999999</v>
      </c>
      <c r="Q1427" s="3">
        <v>0.64365555555555998</v>
      </c>
      <c r="R1427" s="48" t="s">
        <v>2197</v>
      </c>
      <c r="S1427" s="25">
        <v>0</v>
      </c>
      <c r="T1427" s="23">
        <v>41193.599999999999</v>
      </c>
      <c r="U1427" s="36">
        <f>VLOOKUP(表2[[#This Row],[2014 Segment]],表3[],3)</f>
        <v>0</v>
      </c>
      <c r="V1427" s="50"/>
      <c r="W1427" s="25">
        <f>表2[[#This Row],[GR]]+表2[[#This Row],[根据BU需调整GR]]</f>
        <v>0</v>
      </c>
      <c r="X1427" s="23">
        <f>表2[[#This Row],[MAT销量]]*(1+表2[[#This Row],[调整后GR2]])</f>
        <v>41193.599999999999</v>
      </c>
      <c r="Y1427" s="23">
        <f>表2[[#This Row],[调整结果]]/12/114.03</f>
        <v>30.104358502148553</v>
      </c>
      <c r="Z1427" s="27">
        <f>ROUND(表2[[#This Row],[调整结果]]-表2[[#This Row],[14 ECI金额]],0)</f>
        <v>0</v>
      </c>
      <c r="AA1427" t="s">
        <v>2198</v>
      </c>
    </row>
    <row r="1428" spans="1:27" x14ac:dyDescent="0.2">
      <c r="A1428" t="s">
        <v>2049</v>
      </c>
      <c r="B1428" s="38" t="s">
        <v>544</v>
      </c>
      <c r="C1428" t="s">
        <v>2050</v>
      </c>
      <c r="D1428" s="38" t="s">
        <v>373</v>
      </c>
      <c r="E1428" s="38" t="s">
        <v>2051</v>
      </c>
      <c r="F1428">
        <v>12500029</v>
      </c>
      <c r="G1428" s="39" t="s">
        <v>228</v>
      </c>
      <c r="H1428" s="39" t="s">
        <v>103</v>
      </c>
      <c r="I1428" s="38" t="s">
        <v>7</v>
      </c>
      <c r="J1428" s="38" t="s">
        <v>36</v>
      </c>
      <c r="K1428" s="38" t="s">
        <v>104</v>
      </c>
      <c r="L1428" s="38">
        <v>2200</v>
      </c>
      <c r="M1428" s="38">
        <v>3000</v>
      </c>
      <c r="N1428" s="2">
        <v>478905.35</v>
      </c>
      <c r="O1428" s="2">
        <v>2</v>
      </c>
      <c r="P1428" s="2">
        <v>265180.79999999999</v>
      </c>
      <c r="Q1428" s="3">
        <v>0.58876151623698003</v>
      </c>
      <c r="R1428" s="48" t="s">
        <v>2197</v>
      </c>
      <c r="S1428" s="25">
        <v>0</v>
      </c>
      <c r="T1428" s="23">
        <v>265180.79999999999</v>
      </c>
      <c r="U1428" s="36">
        <f>VLOOKUP(表2[[#This Row],[2014 Segment]],表3[],3)</f>
        <v>0</v>
      </c>
      <c r="V1428" s="50"/>
      <c r="W1428" s="25">
        <f>表2[[#This Row],[GR]]+表2[[#This Row],[根据BU需调整GR]]</f>
        <v>0</v>
      </c>
      <c r="X1428" s="23">
        <f>表2[[#This Row],[MAT销量]]*(1+表2[[#This Row],[调整后GR2]])</f>
        <v>265180.79999999999</v>
      </c>
      <c r="Y1428" s="23">
        <f>表2[[#This Row],[调整结果]]/12/114.03</f>
        <v>193.794615452074</v>
      </c>
      <c r="Z1428" s="27">
        <f>ROUND(表2[[#This Row],[调整结果]]-表2[[#This Row],[14 ECI金额]],0)</f>
        <v>0</v>
      </c>
      <c r="AA1428" t="s">
        <v>2198</v>
      </c>
    </row>
    <row r="1429" spans="1:27" x14ac:dyDescent="0.2">
      <c r="A1429" t="s">
        <v>2049</v>
      </c>
      <c r="B1429" s="38" t="s">
        <v>544</v>
      </c>
      <c r="C1429" t="s">
        <v>2050</v>
      </c>
      <c r="D1429" s="38" t="s">
        <v>373</v>
      </c>
      <c r="E1429" s="38" t="s">
        <v>2067</v>
      </c>
      <c r="F1429">
        <v>12500032</v>
      </c>
      <c r="G1429" s="39" t="s">
        <v>2068</v>
      </c>
      <c r="H1429" s="39" t="s">
        <v>103</v>
      </c>
      <c r="I1429" s="38" t="s">
        <v>7</v>
      </c>
      <c r="J1429" s="38" t="s">
        <v>2069</v>
      </c>
      <c r="K1429" s="38" t="s">
        <v>104</v>
      </c>
      <c r="L1429" s="38">
        <v>1200</v>
      </c>
      <c r="M1429" s="38">
        <v>1200</v>
      </c>
      <c r="N1429" s="2">
        <v>204342.84</v>
      </c>
      <c r="O1429" s="2">
        <v>2</v>
      </c>
      <c r="P1429" s="2">
        <v>211631.10666667001</v>
      </c>
      <c r="Q1429" s="3">
        <v>0.95536741096483002</v>
      </c>
      <c r="R1429" s="48" t="s">
        <v>2197</v>
      </c>
      <c r="S1429" s="25">
        <v>0</v>
      </c>
      <c r="T1429" s="23">
        <v>211631.11</v>
      </c>
      <c r="U1429" s="36">
        <f>VLOOKUP(表2[[#This Row],[2014 Segment]],表3[],3)</f>
        <v>0</v>
      </c>
      <c r="V1429" s="50"/>
      <c r="W1429" s="25">
        <f>表2[[#This Row],[GR]]+表2[[#This Row],[根据BU需调整GR]]</f>
        <v>0</v>
      </c>
      <c r="X1429" s="23">
        <f>表2[[#This Row],[MAT销量]]*(1+表2[[#This Row],[调整后GR2]])</f>
        <v>211631.10666667001</v>
      </c>
      <c r="Y1429" s="23">
        <f>表2[[#This Row],[调整结果]]/12/114.03</f>
        <v>154.66040125893039</v>
      </c>
      <c r="Z1429" s="27">
        <f>ROUND(表2[[#This Row],[调整结果]]-表2[[#This Row],[14 ECI金额]],0)</f>
        <v>0</v>
      </c>
      <c r="AA1429" t="s">
        <v>2198</v>
      </c>
    </row>
    <row r="1430" spans="1:27" x14ac:dyDescent="0.2">
      <c r="A1430" t="s">
        <v>2049</v>
      </c>
      <c r="B1430" s="38" t="s">
        <v>544</v>
      </c>
      <c r="C1430" t="s">
        <v>2050</v>
      </c>
      <c r="D1430" s="38" t="s">
        <v>373</v>
      </c>
      <c r="E1430" s="38" t="s">
        <v>2067</v>
      </c>
      <c r="F1430">
        <v>12500037</v>
      </c>
      <c r="G1430" s="39" t="s">
        <v>2070</v>
      </c>
      <c r="H1430" s="39" t="s">
        <v>105</v>
      </c>
      <c r="I1430" s="38" t="s">
        <v>7</v>
      </c>
      <c r="J1430" s="38" t="s">
        <v>2071</v>
      </c>
      <c r="K1430" s="38" t="s">
        <v>106</v>
      </c>
      <c r="L1430" s="38">
        <v>400</v>
      </c>
      <c r="M1430" s="38">
        <v>200</v>
      </c>
      <c r="N1430" s="2">
        <v>204071</v>
      </c>
      <c r="O1430" s="2">
        <v>2</v>
      </c>
      <c r="P1430" s="2">
        <v>36045.333333333001</v>
      </c>
      <c r="Q1430" s="3">
        <v>0.20720043514267</v>
      </c>
      <c r="R1430" s="48" t="s">
        <v>2196</v>
      </c>
      <c r="S1430" s="25">
        <v>0</v>
      </c>
      <c r="T1430" s="23">
        <v>36045.33</v>
      </c>
      <c r="U1430" s="36">
        <f>VLOOKUP(表2[[#This Row],[2014 Segment]],表3[],3)</f>
        <v>0</v>
      </c>
      <c r="V1430" s="50"/>
      <c r="W1430" s="25">
        <f>表2[[#This Row],[GR]]+表2[[#This Row],[根据BU需调整GR]]</f>
        <v>0</v>
      </c>
      <c r="X1430" s="23">
        <f>表2[[#This Row],[MAT销量]]*(1+表2[[#This Row],[调整后GR2]])</f>
        <v>36045.333333333001</v>
      </c>
      <c r="Y1430" s="23">
        <f>表2[[#This Row],[调整结果]]/12/114.03</f>
        <v>26.341995771093135</v>
      </c>
      <c r="Z1430" s="27">
        <f>ROUND(表2[[#This Row],[调整结果]]-表2[[#This Row],[14 ECI金额]],0)</f>
        <v>0</v>
      </c>
      <c r="AA1430" t="s">
        <v>2198</v>
      </c>
    </row>
    <row r="1431" spans="1:27" x14ac:dyDescent="0.2">
      <c r="A1431" t="s">
        <v>2049</v>
      </c>
      <c r="B1431" s="38" t="s">
        <v>544</v>
      </c>
      <c r="C1431" t="s">
        <v>2050</v>
      </c>
      <c r="D1431" s="38" t="s">
        <v>373</v>
      </c>
      <c r="E1431" s="38" t="s">
        <v>2067</v>
      </c>
      <c r="F1431">
        <v>12500039</v>
      </c>
      <c r="G1431" s="39" t="s">
        <v>2072</v>
      </c>
      <c r="H1431" s="39" t="s">
        <v>105</v>
      </c>
      <c r="I1431" s="38" t="s">
        <v>7</v>
      </c>
      <c r="J1431" s="38" t="s">
        <v>2071</v>
      </c>
      <c r="K1431" s="38" t="s">
        <v>104</v>
      </c>
      <c r="L1431" s="38">
        <v>800</v>
      </c>
      <c r="M1431" s="38">
        <v>800</v>
      </c>
      <c r="N1431" s="2">
        <v>204071</v>
      </c>
      <c r="O1431" s="2">
        <v>2</v>
      </c>
      <c r="P1431" s="2">
        <v>8238.6133333333</v>
      </c>
      <c r="Q1431" s="3">
        <v>5.9021223005718999E-2</v>
      </c>
      <c r="R1431" s="48" t="s">
        <v>2195</v>
      </c>
      <c r="S1431" s="25">
        <v>0</v>
      </c>
      <c r="T1431" s="23">
        <v>8238.61</v>
      </c>
      <c r="U1431" s="36">
        <f>VLOOKUP(表2[[#This Row],[2014 Segment]],表3[],3)</f>
        <v>0</v>
      </c>
      <c r="V1431" s="50"/>
      <c r="W1431" s="25">
        <f>表2[[#This Row],[GR]]+表2[[#This Row],[根据BU需调整GR]]</f>
        <v>0</v>
      </c>
      <c r="X1431" s="23">
        <f>表2[[#This Row],[MAT销量]]*(1+表2[[#This Row],[调整后GR2]])</f>
        <v>8238.6133333333</v>
      </c>
      <c r="Y1431" s="23">
        <f>表2[[#This Row],[调整结果]]/12/114.03</f>
        <v>6.0207937482338707</v>
      </c>
      <c r="Z1431" s="27">
        <f>ROUND(表2[[#This Row],[调整结果]]-表2[[#This Row],[14 ECI金额]],0)</f>
        <v>0</v>
      </c>
      <c r="AA1431" t="s">
        <v>2198</v>
      </c>
    </row>
    <row r="1432" spans="1:27" x14ac:dyDescent="0.2">
      <c r="A1432" t="s">
        <v>2049</v>
      </c>
      <c r="B1432" s="38" t="s">
        <v>544</v>
      </c>
      <c r="C1432" t="s">
        <v>2050</v>
      </c>
      <c r="D1432" s="38" t="s">
        <v>373</v>
      </c>
      <c r="E1432" s="38" t="s">
        <v>2054</v>
      </c>
      <c r="F1432">
        <v>12500040</v>
      </c>
      <c r="G1432" s="39" t="s">
        <v>2073</v>
      </c>
      <c r="H1432" s="39" t="s">
        <v>103</v>
      </c>
      <c r="I1432" s="38" t="s">
        <v>7</v>
      </c>
      <c r="J1432" s="38" t="s">
        <v>2074</v>
      </c>
      <c r="K1432" s="38" t="s">
        <v>104</v>
      </c>
      <c r="L1432" s="38">
        <v>1300</v>
      </c>
      <c r="M1432" s="38">
        <v>1500</v>
      </c>
      <c r="N1432" s="2">
        <v>107581.29</v>
      </c>
      <c r="O1432" s="2">
        <v>1</v>
      </c>
      <c r="P1432" s="2">
        <v>37073.386666667</v>
      </c>
      <c r="Q1432" s="3">
        <v>0.36314790424989002</v>
      </c>
      <c r="R1432" s="48" t="s">
        <v>2196</v>
      </c>
      <c r="S1432" s="25">
        <v>0</v>
      </c>
      <c r="T1432" s="23">
        <v>37073.39</v>
      </c>
      <c r="U1432" s="36">
        <f>VLOOKUP(表2[[#This Row],[2014 Segment]],表3[],3)</f>
        <v>0</v>
      </c>
      <c r="V1432" s="50"/>
      <c r="W1432" s="25">
        <f>表2[[#This Row],[GR]]+表2[[#This Row],[根据BU需调整GR]]</f>
        <v>0</v>
      </c>
      <c r="X1432" s="23">
        <f>表2[[#This Row],[MAT销量]]*(1+表2[[#This Row],[调整后GR2]])</f>
        <v>37073.386666667</v>
      </c>
      <c r="Y1432" s="23">
        <f>表2[[#This Row],[调整结果]]/12/114.03</f>
        <v>27.093299034367419</v>
      </c>
      <c r="Z1432" s="27">
        <f>ROUND(表2[[#This Row],[调整结果]]-表2[[#This Row],[14 ECI金额]],0)</f>
        <v>0</v>
      </c>
      <c r="AA1432" t="s">
        <v>2198</v>
      </c>
    </row>
    <row r="1433" spans="1:27" x14ac:dyDescent="0.2">
      <c r="A1433" t="s">
        <v>2049</v>
      </c>
      <c r="B1433" s="38" t="s">
        <v>544</v>
      </c>
      <c r="C1433" t="s">
        <v>2050</v>
      </c>
      <c r="D1433" s="38" t="s">
        <v>373</v>
      </c>
      <c r="E1433" s="38" t="s">
        <v>2067</v>
      </c>
      <c r="F1433">
        <v>12500042</v>
      </c>
      <c r="G1433" s="39" t="s">
        <v>2075</v>
      </c>
      <c r="H1433" s="39" t="s">
        <v>103</v>
      </c>
      <c r="I1433" s="38" t="s">
        <v>7</v>
      </c>
      <c r="J1433" s="38" t="s">
        <v>2076</v>
      </c>
      <c r="K1433" s="38" t="s">
        <v>104</v>
      </c>
      <c r="L1433" s="38">
        <v>501</v>
      </c>
      <c r="M1433" s="38">
        <v>400</v>
      </c>
      <c r="N1433" s="2">
        <v>36000</v>
      </c>
      <c r="O1433" s="2">
        <v>1</v>
      </c>
      <c r="P1433" s="2">
        <v>39133.573333332999</v>
      </c>
      <c r="Q1433" s="3">
        <v>0.83000833333333002</v>
      </c>
      <c r="R1433" s="48" t="s">
        <v>2197</v>
      </c>
      <c r="S1433" s="25">
        <v>0</v>
      </c>
      <c r="T1433" s="23">
        <v>39133.57</v>
      </c>
      <c r="U1433" s="36">
        <f>VLOOKUP(表2[[#This Row],[2014 Segment]],表3[],3)</f>
        <v>0</v>
      </c>
      <c r="V1433" s="50"/>
      <c r="W1433" s="25">
        <f>表2[[#This Row],[GR]]+表2[[#This Row],[根据BU需调整GR]]</f>
        <v>0</v>
      </c>
      <c r="X1433" s="23">
        <f>表2[[#This Row],[MAT销量]]*(1+表2[[#This Row],[调整后GR2]])</f>
        <v>39133.573333332999</v>
      </c>
      <c r="Y1433" s="23">
        <f>表2[[#This Row],[调整结果]]/12/114.03</f>
        <v>28.598887232404483</v>
      </c>
      <c r="Z1433" s="27">
        <f>ROUND(表2[[#This Row],[调整结果]]-表2[[#This Row],[14 ECI金额]],0)</f>
        <v>0</v>
      </c>
      <c r="AA1433" t="s">
        <v>2198</v>
      </c>
    </row>
    <row r="1434" spans="1:27" x14ac:dyDescent="0.2">
      <c r="A1434" t="s">
        <v>2049</v>
      </c>
      <c r="B1434" s="38" t="s">
        <v>544</v>
      </c>
      <c r="C1434" t="s">
        <v>2050</v>
      </c>
      <c r="D1434" s="38" t="s">
        <v>373</v>
      </c>
      <c r="E1434" s="38" t="s">
        <v>2051</v>
      </c>
      <c r="F1434">
        <v>12500044</v>
      </c>
      <c r="G1434" s="39" t="s">
        <v>2077</v>
      </c>
      <c r="H1434" s="39" t="s">
        <v>105</v>
      </c>
      <c r="I1434" s="38" t="s">
        <v>7</v>
      </c>
      <c r="J1434" s="38" t="s">
        <v>2078</v>
      </c>
      <c r="K1434" s="38" t="s">
        <v>104</v>
      </c>
      <c r="L1434" s="38">
        <v>1300</v>
      </c>
      <c r="M1434" s="38">
        <v>1600</v>
      </c>
      <c r="N1434" s="2">
        <v>156000</v>
      </c>
      <c r="O1434" s="2">
        <v>1</v>
      </c>
      <c r="P1434" s="2">
        <v>138512.50666667</v>
      </c>
      <c r="Q1434" s="3">
        <v>0.77818307692307997</v>
      </c>
      <c r="R1434" s="48" t="s">
        <v>2197</v>
      </c>
      <c r="S1434" s="25">
        <v>0</v>
      </c>
      <c r="T1434" s="23">
        <v>138512.51</v>
      </c>
      <c r="U1434" s="36">
        <f>VLOOKUP(表2[[#This Row],[2014 Segment]],表3[],3)</f>
        <v>0</v>
      </c>
      <c r="V1434" s="50"/>
      <c r="W1434" s="25">
        <f>表2[[#This Row],[GR]]+表2[[#This Row],[根据BU需调整GR]]</f>
        <v>0</v>
      </c>
      <c r="X1434" s="23">
        <f>表2[[#This Row],[MAT销量]]*(1+表2[[#This Row],[调整后GR2]])</f>
        <v>138512.50666667</v>
      </c>
      <c r="Y1434" s="23">
        <f>表2[[#This Row],[调整结果]]/12/114.03</f>
        <v>101.22519414969014</v>
      </c>
      <c r="Z1434" s="27">
        <f>ROUND(表2[[#This Row],[调整结果]]-表2[[#This Row],[14 ECI金额]],0)</f>
        <v>0</v>
      </c>
      <c r="AA1434" t="s">
        <v>2198</v>
      </c>
    </row>
    <row r="1435" spans="1:27" x14ac:dyDescent="0.2">
      <c r="A1435" t="s">
        <v>2049</v>
      </c>
      <c r="B1435" s="38" t="s">
        <v>544</v>
      </c>
      <c r="C1435" t="s">
        <v>2050</v>
      </c>
      <c r="D1435" s="38" t="s">
        <v>373</v>
      </c>
      <c r="E1435" s="38" t="s">
        <v>2054</v>
      </c>
      <c r="F1435">
        <v>12500046</v>
      </c>
      <c r="G1435" s="39" t="s">
        <v>2079</v>
      </c>
      <c r="H1435" s="39" t="s">
        <v>105</v>
      </c>
      <c r="I1435" s="38" t="s">
        <v>7</v>
      </c>
      <c r="J1435" s="38" t="s">
        <v>36</v>
      </c>
      <c r="K1435" s="38" t="s">
        <v>106</v>
      </c>
      <c r="L1435" s="38">
        <v>300</v>
      </c>
      <c r="M1435" s="38">
        <v>600</v>
      </c>
      <c r="N1435" s="2">
        <v>72000</v>
      </c>
      <c r="O1435" s="2">
        <v>1</v>
      </c>
      <c r="P1435" s="2">
        <v>7724</v>
      </c>
      <c r="Q1435" s="3">
        <v>0.43483611111110998</v>
      </c>
      <c r="R1435" s="48" t="s">
        <v>2196</v>
      </c>
      <c r="S1435" s="25">
        <v>0</v>
      </c>
      <c r="T1435" s="23">
        <v>7724</v>
      </c>
      <c r="U1435" s="36">
        <f>VLOOKUP(表2[[#This Row],[2014 Segment]],表3[],3)</f>
        <v>0</v>
      </c>
      <c r="V1435" s="50"/>
      <c r="W1435" s="25">
        <f>表2[[#This Row],[GR]]+表2[[#This Row],[根据BU需调整GR]]</f>
        <v>0</v>
      </c>
      <c r="X1435" s="23">
        <f>表2[[#This Row],[MAT销量]]*(1+表2[[#This Row],[调整后GR2]])</f>
        <v>7724</v>
      </c>
      <c r="Y1435" s="23">
        <f>表2[[#This Row],[调整结果]]/12/114.03</f>
        <v>5.6447133795200086</v>
      </c>
      <c r="Z1435" s="27">
        <f>ROUND(表2[[#This Row],[调整结果]]-表2[[#This Row],[14 ECI金额]],0)</f>
        <v>0</v>
      </c>
      <c r="AA1435" t="s">
        <v>2198</v>
      </c>
    </row>
    <row r="1436" spans="1:27" x14ac:dyDescent="0.2">
      <c r="A1436" t="s">
        <v>2049</v>
      </c>
      <c r="B1436" s="38" t="s">
        <v>544</v>
      </c>
      <c r="C1436" t="s">
        <v>2050</v>
      </c>
      <c r="D1436" s="38" t="s">
        <v>373</v>
      </c>
      <c r="E1436" s="38" t="s">
        <v>2058</v>
      </c>
      <c r="F1436">
        <v>12500049</v>
      </c>
      <c r="G1436" s="39" t="s">
        <v>2080</v>
      </c>
      <c r="H1436" s="39" t="s">
        <v>105</v>
      </c>
      <c r="I1436" s="38" t="s">
        <v>7</v>
      </c>
      <c r="J1436" s="38" t="s">
        <v>2081</v>
      </c>
      <c r="K1436" s="38" t="s">
        <v>104</v>
      </c>
      <c r="L1436" s="38">
        <v>750</v>
      </c>
      <c r="M1436" s="38">
        <v>1000</v>
      </c>
      <c r="N1436" s="2">
        <v>36000</v>
      </c>
      <c r="O1436" s="2">
        <v>1</v>
      </c>
      <c r="P1436" s="2">
        <v>0</v>
      </c>
      <c r="Q1436" s="3">
        <v>0.52949999999999997</v>
      </c>
      <c r="R1436" s="48" t="s">
        <v>2197</v>
      </c>
      <c r="S1436" s="25">
        <v>0</v>
      </c>
      <c r="T1436" s="23">
        <v>0</v>
      </c>
      <c r="U1436" s="36">
        <f>VLOOKUP(表2[[#This Row],[2014 Segment]],表3[],3)</f>
        <v>0</v>
      </c>
      <c r="V1436" s="50"/>
      <c r="W1436" s="25">
        <f>表2[[#This Row],[GR]]+表2[[#This Row],[根据BU需调整GR]]</f>
        <v>0</v>
      </c>
      <c r="X1436" s="23">
        <f>表2[[#This Row],[MAT销量]]*(1+表2[[#This Row],[调整后GR2]])</f>
        <v>0</v>
      </c>
      <c r="Y1436" s="23">
        <f>表2[[#This Row],[调整结果]]/12/114.03</f>
        <v>0</v>
      </c>
      <c r="Z1436" s="27">
        <f>ROUND(表2[[#This Row],[调整结果]]-表2[[#This Row],[14 ECI金额]],0)</f>
        <v>0</v>
      </c>
      <c r="AA1436" t="s">
        <v>2198</v>
      </c>
    </row>
    <row r="1437" spans="1:27" x14ac:dyDescent="0.2">
      <c r="A1437" t="s">
        <v>2049</v>
      </c>
      <c r="B1437" s="38" t="s">
        <v>544</v>
      </c>
      <c r="C1437" t="s">
        <v>2050</v>
      </c>
      <c r="D1437" s="38" t="s">
        <v>373</v>
      </c>
      <c r="E1437" s="38" t="s">
        <v>2058</v>
      </c>
      <c r="F1437">
        <v>13000487</v>
      </c>
      <c r="G1437" s="39" t="s">
        <v>374</v>
      </c>
      <c r="H1437" s="39" t="s">
        <v>105</v>
      </c>
      <c r="I1437" s="38" t="s">
        <v>7</v>
      </c>
      <c r="J1437" s="38" t="s">
        <v>36</v>
      </c>
      <c r="K1437" s="38" t="s">
        <v>104</v>
      </c>
      <c r="L1437" s="38">
        <v>700</v>
      </c>
      <c r="M1437" s="38">
        <v>800</v>
      </c>
      <c r="N1437" s="2">
        <v>60000</v>
      </c>
      <c r="O1437" s="2">
        <v>1</v>
      </c>
      <c r="P1437" s="2">
        <v>0</v>
      </c>
      <c r="Q1437" s="3">
        <v>0.85381333333332998</v>
      </c>
      <c r="R1437" s="48" t="s">
        <v>2197</v>
      </c>
      <c r="S1437" s="25">
        <v>0</v>
      </c>
      <c r="T1437" s="23">
        <v>0</v>
      </c>
      <c r="U1437" s="36">
        <f>VLOOKUP(表2[[#This Row],[2014 Segment]],表3[],3)</f>
        <v>0</v>
      </c>
      <c r="V1437" s="50"/>
      <c r="W1437" s="25">
        <f>表2[[#This Row],[GR]]+表2[[#This Row],[根据BU需调整GR]]</f>
        <v>0</v>
      </c>
      <c r="X1437" s="23">
        <f>表2[[#This Row],[MAT销量]]*(1+表2[[#This Row],[调整后GR2]])</f>
        <v>0</v>
      </c>
      <c r="Y1437" s="23">
        <f>表2[[#This Row],[调整结果]]/12/114.03</f>
        <v>0</v>
      </c>
      <c r="Z1437" s="27">
        <f>ROUND(表2[[#This Row],[调整结果]]-表2[[#This Row],[14 ECI金额]],0)</f>
        <v>0</v>
      </c>
      <c r="AA1437" t="s">
        <v>2198</v>
      </c>
    </row>
    <row r="1438" spans="1:27" x14ac:dyDescent="0.2">
      <c r="A1438" t="s">
        <v>2049</v>
      </c>
      <c r="B1438" s="38" t="s">
        <v>544</v>
      </c>
      <c r="C1438" t="s">
        <v>2050</v>
      </c>
      <c r="D1438" s="38" t="s">
        <v>373</v>
      </c>
      <c r="E1438" s="38" t="s">
        <v>2051</v>
      </c>
      <c r="F1438">
        <v>91007933</v>
      </c>
      <c r="G1438" s="39" t="s">
        <v>2082</v>
      </c>
      <c r="H1438" s="39" t="s">
        <v>105</v>
      </c>
      <c r="I1438" s="38" t="s">
        <v>7</v>
      </c>
      <c r="J1438" s="38" t="s">
        <v>36</v>
      </c>
      <c r="K1438" s="38" t="s">
        <v>106</v>
      </c>
      <c r="L1438" s="38">
        <v>300</v>
      </c>
      <c r="M1438" s="38">
        <v>150</v>
      </c>
      <c r="N1438" s="2">
        <v>108000</v>
      </c>
      <c r="O1438" s="2">
        <v>1</v>
      </c>
      <c r="P1438" s="2">
        <v>63592.04</v>
      </c>
      <c r="Q1438" s="3">
        <v>0.70676388888888997</v>
      </c>
      <c r="R1438" s="48" t="s">
        <v>2197</v>
      </c>
      <c r="S1438" s="25">
        <v>0</v>
      </c>
      <c r="T1438" s="23">
        <v>63592.04</v>
      </c>
      <c r="U1438" s="36">
        <f>VLOOKUP(表2[[#This Row],[2014 Segment]],表3[],3)</f>
        <v>0</v>
      </c>
      <c r="V1438" s="50"/>
      <c r="W1438" s="25">
        <f>表2[[#This Row],[GR]]+表2[[#This Row],[根据BU需调整GR]]</f>
        <v>0</v>
      </c>
      <c r="X1438" s="23">
        <f>表2[[#This Row],[MAT销量]]*(1+表2[[#This Row],[调整后GR2]])</f>
        <v>63592.04</v>
      </c>
      <c r="Y1438" s="23">
        <f>表2[[#This Row],[调整结果]]/12/114.03</f>
        <v>46.473179572627089</v>
      </c>
      <c r="Z1438" s="27">
        <f>ROUND(表2[[#This Row],[调整结果]]-表2[[#This Row],[14 ECI金额]],0)</f>
        <v>0</v>
      </c>
      <c r="AA1438" t="s">
        <v>2198</v>
      </c>
    </row>
    <row r="1439" spans="1:27" x14ac:dyDescent="0.2">
      <c r="A1439" t="s">
        <v>2049</v>
      </c>
      <c r="B1439" s="38" t="s">
        <v>544</v>
      </c>
      <c r="C1439" t="s">
        <v>2050</v>
      </c>
      <c r="D1439" s="38" t="s">
        <v>373</v>
      </c>
      <c r="E1439" s="38" t="s">
        <v>2053</v>
      </c>
      <c r="F1439">
        <v>91008296</v>
      </c>
      <c r="G1439" s="39" t="s">
        <v>2083</v>
      </c>
      <c r="H1439" s="39" t="s">
        <v>105</v>
      </c>
      <c r="I1439" s="38" t="s">
        <v>7</v>
      </c>
      <c r="J1439" s="38" t="s">
        <v>36</v>
      </c>
      <c r="K1439" s="38" t="s">
        <v>106</v>
      </c>
      <c r="L1439" s="38">
        <v>400</v>
      </c>
      <c r="M1439" s="38">
        <v>200</v>
      </c>
      <c r="N1439" s="2">
        <v>47520</v>
      </c>
      <c r="O1439" s="2">
        <v>1</v>
      </c>
      <c r="P1439" s="2">
        <v>15447.333333332999</v>
      </c>
      <c r="Q1439" s="3">
        <v>0.37633880471379999</v>
      </c>
      <c r="R1439" s="48" t="s">
        <v>2196</v>
      </c>
      <c r="S1439" s="25">
        <v>0</v>
      </c>
      <c r="T1439" s="23">
        <v>15447.33</v>
      </c>
      <c r="U1439" s="36">
        <f>VLOOKUP(表2[[#This Row],[2014 Segment]],表3[],3)</f>
        <v>0</v>
      </c>
      <c r="V1439" s="50"/>
      <c r="W1439" s="25">
        <f>表2[[#This Row],[GR]]+表2[[#This Row],[根据BU需调整GR]]</f>
        <v>0</v>
      </c>
      <c r="X1439" s="23">
        <f>表2[[#This Row],[MAT销量]]*(1+表2[[#This Row],[调整后GR2]])</f>
        <v>15447.333333332999</v>
      </c>
      <c r="Y1439" s="23">
        <f>表2[[#This Row],[调整结果]]/12/114.03</f>
        <v>11.288939557815924</v>
      </c>
      <c r="Z1439" s="27">
        <f>ROUND(表2[[#This Row],[调整结果]]-表2[[#This Row],[14 ECI金额]],0)</f>
        <v>0</v>
      </c>
      <c r="AA1439" t="s">
        <v>2198</v>
      </c>
    </row>
    <row r="1440" spans="1:27" x14ac:dyDescent="0.2">
      <c r="A1440" t="s">
        <v>2049</v>
      </c>
      <c r="B1440" s="38" t="s">
        <v>544</v>
      </c>
      <c r="C1440" t="s">
        <v>2050</v>
      </c>
      <c r="D1440" s="38" t="s">
        <v>373</v>
      </c>
      <c r="E1440" s="38" t="s">
        <v>2056</v>
      </c>
      <c r="F1440">
        <v>91008337</v>
      </c>
      <c r="G1440" s="39" t="s">
        <v>2084</v>
      </c>
      <c r="H1440" s="39" t="s">
        <v>105</v>
      </c>
      <c r="I1440" s="38" t="s">
        <v>7</v>
      </c>
      <c r="J1440" s="38" t="s">
        <v>36</v>
      </c>
      <c r="K1440" s="38" t="s">
        <v>106</v>
      </c>
      <c r="L1440" s="38">
        <v>130</v>
      </c>
      <c r="M1440" s="38">
        <v>90</v>
      </c>
      <c r="N1440" s="2">
        <v>36000</v>
      </c>
      <c r="O1440" s="2">
        <v>1</v>
      </c>
      <c r="P1440" s="2">
        <v>28578</v>
      </c>
      <c r="Q1440" s="3">
        <v>0.73140527777777997</v>
      </c>
      <c r="R1440" s="48" t="s">
        <v>2197</v>
      </c>
      <c r="S1440" s="25">
        <v>0</v>
      </c>
      <c r="T1440" s="23">
        <v>28578</v>
      </c>
      <c r="U1440" s="36">
        <f>VLOOKUP(表2[[#This Row],[2014 Segment]],表3[],3)</f>
        <v>0</v>
      </c>
      <c r="V1440" s="50"/>
      <c r="W1440" s="25">
        <f>表2[[#This Row],[GR]]+表2[[#This Row],[根据BU需调整GR]]</f>
        <v>0</v>
      </c>
      <c r="X1440" s="23">
        <f>表2[[#This Row],[MAT销量]]*(1+表2[[#This Row],[调整后GR2]])</f>
        <v>28578</v>
      </c>
      <c r="Y1440" s="23">
        <f>表2[[#This Row],[调整结果]]/12/114.03</f>
        <v>20.884854862755414</v>
      </c>
      <c r="Z1440" s="27">
        <f>ROUND(表2[[#This Row],[调整结果]]-表2[[#This Row],[14 ECI金额]],0)</f>
        <v>0</v>
      </c>
      <c r="AA1440" t="s">
        <v>2198</v>
      </c>
    </row>
    <row r="1441" spans="1:27" x14ac:dyDescent="0.2">
      <c r="A1441" t="s">
        <v>2049</v>
      </c>
      <c r="B1441" s="38" t="s">
        <v>544</v>
      </c>
      <c r="C1441" t="s">
        <v>2050</v>
      </c>
      <c r="D1441" s="38" t="s">
        <v>373</v>
      </c>
      <c r="E1441" s="38" t="s">
        <v>2053</v>
      </c>
      <c r="F1441">
        <v>91009221</v>
      </c>
      <c r="G1441" s="39" t="s">
        <v>2085</v>
      </c>
      <c r="H1441" s="39" t="s">
        <v>103</v>
      </c>
      <c r="I1441" s="38" t="s">
        <v>7</v>
      </c>
      <c r="J1441" s="38" t="s">
        <v>36</v>
      </c>
      <c r="K1441" s="38" t="s">
        <v>106</v>
      </c>
      <c r="L1441" s="38">
        <v>200</v>
      </c>
      <c r="M1441" s="38">
        <v>500</v>
      </c>
      <c r="N1441" s="2">
        <v>1183623.0218181999</v>
      </c>
      <c r="O1441" s="2">
        <v>5</v>
      </c>
      <c r="P1441" s="2">
        <v>0</v>
      </c>
      <c r="Q1441" s="3">
        <v>0</v>
      </c>
      <c r="R1441" s="48" t="s">
        <v>410</v>
      </c>
      <c r="S1441" s="25">
        <v>0.21</v>
      </c>
      <c r="T1441" s="23">
        <v>0</v>
      </c>
      <c r="U1441" s="36">
        <f>VLOOKUP(表2[[#This Row],[2014 Segment]],表3[],3)</f>
        <v>0</v>
      </c>
      <c r="V1441" s="50"/>
      <c r="W1441" s="25">
        <f>表2[[#This Row],[GR]]+表2[[#This Row],[根据BU需调整GR]]</f>
        <v>0.21</v>
      </c>
      <c r="X1441" s="23">
        <f>表2[[#This Row],[MAT销量]]*(1+表2[[#This Row],[调整后GR2]])</f>
        <v>0</v>
      </c>
      <c r="Y1441" s="23">
        <f>表2[[#This Row],[调整结果]]/12/114.03</f>
        <v>0</v>
      </c>
      <c r="Z1441" s="27">
        <f>ROUND(表2[[#This Row],[调整结果]]-表2[[#This Row],[14 ECI金额]],0)</f>
        <v>0</v>
      </c>
      <c r="AA1441" t="s">
        <v>2198</v>
      </c>
    </row>
    <row r="1442" spans="1:27" x14ac:dyDescent="0.2">
      <c r="A1442" t="s">
        <v>2049</v>
      </c>
      <c r="B1442" s="38" t="s">
        <v>544</v>
      </c>
      <c r="C1442" t="s">
        <v>2050</v>
      </c>
      <c r="D1442" s="38" t="s">
        <v>373</v>
      </c>
      <c r="E1442" s="38" t="s">
        <v>2051</v>
      </c>
      <c r="F1442">
        <v>91009420</v>
      </c>
      <c r="G1442" s="39" t="s">
        <v>2086</v>
      </c>
      <c r="H1442" s="39" t="s">
        <v>105</v>
      </c>
      <c r="I1442" s="38" t="s">
        <v>7</v>
      </c>
      <c r="J1442" s="38" t="s">
        <v>2087</v>
      </c>
      <c r="K1442" s="38" t="s">
        <v>104</v>
      </c>
      <c r="L1442" s="38">
        <v>500</v>
      </c>
      <c r="M1442" s="38">
        <v>300</v>
      </c>
      <c r="N1442" s="2">
        <v>36000</v>
      </c>
      <c r="O1442" s="2">
        <v>1</v>
      </c>
      <c r="P1442" s="2">
        <v>12872.666666667001</v>
      </c>
      <c r="Q1442" s="3">
        <v>0.53637500000000005</v>
      </c>
      <c r="R1442" s="48" t="s">
        <v>2197</v>
      </c>
      <c r="S1442" s="25">
        <v>0</v>
      </c>
      <c r="T1442" s="23">
        <v>12872.67</v>
      </c>
      <c r="U1442" s="36">
        <f>VLOOKUP(表2[[#This Row],[2014 Segment]],表3[],3)</f>
        <v>0</v>
      </c>
      <c r="V1442" s="50"/>
      <c r="W1442" s="25">
        <f>表2[[#This Row],[GR]]+表2[[#This Row],[根据BU需调整GR]]</f>
        <v>0</v>
      </c>
      <c r="X1442" s="23">
        <f>表2[[#This Row],[MAT销量]]*(1+表2[[#This Row],[调整后GR2]])</f>
        <v>12872.666666667001</v>
      </c>
      <c r="Y1442" s="23">
        <f>表2[[#This Row],[调整结果]]/12/114.03</f>
        <v>9.4073684313097434</v>
      </c>
      <c r="Z1442" s="27">
        <f>ROUND(表2[[#This Row],[调整结果]]-表2[[#This Row],[14 ECI金额]],0)</f>
        <v>0</v>
      </c>
      <c r="AA1442" t="s">
        <v>2198</v>
      </c>
    </row>
    <row r="1443" spans="1:27" x14ac:dyDescent="0.2">
      <c r="A1443" t="s">
        <v>2049</v>
      </c>
      <c r="B1443" s="38" t="s">
        <v>544</v>
      </c>
      <c r="C1443" t="s">
        <v>2050</v>
      </c>
      <c r="D1443" s="38" t="s">
        <v>373</v>
      </c>
      <c r="E1443" s="38" t="s">
        <v>2054</v>
      </c>
      <c r="F1443">
        <v>91010691</v>
      </c>
      <c r="G1443" s="39" t="s">
        <v>2088</v>
      </c>
      <c r="H1443" s="39" t="s">
        <v>105</v>
      </c>
      <c r="I1443" s="38" t="s">
        <v>7</v>
      </c>
      <c r="J1443" s="38" t="s">
        <v>36</v>
      </c>
      <c r="K1443" s="38" t="s">
        <v>106</v>
      </c>
      <c r="L1443" s="38">
        <v>300</v>
      </c>
      <c r="M1443" s="38">
        <v>200</v>
      </c>
      <c r="N1443" s="2">
        <v>72000</v>
      </c>
      <c r="O1443" s="2">
        <v>1</v>
      </c>
      <c r="P1443" s="2">
        <v>46084.813333332997</v>
      </c>
      <c r="Q1443" s="3">
        <v>0.85444861111111003</v>
      </c>
      <c r="R1443" s="48" t="s">
        <v>2197</v>
      </c>
      <c r="S1443" s="25">
        <v>0</v>
      </c>
      <c r="T1443" s="23">
        <v>46084.81</v>
      </c>
      <c r="U1443" s="36">
        <f>VLOOKUP(表2[[#This Row],[2014 Segment]],表3[],3)</f>
        <v>0</v>
      </c>
      <c r="V1443" s="50"/>
      <c r="W1443" s="25">
        <f>表2[[#This Row],[GR]]+表2[[#This Row],[根据BU需调整GR]]</f>
        <v>0</v>
      </c>
      <c r="X1443" s="23">
        <f>表2[[#This Row],[MAT销量]]*(1+表2[[#This Row],[调整后GR2]])</f>
        <v>46084.813333332997</v>
      </c>
      <c r="Y1443" s="23">
        <f>表2[[#This Row],[调整结果]]/12/114.03</f>
        <v>33.678866185311612</v>
      </c>
      <c r="Z1443" s="27">
        <f>ROUND(表2[[#This Row],[调整结果]]-表2[[#This Row],[14 ECI金额]],0)</f>
        <v>0</v>
      </c>
      <c r="AA1443" t="s">
        <v>2198</v>
      </c>
    </row>
    <row r="1444" spans="1:27" x14ac:dyDescent="0.2">
      <c r="A1444" t="s">
        <v>2049</v>
      </c>
      <c r="B1444" s="38" t="s">
        <v>544</v>
      </c>
      <c r="C1444" t="s">
        <v>2050</v>
      </c>
      <c r="D1444" s="38" t="s">
        <v>373</v>
      </c>
      <c r="E1444" s="38" t="s">
        <v>2054</v>
      </c>
      <c r="F1444">
        <v>91010761</v>
      </c>
      <c r="G1444" s="39" t="s">
        <v>2089</v>
      </c>
      <c r="H1444" s="39" t="s">
        <v>105</v>
      </c>
      <c r="I1444" s="38" t="s">
        <v>7</v>
      </c>
      <c r="J1444" s="38" t="s">
        <v>36</v>
      </c>
      <c r="K1444" s="38" t="s">
        <v>106</v>
      </c>
      <c r="L1444" s="38">
        <v>120</v>
      </c>
      <c r="M1444" s="38">
        <v>100</v>
      </c>
      <c r="N1444" s="2">
        <v>36000</v>
      </c>
      <c r="O1444" s="2">
        <v>1</v>
      </c>
      <c r="P1444" s="2">
        <v>0</v>
      </c>
      <c r="Q1444" s="3">
        <v>0</v>
      </c>
      <c r="R1444" s="48" t="s">
        <v>2195</v>
      </c>
      <c r="S1444" s="25">
        <v>0</v>
      </c>
      <c r="T1444" s="23">
        <v>0</v>
      </c>
      <c r="U1444" s="36">
        <f>VLOOKUP(表2[[#This Row],[2014 Segment]],表3[],3)</f>
        <v>0</v>
      </c>
      <c r="V1444" s="50"/>
      <c r="W1444" s="25">
        <f>表2[[#This Row],[GR]]+表2[[#This Row],[根据BU需调整GR]]</f>
        <v>0</v>
      </c>
      <c r="X1444" s="23">
        <f>表2[[#This Row],[MAT销量]]*(1+表2[[#This Row],[调整后GR2]])</f>
        <v>0</v>
      </c>
      <c r="Y1444" s="23">
        <f>表2[[#This Row],[调整结果]]/12/114.03</f>
        <v>0</v>
      </c>
      <c r="Z1444" s="27">
        <f>ROUND(表2[[#This Row],[调整结果]]-表2[[#This Row],[14 ECI金额]],0)</f>
        <v>0</v>
      </c>
      <c r="AA1444" t="s">
        <v>2198</v>
      </c>
    </row>
    <row r="1445" spans="1:27" x14ac:dyDescent="0.2">
      <c r="A1445" t="s">
        <v>2049</v>
      </c>
      <c r="B1445" s="38" t="s">
        <v>544</v>
      </c>
      <c r="C1445" t="s">
        <v>2050</v>
      </c>
      <c r="D1445" s="38" t="s">
        <v>373</v>
      </c>
      <c r="E1445" s="38" t="s">
        <v>2056</v>
      </c>
      <c r="F1445">
        <v>91010840</v>
      </c>
      <c r="G1445" s="39" t="s">
        <v>2090</v>
      </c>
      <c r="H1445" s="39" t="s">
        <v>105</v>
      </c>
      <c r="I1445" s="38" t="s">
        <v>7</v>
      </c>
      <c r="J1445" s="38" t="s">
        <v>36</v>
      </c>
      <c r="K1445" s="38" t="s">
        <v>106</v>
      </c>
      <c r="L1445" s="38">
        <v>600</v>
      </c>
      <c r="M1445" s="38">
        <v>1800</v>
      </c>
      <c r="N1445" s="2">
        <v>92676</v>
      </c>
      <c r="O1445" s="2">
        <v>1</v>
      </c>
      <c r="P1445" s="2">
        <v>1544.72</v>
      </c>
      <c r="Q1445" s="3">
        <v>1.250097112521E-2</v>
      </c>
      <c r="R1445" s="48" t="s">
        <v>2195</v>
      </c>
      <c r="S1445" s="25">
        <v>0</v>
      </c>
      <c r="T1445" s="23">
        <v>1544.72</v>
      </c>
      <c r="U1445" s="36">
        <f>VLOOKUP(表2[[#This Row],[2014 Segment]],表3[],3)</f>
        <v>0</v>
      </c>
      <c r="V1445" s="50"/>
      <c r="W1445" s="25">
        <f>表2[[#This Row],[GR]]+表2[[#This Row],[根据BU需调整GR]]</f>
        <v>0</v>
      </c>
      <c r="X1445" s="23">
        <f>表2[[#This Row],[MAT销量]]*(1+表2[[#This Row],[调整后GR2]])</f>
        <v>1544.72</v>
      </c>
      <c r="Y1445" s="23">
        <f>表2[[#This Row],[调整结果]]/12/114.03</f>
        <v>1.1288842117571398</v>
      </c>
      <c r="Z1445" s="27">
        <f>ROUND(表2[[#This Row],[调整结果]]-表2[[#This Row],[14 ECI金额]],0)</f>
        <v>0</v>
      </c>
      <c r="AA1445" t="s">
        <v>2198</v>
      </c>
    </row>
    <row r="1446" spans="1:27" x14ac:dyDescent="0.2">
      <c r="A1446" t="s">
        <v>2049</v>
      </c>
      <c r="B1446" s="38" t="s">
        <v>544</v>
      </c>
      <c r="C1446" t="s">
        <v>2050</v>
      </c>
      <c r="D1446" s="38" t="s">
        <v>373</v>
      </c>
      <c r="E1446" s="38" t="s">
        <v>2058</v>
      </c>
      <c r="F1446">
        <v>91011483</v>
      </c>
      <c r="G1446" s="39" t="s">
        <v>2091</v>
      </c>
      <c r="H1446" s="39" t="s">
        <v>105</v>
      </c>
      <c r="I1446" s="38" t="s">
        <v>7</v>
      </c>
      <c r="J1446" s="38" t="s">
        <v>2092</v>
      </c>
      <c r="K1446" s="38" t="s">
        <v>104</v>
      </c>
      <c r="L1446" s="38">
        <v>500</v>
      </c>
      <c r="M1446" s="38">
        <v>600</v>
      </c>
      <c r="N1446" s="2">
        <v>36000</v>
      </c>
      <c r="O1446" s="2">
        <v>1</v>
      </c>
      <c r="P1446" s="2">
        <v>26775.573333332999</v>
      </c>
      <c r="Q1446" s="3">
        <v>0.53637333333333004</v>
      </c>
      <c r="R1446" s="48" t="s">
        <v>2197</v>
      </c>
      <c r="S1446" s="25">
        <v>0</v>
      </c>
      <c r="T1446" s="23">
        <v>26775.57</v>
      </c>
      <c r="U1446" s="36">
        <f>VLOOKUP(表2[[#This Row],[2014 Segment]],表3[],3)</f>
        <v>0</v>
      </c>
      <c r="V1446" s="50"/>
      <c r="W1446" s="25">
        <f>表2[[#This Row],[GR]]+表2[[#This Row],[根据BU需调整GR]]</f>
        <v>0</v>
      </c>
      <c r="X1446" s="23">
        <f>表2[[#This Row],[MAT销量]]*(1+表2[[#This Row],[调整后GR2]])</f>
        <v>26775.573333332999</v>
      </c>
      <c r="Y1446" s="23">
        <f>表2[[#This Row],[调整结果]]/12/114.03</f>
        <v>19.567638145906781</v>
      </c>
      <c r="Z1446" s="27">
        <f>ROUND(表2[[#This Row],[调整结果]]-表2[[#This Row],[14 ECI金额]],0)</f>
        <v>0</v>
      </c>
      <c r="AA1446" t="s">
        <v>2198</v>
      </c>
    </row>
    <row r="1447" spans="1:27" x14ac:dyDescent="0.2">
      <c r="A1447" t="s">
        <v>2049</v>
      </c>
      <c r="B1447" s="38" t="s">
        <v>544</v>
      </c>
      <c r="C1447" t="s">
        <v>2050</v>
      </c>
      <c r="D1447" s="38" t="s">
        <v>373</v>
      </c>
      <c r="E1447" s="38" t="s">
        <v>2054</v>
      </c>
      <c r="F1447">
        <v>91011795</v>
      </c>
      <c r="G1447" s="39" t="s">
        <v>2093</v>
      </c>
      <c r="H1447" s="39" t="s">
        <v>105</v>
      </c>
      <c r="I1447" s="38" t="s">
        <v>7</v>
      </c>
      <c r="J1447" s="38" t="s">
        <v>36</v>
      </c>
      <c r="K1447" s="38" t="s">
        <v>107</v>
      </c>
      <c r="L1447" s="38">
        <v>80</v>
      </c>
      <c r="M1447" s="38">
        <v>50</v>
      </c>
      <c r="N1447" s="2">
        <v>36000</v>
      </c>
      <c r="O1447" s="2">
        <v>1</v>
      </c>
      <c r="P1447" s="2">
        <v>27033.293333333</v>
      </c>
      <c r="Q1447" s="3">
        <v>0.84843749999999996</v>
      </c>
      <c r="R1447" s="48" t="s">
        <v>2197</v>
      </c>
      <c r="S1447" s="25">
        <v>0</v>
      </c>
      <c r="T1447" s="23">
        <v>27033.29</v>
      </c>
      <c r="U1447" s="36">
        <f>VLOOKUP(表2[[#This Row],[2014 Segment]],表3[],3)</f>
        <v>0</v>
      </c>
      <c r="V1447" s="50"/>
      <c r="W1447" s="25">
        <f>表2[[#This Row],[GR]]+表2[[#This Row],[根据BU需调整GR]]</f>
        <v>0</v>
      </c>
      <c r="X1447" s="23">
        <f>表2[[#This Row],[MAT销量]]*(1+表2[[#This Row],[调整后GR2]])</f>
        <v>27033.293333333</v>
      </c>
      <c r="Y1447" s="23">
        <f>表2[[#This Row],[调整结果]]/12/114.03</f>
        <v>19.755980395022508</v>
      </c>
      <c r="Z1447" s="27">
        <f>ROUND(表2[[#This Row],[调整结果]]-表2[[#This Row],[14 ECI金额]],0)</f>
        <v>0</v>
      </c>
      <c r="AA1447" t="s">
        <v>2198</v>
      </c>
    </row>
    <row r="1448" spans="1:27" x14ac:dyDescent="0.2">
      <c r="A1448" t="s">
        <v>2049</v>
      </c>
      <c r="B1448" s="38" t="s">
        <v>544</v>
      </c>
      <c r="C1448" t="s">
        <v>2050</v>
      </c>
      <c r="D1448" s="38" t="s">
        <v>373</v>
      </c>
      <c r="E1448" s="38" t="s">
        <v>2058</v>
      </c>
      <c r="F1448">
        <v>91018749</v>
      </c>
      <c r="G1448" s="39" t="s">
        <v>2094</v>
      </c>
      <c r="H1448" s="39" t="s">
        <v>105</v>
      </c>
      <c r="I1448" s="38" t="s">
        <v>7</v>
      </c>
      <c r="J1448" s="38" t="s">
        <v>36</v>
      </c>
      <c r="K1448" s="38" t="s">
        <v>106</v>
      </c>
      <c r="L1448" s="38">
        <v>320</v>
      </c>
      <c r="M1448" s="38">
        <v>500</v>
      </c>
      <c r="N1448" s="2">
        <v>36000</v>
      </c>
      <c r="O1448" s="2">
        <v>1</v>
      </c>
      <c r="P1448" s="2">
        <v>20596.266666667001</v>
      </c>
      <c r="Q1448" s="3">
        <v>0.42909999999999998</v>
      </c>
      <c r="R1448" s="48" t="s">
        <v>2196</v>
      </c>
      <c r="S1448" s="25">
        <v>0</v>
      </c>
      <c r="T1448" s="23">
        <v>20596.27</v>
      </c>
      <c r="U1448" s="36">
        <f>VLOOKUP(表2[[#This Row],[2014 Segment]],表3[],3)</f>
        <v>0</v>
      </c>
      <c r="V1448" s="50"/>
      <c r="W1448" s="25">
        <f>表2[[#This Row],[GR]]+表2[[#This Row],[根据BU需调整GR]]</f>
        <v>0</v>
      </c>
      <c r="X1448" s="23">
        <f>表2[[#This Row],[MAT销量]]*(1+表2[[#This Row],[调整后GR2]])</f>
        <v>20596.266666667001</v>
      </c>
      <c r="Y1448" s="23">
        <f>表2[[#This Row],[调整结果]]/12/114.03</f>
        <v>15.051789490095443</v>
      </c>
      <c r="Z1448" s="27">
        <f>ROUND(表2[[#This Row],[调整结果]]-表2[[#This Row],[14 ECI金额]],0)</f>
        <v>0</v>
      </c>
      <c r="AA1448" t="s">
        <v>2198</v>
      </c>
    </row>
    <row r="1449" spans="1:27" x14ac:dyDescent="0.2">
      <c r="A1449" t="s">
        <v>2049</v>
      </c>
      <c r="B1449" s="38" t="s">
        <v>544</v>
      </c>
      <c r="C1449" t="s">
        <v>2050</v>
      </c>
      <c r="D1449" s="38" t="s">
        <v>373</v>
      </c>
      <c r="E1449" s="38" t="s">
        <v>2058</v>
      </c>
      <c r="F1449">
        <v>91019913</v>
      </c>
      <c r="G1449" s="39" t="s">
        <v>2095</v>
      </c>
      <c r="H1449" s="39" t="s">
        <v>105</v>
      </c>
      <c r="I1449" s="38" t="s">
        <v>7</v>
      </c>
      <c r="J1449" s="38" t="s">
        <v>2096</v>
      </c>
      <c r="K1449" s="38" t="s">
        <v>104</v>
      </c>
      <c r="L1449" s="38">
        <v>500</v>
      </c>
      <c r="M1449" s="38">
        <v>700</v>
      </c>
      <c r="N1449" s="2">
        <v>36000</v>
      </c>
      <c r="O1449" s="2">
        <v>1</v>
      </c>
      <c r="P1449" s="2">
        <v>257.45333333333002</v>
      </c>
      <c r="Q1449" s="3">
        <v>0</v>
      </c>
      <c r="R1449" s="48" t="s">
        <v>2195</v>
      </c>
      <c r="S1449" s="25">
        <v>0</v>
      </c>
      <c r="T1449" s="23">
        <v>257.45</v>
      </c>
      <c r="U1449" s="36">
        <f>VLOOKUP(表2[[#This Row],[2014 Segment]],表3[],3)</f>
        <v>0</v>
      </c>
      <c r="V1449" s="50"/>
      <c r="W1449" s="25">
        <f>表2[[#This Row],[GR]]+表2[[#This Row],[根据BU需调整GR]]</f>
        <v>0</v>
      </c>
      <c r="X1449" s="23">
        <f>表2[[#This Row],[MAT销量]]*(1+表2[[#This Row],[调整后GR2]])</f>
        <v>257.45333333333002</v>
      </c>
      <c r="Y1449" s="23">
        <f>表2[[#This Row],[调整结果]]/12/114.03</f>
        <v>0.18814736862618756</v>
      </c>
      <c r="Z1449" s="27">
        <f>ROUND(表2[[#This Row],[调整结果]]-表2[[#This Row],[14 ECI金额]],0)</f>
        <v>0</v>
      </c>
      <c r="AA1449" t="s">
        <v>2198</v>
      </c>
    </row>
    <row r="1450" spans="1:27" x14ac:dyDescent="0.2">
      <c r="A1450" t="s">
        <v>2049</v>
      </c>
      <c r="B1450" s="38" t="s">
        <v>544</v>
      </c>
      <c r="C1450" t="s">
        <v>2050</v>
      </c>
      <c r="D1450" s="38" t="s">
        <v>373</v>
      </c>
      <c r="E1450" s="38" t="s">
        <v>2067</v>
      </c>
      <c r="F1450">
        <v>91019978</v>
      </c>
      <c r="G1450" s="39" t="s">
        <v>2097</v>
      </c>
      <c r="H1450" s="39" t="s">
        <v>105</v>
      </c>
      <c r="I1450" s="38" t="s">
        <v>7</v>
      </c>
      <c r="J1450" s="38" t="s">
        <v>2069</v>
      </c>
      <c r="K1450" s="38" t="s">
        <v>104</v>
      </c>
      <c r="L1450" s="38">
        <v>1000</v>
      </c>
      <c r="M1450" s="38">
        <v>600</v>
      </c>
      <c r="N1450" s="2">
        <v>204071</v>
      </c>
      <c r="O1450" s="2">
        <v>2</v>
      </c>
      <c r="P1450" s="2">
        <v>30894.400000000001</v>
      </c>
      <c r="Q1450" s="3">
        <v>0</v>
      </c>
      <c r="R1450" s="48" t="s">
        <v>2195</v>
      </c>
      <c r="S1450" s="25">
        <v>0</v>
      </c>
      <c r="T1450" s="23">
        <v>30894.400000000001</v>
      </c>
      <c r="U1450" s="36">
        <f>VLOOKUP(表2[[#This Row],[2014 Segment]],表3[],3)</f>
        <v>0</v>
      </c>
      <c r="V1450" s="50"/>
      <c r="W1450" s="25">
        <f>表2[[#This Row],[GR]]+表2[[#This Row],[根据BU需调整GR]]</f>
        <v>0</v>
      </c>
      <c r="X1450" s="23">
        <f>表2[[#This Row],[MAT销量]]*(1+表2[[#This Row],[调整后GR2]])</f>
        <v>30894.400000000001</v>
      </c>
      <c r="Y1450" s="23">
        <f>表2[[#This Row],[调整结果]]/12/114.03</f>
        <v>22.577684235142797</v>
      </c>
      <c r="Z1450" s="27">
        <f>ROUND(表2[[#This Row],[调整结果]]-表2[[#This Row],[14 ECI金额]],0)</f>
        <v>0</v>
      </c>
      <c r="AA1450" t="s">
        <v>2198</v>
      </c>
    </row>
    <row r="1451" spans="1:27" x14ac:dyDescent="0.2">
      <c r="A1451" t="s">
        <v>2049</v>
      </c>
      <c r="B1451" s="38" t="s">
        <v>544</v>
      </c>
      <c r="C1451" t="s">
        <v>2050</v>
      </c>
      <c r="D1451" s="38" t="s">
        <v>373</v>
      </c>
      <c r="E1451" s="38" t="s">
        <v>2058</v>
      </c>
      <c r="F1451">
        <v>91021086</v>
      </c>
      <c r="G1451" s="39" t="s">
        <v>2098</v>
      </c>
      <c r="H1451" s="39" t="s">
        <v>105</v>
      </c>
      <c r="I1451" s="38" t="s">
        <v>7</v>
      </c>
      <c r="J1451" s="38" t="s">
        <v>2092</v>
      </c>
      <c r="K1451" s="38" t="s">
        <v>104</v>
      </c>
      <c r="L1451" s="38">
        <v>400</v>
      </c>
      <c r="M1451" s="38">
        <v>500</v>
      </c>
      <c r="N1451" s="2">
        <v>36000</v>
      </c>
      <c r="O1451" s="2">
        <v>1</v>
      </c>
      <c r="P1451" s="2">
        <v>2574.6666666667002</v>
      </c>
      <c r="Q1451" s="3">
        <v>7.8348888888888996E-2</v>
      </c>
      <c r="R1451" s="48" t="s">
        <v>2195</v>
      </c>
      <c r="S1451" s="25">
        <v>0</v>
      </c>
      <c r="T1451" s="23">
        <v>2574.67</v>
      </c>
      <c r="U1451" s="36">
        <f>VLOOKUP(表2[[#This Row],[2014 Segment]],表3[],3)</f>
        <v>0</v>
      </c>
      <c r="V1451" s="50"/>
      <c r="W1451" s="25">
        <f>表2[[#This Row],[GR]]+表2[[#This Row],[根据BU需调整GR]]</f>
        <v>0</v>
      </c>
      <c r="X1451" s="23">
        <f>表2[[#This Row],[MAT销量]]*(1+表2[[#This Row],[调整后GR2]])</f>
        <v>2574.6666666667002</v>
      </c>
      <c r="Y1451" s="23">
        <f>表2[[#This Row],[调整结果]]/12/114.03</f>
        <v>1.8815711265066943</v>
      </c>
      <c r="Z1451" s="27">
        <f>ROUND(表2[[#This Row],[调整结果]]-表2[[#This Row],[14 ECI金额]],0)</f>
        <v>0</v>
      </c>
      <c r="AA1451" t="s">
        <v>2198</v>
      </c>
    </row>
    <row r="1452" spans="1:27" x14ac:dyDescent="0.2">
      <c r="A1452" t="s">
        <v>2049</v>
      </c>
      <c r="B1452" s="38" t="s">
        <v>544</v>
      </c>
      <c r="C1452" t="s">
        <v>2050</v>
      </c>
      <c r="D1452" s="38" t="s">
        <v>373</v>
      </c>
      <c r="E1452" s="38" t="s">
        <v>2053</v>
      </c>
      <c r="F1452">
        <v>91028199</v>
      </c>
      <c r="G1452" s="39" t="s">
        <v>2099</v>
      </c>
      <c r="H1452" s="39" t="s">
        <v>105</v>
      </c>
      <c r="I1452" s="38" t="s">
        <v>7</v>
      </c>
      <c r="J1452" s="38" t="s">
        <v>2100</v>
      </c>
      <c r="K1452" s="38" t="s">
        <v>104</v>
      </c>
      <c r="L1452" s="38">
        <v>700</v>
      </c>
      <c r="M1452" s="38">
        <v>1100</v>
      </c>
      <c r="N1452" s="2">
        <v>237600</v>
      </c>
      <c r="O1452" s="2">
        <v>2</v>
      </c>
      <c r="P1452" s="2">
        <v>33469.733333333003</v>
      </c>
      <c r="Q1452" s="3">
        <v>0.13453207070706999</v>
      </c>
      <c r="R1452" s="48" t="s">
        <v>2195</v>
      </c>
      <c r="S1452" s="25">
        <v>0</v>
      </c>
      <c r="T1452" s="23">
        <v>33469.730000000003</v>
      </c>
      <c r="U1452" s="36">
        <f>VLOOKUP(表2[[#This Row],[2014 Segment]],表3[],3)</f>
        <v>0</v>
      </c>
      <c r="V1452" s="50"/>
      <c r="W1452" s="25">
        <f>表2[[#This Row],[GR]]+表2[[#This Row],[根据BU需调整GR]]</f>
        <v>0</v>
      </c>
      <c r="X1452" s="23">
        <f>表2[[#This Row],[MAT销量]]*(1+表2[[#This Row],[调整后GR2]])</f>
        <v>33469.733333333003</v>
      </c>
      <c r="Y1452" s="23">
        <f>表2[[#This Row],[调整结果]]/12/114.03</f>
        <v>24.459742562873075</v>
      </c>
      <c r="Z1452" s="27">
        <f>ROUND(表2[[#This Row],[调整结果]]-表2[[#This Row],[14 ECI金额]],0)</f>
        <v>0</v>
      </c>
      <c r="AA1452" t="s">
        <v>2198</v>
      </c>
    </row>
    <row r="1453" spans="1:27" x14ac:dyDescent="0.2">
      <c r="A1453" t="s">
        <v>2049</v>
      </c>
      <c r="B1453" s="38" t="s">
        <v>544</v>
      </c>
      <c r="C1453" t="s">
        <v>2050</v>
      </c>
      <c r="D1453" s="38" t="s">
        <v>373</v>
      </c>
      <c r="E1453" s="38" t="s">
        <v>2054</v>
      </c>
      <c r="F1453">
        <v>91032102</v>
      </c>
      <c r="G1453" s="39" t="s">
        <v>2101</v>
      </c>
      <c r="H1453" s="39" t="s">
        <v>105</v>
      </c>
      <c r="I1453" s="38" t="s">
        <v>7</v>
      </c>
      <c r="J1453" s="38" t="s">
        <v>36</v>
      </c>
      <c r="K1453" s="38" t="s">
        <v>106</v>
      </c>
      <c r="L1453" s="38">
        <v>500</v>
      </c>
      <c r="M1453" s="38">
        <v>100</v>
      </c>
      <c r="N1453" s="2">
        <v>36000</v>
      </c>
      <c r="O1453" s="2">
        <v>1</v>
      </c>
      <c r="P1453" s="2">
        <v>58442.573333332999</v>
      </c>
      <c r="Q1453" s="3">
        <v>0.72946500000000003</v>
      </c>
      <c r="R1453" s="48" t="s">
        <v>2197</v>
      </c>
      <c r="S1453" s="25">
        <v>0</v>
      </c>
      <c r="T1453" s="23">
        <v>58442.57</v>
      </c>
      <c r="U1453" s="36">
        <f>VLOOKUP(表2[[#This Row],[2014 Segment]],表3[],3)</f>
        <v>0</v>
      </c>
      <c r="V1453" s="50"/>
      <c r="W1453" s="25">
        <f>表2[[#This Row],[GR]]+表2[[#This Row],[根据BU需调整GR]]</f>
        <v>0</v>
      </c>
      <c r="X1453" s="23">
        <f>表2[[#This Row],[MAT销量]]*(1+表2[[#This Row],[调整后GR2]])</f>
        <v>58442.573333332999</v>
      </c>
      <c r="Y1453" s="23">
        <f>表2[[#This Row],[调整结果]]/12/114.03</f>
        <v>42.709939879368733</v>
      </c>
      <c r="Z1453" s="27">
        <f>ROUND(表2[[#This Row],[调整结果]]-表2[[#This Row],[14 ECI金额]],0)</f>
        <v>0</v>
      </c>
      <c r="AA1453" t="s">
        <v>2198</v>
      </c>
    </row>
    <row r="1454" spans="1:27" x14ac:dyDescent="0.2">
      <c r="A1454" t="s">
        <v>2049</v>
      </c>
      <c r="B1454" s="38" t="s">
        <v>544</v>
      </c>
      <c r="C1454" t="s">
        <v>2102</v>
      </c>
      <c r="D1454" s="38" t="s">
        <v>375</v>
      </c>
      <c r="E1454" s="38" t="s">
        <v>2103</v>
      </c>
      <c r="F1454">
        <v>12800002</v>
      </c>
      <c r="G1454" s="39" t="s">
        <v>2104</v>
      </c>
      <c r="H1454" s="39" t="s">
        <v>105</v>
      </c>
      <c r="I1454" s="38" t="s">
        <v>379</v>
      </c>
      <c r="J1454" s="38" t="s">
        <v>380</v>
      </c>
      <c r="K1454" s="38" t="s">
        <v>104</v>
      </c>
      <c r="L1454" s="38">
        <v>1500</v>
      </c>
      <c r="M1454" s="38">
        <v>4110</v>
      </c>
      <c r="N1454" s="2">
        <v>120000</v>
      </c>
      <c r="O1454" s="2">
        <v>1</v>
      </c>
      <c r="P1454" s="2">
        <v>0</v>
      </c>
      <c r="Q1454" s="3">
        <v>0.22745266666666999</v>
      </c>
      <c r="R1454" s="48" t="s">
        <v>2196</v>
      </c>
      <c r="S1454" s="25">
        <v>0</v>
      </c>
      <c r="T1454" s="23">
        <v>0</v>
      </c>
      <c r="U1454" s="36">
        <f>VLOOKUP(表2[[#This Row],[2014 Segment]],表3[],3)</f>
        <v>0</v>
      </c>
      <c r="V1454" s="50"/>
      <c r="W1454" s="25">
        <f>表2[[#This Row],[GR]]+表2[[#This Row],[根据BU需调整GR]]</f>
        <v>0</v>
      </c>
      <c r="X1454" s="23">
        <f>表2[[#This Row],[MAT销量]]*(1+表2[[#This Row],[调整后GR2]])</f>
        <v>0</v>
      </c>
      <c r="Y1454" s="23">
        <f>表2[[#This Row],[调整结果]]/12/114.03</f>
        <v>0</v>
      </c>
      <c r="Z1454" s="27">
        <f>ROUND(表2[[#This Row],[调整结果]]-表2[[#This Row],[14 ECI金额]],0)</f>
        <v>0</v>
      </c>
      <c r="AA1454" t="s">
        <v>2198</v>
      </c>
    </row>
    <row r="1455" spans="1:27" x14ac:dyDescent="0.2">
      <c r="A1455" t="s">
        <v>2049</v>
      </c>
      <c r="B1455" s="38" t="s">
        <v>544</v>
      </c>
      <c r="C1455" t="s">
        <v>2102</v>
      </c>
      <c r="D1455" s="38" t="s">
        <v>375</v>
      </c>
      <c r="E1455" s="38" t="s">
        <v>2103</v>
      </c>
      <c r="F1455">
        <v>12800005</v>
      </c>
      <c r="G1455" s="39" t="s">
        <v>782</v>
      </c>
      <c r="H1455" s="39" t="s">
        <v>103</v>
      </c>
      <c r="I1455" s="38" t="s">
        <v>379</v>
      </c>
      <c r="J1455" s="38" t="s">
        <v>380</v>
      </c>
      <c r="K1455" s="38" t="s">
        <v>104</v>
      </c>
      <c r="L1455" s="38">
        <v>1000</v>
      </c>
      <c r="M1455" s="38">
        <v>900</v>
      </c>
      <c r="N1455" s="2">
        <v>128813.08</v>
      </c>
      <c r="O1455" s="2">
        <v>1</v>
      </c>
      <c r="P1455" s="2">
        <v>139799.81333333001</v>
      </c>
      <c r="Q1455" s="3">
        <v>1</v>
      </c>
      <c r="R1455" s="48" t="s">
        <v>2197</v>
      </c>
      <c r="S1455" s="25">
        <v>0</v>
      </c>
      <c r="T1455" s="23">
        <v>139799.81</v>
      </c>
      <c r="U1455" s="36">
        <f>VLOOKUP(表2[[#This Row],[2014 Segment]],表3[],3)</f>
        <v>0</v>
      </c>
      <c r="V1455" s="50"/>
      <c r="W1455" s="25">
        <f>表2[[#This Row],[GR]]+表2[[#This Row],[根据BU需调整GR]]</f>
        <v>0</v>
      </c>
      <c r="X1455" s="23">
        <f>表2[[#This Row],[MAT销量]]*(1+表2[[#This Row],[调整后GR2]])</f>
        <v>139799.81333333001</v>
      </c>
      <c r="Y1455" s="23">
        <f>表2[[#This Row],[调整结果]]/12/114.03</f>
        <v>102.16596022488966</v>
      </c>
      <c r="Z1455" s="27">
        <f>ROUND(表2[[#This Row],[调整结果]]-表2[[#This Row],[14 ECI金额]],0)</f>
        <v>0</v>
      </c>
      <c r="AA1455" t="s">
        <v>2198</v>
      </c>
    </row>
    <row r="1456" spans="1:27" x14ac:dyDescent="0.2">
      <c r="A1456" t="s">
        <v>2049</v>
      </c>
      <c r="B1456" s="38" t="s">
        <v>544</v>
      </c>
      <c r="C1456" t="s">
        <v>2102</v>
      </c>
      <c r="D1456" s="38" t="s">
        <v>375</v>
      </c>
      <c r="E1456" s="38" t="s">
        <v>2103</v>
      </c>
      <c r="F1456">
        <v>12800008</v>
      </c>
      <c r="G1456" s="39" t="s">
        <v>783</v>
      </c>
      <c r="H1456" s="39" t="s">
        <v>105</v>
      </c>
      <c r="I1456" s="38" t="s">
        <v>379</v>
      </c>
      <c r="J1456" s="38" t="s">
        <v>380</v>
      </c>
      <c r="K1456" s="38" t="s">
        <v>104</v>
      </c>
      <c r="L1456" s="38">
        <v>1200</v>
      </c>
      <c r="M1456" s="38">
        <v>3805</v>
      </c>
      <c r="N1456" s="2">
        <v>240000</v>
      </c>
      <c r="O1456" s="2">
        <v>2</v>
      </c>
      <c r="P1456" s="2">
        <v>62366.04</v>
      </c>
      <c r="Q1456" s="3">
        <v>0.33201433333333003</v>
      </c>
      <c r="R1456" s="48" t="s">
        <v>2196</v>
      </c>
      <c r="S1456" s="25">
        <v>0</v>
      </c>
      <c r="T1456" s="23">
        <v>62366.04</v>
      </c>
      <c r="U1456" s="36">
        <f>VLOOKUP(表2[[#This Row],[2014 Segment]],表3[],3)</f>
        <v>0</v>
      </c>
      <c r="V1456" s="50"/>
      <c r="W1456" s="25">
        <f>表2[[#This Row],[GR]]+表2[[#This Row],[根据BU需调整GR]]</f>
        <v>0</v>
      </c>
      <c r="X1456" s="23">
        <f>表2[[#This Row],[MAT销量]]*(1+表2[[#This Row],[调整后GR2]])</f>
        <v>62366.04</v>
      </c>
      <c r="Y1456" s="23">
        <f>表2[[#This Row],[调整结果]]/12/114.03</f>
        <v>45.577216521967905</v>
      </c>
      <c r="Z1456" s="27">
        <f>ROUND(表2[[#This Row],[调整结果]]-表2[[#This Row],[14 ECI金额]],0)</f>
        <v>0</v>
      </c>
      <c r="AA1456" t="s">
        <v>2198</v>
      </c>
    </row>
    <row r="1457" spans="1:27" x14ac:dyDescent="0.2">
      <c r="A1457" t="s">
        <v>2049</v>
      </c>
      <c r="B1457" s="38" t="s">
        <v>544</v>
      </c>
      <c r="C1457" t="s">
        <v>2102</v>
      </c>
      <c r="D1457" s="38" t="s">
        <v>375</v>
      </c>
      <c r="E1457" s="38" t="s">
        <v>2103</v>
      </c>
      <c r="F1457">
        <v>12800009</v>
      </c>
      <c r="G1457" s="39" t="s">
        <v>784</v>
      </c>
      <c r="H1457" s="39" t="s">
        <v>103</v>
      </c>
      <c r="I1457" s="38" t="s">
        <v>379</v>
      </c>
      <c r="J1457" s="38" t="s">
        <v>380</v>
      </c>
      <c r="K1457" s="38" t="s">
        <v>104</v>
      </c>
      <c r="L1457" s="38">
        <v>3300</v>
      </c>
      <c r="M1457" s="38">
        <v>2000</v>
      </c>
      <c r="N1457" s="2">
        <v>1077429</v>
      </c>
      <c r="O1457" s="2">
        <v>5</v>
      </c>
      <c r="P1457" s="2">
        <v>0</v>
      </c>
      <c r="Q1457" s="3">
        <v>7.9393073696734998E-3</v>
      </c>
      <c r="R1457" s="48" t="s">
        <v>410</v>
      </c>
      <c r="S1457" s="25">
        <v>0.21</v>
      </c>
      <c r="T1457" s="23">
        <v>0</v>
      </c>
      <c r="U1457" s="36">
        <f>VLOOKUP(表2[[#This Row],[2014 Segment]],表3[],3)</f>
        <v>0</v>
      </c>
      <c r="V1457" s="50"/>
      <c r="W1457" s="25">
        <f>表2[[#This Row],[GR]]+表2[[#This Row],[根据BU需调整GR]]</f>
        <v>0.21</v>
      </c>
      <c r="X1457" s="23">
        <f>表2[[#This Row],[MAT销量]]*(1+表2[[#This Row],[调整后GR2]])</f>
        <v>0</v>
      </c>
      <c r="Y1457" s="23">
        <f>表2[[#This Row],[调整结果]]/12/114.03</f>
        <v>0</v>
      </c>
      <c r="Z1457" s="27">
        <f>ROUND(表2[[#This Row],[调整结果]]-表2[[#This Row],[14 ECI金额]],0)</f>
        <v>0</v>
      </c>
      <c r="AA1457" t="s">
        <v>2198</v>
      </c>
    </row>
    <row r="1458" spans="1:27" x14ac:dyDescent="0.2">
      <c r="A1458" t="s">
        <v>2049</v>
      </c>
      <c r="B1458" s="38" t="s">
        <v>544</v>
      </c>
      <c r="C1458" t="s">
        <v>2102</v>
      </c>
      <c r="D1458" s="38" t="s">
        <v>375</v>
      </c>
      <c r="E1458" s="38" t="s">
        <v>2103</v>
      </c>
      <c r="F1458">
        <v>12800012</v>
      </c>
      <c r="G1458" s="39" t="s">
        <v>2105</v>
      </c>
      <c r="H1458" s="39" t="s">
        <v>103</v>
      </c>
      <c r="I1458" s="38" t="s">
        <v>379</v>
      </c>
      <c r="J1458" s="38" t="s">
        <v>2106</v>
      </c>
      <c r="K1458" s="38" t="s">
        <v>104</v>
      </c>
      <c r="L1458" s="38">
        <v>1005</v>
      </c>
      <c r="M1458" s="38">
        <v>3400</v>
      </c>
      <c r="N1458" s="2">
        <v>36000</v>
      </c>
      <c r="O1458" s="2">
        <v>1</v>
      </c>
      <c r="P1458" s="2">
        <v>514.90666666667005</v>
      </c>
      <c r="Q1458" s="3">
        <v>0.28066055555556002</v>
      </c>
      <c r="R1458" s="48" t="s">
        <v>2196</v>
      </c>
      <c r="S1458" s="25">
        <v>0</v>
      </c>
      <c r="T1458" s="23">
        <v>514.91</v>
      </c>
      <c r="U1458" s="36">
        <f>VLOOKUP(表2[[#This Row],[2014 Segment]],表3[],3)</f>
        <v>0</v>
      </c>
      <c r="V1458" s="50"/>
      <c r="W1458" s="25">
        <f>表2[[#This Row],[GR]]+表2[[#This Row],[根据BU需调整GR]]</f>
        <v>0</v>
      </c>
      <c r="X1458" s="23">
        <f>表2[[#This Row],[MAT销量]]*(1+表2[[#This Row],[调整后GR2]])</f>
        <v>514.90666666667005</v>
      </c>
      <c r="Y1458" s="23">
        <f>表2[[#This Row],[调整结果]]/12/114.03</f>
        <v>0.37629473725238249</v>
      </c>
      <c r="Z1458" s="27">
        <f>ROUND(表2[[#This Row],[调整结果]]-表2[[#This Row],[14 ECI金额]],0)</f>
        <v>0</v>
      </c>
      <c r="AA1458" t="s">
        <v>2198</v>
      </c>
    </row>
    <row r="1459" spans="1:27" x14ac:dyDescent="0.2">
      <c r="A1459" t="s">
        <v>2049</v>
      </c>
      <c r="B1459" s="38" t="s">
        <v>544</v>
      </c>
      <c r="C1459" t="s">
        <v>2102</v>
      </c>
      <c r="D1459" s="38" t="s">
        <v>375</v>
      </c>
      <c r="E1459" s="38" t="s">
        <v>2103</v>
      </c>
      <c r="F1459">
        <v>12800013</v>
      </c>
      <c r="G1459" s="39" t="s">
        <v>785</v>
      </c>
      <c r="H1459" s="39" t="s">
        <v>105</v>
      </c>
      <c r="I1459" s="38" t="s">
        <v>379</v>
      </c>
      <c r="J1459" s="38" t="s">
        <v>380</v>
      </c>
      <c r="K1459" s="38" t="s">
        <v>104</v>
      </c>
      <c r="L1459" s="38">
        <v>1120</v>
      </c>
      <c r="M1459" s="38">
        <v>800</v>
      </c>
      <c r="N1459" s="2">
        <v>36000</v>
      </c>
      <c r="O1459" s="2">
        <v>1</v>
      </c>
      <c r="P1459" s="2">
        <v>10298.133333333</v>
      </c>
      <c r="Q1459" s="3">
        <v>0.21317222222221999</v>
      </c>
      <c r="R1459" s="48" t="s">
        <v>2196</v>
      </c>
      <c r="S1459" s="25">
        <v>0</v>
      </c>
      <c r="T1459" s="23">
        <v>10298.129999999999</v>
      </c>
      <c r="U1459" s="36">
        <f>VLOOKUP(表2[[#This Row],[2014 Segment]],表3[],3)</f>
        <v>0</v>
      </c>
      <c r="V1459" s="50"/>
      <c r="W1459" s="25">
        <f>表2[[#This Row],[GR]]+表2[[#This Row],[根据BU需调整GR]]</f>
        <v>0</v>
      </c>
      <c r="X1459" s="23">
        <f>表2[[#This Row],[MAT销量]]*(1+表2[[#This Row],[调整后GR2]])</f>
        <v>10298.133333333</v>
      </c>
      <c r="Y1459" s="23">
        <f>表2[[#This Row],[调整结果]]/12/114.03</f>
        <v>7.5258947450473563</v>
      </c>
      <c r="Z1459" s="27">
        <f>ROUND(表2[[#This Row],[调整结果]]-表2[[#This Row],[14 ECI金额]],0)</f>
        <v>0</v>
      </c>
      <c r="AA1459" t="s">
        <v>2198</v>
      </c>
    </row>
    <row r="1460" spans="1:27" x14ac:dyDescent="0.2">
      <c r="A1460" t="s">
        <v>2049</v>
      </c>
      <c r="B1460" s="38" t="s">
        <v>544</v>
      </c>
      <c r="C1460" t="s">
        <v>2102</v>
      </c>
      <c r="D1460" s="38" t="s">
        <v>375</v>
      </c>
      <c r="E1460" s="38" t="s">
        <v>2103</v>
      </c>
      <c r="F1460">
        <v>12800014</v>
      </c>
      <c r="G1460" s="39" t="s">
        <v>381</v>
      </c>
      <c r="H1460" s="39" t="s">
        <v>103</v>
      </c>
      <c r="I1460" s="38" t="s">
        <v>379</v>
      </c>
      <c r="J1460" s="38" t="s">
        <v>380</v>
      </c>
      <c r="K1460" s="38" t="s">
        <v>104</v>
      </c>
      <c r="L1460" s="38">
        <v>2300</v>
      </c>
      <c r="M1460" s="38">
        <v>1200</v>
      </c>
      <c r="N1460" s="2">
        <v>1077429</v>
      </c>
      <c r="O1460" s="2">
        <v>5</v>
      </c>
      <c r="P1460" s="2">
        <v>211280.44</v>
      </c>
      <c r="Q1460" s="3">
        <v>0.16132405940437999</v>
      </c>
      <c r="R1460" s="48" t="s">
        <v>410</v>
      </c>
      <c r="S1460" s="25">
        <v>0.21</v>
      </c>
      <c r="T1460" s="23">
        <v>255649.33</v>
      </c>
      <c r="U1460" s="36">
        <f>VLOOKUP(表2[[#This Row],[2014 Segment]],表3[],3)</f>
        <v>0</v>
      </c>
      <c r="V1460" s="50"/>
      <c r="W1460" s="25">
        <f>表2[[#This Row],[GR]]+表2[[#This Row],[根据BU需调整GR]]</f>
        <v>0.21</v>
      </c>
      <c r="X1460" s="23">
        <f>表2[[#This Row],[MAT销量]]*(1+表2[[#This Row],[调整后GR2]])</f>
        <v>255649.33239999998</v>
      </c>
      <c r="Y1460" s="23">
        <f>表2[[#This Row],[调整结果]]/12/114.03</f>
        <v>186.82900143237157</v>
      </c>
      <c r="Z1460" s="27">
        <f>ROUND(表2[[#This Row],[调整结果]]-表2[[#This Row],[14 ECI金额]],0)</f>
        <v>0</v>
      </c>
      <c r="AA1460" t="s">
        <v>2198</v>
      </c>
    </row>
    <row r="1461" spans="1:27" x14ac:dyDescent="0.2">
      <c r="A1461" t="s">
        <v>2049</v>
      </c>
      <c r="B1461" s="38" t="s">
        <v>544</v>
      </c>
      <c r="C1461" t="s">
        <v>2102</v>
      </c>
      <c r="D1461" s="38" t="s">
        <v>375</v>
      </c>
      <c r="E1461" s="38" t="s">
        <v>2103</v>
      </c>
      <c r="F1461">
        <v>12800018</v>
      </c>
      <c r="G1461" s="39" t="s">
        <v>786</v>
      </c>
      <c r="H1461" s="39" t="s">
        <v>103</v>
      </c>
      <c r="I1461" s="38" t="s">
        <v>379</v>
      </c>
      <c r="J1461" s="38" t="s">
        <v>380</v>
      </c>
      <c r="K1461" s="38" t="s">
        <v>104</v>
      </c>
      <c r="L1461" s="38">
        <v>560</v>
      </c>
      <c r="M1461" s="38">
        <v>2363</v>
      </c>
      <c r="N1461" s="2">
        <v>36000</v>
      </c>
      <c r="O1461" s="2">
        <v>1</v>
      </c>
      <c r="P1461" s="2">
        <v>30037.026666667</v>
      </c>
      <c r="Q1461" s="3">
        <v>0.57310861111111</v>
      </c>
      <c r="R1461" s="48" t="s">
        <v>2197</v>
      </c>
      <c r="S1461" s="25">
        <v>0</v>
      </c>
      <c r="T1461" s="23">
        <v>30037.03</v>
      </c>
      <c r="U1461" s="36">
        <f>VLOOKUP(表2[[#This Row],[2014 Segment]],表3[],3)</f>
        <v>0</v>
      </c>
      <c r="V1461" s="50"/>
      <c r="W1461" s="25">
        <f>表2[[#This Row],[GR]]+表2[[#This Row],[根据BU需调整GR]]</f>
        <v>0</v>
      </c>
      <c r="X1461" s="23">
        <f>表2[[#This Row],[MAT销量]]*(1+表2[[#This Row],[调整后GR2]])</f>
        <v>30037.026666667</v>
      </c>
      <c r="Y1461" s="23">
        <f>表2[[#This Row],[调整结果]]/12/114.03</f>
        <v>21.951114229199185</v>
      </c>
      <c r="Z1461" s="27">
        <f>ROUND(表2[[#This Row],[调整结果]]-表2[[#This Row],[14 ECI金额]],0)</f>
        <v>0</v>
      </c>
      <c r="AA1461" t="s">
        <v>2198</v>
      </c>
    </row>
    <row r="1462" spans="1:27" x14ac:dyDescent="0.2">
      <c r="A1462" t="s">
        <v>2049</v>
      </c>
      <c r="B1462" s="38" t="s">
        <v>544</v>
      </c>
      <c r="C1462" t="s">
        <v>2102</v>
      </c>
      <c r="D1462" s="38" t="s">
        <v>375</v>
      </c>
      <c r="E1462" s="38" t="s">
        <v>2103</v>
      </c>
      <c r="F1462">
        <v>12800026</v>
      </c>
      <c r="G1462" s="39" t="s">
        <v>2107</v>
      </c>
      <c r="H1462" s="39" t="s">
        <v>103</v>
      </c>
      <c r="I1462" s="38" t="s">
        <v>379</v>
      </c>
      <c r="J1462" s="38" t="s">
        <v>2108</v>
      </c>
      <c r="K1462" s="38" t="s">
        <v>104</v>
      </c>
      <c r="L1462" s="38">
        <v>1000</v>
      </c>
      <c r="M1462" s="38">
        <v>1101</v>
      </c>
      <c r="N1462" s="2">
        <v>36000</v>
      </c>
      <c r="O1462" s="2">
        <v>1</v>
      </c>
      <c r="P1462" s="2">
        <v>0</v>
      </c>
      <c r="Q1462" s="3">
        <v>0</v>
      </c>
      <c r="R1462" s="48" t="s">
        <v>2195</v>
      </c>
      <c r="S1462" s="25">
        <v>0</v>
      </c>
      <c r="T1462" s="23">
        <v>0</v>
      </c>
      <c r="U1462" s="36">
        <f>VLOOKUP(表2[[#This Row],[2014 Segment]],表3[],3)</f>
        <v>0</v>
      </c>
      <c r="V1462" s="50"/>
      <c r="W1462" s="25">
        <f>表2[[#This Row],[GR]]+表2[[#This Row],[根据BU需调整GR]]</f>
        <v>0</v>
      </c>
      <c r="X1462" s="23">
        <f>表2[[#This Row],[MAT销量]]*(1+表2[[#This Row],[调整后GR2]])</f>
        <v>0</v>
      </c>
      <c r="Y1462" s="23">
        <f>表2[[#This Row],[调整结果]]/12/114.03</f>
        <v>0</v>
      </c>
      <c r="Z1462" s="27">
        <f>ROUND(表2[[#This Row],[调整结果]]-表2[[#This Row],[14 ECI金额]],0)</f>
        <v>0</v>
      </c>
      <c r="AA1462" t="s">
        <v>2198</v>
      </c>
    </row>
    <row r="1463" spans="1:27" x14ac:dyDescent="0.2">
      <c r="A1463" t="s">
        <v>2049</v>
      </c>
      <c r="B1463" s="38" t="s">
        <v>544</v>
      </c>
      <c r="C1463" t="s">
        <v>2102</v>
      </c>
      <c r="D1463" s="38" t="s">
        <v>375</v>
      </c>
      <c r="E1463" s="38" t="s">
        <v>2103</v>
      </c>
      <c r="F1463">
        <v>12800027</v>
      </c>
      <c r="G1463" s="39" t="s">
        <v>2109</v>
      </c>
      <c r="H1463" s="39" t="s">
        <v>105</v>
      </c>
      <c r="I1463" s="38" t="s">
        <v>379</v>
      </c>
      <c r="J1463" s="38" t="s">
        <v>2108</v>
      </c>
      <c r="K1463" s="38" t="s">
        <v>104</v>
      </c>
      <c r="L1463" s="38">
        <v>500</v>
      </c>
      <c r="M1463" s="38">
        <v>450</v>
      </c>
      <c r="N1463" s="2">
        <v>36000</v>
      </c>
      <c r="O1463" s="2">
        <v>1</v>
      </c>
      <c r="P1463" s="2">
        <v>7208.6933333333</v>
      </c>
      <c r="Q1463" s="3">
        <v>6.0558888888889002E-2</v>
      </c>
      <c r="R1463" s="48" t="s">
        <v>2195</v>
      </c>
      <c r="S1463" s="25">
        <v>0</v>
      </c>
      <c r="T1463" s="23">
        <v>7208.69</v>
      </c>
      <c r="U1463" s="36">
        <f>VLOOKUP(表2[[#This Row],[2014 Segment]],表3[],3)</f>
        <v>0</v>
      </c>
      <c r="V1463" s="50"/>
      <c r="W1463" s="25">
        <f>表2[[#This Row],[GR]]+表2[[#This Row],[根据BU需调整GR]]</f>
        <v>0</v>
      </c>
      <c r="X1463" s="23">
        <f>表2[[#This Row],[MAT销量]]*(1+表2[[#This Row],[调整后GR2]])</f>
        <v>7208.6933333333</v>
      </c>
      <c r="Y1463" s="23">
        <f>表2[[#This Row],[调整结果]]/12/114.03</f>
        <v>5.2681263215332956</v>
      </c>
      <c r="Z1463" s="27">
        <f>ROUND(表2[[#This Row],[调整结果]]-表2[[#This Row],[14 ECI金额]],0)</f>
        <v>0</v>
      </c>
      <c r="AA1463" t="s">
        <v>2198</v>
      </c>
    </row>
    <row r="1464" spans="1:27" x14ac:dyDescent="0.2">
      <c r="A1464" t="s">
        <v>2049</v>
      </c>
      <c r="B1464" s="38" t="s">
        <v>544</v>
      </c>
      <c r="C1464" t="s">
        <v>2102</v>
      </c>
      <c r="D1464" s="38" t="s">
        <v>375</v>
      </c>
      <c r="E1464" s="38" t="s">
        <v>2110</v>
      </c>
      <c r="F1464">
        <v>13000002</v>
      </c>
      <c r="G1464" s="39" t="s">
        <v>116</v>
      </c>
      <c r="H1464" s="39" t="s">
        <v>105</v>
      </c>
      <c r="I1464" s="38" t="s">
        <v>12</v>
      </c>
      <c r="J1464" s="38" t="s">
        <v>12</v>
      </c>
      <c r="K1464" s="38" t="s">
        <v>104</v>
      </c>
      <c r="L1464" s="38">
        <v>2000</v>
      </c>
      <c r="M1464" s="38">
        <v>5000</v>
      </c>
      <c r="N1464" s="2">
        <v>600000</v>
      </c>
      <c r="O1464" s="2">
        <v>3</v>
      </c>
      <c r="P1464" s="2">
        <v>267595.73333333002</v>
      </c>
      <c r="Q1464" s="3">
        <v>0.38294846666666998</v>
      </c>
      <c r="R1464" s="48" t="s">
        <v>2196</v>
      </c>
      <c r="S1464" s="25">
        <v>0</v>
      </c>
      <c r="T1464" s="23">
        <v>267595.73</v>
      </c>
      <c r="U1464" s="36">
        <f>VLOOKUP(表2[[#This Row],[2014 Segment]],表3[],3)</f>
        <v>0</v>
      </c>
      <c r="V1464" s="50"/>
      <c r="W1464" s="25">
        <f>表2[[#This Row],[GR]]+表2[[#This Row],[根据BU需调整GR]]</f>
        <v>0</v>
      </c>
      <c r="X1464" s="23">
        <f>表2[[#This Row],[MAT销量]]*(1+表2[[#This Row],[调整后GR2]])</f>
        <v>267595.73333333002</v>
      </c>
      <c r="Y1464" s="23">
        <f>表2[[#This Row],[调整结果]]/12/114.03</f>
        <v>195.55945316534394</v>
      </c>
      <c r="Z1464" s="27">
        <f>ROUND(表2[[#This Row],[调整结果]]-表2[[#This Row],[14 ECI金额]],0)</f>
        <v>0</v>
      </c>
      <c r="AA1464" t="s">
        <v>2198</v>
      </c>
    </row>
    <row r="1465" spans="1:27" x14ac:dyDescent="0.2">
      <c r="A1465" t="s">
        <v>2049</v>
      </c>
      <c r="B1465" s="38" t="s">
        <v>544</v>
      </c>
      <c r="C1465" t="s">
        <v>2102</v>
      </c>
      <c r="D1465" s="38" t="s">
        <v>375</v>
      </c>
      <c r="E1465" s="38" t="s">
        <v>2111</v>
      </c>
      <c r="F1465">
        <v>13000003</v>
      </c>
      <c r="G1465" s="39" t="s">
        <v>77</v>
      </c>
      <c r="H1465" s="39" t="s">
        <v>103</v>
      </c>
      <c r="I1465" s="38" t="s">
        <v>12</v>
      </c>
      <c r="J1465" s="38" t="s">
        <v>12</v>
      </c>
      <c r="K1465" s="38" t="s">
        <v>104</v>
      </c>
      <c r="L1465" s="38">
        <v>1800</v>
      </c>
      <c r="M1465" s="38">
        <v>2500</v>
      </c>
      <c r="N1465" s="2">
        <v>573120.78599999996</v>
      </c>
      <c r="O1465" s="2">
        <v>3</v>
      </c>
      <c r="P1465" s="2">
        <v>184884.90666666999</v>
      </c>
      <c r="Q1465" s="3">
        <v>0.28700546903563001</v>
      </c>
      <c r="R1465" s="48" t="s">
        <v>2196</v>
      </c>
      <c r="S1465" s="25">
        <v>0</v>
      </c>
      <c r="T1465" s="23">
        <v>184884.91</v>
      </c>
      <c r="U1465" s="36">
        <f>VLOOKUP(表2[[#This Row],[2014 Segment]],表3[],3)</f>
        <v>0</v>
      </c>
      <c r="V1465" s="50"/>
      <c r="W1465" s="25">
        <f>表2[[#This Row],[GR]]+表2[[#This Row],[根据BU需调整GR]]</f>
        <v>0</v>
      </c>
      <c r="X1465" s="23">
        <f>表2[[#This Row],[MAT销量]]*(1+表2[[#This Row],[调整后GR2]])</f>
        <v>184884.90666666999</v>
      </c>
      <c r="Y1465" s="23">
        <f>表2[[#This Row],[调整结果]]/12/114.03</f>
        <v>135.11422919894619</v>
      </c>
      <c r="Z1465" s="27">
        <f>ROUND(表2[[#This Row],[调整结果]]-表2[[#This Row],[14 ECI金额]],0)</f>
        <v>0</v>
      </c>
      <c r="AA1465" t="s">
        <v>2198</v>
      </c>
    </row>
    <row r="1466" spans="1:27" x14ac:dyDescent="0.2">
      <c r="A1466" t="s">
        <v>2049</v>
      </c>
      <c r="B1466" s="38" t="s">
        <v>544</v>
      </c>
      <c r="C1466" t="s">
        <v>2102</v>
      </c>
      <c r="D1466" s="38" t="s">
        <v>375</v>
      </c>
      <c r="E1466" s="38" t="s">
        <v>2110</v>
      </c>
      <c r="F1466">
        <v>13000007</v>
      </c>
      <c r="G1466" s="39" t="s">
        <v>2112</v>
      </c>
      <c r="H1466" s="39" t="s">
        <v>103</v>
      </c>
      <c r="I1466" s="38" t="s">
        <v>12</v>
      </c>
      <c r="J1466" s="38" t="s">
        <v>12</v>
      </c>
      <c r="K1466" s="38" t="s">
        <v>104</v>
      </c>
      <c r="L1466" s="38">
        <v>1942</v>
      </c>
      <c r="M1466" s="38">
        <v>3700</v>
      </c>
      <c r="N1466" s="2">
        <v>286797.14</v>
      </c>
      <c r="O1466" s="2">
        <v>2</v>
      </c>
      <c r="P1466" s="2">
        <v>45612</v>
      </c>
      <c r="Q1466" s="3">
        <v>3.5783829643489001E-2</v>
      </c>
      <c r="R1466" s="48" t="s">
        <v>2195</v>
      </c>
      <c r="S1466" s="25">
        <v>0</v>
      </c>
      <c r="T1466" s="23">
        <v>45612</v>
      </c>
      <c r="U1466" s="36">
        <f>VLOOKUP(表2[[#This Row],[2014 Segment]],表3[],3)</f>
        <v>0</v>
      </c>
      <c r="V1466" s="50"/>
      <c r="W1466" s="25">
        <f>表2[[#This Row],[GR]]+表2[[#This Row],[根据BU需调整GR]]</f>
        <v>0</v>
      </c>
      <c r="X1466" s="23">
        <f>表2[[#This Row],[MAT销量]]*(1+表2[[#This Row],[调整后GR2]])</f>
        <v>45612</v>
      </c>
      <c r="Y1466" s="23">
        <f>表2[[#This Row],[调整结果]]/12/114.03</f>
        <v>33.333333333333336</v>
      </c>
      <c r="Z1466" s="27">
        <f>ROUND(表2[[#This Row],[调整结果]]-表2[[#This Row],[14 ECI金额]],0)</f>
        <v>0</v>
      </c>
      <c r="AA1466" t="s">
        <v>2198</v>
      </c>
    </row>
    <row r="1467" spans="1:27" x14ac:dyDescent="0.2">
      <c r="A1467" t="s">
        <v>2049</v>
      </c>
      <c r="B1467" s="38" t="s">
        <v>544</v>
      </c>
      <c r="C1467" t="s">
        <v>2102</v>
      </c>
      <c r="D1467" s="38" t="s">
        <v>375</v>
      </c>
      <c r="E1467" s="38" t="s">
        <v>2113</v>
      </c>
      <c r="F1467">
        <v>13000008</v>
      </c>
      <c r="G1467" s="39" t="s">
        <v>2114</v>
      </c>
      <c r="H1467" s="39" t="s">
        <v>105</v>
      </c>
      <c r="I1467" s="38" t="s">
        <v>12</v>
      </c>
      <c r="J1467" s="38" t="s">
        <v>12</v>
      </c>
      <c r="K1467" s="38" t="s">
        <v>106</v>
      </c>
      <c r="L1467" s="38">
        <v>165</v>
      </c>
      <c r="M1467" s="38">
        <v>600</v>
      </c>
      <c r="N1467" s="2">
        <v>216000</v>
      </c>
      <c r="O1467" s="2">
        <v>2</v>
      </c>
      <c r="P1467" s="2">
        <v>22958.573333332999</v>
      </c>
      <c r="Q1467" s="3">
        <v>9.1024999999999995E-2</v>
      </c>
      <c r="R1467" s="48" t="s">
        <v>2195</v>
      </c>
      <c r="S1467" s="25">
        <v>0</v>
      </c>
      <c r="T1467" s="23">
        <v>22958.57</v>
      </c>
      <c r="U1467" s="36">
        <f>VLOOKUP(表2[[#This Row],[2014 Segment]],表3[],3)</f>
        <v>0</v>
      </c>
      <c r="V1467" s="50"/>
      <c r="W1467" s="25">
        <f>表2[[#This Row],[GR]]+表2[[#This Row],[根据BU需调整GR]]</f>
        <v>0</v>
      </c>
      <c r="X1467" s="23">
        <f>表2[[#This Row],[MAT销量]]*(1+表2[[#This Row],[调整后GR2]])</f>
        <v>22958.573333332999</v>
      </c>
      <c r="Y1467" s="23">
        <f>表2[[#This Row],[调整结果]]/12/114.03</f>
        <v>16.778167538756612</v>
      </c>
      <c r="Z1467" s="27">
        <f>ROUND(表2[[#This Row],[调整结果]]-表2[[#This Row],[14 ECI金额]],0)</f>
        <v>0</v>
      </c>
      <c r="AA1467" t="s">
        <v>2198</v>
      </c>
    </row>
    <row r="1468" spans="1:27" x14ac:dyDescent="0.2">
      <c r="A1468" t="s">
        <v>2049</v>
      </c>
      <c r="B1468" s="38" t="s">
        <v>544</v>
      </c>
      <c r="C1468" t="s">
        <v>2102</v>
      </c>
      <c r="D1468" s="38" t="s">
        <v>375</v>
      </c>
      <c r="E1468" s="38" t="s">
        <v>2113</v>
      </c>
      <c r="F1468">
        <v>13000009</v>
      </c>
      <c r="G1468" s="39" t="s">
        <v>2115</v>
      </c>
      <c r="H1468" s="39" t="s">
        <v>103</v>
      </c>
      <c r="I1468" s="38" t="s">
        <v>12</v>
      </c>
      <c r="J1468" s="38" t="s">
        <v>12</v>
      </c>
      <c r="K1468" s="38" t="s">
        <v>104</v>
      </c>
      <c r="L1468" s="38">
        <v>850</v>
      </c>
      <c r="M1468" s="38">
        <v>950</v>
      </c>
      <c r="N1468" s="2">
        <v>144541.6</v>
      </c>
      <c r="O1468" s="2">
        <v>1</v>
      </c>
      <c r="P1468" s="2">
        <v>0</v>
      </c>
      <c r="Q1468" s="3">
        <v>0</v>
      </c>
      <c r="R1468" s="48" t="s">
        <v>2195</v>
      </c>
      <c r="S1468" s="25">
        <v>0</v>
      </c>
      <c r="T1468" s="23">
        <v>0</v>
      </c>
      <c r="U1468" s="36">
        <f>VLOOKUP(表2[[#This Row],[2014 Segment]],表3[],3)</f>
        <v>0</v>
      </c>
      <c r="V1468" s="50"/>
      <c r="W1468" s="25">
        <f>表2[[#This Row],[GR]]+表2[[#This Row],[根据BU需调整GR]]</f>
        <v>0</v>
      </c>
      <c r="X1468" s="23">
        <f>表2[[#This Row],[MAT销量]]*(1+表2[[#This Row],[调整后GR2]])</f>
        <v>0</v>
      </c>
      <c r="Y1468" s="23">
        <f>表2[[#This Row],[调整结果]]/12/114.03</f>
        <v>0</v>
      </c>
      <c r="Z1468" s="27">
        <f>ROUND(表2[[#This Row],[调整结果]]-表2[[#This Row],[14 ECI金额]],0)</f>
        <v>0</v>
      </c>
      <c r="AA1468" t="s">
        <v>2198</v>
      </c>
    </row>
    <row r="1469" spans="1:27" x14ac:dyDescent="0.2">
      <c r="A1469" t="s">
        <v>2049</v>
      </c>
      <c r="B1469" s="38" t="s">
        <v>544</v>
      </c>
      <c r="C1469" t="s">
        <v>2102</v>
      </c>
      <c r="D1469" s="38" t="s">
        <v>375</v>
      </c>
      <c r="E1469" s="38" t="s">
        <v>2110</v>
      </c>
      <c r="F1469">
        <v>13000011</v>
      </c>
      <c r="G1469" s="39" t="s">
        <v>547</v>
      </c>
      <c r="H1469" s="39" t="s">
        <v>103</v>
      </c>
      <c r="I1469" s="38" t="s">
        <v>12</v>
      </c>
      <c r="J1469" s="38" t="s">
        <v>12</v>
      </c>
      <c r="K1469" s="38" t="s">
        <v>104</v>
      </c>
      <c r="L1469" s="38">
        <v>2200</v>
      </c>
      <c r="M1469" s="38">
        <v>5068</v>
      </c>
      <c r="N1469" s="2">
        <v>1077429</v>
      </c>
      <c r="O1469" s="2">
        <v>5</v>
      </c>
      <c r="P1469" s="2">
        <v>269263.10666667001</v>
      </c>
      <c r="Q1469" s="3">
        <v>0.28575396615461002</v>
      </c>
      <c r="R1469" s="48" t="s">
        <v>62</v>
      </c>
      <c r="S1469" s="25">
        <v>0.2</v>
      </c>
      <c r="T1469" s="23">
        <v>323115.73</v>
      </c>
      <c r="U1469" s="36">
        <f>VLOOKUP(表2[[#This Row],[2014 Segment]],表3[],3)</f>
        <v>0</v>
      </c>
      <c r="V1469" s="50"/>
      <c r="W1469" s="25">
        <f>表2[[#This Row],[GR]]+表2[[#This Row],[根据BU需调整GR]]</f>
        <v>0.2</v>
      </c>
      <c r="X1469" s="23">
        <f>表2[[#This Row],[MAT销量]]*(1+表2[[#This Row],[调整后GR2]])</f>
        <v>323115.72800000402</v>
      </c>
      <c r="Y1469" s="23">
        <f>表2[[#This Row],[调整结果]]/12/114.03</f>
        <v>236.13356718992372</v>
      </c>
      <c r="Z1469" s="27">
        <f>ROUND(表2[[#This Row],[调整结果]]-表2[[#This Row],[14 ECI金额]],0)</f>
        <v>0</v>
      </c>
      <c r="AA1469" t="s">
        <v>2198</v>
      </c>
    </row>
    <row r="1470" spans="1:27" x14ac:dyDescent="0.2">
      <c r="A1470" t="s">
        <v>2049</v>
      </c>
      <c r="B1470" s="38" t="s">
        <v>544</v>
      </c>
      <c r="C1470" t="s">
        <v>2102</v>
      </c>
      <c r="D1470" s="38" t="s">
        <v>375</v>
      </c>
      <c r="E1470" s="38" t="s">
        <v>2110</v>
      </c>
      <c r="F1470">
        <v>13000012</v>
      </c>
      <c r="G1470" s="39" t="s">
        <v>774</v>
      </c>
      <c r="H1470" s="39" t="s">
        <v>103</v>
      </c>
      <c r="I1470" s="38" t="s">
        <v>12</v>
      </c>
      <c r="J1470" s="38" t="s">
        <v>12</v>
      </c>
      <c r="K1470" s="38" t="s">
        <v>104</v>
      </c>
      <c r="L1470" s="38">
        <v>800</v>
      </c>
      <c r="M1470" s="38">
        <v>1095</v>
      </c>
      <c r="N1470" s="2">
        <v>308658.89</v>
      </c>
      <c r="O1470" s="2">
        <v>2</v>
      </c>
      <c r="P1470" s="2">
        <v>109470.93333333</v>
      </c>
      <c r="Q1470" s="3">
        <v>0.36003239692853001</v>
      </c>
      <c r="R1470" s="48" t="s">
        <v>2196</v>
      </c>
      <c r="S1470" s="25">
        <v>0</v>
      </c>
      <c r="T1470" s="23">
        <v>109470.93</v>
      </c>
      <c r="U1470" s="36">
        <f>VLOOKUP(表2[[#This Row],[2014 Segment]],表3[],3)</f>
        <v>0</v>
      </c>
      <c r="V1470" s="50"/>
      <c r="W1470" s="25">
        <f>表2[[#This Row],[GR]]+表2[[#This Row],[根据BU需调整GR]]</f>
        <v>0</v>
      </c>
      <c r="X1470" s="23">
        <f>表2[[#This Row],[MAT销量]]*(1+表2[[#This Row],[调整后GR2]])</f>
        <v>109470.93333333</v>
      </c>
      <c r="Y1470" s="23">
        <f>表2[[#This Row],[调整结果]]/12/114.03</f>
        <v>80.001559043913886</v>
      </c>
      <c r="Z1470" s="27">
        <f>ROUND(表2[[#This Row],[调整结果]]-表2[[#This Row],[14 ECI金额]],0)</f>
        <v>0</v>
      </c>
      <c r="AA1470" t="s">
        <v>2198</v>
      </c>
    </row>
    <row r="1471" spans="1:27" x14ac:dyDescent="0.2">
      <c r="A1471" t="s">
        <v>2049</v>
      </c>
      <c r="B1471" s="38" t="s">
        <v>544</v>
      </c>
      <c r="C1471" t="s">
        <v>2102</v>
      </c>
      <c r="D1471" s="38" t="s">
        <v>375</v>
      </c>
      <c r="E1471" s="38" t="s">
        <v>2113</v>
      </c>
      <c r="F1471">
        <v>13000013</v>
      </c>
      <c r="G1471" s="39" t="s">
        <v>775</v>
      </c>
      <c r="H1471" s="39" t="s">
        <v>103</v>
      </c>
      <c r="I1471" s="38" t="s">
        <v>12</v>
      </c>
      <c r="J1471" s="38" t="s">
        <v>12</v>
      </c>
      <c r="K1471" s="38" t="s">
        <v>104</v>
      </c>
      <c r="L1471" s="38">
        <v>1500</v>
      </c>
      <c r="M1471" s="38">
        <v>2000</v>
      </c>
      <c r="N1471" s="2">
        <v>194062.16</v>
      </c>
      <c r="O1471" s="2">
        <v>1</v>
      </c>
      <c r="P1471" s="2">
        <v>17940.72</v>
      </c>
      <c r="Q1471" s="3">
        <v>0.11495450735991</v>
      </c>
      <c r="R1471" s="48" t="s">
        <v>2195</v>
      </c>
      <c r="S1471" s="25">
        <v>0</v>
      </c>
      <c r="T1471" s="23">
        <v>17940.72</v>
      </c>
      <c r="U1471" s="36">
        <f>VLOOKUP(表2[[#This Row],[2014 Segment]],表3[],3)</f>
        <v>0</v>
      </c>
      <c r="V1471" s="50"/>
      <c r="W1471" s="25">
        <f>表2[[#This Row],[GR]]+表2[[#This Row],[根据BU需调整GR]]</f>
        <v>0</v>
      </c>
      <c r="X1471" s="23">
        <f>表2[[#This Row],[MAT销量]]*(1+表2[[#This Row],[调整后GR2]])</f>
        <v>17940.72</v>
      </c>
      <c r="Y1471" s="23">
        <f>表2[[#This Row],[调整结果]]/12/114.03</f>
        <v>13.111111111111112</v>
      </c>
      <c r="Z1471" s="27">
        <f>ROUND(表2[[#This Row],[调整结果]]-表2[[#This Row],[14 ECI金额]],0)</f>
        <v>0</v>
      </c>
      <c r="AA1471" t="s">
        <v>2198</v>
      </c>
    </row>
    <row r="1472" spans="1:27" x14ac:dyDescent="0.2">
      <c r="A1472" t="s">
        <v>2049</v>
      </c>
      <c r="B1472" s="38" t="s">
        <v>544</v>
      </c>
      <c r="C1472" t="s">
        <v>2102</v>
      </c>
      <c r="D1472" s="38" t="s">
        <v>375</v>
      </c>
      <c r="E1472" s="38" t="s">
        <v>2110</v>
      </c>
      <c r="F1472">
        <v>13000016</v>
      </c>
      <c r="G1472" s="39" t="s">
        <v>2116</v>
      </c>
      <c r="H1472" s="39" t="s">
        <v>105</v>
      </c>
      <c r="I1472" s="38" t="s">
        <v>12</v>
      </c>
      <c r="J1472" s="38" t="s">
        <v>12</v>
      </c>
      <c r="K1472" s="38" t="s">
        <v>104</v>
      </c>
      <c r="L1472" s="38">
        <v>845</v>
      </c>
      <c r="M1472" s="38">
        <v>100</v>
      </c>
      <c r="N1472" s="2">
        <v>240000</v>
      </c>
      <c r="O1472" s="2">
        <v>2</v>
      </c>
      <c r="P1472" s="2">
        <v>101871.2</v>
      </c>
      <c r="Q1472" s="3">
        <v>0.40228166666666998</v>
      </c>
      <c r="R1472" s="48" t="s">
        <v>2196</v>
      </c>
      <c r="S1472" s="25">
        <v>0</v>
      </c>
      <c r="T1472" s="23">
        <v>101871.2</v>
      </c>
      <c r="U1472" s="36">
        <f>VLOOKUP(表2[[#This Row],[2014 Segment]],表3[],3)</f>
        <v>0</v>
      </c>
      <c r="V1472" s="50"/>
      <c r="W1472" s="25">
        <f>表2[[#This Row],[GR]]+表2[[#This Row],[根据BU需调整GR]]</f>
        <v>0</v>
      </c>
      <c r="X1472" s="23">
        <f>表2[[#This Row],[MAT销量]]*(1+表2[[#This Row],[调整后GR2]])</f>
        <v>101871.2</v>
      </c>
      <c r="Y1472" s="23">
        <f>表2[[#This Row],[调整结果]]/12/114.03</f>
        <v>74.447659972521848</v>
      </c>
      <c r="Z1472" s="27">
        <f>ROUND(表2[[#This Row],[调整结果]]-表2[[#This Row],[14 ECI金额]],0)</f>
        <v>0</v>
      </c>
      <c r="AA1472" t="s">
        <v>2198</v>
      </c>
    </row>
    <row r="1473" spans="1:27" x14ac:dyDescent="0.2">
      <c r="A1473" t="s">
        <v>2049</v>
      </c>
      <c r="B1473" s="38" t="s">
        <v>544</v>
      </c>
      <c r="C1473" t="s">
        <v>2102</v>
      </c>
      <c r="D1473" s="38" t="s">
        <v>375</v>
      </c>
      <c r="E1473" s="38" t="s">
        <v>2113</v>
      </c>
      <c r="F1473">
        <v>13000017</v>
      </c>
      <c r="G1473" s="39" t="s">
        <v>2117</v>
      </c>
      <c r="H1473" s="39" t="s">
        <v>103</v>
      </c>
      <c r="I1473" s="38" t="s">
        <v>12</v>
      </c>
      <c r="J1473" s="38" t="s">
        <v>12</v>
      </c>
      <c r="K1473" s="38" t="s">
        <v>104</v>
      </c>
      <c r="L1473" s="38">
        <v>700</v>
      </c>
      <c r="M1473" s="38">
        <v>1194</v>
      </c>
      <c r="N1473" s="2">
        <v>216483.46400000001</v>
      </c>
      <c r="O1473" s="2">
        <v>2</v>
      </c>
      <c r="P1473" s="2">
        <v>38314.720000000001</v>
      </c>
      <c r="Q1473" s="3">
        <v>0.11766330568324999</v>
      </c>
      <c r="R1473" s="48" t="s">
        <v>2195</v>
      </c>
      <c r="S1473" s="25">
        <v>0</v>
      </c>
      <c r="T1473" s="23">
        <v>38314.720000000001</v>
      </c>
      <c r="U1473" s="36">
        <f>VLOOKUP(表2[[#This Row],[2014 Segment]],表3[],3)</f>
        <v>0</v>
      </c>
      <c r="V1473" s="50"/>
      <c r="W1473" s="25">
        <f>表2[[#This Row],[GR]]+表2[[#This Row],[根据BU需调整GR]]</f>
        <v>0</v>
      </c>
      <c r="X1473" s="23">
        <f>表2[[#This Row],[MAT销量]]*(1+表2[[#This Row],[调整后GR2]])</f>
        <v>38314.720000000001</v>
      </c>
      <c r="Y1473" s="23">
        <f>表2[[#This Row],[调整结果]]/12/114.03</f>
        <v>28.000467713174896</v>
      </c>
      <c r="Z1473" s="27">
        <f>ROUND(表2[[#This Row],[调整结果]]-表2[[#This Row],[14 ECI金额]],0)</f>
        <v>0</v>
      </c>
      <c r="AA1473" t="s">
        <v>2198</v>
      </c>
    </row>
    <row r="1474" spans="1:27" x14ac:dyDescent="0.2">
      <c r="A1474" t="s">
        <v>2049</v>
      </c>
      <c r="B1474" s="38" t="s">
        <v>544</v>
      </c>
      <c r="C1474" t="s">
        <v>2102</v>
      </c>
      <c r="D1474" s="38" t="s">
        <v>375</v>
      </c>
      <c r="E1474" s="38" t="s">
        <v>2113</v>
      </c>
      <c r="F1474">
        <v>13000018</v>
      </c>
      <c r="G1474" s="39" t="s">
        <v>15</v>
      </c>
      <c r="H1474" s="39" t="s">
        <v>103</v>
      </c>
      <c r="I1474" s="38" t="s">
        <v>12</v>
      </c>
      <c r="J1474" s="38" t="s">
        <v>12</v>
      </c>
      <c r="K1474" s="38" t="s">
        <v>104</v>
      </c>
      <c r="L1474" s="38">
        <v>1300</v>
      </c>
      <c r="M1474" s="38">
        <v>2700</v>
      </c>
      <c r="N1474" s="2">
        <v>438104.125</v>
      </c>
      <c r="O1474" s="2">
        <v>2</v>
      </c>
      <c r="P1474" s="2">
        <v>97762.786666667002</v>
      </c>
      <c r="Q1474" s="3">
        <v>0.28248884896941001</v>
      </c>
      <c r="R1474" s="48" t="s">
        <v>2196</v>
      </c>
      <c r="S1474" s="25">
        <v>0</v>
      </c>
      <c r="T1474" s="23">
        <v>97762.79</v>
      </c>
      <c r="U1474" s="36">
        <f>VLOOKUP(表2[[#This Row],[2014 Segment]],表3[],3)</f>
        <v>0</v>
      </c>
      <c r="V1474" s="50"/>
      <c r="W1474" s="25">
        <f>表2[[#This Row],[GR]]+表2[[#This Row],[根据BU需调整GR]]</f>
        <v>0</v>
      </c>
      <c r="X1474" s="23">
        <f>表2[[#This Row],[MAT销量]]*(1+表2[[#This Row],[调整后GR2]])</f>
        <v>97762.786666667002</v>
      </c>
      <c r="Y1474" s="23">
        <f>表2[[#This Row],[调整结果]]/12/114.03</f>
        <v>71.44522396640285</v>
      </c>
      <c r="Z1474" s="27">
        <f>ROUND(表2[[#This Row],[调整结果]]-表2[[#This Row],[14 ECI金额]],0)</f>
        <v>0</v>
      </c>
      <c r="AA1474" t="s">
        <v>2198</v>
      </c>
    </row>
    <row r="1475" spans="1:27" x14ac:dyDescent="0.2">
      <c r="A1475" t="s">
        <v>2049</v>
      </c>
      <c r="B1475" s="38" t="s">
        <v>544</v>
      </c>
      <c r="C1475" t="s">
        <v>2102</v>
      </c>
      <c r="D1475" s="38" t="s">
        <v>375</v>
      </c>
      <c r="E1475" s="38" t="s">
        <v>2111</v>
      </c>
      <c r="F1475">
        <v>13000019</v>
      </c>
      <c r="G1475" s="39" t="s">
        <v>14</v>
      </c>
      <c r="H1475" s="39" t="s">
        <v>103</v>
      </c>
      <c r="I1475" s="38" t="s">
        <v>12</v>
      </c>
      <c r="J1475" s="38" t="s">
        <v>12</v>
      </c>
      <c r="K1475" s="38" t="s">
        <v>104</v>
      </c>
      <c r="L1475" s="38">
        <v>2100</v>
      </c>
      <c r="M1475" s="38">
        <v>5000</v>
      </c>
      <c r="N1475" s="2">
        <v>2797537.48</v>
      </c>
      <c r="O1475" s="2">
        <v>7</v>
      </c>
      <c r="P1475" s="2">
        <v>797320.96</v>
      </c>
      <c r="Q1475" s="3">
        <v>0.29568483207596002</v>
      </c>
      <c r="R1475" s="48" t="s">
        <v>62</v>
      </c>
      <c r="S1475" s="25">
        <v>0.2</v>
      </c>
      <c r="T1475" s="23">
        <v>956785.15</v>
      </c>
      <c r="U1475" s="36">
        <f>VLOOKUP(表2[[#This Row],[2014 Segment]],表3[],3)</f>
        <v>0</v>
      </c>
      <c r="V1475" s="50"/>
      <c r="W1475" s="25">
        <f>表2[[#This Row],[GR]]+表2[[#This Row],[根据BU需调整GR]]</f>
        <v>0.2</v>
      </c>
      <c r="X1475" s="23">
        <f>表2[[#This Row],[MAT销量]]*(1+表2[[#This Row],[调整后GR2]])</f>
        <v>956785.15199999989</v>
      </c>
      <c r="Y1475" s="23">
        <f>表2[[#This Row],[调整结果]]/12/114.03</f>
        <v>699.22034552310788</v>
      </c>
      <c r="Z1475" s="27">
        <f>ROUND(表2[[#This Row],[调整结果]]-表2[[#This Row],[14 ECI金额]],0)</f>
        <v>0</v>
      </c>
      <c r="AA1475" t="s">
        <v>2198</v>
      </c>
    </row>
    <row r="1476" spans="1:27" x14ac:dyDescent="0.2">
      <c r="A1476" t="s">
        <v>2049</v>
      </c>
      <c r="B1476" s="38" t="s">
        <v>544</v>
      </c>
      <c r="C1476" t="s">
        <v>2102</v>
      </c>
      <c r="D1476" s="38" t="s">
        <v>375</v>
      </c>
      <c r="E1476" s="38" t="s">
        <v>2111</v>
      </c>
      <c r="F1476">
        <v>13000290</v>
      </c>
      <c r="G1476" s="39" t="s">
        <v>2118</v>
      </c>
      <c r="H1476" s="39" t="s">
        <v>105</v>
      </c>
      <c r="I1476" s="38" t="s">
        <v>12</v>
      </c>
      <c r="J1476" s="38" t="s">
        <v>12</v>
      </c>
      <c r="K1476" s="38" t="s">
        <v>106</v>
      </c>
      <c r="L1476" s="38">
        <v>400</v>
      </c>
      <c r="M1476" s="38">
        <v>500</v>
      </c>
      <c r="N1476" s="2">
        <v>120000</v>
      </c>
      <c r="O1476" s="2">
        <v>1</v>
      </c>
      <c r="P1476" s="2">
        <v>69941.600000000006</v>
      </c>
      <c r="Q1476" s="3">
        <v>0.46852583333332998</v>
      </c>
      <c r="R1476" s="48" t="s">
        <v>2196</v>
      </c>
      <c r="S1476" s="25">
        <v>0</v>
      </c>
      <c r="T1476" s="23">
        <v>69941.600000000006</v>
      </c>
      <c r="U1476" s="36">
        <f>VLOOKUP(表2[[#This Row],[2014 Segment]],表3[],3)</f>
        <v>0</v>
      </c>
      <c r="V1476" s="50"/>
      <c r="W1476" s="25">
        <f>表2[[#This Row],[GR]]+表2[[#This Row],[根据BU需调整GR]]</f>
        <v>0</v>
      </c>
      <c r="X1476" s="23">
        <f>表2[[#This Row],[MAT销量]]*(1+表2[[#This Row],[调整后GR2]])</f>
        <v>69941.600000000006</v>
      </c>
      <c r="Y1476" s="23">
        <f>表2[[#This Row],[调整结果]]/12/114.03</f>
        <v>51.113449676985596</v>
      </c>
      <c r="Z1476" s="27">
        <f>ROUND(表2[[#This Row],[调整结果]]-表2[[#This Row],[14 ECI金额]],0)</f>
        <v>0</v>
      </c>
      <c r="AA1476" t="s">
        <v>2198</v>
      </c>
    </row>
    <row r="1477" spans="1:27" x14ac:dyDescent="0.2">
      <c r="A1477" t="s">
        <v>2049</v>
      </c>
      <c r="B1477" s="38" t="s">
        <v>544</v>
      </c>
      <c r="C1477" t="s">
        <v>2102</v>
      </c>
      <c r="D1477" s="38" t="s">
        <v>375</v>
      </c>
      <c r="E1477" s="38" t="s">
        <v>2113</v>
      </c>
      <c r="F1477">
        <v>13000461</v>
      </c>
      <c r="G1477" s="39" t="s">
        <v>2119</v>
      </c>
      <c r="H1477" s="39" t="s">
        <v>105</v>
      </c>
      <c r="I1477" s="38" t="s">
        <v>12</v>
      </c>
      <c r="J1477" s="38" t="s">
        <v>12</v>
      </c>
      <c r="K1477" s="38" t="s">
        <v>106</v>
      </c>
      <c r="L1477" s="38">
        <v>300</v>
      </c>
      <c r="M1477" s="38">
        <v>150</v>
      </c>
      <c r="N1477" s="2">
        <v>120000</v>
      </c>
      <c r="O1477" s="2">
        <v>1</v>
      </c>
      <c r="P1477" s="2">
        <v>0</v>
      </c>
      <c r="Q1477" s="3">
        <v>0</v>
      </c>
      <c r="R1477" s="48" t="s">
        <v>2195</v>
      </c>
      <c r="S1477" s="25">
        <v>0</v>
      </c>
      <c r="T1477" s="23">
        <v>0</v>
      </c>
      <c r="U1477" s="36">
        <f>VLOOKUP(表2[[#This Row],[2014 Segment]],表3[],3)</f>
        <v>0</v>
      </c>
      <c r="V1477" s="50"/>
      <c r="W1477" s="25">
        <f>表2[[#This Row],[GR]]+表2[[#This Row],[根据BU需调整GR]]</f>
        <v>0</v>
      </c>
      <c r="X1477" s="23">
        <f>表2[[#This Row],[MAT销量]]*(1+表2[[#This Row],[调整后GR2]])</f>
        <v>0</v>
      </c>
      <c r="Y1477" s="23">
        <f>表2[[#This Row],[调整结果]]/12/114.03</f>
        <v>0</v>
      </c>
      <c r="Z1477" s="27">
        <f>ROUND(表2[[#This Row],[调整结果]]-表2[[#This Row],[14 ECI金额]],0)</f>
        <v>0</v>
      </c>
      <c r="AA1477" t="s">
        <v>2198</v>
      </c>
    </row>
    <row r="1478" spans="1:27" x14ac:dyDescent="0.2">
      <c r="A1478" t="s">
        <v>2049</v>
      </c>
      <c r="B1478" s="38" t="s">
        <v>544</v>
      </c>
      <c r="C1478" t="s">
        <v>2102</v>
      </c>
      <c r="D1478" s="38" t="s">
        <v>375</v>
      </c>
      <c r="E1478" s="38" t="s">
        <v>2111</v>
      </c>
      <c r="F1478">
        <v>91007806</v>
      </c>
      <c r="G1478" s="39" t="s">
        <v>2120</v>
      </c>
      <c r="H1478" s="39" t="s">
        <v>105</v>
      </c>
      <c r="I1478" s="38" t="s">
        <v>12</v>
      </c>
      <c r="J1478" s="38" t="s">
        <v>12</v>
      </c>
      <c r="K1478" s="38" t="s">
        <v>104</v>
      </c>
      <c r="L1478" s="38">
        <v>1000</v>
      </c>
      <c r="M1478" s="38">
        <v>500</v>
      </c>
      <c r="N1478" s="2">
        <v>180000</v>
      </c>
      <c r="O1478" s="2">
        <v>1</v>
      </c>
      <c r="P1478" s="2">
        <v>15204</v>
      </c>
      <c r="Q1478" s="3">
        <v>0.16219555555556001</v>
      </c>
      <c r="R1478" s="48" t="s">
        <v>2195</v>
      </c>
      <c r="S1478" s="25">
        <v>0</v>
      </c>
      <c r="T1478" s="23">
        <v>15204</v>
      </c>
      <c r="U1478" s="36">
        <f>VLOOKUP(表2[[#This Row],[2014 Segment]],表3[],3)</f>
        <v>0</v>
      </c>
      <c r="V1478" s="50"/>
      <c r="W1478" s="25">
        <f>表2[[#This Row],[GR]]+表2[[#This Row],[根据BU需调整GR]]</f>
        <v>0</v>
      </c>
      <c r="X1478" s="23">
        <f>表2[[#This Row],[MAT销量]]*(1+表2[[#This Row],[调整后GR2]])</f>
        <v>15204</v>
      </c>
      <c r="Y1478" s="23">
        <f>表2[[#This Row],[调整结果]]/12/114.03</f>
        <v>11.111111111111111</v>
      </c>
      <c r="Z1478" s="27">
        <f>ROUND(表2[[#This Row],[调整结果]]-表2[[#This Row],[14 ECI金额]],0)</f>
        <v>0</v>
      </c>
      <c r="AA1478" t="s">
        <v>2198</v>
      </c>
    </row>
    <row r="1479" spans="1:27" x14ac:dyDescent="0.2">
      <c r="A1479" t="s">
        <v>2049</v>
      </c>
      <c r="B1479" s="38" t="s">
        <v>544</v>
      </c>
      <c r="C1479" t="s">
        <v>2102</v>
      </c>
      <c r="D1479" s="38" t="s">
        <v>375</v>
      </c>
      <c r="E1479" s="38" t="s">
        <v>2111</v>
      </c>
      <c r="F1479">
        <v>91008701</v>
      </c>
      <c r="G1479" s="39" t="s">
        <v>2121</v>
      </c>
      <c r="H1479" s="39" t="s">
        <v>103</v>
      </c>
      <c r="I1479" s="38" t="s">
        <v>12</v>
      </c>
      <c r="J1479" s="38" t="s">
        <v>12</v>
      </c>
      <c r="K1479" s="38" t="s">
        <v>104</v>
      </c>
      <c r="L1479" s="38">
        <v>800</v>
      </c>
      <c r="M1479" s="38">
        <v>700</v>
      </c>
      <c r="N1479" s="2">
        <v>36000</v>
      </c>
      <c r="O1479" s="2">
        <v>1</v>
      </c>
      <c r="P1479" s="2">
        <v>15204.933333333</v>
      </c>
      <c r="Q1479" s="3">
        <v>0.31868611111111</v>
      </c>
      <c r="R1479" s="48" t="s">
        <v>2196</v>
      </c>
      <c r="S1479" s="25">
        <v>0</v>
      </c>
      <c r="T1479" s="23">
        <v>15204.93</v>
      </c>
      <c r="U1479" s="36">
        <f>VLOOKUP(表2[[#This Row],[2014 Segment]],表3[],3)</f>
        <v>0</v>
      </c>
      <c r="V1479" s="50"/>
      <c r="W1479" s="25">
        <f>表2[[#This Row],[GR]]+表2[[#This Row],[根据BU需调整GR]]</f>
        <v>0</v>
      </c>
      <c r="X1479" s="23">
        <f>表2[[#This Row],[MAT销量]]*(1+表2[[#This Row],[调整后GR2]])</f>
        <v>15204.933333333</v>
      </c>
      <c r="Y1479" s="23">
        <f>表2[[#This Row],[调整结果]]/12/114.03</f>
        <v>11.111793192824257</v>
      </c>
      <c r="Z1479" s="27">
        <f>ROUND(表2[[#This Row],[调整结果]]-表2[[#This Row],[14 ECI金额]],0)</f>
        <v>0</v>
      </c>
      <c r="AA1479" t="s">
        <v>2198</v>
      </c>
    </row>
    <row r="1480" spans="1:27" x14ac:dyDescent="0.2">
      <c r="A1480" t="s">
        <v>2049</v>
      </c>
      <c r="B1480" s="38" t="s">
        <v>544</v>
      </c>
      <c r="C1480" t="s">
        <v>2102</v>
      </c>
      <c r="D1480" s="38" t="s">
        <v>375</v>
      </c>
      <c r="E1480" s="38" t="s">
        <v>2103</v>
      </c>
      <c r="F1480">
        <v>91010257</v>
      </c>
      <c r="G1480" s="39" t="s">
        <v>2122</v>
      </c>
      <c r="H1480" s="39" t="s">
        <v>105</v>
      </c>
      <c r="I1480" s="38" t="s">
        <v>379</v>
      </c>
      <c r="J1480" s="38" t="s">
        <v>2108</v>
      </c>
      <c r="K1480" s="38" t="s">
        <v>106</v>
      </c>
      <c r="L1480" s="38">
        <v>500</v>
      </c>
      <c r="M1480" s="38">
        <v>300</v>
      </c>
      <c r="N1480" s="2">
        <v>36000</v>
      </c>
      <c r="O1480" s="2">
        <v>1</v>
      </c>
      <c r="P1480" s="2">
        <v>0</v>
      </c>
      <c r="Q1480" s="3">
        <v>0</v>
      </c>
      <c r="R1480" s="48" t="s">
        <v>2195</v>
      </c>
      <c r="S1480" s="25">
        <v>0</v>
      </c>
      <c r="T1480" s="23">
        <v>0</v>
      </c>
      <c r="U1480" s="36">
        <f>VLOOKUP(表2[[#This Row],[2014 Segment]],表3[],3)</f>
        <v>0</v>
      </c>
      <c r="V1480" s="50"/>
      <c r="W1480" s="25">
        <f>表2[[#This Row],[GR]]+表2[[#This Row],[根据BU需调整GR]]</f>
        <v>0</v>
      </c>
      <c r="X1480" s="23">
        <f>表2[[#This Row],[MAT销量]]*(1+表2[[#This Row],[调整后GR2]])</f>
        <v>0</v>
      </c>
      <c r="Y1480" s="23">
        <f>表2[[#This Row],[调整结果]]/12/114.03</f>
        <v>0</v>
      </c>
      <c r="Z1480" s="27">
        <f>ROUND(表2[[#This Row],[调整结果]]-表2[[#This Row],[14 ECI金额]],0)</f>
        <v>0</v>
      </c>
      <c r="AA1480" t="s">
        <v>2198</v>
      </c>
    </row>
    <row r="1481" spans="1:27" x14ac:dyDescent="0.2">
      <c r="A1481" t="s">
        <v>2049</v>
      </c>
      <c r="B1481" s="38" t="s">
        <v>544</v>
      </c>
      <c r="C1481" t="s">
        <v>2102</v>
      </c>
      <c r="D1481" s="38" t="s">
        <v>375</v>
      </c>
      <c r="E1481" s="38" t="s">
        <v>2110</v>
      </c>
      <c r="F1481">
        <v>91010395</v>
      </c>
      <c r="G1481" s="39" t="s">
        <v>2123</v>
      </c>
      <c r="H1481" s="39" t="s">
        <v>105</v>
      </c>
      <c r="I1481" s="38" t="s">
        <v>12</v>
      </c>
      <c r="J1481" s="38" t="s">
        <v>12</v>
      </c>
      <c r="K1481" s="38" t="s">
        <v>106</v>
      </c>
      <c r="L1481" s="38">
        <v>800</v>
      </c>
      <c r="M1481" s="38">
        <v>400</v>
      </c>
      <c r="N1481" s="2">
        <v>216000</v>
      </c>
      <c r="O1481" s="2">
        <v>2</v>
      </c>
      <c r="P1481" s="2">
        <v>27367.200000000001</v>
      </c>
      <c r="Q1481" s="3">
        <v>9.5024999999999998E-2</v>
      </c>
      <c r="R1481" s="48" t="s">
        <v>2195</v>
      </c>
      <c r="S1481" s="25">
        <v>0</v>
      </c>
      <c r="T1481" s="23">
        <v>27367.200000000001</v>
      </c>
      <c r="U1481" s="36">
        <f>VLOOKUP(表2[[#This Row],[2014 Segment]],表3[],3)</f>
        <v>0</v>
      </c>
      <c r="V1481" s="50"/>
      <c r="W1481" s="25">
        <f>表2[[#This Row],[GR]]+表2[[#This Row],[根据BU需调整GR]]</f>
        <v>0</v>
      </c>
      <c r="X1481" s="23">
        <f>表2[[#This Row],[MAT销量]]*(1+表2[[#This Row],[调整后GR2]])</f>
        <v>27367.200000000001</v>
      </c>
      <c r="Y1481" s="23">
        <f>表2[[#This Row],[调整结果]]/12/114.03</f>
        <v>20</v>
      </c>
      <c r="Z1481" s="27">
        <f>ROUND(表2[[#This Row],[调整结果]]-表2[[#This Row],[14 ECI金额]],0)</f>
        <v>0</v>
      </c>
      <c r="AA1481" t="s">
        <v>2198</v>
      </c>
    </row>
    <row r="1482" spans="1:27" x14ac:dyDescent="0.2">
      <c r="A1482" t="s">
        <v>2049</v>
      </c>
      <c r="B1482" s="38" t="s">
        <v>544</v>
      </c>
      <c r="C1482" t="s">
        <v>2102</v>
      </c>
      <c r="D1482" s="38" t="s">
        <v>375</v>
      </c>
      <c r="E1482" s="38" t="s">
        <v>2113</v>
      </c>
      <c r="F1482">
        <v>91010529</v>
      </c>
      <c r="G1482" s="39" t="s">
        <v>2124</v>
      </c>
      <c r="H1482" s="39" t="s">
        <v>105</v>
      </c>
      <c r="I1482" s="38" t="s">
        <v>12</v>
      </c>
      <c r="J1482" s="38" t="s">
        <v>12</v>
      </c>
      <c r="K1482" s="38" t="s">
        <v>106</v>
      </c>
      <c r="L1482" s="38">
        <v>80</v>
      </c>
      <c r="M1482" s="38">
        <v>200</v>
      </c>
      <c r="N1482" s="2">
        <v>60000</v>
      </c>
      <c r="O1482" s="2">
        <v>1</v>
      </c>
      <c r="P1482" s="2">
        <v>21062.933333333</v>
      </c>
      <c r="Q1482" s="3">
        <v>0.18863533333332999</v>
      </c>
      <c r="R1482" s="48" t="s">
        <v>2195</v>
      </c>
      <c r="S1482" s="25">
        <v>0</v>
      </c>
      <c r="T1482" s="23">
        <v>21062.93</v>
      </c>
      <c r="U1482" s="36">
        <f>VLOOKUP(表2[[#This Row],[2014 Segment]],表3[],3)</f>
        <v>0</v>
      </c>
      <c r="V1482" s="50"/>
      <c r="W1482" s="25">
        <f>表2[[#This Row],[GR]]+表2[[#This Row],[根据BU需调整GR]]</f>
        <v>0</v>
      </c>
      <c r="X1482" s="23">
        <f>表2[[#This Row],[MAT销量]]*(1+表2[[#This Row],[调整后GR2]])</f>
        <v>21062.933333333</v>
      </c>
      <c r="Y1482" s="23">
        <f>表2[[#This Row],[调整结果]]/12/114.03</f>
        <v>15.392830346789587</v>
      </c>
      <c r="Z1482" s="27">
        <f>ROUND(表2[[#This Row],[调整结果]]-表2[[#This Row],[14 ECI金额]],0)</f>
        <v>0</v>
      </c>
      <c r="AA1482" t="s">
        <v>2198</v>
      </c>
    </row>
    <row r="1483" spans="1:27" x14ac:dyDescent="0.2">
      <c r="A1483" t="s">
        <v>2049</v>
      </c>
      <c r="B1483" s="38" t="s">
        <v>544</v>
      </c>
      <c r="C1483" t="s">
        <v>2102</v>
      </c>
      <c r="D1483" s="38" t="s">
        <v>375</v>
      </c>
      <c r="E1483" s="38" t="s">
        <v>2111</v>
      </c>
      <c r="F1483">
        <v>91011101</v>
      </c>
      <c r="G1483" s="39" t="s">
        <v>2125</v>
      </c>
      <c r="H1483" s="39" t="s">
        <v>105</v>
      </c>
      <c r="I1483" s="38" t="s">
        <v>12</v>
      </c>
      <c r="J1483" s="38" t="s">
        <v>12</v>
      </c>
      <c r="K1483" s="38" t="s">
        <v>106</v>
      </c>
      <c r="L1483" s="38">
        <v>100</v>
      </c>
      <c r="M1483" s="38">
        <v>200</v>
      </c>
      <c r="N1483" s="2">
        <v>60000</v>
      </c>
      <c r="O1483" s="2">
        <v>1</v>
      </c>
      <c r="P1483" s="2">
        <v>4865.28</v>
      </c>
      <c r="Q1483" s="3">
        <v>0.10918666666667</v>
      </c>
      <c r="R1483" s="48" t="s">
        <v>2195</v>
      </c>
      <c r="S1483" s="25">
        <v>0</v>
      </c>
      <c r="T1483" s="23">
        <v>4865.28</v>
      </c>
      <c r="U1483" s="36">
        <f>VLOOKUP(表2[[#This Row],[2014 Segment]],表3[],3)</f>
        <v>0</v>
      </c>
      <c r="V1483" s="50"/>
      <c r="W1483" s="25">
        <f>表2[[#This Row],[GR]]+表2[[#This Row],[根据BU需调整GR]]</f>
        <v>0</v>
      </c>
      <c r="X1483" s="23">
        <f>表2[[#This Row],[MAT销量]]*(1+表2[[#This Row],[调整后GR2]])</f>
        <v>4865.28</v>
      </c>
      <c r="Y1483" s="23">
        <f>表2[[#This Row],[调整结果]]/12/114.03</f>
        <v>3.5555555555555554</v>
      </c>
      <c r="Z1483" s="27">
        <f>ROUND(表2[[#This Row],[调整结果]]-表2[[#This Row],[14 ECI金额]],0)</f>
        <v>0</v>
      </c>
      <c r="AA1483" t="s">
        <v>2198</v>
      </c>
    </row>
    <row r="1484" spans="1:27" x14ac:dyDescent="0.2">
      <c r="A1484" t="s">
        <v>2049</v>
      </c>
      <c r="B1484" s="38" t="s">
        <v>544</v>
      </c>
      <c r="C1484" t="s">
        <v>2102</v>
      </c>
      <c r="D1484" s="38" t="s">
        <v>375</v>
      </c>
      <c r="E1484" s="38" t="s">
        <v>2113</v>
      </c>
      <c r="F1484">
        <v>91011237</v>
      </c>
      <c r="G1484" s="39" t="s">
        <v>2126</v>
      </c>
      <c r="H1484" s="39" t="s">
        <v>105</v>
      </c>
      <c r="I1484" s="38" t="s">
        <v>12</v>
      </c>
      <c r="J1484" s="38" t="s">
        <v>12</v>
      </c>
      <c r="K1484" s="38" t="s">
        <v>106</v>
      </c>
      <c r="L1484" s="38">
        <v>200</v>
      </c>
      <c r="M1484" s="38">
        <v>200</v>
      </c>
      <c r="N1484" s="2">
        <v>240000</v>
      </c>
      <c r="O1484" s="2">
        <v>2</v>
      </c>
      <c r="P1484" s="2">
        <v>7602.1333333332996</v>
      </c>
      <c r="Q1484" s="3">
        <v>2.4331249999999999E-2</v>
      </c>
      <c r="R1484" s="48" t="s">
        <v>2195</v>
      </c>
      <c r="S1484" s="25">
        <v>0</v>
      </c>
      <c r="T1484" s="23">
        <v>7602.13</v>
      </c>
      <c r="U1484" s="36">
        <f>VLOOKUP(表2[[#This Row],[2014 Segment]],表3[],3)</f>
        <v>0</v>
      </c>
      <c r="V1484" s="50"/>
      <c r="W1484" s="25">
        <f>表2[[#This Row],[GR]]+表2[[#This Row],[根据BU需调整GR]]</f>
        <v>0</v>
      </c>
      <c r="X1484" s="23">
        <f>表2[[#This Row],[MAT销量]]*(1+表2[[#This Row],[调整后GR2]])</f>
        <v>7602.1333333332996</v>
      </c>
      <c r="Y1484" s="23">
        <f>表2[[#This Row],[调整结果]]/12/114.03</f>
        <v>5.5556529958003011</v>
      </c>
      <c r="Z1484" s="27">
        <f>ROUND(表2[[#This Row],[调整结果]]-表2[[#This Row],[14 ECI金额]],0)</f>
        <v>0</v>
      </c>
      <c r="AA1484" t="s">
        <v>2198</v>
      </c>
    </row>
    <row r="1485" spans="1:27" x14ac:dyDescent="0.2">
      <c r="A1485" t="s">
        <v>2049</v>
      </c>
      <c r="B1485" s="38" t="s">
        <v>544</v>
      </c>
      <c r="C1485" t="s">
        <v>2102</v>
      </c>
      <c r="D1485" s="38" t="s">
        <v>375</v>
      </c>
      <c r="E1485" s="38" t="s">
        <v>2113</v>
      </c>
      <c r="F1485">
        <v>91011323</v>
      </c>
      <c r="G1485" s="39" t="s">
        <v>2127</v>
      </c>
      <c r="H1485" s="39" t="s">
        <v>105</v>
      </c>
      <c r="I1485" s="38" t="s">
        <v>12</v>
      </c>
      <c r="J1485" s="38" t="s">
        <v>12</v>
      </c>
      <c r="K1485" s="38" t="s">
        <v>106</v>
      </c>
      <c r="L1485" s="38">
        <v>200</v>
      </c>
      <c r="M1485" s="38">
        <v>500</v>
      </c>
      <c r="N1485" s="2">
        <v>60000</v>
      </c>
      <c r="O1485" s="2">
        <v>1</v>
      </c>
      <c r="P1485" s="2">
        <v>16420.72</v>
      </c>
      <c r="Q1485" s="3">
        <v>0.23331566666667</v>
      </c>
      <c r="R1485" s="48" t="s">
        <v>2196</v>
      </c>
      <c r="S1485" s="25">
        <v>0</v>
      </c>
      <c r="T1485" s="23">
        <v>16420.72</v>
      </c>
      <c r="U1485" s="36">
        <f>VLOOKUP(表2[[#This Row],[2014 Segment]],表3[],3)</f>
        <v>0</v>
      </c>
      <c r="V1485" s="50"/>
      <c r="W1485" s="25">
        <f>表2[[#This Row],[GR]]+表2[[#This Row],[根据BU需调整GR]]</f>
        <v>0</v>
      </c>
      <c r="X1485" s="23">
        <f>表2[[#This Row],[MAT销量]]*(1+表2[[#This Row],[调整后GR2]])</f>
        <v>16420.72</v>
      </c>
      <c r="Y1485" s="23">
        <f>表2[[#This Row],[调整结果]]/12/114.03</f>
        <v>12.00029232073431</v>
      </c>
      <c r="Z1485" s="27">
        <f>ROUND(表2[[#This Row],[调整结果]]-表2[[#This Row],[14 ECI金额]],0)</f>
        <v>0</v>
      </c>
      <c r="AA1485" t="s">
        <v>2198</v>
      </c>
    </row>
    <row r="1486" spans="1:27" x14ac:dyDescent="0.2">
      <c r="A1486" t="s">
        <v>2049</v>
      </c>
      <c r="B1486" s="38" t="s">
        <v>544</v>
      </c>
      <c r="C1486" t="s">
        <v>2102</v>
      </c>
      <c r="D1486" s="38" t="s">
        <v>375</v>
      </c>
      <c r="E1486" s="38" t="s">
        <v>2113</v>
      </c>
      <c r="F1486">
        <v>91015972</v>
      </c>
      <c r="G1486" s="39" t="s">
        <v>2128</v>
      </c>
      <c r="H1486" s="39" t="s">
        <v>105</v>
      </c>
      <c r="I1486" s="38" t="s">
        <v>12</v>
      </c>
      <c r="J1486" s="38" t="s">
        <v>12</v>
      </c>
      <c r="K1486" s="38" t="s">
        <v>106</v>
      </c>
      <c r="L1486" s="38">
        <v>380</v>
      </c>
      <c r="M1486" s="38">
        <v>500</v>
      </c>
      <c r="N1486" s="2">
        <v>216000</v>
      </c>
      <c r="O1486" s="2">
        <v>2</v>
      </c>
      <c r="P1486" s="2">
        <v>2280.7333333332999</v>
      </c>
      <c r="Q1486" s="3">
        <v>9.5988888888888999E-3</v>
      </c>
      <c r="R1486" s="48" t="s">
        <v>2195</v>
      </c>
      <c r="S1486" s="25">
        <v>0</v>
      </c>
      <c r="T1486" s="23">
        <v>2280.73</v>
      </c>
      <c r="U1486" s="36">
        <f>VLOOKUP(表2[[#This Row],[2014 Segment]],表3[],3)</f>
        <v>0</v>
      </c>
      <c r="V1486" s="50"/>
      <c r="W1486" s="25">
        <f>表2[[#This Row],[GR]]+表2[[#This Row],[根据BU需调整GR]]</f>
        <v>0</v>
      </c>
      <c r="X1486" s="23">
        <f>表2[[#This Row],[MAT销量]]*(1+表2[[#This Row],[调整后GR2]])</f>
        <v>2280.7333333332999</v>
      </c>
      <c r="Y1486" s="23">
        <f>表2[[#This Row],[调整结果]]/12/114.03</f>
        <v>1.6667641069114121</v>
      </c>
      <c r="Z1486" s="27">
        <f>ROUND(表2[[#This Row],[调整结果]]-表2[[#This Row],[14 ECI金额]],0)</f>
        <v>0</v>
      </c>
      <c r="AA1486" t="s">
        <v>2198</v>
      </c>
    </row>
    <row r="1487" spans="1:27" x14ac:dyDescent="0.2">
      <c r="A1487" t="s">
        <v>2049</v>
      </c>
      <c r="B1487" s="38" t="s">
        <v>544</v>
      </c>
      <c r="C1487" t="s">
        <v>2102</v>
      </c>
      <c r="D1487" s="38" t="s">
        <v>375</v>
      </c>
      <c r="E1487" s="38" t="s">
        <v>2110</v>
      </c>
      <c r="F1487">
        <v>91024341</v>
      </c>
      <c r="G1487" s="39" t="s">
        <v>2129</v>
      </c>
      <c r="H1487" s="39" t="s">
        <v>105</v>
      </c>
      <c r="I1487" s="38" t="s">
        <v>12</v>
      </c>
      <c r="J1487" s="38" t="s">
        <v>12</v>
      </c>
      <c r="K1487" s="38" t="s">
        <v>106</v>
      </c>
      <c r="L1487" s="38">
        <v>280</v>
      </c>
      <c r="M1487" s="38">
        <v>350</v>
      </c>
      <c r="N1487" s="2">
        <v>216000</v>
      </c>
      <c r="O1487" s="2">
        <v>2</v>
      </c>
      <c r="P1487" s="2">
        <v>103390.66666667</v>
      </c>
      <c r="Q1487" s="3">
        <v>0.37643472222222002</v>
      </c>
      <c r="R1487" s="48" t="s">
        <v>2196</v>
      </c>
      <c r="S1487" s="25">
        <v>0</v>
      </c>
      <c r="T1487" s="23">
        <v>103390.67</v>
      </c>
      <c r="U1487" s="36">
        <f>VLOOKUP(表2[[#This Row],[2014 Segment]],表3[],3)</f>
        <v>0</v>
      </c>
      <c r="V1487" s="50"/>
      <c r="W1487" s="25">
        <f>表2[[#This Row],[GR]]+表2[[#This Row],[根据BU需调整GR]]</f>
        <v>0</v>
      </c>
      <c r="X1487" s="23">
        <f>表2[[#This Row],[MAT销量]]*(1+表2[[#This Row],[调整后GR2]])</f>
        <v>103390.66666667</v>
      </c>
      <c r="Y1487" s="23">
        <f>表2[[#This Row],[调整结果]]/12/114.03</f>
        <v>75.558089001922013</v>
      </c>
      <c r="Z1487" s="27">
        <f>ROUND(表2[[#This Row],[调整结果]]-表2[[#This Row],[14 ECI金额]],0)</f>
        <v>0</v>
      </c>
      <c r="AA1487" t="s">
        <v>2198</v>
      </c>
    </row>
    <row r="1488" spans="1:27" x14ac:dyDescent="0.2">
      <c r="A1488" t="s">
        <v>2049</v>
      </c>
      <c r="B1488" s="38" t="s">
        <v>544</v>
      </c>
      <c r="C1488" t="s">
        <v>2102</v>
      </c>
      <c r="D1488" s="38" t="s">
        <v>375</v>
      </c>
      <c r="E1488" s="38" t="s">
        <v>2110</v>
      </c>
      <c r="F1488">
        <v>91028028</v>
      </c>
      <c r="G1488" s="39" t="s">
        <v>2130</v>
      </c>
      <c r="H1488" s="39" t="s">
        <v>103</v>
      </c>
      <c r="I1488" s="38" t="s">
        <v>12</v>
      </c>
      <c r="J1488" s="38" t="s">
        <v>12</v>
      </c>
      <c r="K1488" s="38" t="s">
        <v>104</v>
      </c>
      <c r="L1488" s="38">
        <v>501</v>
      </c>
      <c r="M1488" s="38">
        <v>600</v>
      </c>
      <c r="N1488" s="2">
        <v>45415.06</v>
      </c>
      <c r="O1488" s="2">
        <v>1</v>
      </c>
      <c r="P1488" s="2">
        <v>8362.2000000000007</v>
      </c>
      <c r="Q1488" s="3">
        <v>5.0216822349238001E-2</v>
      </c>
      <c r="R1488" s="48" t="s">
        <v>2195</v>
      </c>
      <c r="S1488" s="25">
        <v>0</v>
      </c>
      <c r="T1488" s="23">
        <v>8362.2000000000007</v>
      </c>
      <c r="U1488" s="36">
        <f>VLOOKUP(表2[[#This Row],[2014 Segment]],表3[],3)</f>
        <v>0</v>
      </c>
      <c r="V1488" s="50"/>
      <c r="W1488" s="25">
        <f>表2[[#This Row],[GR]]+表2[[#This Row],[根据BU需调整GR]]</f>
        <v>0</v>
      </c>
      <c r="X1488" s="23">
        <f>表2[[#This Row],[MAT销量]]*(1+表2[[#This Row],[调整后GR2]])</f>
        <v>8362.2000000000007</v>
      </c>
      <c r="Y1488" s="23">
        <f>表2[[#This Row],[调整结果]]/12/114.03</f>
        <v>6.1111111111111116</v>
      </c>
      <c r="Z1488" s="27">
        <f>ROUND(表2[[#This Row],[调整结果]]-表2[[#This Row],[14 ECI金额]],0)</f>
        <v>0</v>
      </c>
      <c r="AA1488" t="s">
        <v>2198</v>
      </c>
    </row>
    <row r="1489" spans="1:27" x14ac:dyDescent="0.2">
      <c r="A1489" t="s">
        <v>2049</v>
      </c>
      <c r="B1489" s="38" t="s">
        <v>544</v>
      </c>
      <c r="C1489" t="s">
        <v>2131</v>
      </c>
      <c r="D1489" s="38" t="s">
        <v>376</v>
      </c>
      <c r="E1489" s="38" t="s">
        <v>2132</v>
      </c>
      <c r="F1489">
        <v>10600010</v>
      </c>
      <c r="G1489" s="39" t="s">
        <v>776</v>
      </c>
      <c r="H1489" s="39" t="s">
        <v>105</v>
      </c>
      <c r="I1489" s="38" t="s">
        <v>377</v>
      </c>
      <c r="J1489" s="38" t="s">
        <v>378</v>
      </c>
      <c r="K1489" s="38" t="s">
        <v>104</v>
      </c>
      <c r="L1489" s="38">
        <v>513</v>
      </c>
      <c r="M1489" s="38">
        <v>1184</v>
      </c>
      <c r="N1489" s="2">
        <v>36000</v>
      </c>
      <c r="O1489" s="2">
        <v>1</v>
      </c>
      <c r="P1489" s="2">
        <v>0</v>
      </c>
      <c r="Q1489" s="3">
        <v>0</v>
      </c>
      <c r="R1489" s="48" t="s">
        <v>2195</v>
      </c>
      <c r="S1489" s="25">
        <v>0</v>
      </c>
      <c r="T1489" s="23">
        <v>0</v>
      </c>
      <c r="U1489" s="36">
        <f>VLOOKUP(表2[[#This Row],[2014 Segment]],表3[],3)</f>
        <v>0</v>
      </c>
      <c r="V1489" s="50"/>
      <c r="W1489" s="25">
        <f>表2[[#This Row],[GR]]+表2[[#This Row],[根据BU需调整GR]]</f>
        <v>0</v>
      </c>
      <c r="X1489" s="23">
        <f>表2[[#This Row],[MAT销量]]*(1+表2[[#This Row],[调整后GR2]])</f>
        <v>0</v>
      </c>
      <c r="Y1489" s="23">
        <f>表2[[#This Row],[调整结果]]/12/114.03</f>
        <v>0</v>
      </c>
      <c r="Z1489" s="27">
        <f>ROUND(表2[[#This Row],[调整结果]]-表2[[#This Row],[14 ECI金额]],0)</f>
        <v>0</v>
      </c>
      <c r="AA1489" t="s">
        <v>2198</v>
      </c>
    </row>
    <row r="1490" spans="1:27" x14ac:dyDescent="0.2">
      <c r="A1490" t="s">
        <v>2049</v>
      </c>
      <c r="B1490" s="38" t="s">
        <v>544</v>
      </c>
      <c r="C1490" t="s">
        <v>2131</v>
      </c>
      <c r="D1490" s="38" t="s">
        <v>376</v>
      </c>
      <c r="E1490" s="38" t="s">
        <v>2133</v>
      </c>
      <c r="F1490">
        <v>10600011</v>
      </c>
      <c r="G1490" s="39" t="s">
        <v>548</v>
      </c>
      <c r="H1490" s="39" t="s">
        <v>105</v>
      </c>
      <c r="I1490" s="38" t="s">
        <v>377</v>
      </c>
      <c r="J1490" s="38" t="s">
        <v>378</v>
      </c>
      <c r="K1490" s="38" t="s">
        <v>104</v>
      </c>
      <c r="L1490" s="38">
        <v>750</v>
      </c>
      <c r="M1490" s="38">
        <v>1000</v>
      </c>
      <c r="N1490" s="2">
        <v>713352</v>
      </c>
      <c r="O1490" s="2">
        <v>3</v>
      </c>
      <c r="P1490" s="2">
        <v>535195.73333333002</v>
      </c>
      <c r="Q1490" s="3">
        <v>0.87383059134900998</v>
      </c>
      <c r="R1490" s="48" t="s">
        <v>2197</v>
      </c>
      <c r="S1490" s="25">
        <v>0</v>
      </c>
      <c r="T1490" s="23">
        <v>535195.73</v>
      </c>
      <c r="U1490" s="36">
        <f>VLOOKUP(表2[[#This Row],[2014 Segment]],表3[],3)</f>
        <v>0</v>
      </c>
      <c r="V1490" s="50"/>
      <c r="W1490" s="25">
        <f>表2[[#This Row],[GR]]+表2[[#This Row],[根据BU需调整GR]]</f>
        <v>0</v>
      </c>
      <c r="X1490" s="23">
        <f>表2[[#This Row],[MAT销量]]*(1+表2[[#This Row],[调整后GR2]])</f>
        <v>535195.73333333002</v>
      </c>
      <c r="Y1490" s="23">
        <f>表2[[#This Row],[调整结果]]/12/114.03</f>
        <v>391.12202441852287</v>
      </c>
      <c r="Z1490" s="27">
        <f>ROUND(表2[[#This Row],[调整结果]]-表2[[#This Row],[14 ECI金额]],0)</f>
        <v>0</v>
      </c>
      <c r="AA1490" t="s">
        <v>2198</v>
      </c>
    </row>
    <row r="1491" spans="1:27" x14ac:dyDescent="0.2">
      <c r="A1491" t="s">
        <v>2049</v>
      </c>
      <c r="B1491" s="38" t="s">
        <v>544</v>
      </c>
      <c r="C1491" t="s">
        <v>2131</v>
      </c>
      <c r="D1491" s="38" t="s">
        <v>376</v>
      </c>
      <c r="E1491" s="38" t="s">
        <v>2132</v>
      </c>
      <c r="F1491">
        <v>10600012</v>
      </c>
      <c r="G1491" s="39" t="s">
        <v>777</v>
      </c>
      <c r="H1491" s="39" t="s">
        <v>103</v>
      </c>
      <c r="I1491" s="38" t="s">
        <v>377</v>
      </c>
      <c r="J1491" s="38" t="s">
        <v>378</v>
      </c>
      <c r="K1491" s="38" t="s">
        <v>104</v>
      </c>
      <c r="L1491" s="38">
        <v>1700</v>
      </c>
      <c r="M1491" s="38">
        <v>2500</v>
      </c>
      <c r="N1491" s="2">
        <v>1077429</v>
      </c>
      <c r="O1491" s="2">
        <v>5</v>
      </c>
      <c r="P1491" s="2">
        <v>441058.62666667002</v>
      </c>
      <c r="Q1491" s="3">
        <v>0.45679834123641</v>
      </c>
      <c r="R1491" s="48" t="s">
        <v>62</v>
      </c>
      <c r="S1491" s="25">
        <v>0.2</v>
      </c>
      <c r="T1491" s="23">
        <v>529270.35</v>
      </c>
      <c r="U1491" s="36">
        <f>VLOOKUP(表2[[#This Row],[2014 Segment]],表3[],3)</f>
        <v>0</v>
      </c>
      <c r="V1491" s="50"/>
      <c r="W1491" s="25">
        <f>表2[[#This Row],[GR]]+表2[[#This Row],[根据BU需调整GR]]</f>
        <v>0.2</v>
      </c>
      <c r="X1491" s="23">
        <f>表2[[#This Row],[MAT销量]]*(1+表2[[#This Row],[调整后GR2]])</f>
        <v>529270.35200000403</v>
      </c>
      <c r="Y1491" s="23">
        <f>表2[[#This Row],[调整结果]]/12/114.03</f>
        <v>386.79174486246603</v>
      </c>
      <c r="Z1491" s="27">
        <f>ROUND(表2[[#This Row],[调整结果]]-表2[[#This Row],[14 ECI金额]],0)</f>
        <v>0</v>
      </c>
      <c r="AA1491" t="s">
        <v>2198</v>
      </c>
    </row>
    <row r="1492" spans="1:27" x14ac:dyDescent="0.2">
      <c r="A1492" t="s">
        <v>2049</v>
      </c>
      <c r="B1492" s="38" t="s">
        <v>544</v>
      </c>
      <c r="C1492" t="s">
        <v>2131</v>
      </c>
      <c r="D1492" s="38" t="s">
        <v>376</v>
      </c>
      <c r="E1492" s="38" t="s">
        <v>2133</v>
      </c>
      <c r="F1492">
        <v>10600013</v>
      </c>
      <c r="G1492" s="39" t="s">
        <v>778</v>
      </c>
      <c r="H1492" s="39" t="s">
        <v>103</v>
      </c>
      <c r="I1492" s="38" t="s">
        <v>377</v>
      </c>
      <c r="J1492" s="38" t="s">
        <v>378</v>
      </c>
      <c r="K1492" s="38" t="s">
        <v>104</v>
      </c>
      <c r="L1492" s="38">
        <v>2300</v>
      </c>
      <c r="M1492" s="38">
        <v>4722</v>
      </c>
      <c r="N1492" s="2">
        <v>1077429</v>
      </c>
      <c r="O1492" s="2">
        <v>5</v>
      </c>
      <c r="P1492" s="2">
        <v>147177.64000000001</v>
      </c>
      <c r="Q1492" s="3">
        <v>0.11866224131706</v>
      </c>
      <c r="R1492" s="48" t="s">
        <v>410</v>
      </c>
      <c r="S1492" s="25">
        <v>0.21</v>
      </c>
      <c r="T1492" s="23">
        <v>178084.94</v>
      </c>
      <c r="U1492" s="36">
        <f>VLOOKUP(表2[[#This Row],[2014 Segment]],表3[],3)</f>
        <v>0</v>
      </c>
      <c r="V1492" s="50"/>
      <c r="W1492" s="25">
        <f>表2[[#This Row],[GR]]+表2[[#This Row],[根据BU需调整GR]]</f>
        <v>0.21</v>
      </c>
      <c r="X1492" s="23">
        <f>表2[[#This Row],[MAT销量]]*(1+表2[[#This Row],[调整后GR2]])</f>
        <v>178084.94440000001</v>
      </c>
      <c r="Y1492" s="23">
        <f>表2[[#This Row],[调整结果]]/12/114.03</f>
        <v>130.14480429126837</v>
      </c>
      <c r="Z1492" s="27">
        <f>ROUND(表2[[#This Row],[调整结果]]-表2[[#This Row],[14 ECI金额]],0)</f>
        <v>0</v>
      </c>
      <c r="AA1492" t="s">
        <v>2198</v>
      </c>
    </row>
    <row r="1493" spans="1:27" x14ac:dyDescent="0.2">
      <c r="A1493" t="s">
        <v>2049</v>
      </c>
      <c r="B1493" s="38" t="s">
        <v>544</v>
      </c>
      <c r="C1493" t="s">
        <v>2131</v>
      </c>
      <c r="D1493" s="38" t="s">
        <v>376</v>
      </c>
      <c r="E1493" s="38" t="s">
        <v>2132</v>
      </c>
      <c r="F1493">
        <v>10600015</v>
      </c>
      <c r="G1493" s="39" t="s">
        <v>779</v>
      </c>
      <c r="H1493" s="39" t="s">
        <v>105</v>
      </c>
      <c r="I1493" s="38" t="s">
        <v>377</v>
      </c>
      <c r="J1493" s="38" t="s">
        <v>378</v>
      </c>
      <c r="K1493" s="38" t="s">
        <v>104</v>
      </c>
      <c r="L1493" s="38">
        <v>1316</v>
      </c>
      <c r="M1493" s="38">
        <v>2000</v>
      </c>
      <c r="N1493" s="2">
        <v>152544</v>
      </c>
      <c r="O1493" s="2">
        <v>1</v>
      </c>
      <c r="P1493" s="2">
        <v>24326.400000000001</v>
      </c>
      <c r="Q1493" s="3">
        <v>0.64600377595972003</v>
      </c>
      <c r="R1493" s="48" t="s">
        <v>2197</v>
      </c>
      <c r="S1493" s="25">
        <v>0</v>
      </c>
      <c r="T1493" s="23">
        <v>24326.400000000001</v>
      </c>
      <c r="U1493" s="36">
        <f>VLOOKUP(表2[[#This Row],[2014 Segment]],表3[],3)</f>
        <v>0</v>
      </c>
      <c r="V1493" s="50"/>
      <c r="W1493" s="25">
        <f>表2[[#This Row],[GR]]+表2[[#This Row],[根据BU需调整GR]]</f>
        <v>0</v>
      </c>
      <c r="X1493" s="23">
        <f>表2[[#This Row],[MAT销量]]*(1+表2[[#This Row],[调整后GR2]])</f>
        <v>24326.400000000001</v>
      </c>
      <c r="Y1493" s="23">
        <f>表2[[#This Row],[调整结果]]/12/114.03</f>
        <v>17.777777777777779</v>
      </c>
      <c r="Z1493" s="27">
        <f>ROUND(表2[[#This Row],[调整结果]]-表2[[#This Row],[14 ECI金额]],0)</f>
        <v>0</v>
      </c>
      <c r="AA1493" t="s">
        <v>2198</v>
      </c>
    </row>
    <row r="1494" spans="1:27" x14ac:dyDescent="0.2">
      <c r="A1494" t="s">
        <v>2049</v>
      </c>
      <c r="B1494" s="38" t="s">
        <v>544</v>
      </c>
      <c r="C1494" t="s">
        <v>2131</v>
      </c>
      <c r="D1494" s="38" t="s">
        <v>376</v>
      </c>
      <c r="E1494" s="38" t="s">
        <v>2133</v>
      </c>
      <c r="F1494">
        <v>10600016</v>
      </c>
      <c r="G1494" s="39" t="s">
        <v>549</v>
      </c>
      <c r="H1494" s="39" t="s">
        <v>105</v>
      </c>
      <c r="I1494" s="38" t="s">
        <v>377</v>
      </c>
      <c r="J1494" s="38" t="s">
        <v>378</v>
      </c>
      <c r="K1494" s="38" t="s">
        <v>104</v>
      </c>
      <c r="L1494" s="38">
        <v>1200</v>
      </c>
      <c r="M1494" s="38">
        <v>1100</v>
      </c>
      <c r="N1494" s="2">
        <v>189600</v>
      </c>
      <c r="O1494" s="2">
        <v>1</v>
      </c>
      <c r="P1494" s="2">
        <v>200697.60000000001</v>
      </c>
      <c r="Q1494" s="3">
        <v>0.90650042194092995</v>
      </c>
      <c r="R1494" s="48" t="s">
        <v>2197</v>
      </c>
      <c r="S1494" s="25">
        <v>0</v>
      </c>
      <c r="T1494" s="23">
        <v>200697.60000000001</v>
      </c>
      <c r="U1494" s="36">
        <f>VLOOKUP(表2[[#This Row],[2014 Segment]],表3[],3)</f>
        <v>0</v>
      </c>
      <c r="V1494" s="50"/>
      <c r="W1494" s="25">
        <f>表2[[#This Row],[GR]]+表2[[#This Row],[根据BU需调整GR]]</f>
        <v>0</v>
      </c>
      <c r="X1494" s="23">
        <f>表2[[#This Row],[MAT销量]]*(1+表2[[#This Row],[调整后GR2]])</f>
        <v>200697.60000000001</v>
      </c>
      <c r="Y1494" s="23">
        <f>表2[[#This Row],[调整结果]]/12/114.03</f>
        <v>146.67017451547838</v>
      </c>
      <c r="Z1494" s="27">
        <f>ROUND(表2[[#This Row],[调整结果]]-表2[[#This Row],[14 ECI金额]],0)</f>
        <v>0</v>
      </c>
      <c r="AA1494" t="s">
        <v>2198</v>
      </c>
    </row>
    <row r="1495" spans="1:27" x14ac:dyDescent="0.2">
      <c r="A1495" t="s">
        <v>2049</v>
      </c>
      <c r="B1495" s="38" t="s">
        <v>544</v>
      </c>
      <c r="C1495" t="s">
        <v>2131</v>
      </c>
      <c r="D1495" s="38" t="s">
        <v>376</v>
      </c>
      <c r="E1495" s="38" t="s">
        <v>2132</v>
      </c>
      <c r="F1495">
        <v>10600017</v>
      </c>
      <c r="G1495" s="39" t="s">
        <v>2134</v>
      </c>
      <c r="H1495" s="39" t="s">
        <v>103</v>
      </c>
      <c r="I1495" s="38" t="s">
        <v>377</v>
      </c>
      <c r="J1495" s="38" t="s">
        <v>2135</v>
      </c>
      <c r="K1495" s="38" t="s">
        <v>104</v>
      </c>
      <c r="L1495" s="38">
        <v>700</v>
      </c>
      <c r="M1495" s="38">
        <v>800</v>
      </c>
      <c r="N1495" s="2">
        <v>36000</v>
      </c>
      <c r="O1495" s="2">
        <v>1</v>
      </c>
      <c r="P1495" s="2">
        <v>0</v>
      </c>
      <c r="Q1495" s="3">
        <v>0</v>
      </c>
      <c r="R1495" s="48" t="s">
        <v>2195</v>
      </c>
      <c r="S1495" s="25">
        <v>0</v>
      </c>
      <c r="T1495" s="23">
        <v>0</v>
      </c>
      <c r="U1495" s="36">
        <f>VLOOKUP(表2[[#This Row],[2014 Segment]],表3[],3)</f>
        <v>0</v>
      </c>
      <c r="V1495" s="50"/>
      <c r="W1495" s="25">
        <f>表2[[#This Row],[GR]]+表2[[#This Row],[根据BU需调整GR]]</f>
        <v>0</v>
      </c>
      <c r="X1495" s="23">
        <f>表2[[#This Row],[MAT销量]]*(1+表2[[#This Row],[调整后GR2]])</f>
        <v>0</v>
      </c>
      <c r="Y1495" s="23">
        <f>表2[[#This Row],[调整结果]]/12/114.03</f>
        <v>0</v>
      </c>
      <c r="Z1495" s="27">
        <f>ROUND(表2[[#This Row],[调整结果]]-表2[[#This Row],[14 ECI金额]],0)</f>
        <v>0</v>
      </c>
      <c r="AA1495" t="s">
        <v>2198</v>
      </c>
    </row>
    <row r="1496" spans="1:27" x14ac:dyDescent="0.2">
      <c r="A1496" t="s">
        <v>2049</v>
      </c>
      <c r="B1496" s="38" t="s">
        <v>544</v>
      </c>
      <c r="C1496" t="s">
        <v>2131</v>
      </c>
      <c r="D1496" s="38" t="s">
        <v>376</v>
      </c>
      <c r="E1496" s="38" t="s">
        <v>2132</v>
      </c>
      <c r="F1496">
        <v>10600019</v>
      </c>
      <c r="G1496" s="39" t="s">
        <v>780</v>
      </c>
      <c r="H1496" s="39" t="s">
        <v>103</v>
      </c>
      <c r="I1496" s="38" t="s">
        <v>377</v>
      </c>
      <c r="J1496" s="38" t="s">
        <v>378</v>
      </c>
      <c r="K1496" s="38" t="s">
        <v>104</v>
      </c>
      <c r="L1496" s="38">
        <v>638</v>
      </c>
      <c r="M1496" s="38">
        <v>130</v>
      </c>
      <c r="N1496" s="2">
        <v>36000</v>
      </c>
      <c r="O1496" s="2">
        <v>1</v>
      </c>
      <c r="P1496" s="2">
        <v>7602</v>
      </c>
      <c r="Q1496" s="3">
        <v>6.7177777777778003E-2</v>
      </c>
      <c r="R1496" s="48" t="s">
        <v>2195</v>
      </c>
      <c r="S1496" s="25">
        <v>0</v>
      </c>
      <c r="T1496" s="23">
        <v>7602</v>
      </c>
      <c r="U1496" s="36">
        <f>VLOOKUP(表2[[#This Row],[2014 Segment]],表3[],3)</f>
        <v>0</v>
      </c>
      <c r="V1496" s="50"/>
      <c r="W1496" s="25">
        <f>表2[[#This Row],[GR]]+表2[[#This Row],[根据BU需调整GR]]</f>
        <v>0</v>
      </c>
      <c r="X1496" s="23">
        <f>表2[[#This Row],[MAT销量]]*(1+表2[[#This Row],[调整后GR2]])</f>
        <v>7602</v>
      </c>
      <c r="Y1496" s="23">
        <f>表2[[#This Row],[调整结果]]/12/114.03</f>
        <v>5.5555555555555554</v>
      </c>
      <c r="Z1496" s="27">
        <f>ROUND(表2[[#This Row],[调整结果]]-表2[[#This Row],[14 ECI金额]],0)</f>
        <v>0</v>
      </c>
      <c r="AA1496" t="s">
        <v>2198</v>
      </c>
    </row>
    <row r="1497" spans="1:27" x14ac:dyDescent="0.2">
      <c r="A1497" t="s">
        <v>2049</v>
      </c>
      <c r="B1497" s="38" t="s">
        <v>544</v>
      </c>
      <c r="C1497" t="s">
        <v>2131</v>
      </c>
      <c r="D1497" s="38" t="s">
        <v>376</v>
      </c>
      <c r="E1497" s="38" t="s">
        <v>2132</v>
      </c>
      <c r="F1497">
        <v>10600020</v>
      </c>
      <c r="G1497" s="39" t="s">
        <v>781</v>
      </c>
      <c r="H1497" s="39" t="s">
        <v>103</v>
      </c>
      <c r="I1497" s="38" t="s">
        <v>377</v>
      </c>
      <c r="J1497" s="38" t="s">
        <v>378</v>
      </c>
      <c r="K1497" s="38" t="s">
        <v>104</v>
      </c>
      <c r="L1497" s="38">
        <v>1000</v>
      </c>
      <c r="M1497" s="38">
        <v>1200</v>
      </c>
      <c r="N1497" s="2">
        <v>180522.14</v>
      </c>
      <c r="O1497" s="2">
        <v>1</v>
      </c>
      <c r="P1497" s="2">
        <v>116770.77333333</v>
      </c>
      <c r="Q1497" s="3">
        <v>0.76257726614585997</v>
      </c>
      <c r="R1497" s="48" t="s">
        <v>2197</v>
      </c>
      <c r="S1497" s="25">
        <v>0</v>
      </c>
      <c r="T1497" s="23">
        <v>116770.77</v>
      </c>
      <c r="U1497" s="36">
        <f>VLOOKUP(表2[[#This Row],[2014 Segment]],表3[],3)</f>
        <v>0</v>
      </c>
      <c r="V1497" s="50"/>
      <c r="W1497" s="25">
        <f>表2[[#This Row],[GR]]+表2[[#This Row],[根据BU需调整GR]]</f>
        <v>0</v>
      </c>
      <c r="X1497" s="23">
        <f>表2[[#This Row],[MAT销量]]*(1+表2[[#This Row],[调整后GR2]])</f>
        <v>116770.77333333</v>
      </c>
      <c r="Y1497" s="23">
        <f>表2[[#This Row],[调整结果]]/12/114.03</f>
        <v>85.336295516771898</v>
      </c>
      <c r="Z1497" s="27">
        <f>ROUND(表2[[#This Row],[调整结果]]-表2[[#This Row],[14 ECI金额]],0)</f>
        <v>0</v>
      </c>
      <c r="AA1497" t="s">
        <v>2198</v>
      </c>
    </row>
    <row r="1498" spans="1:27" x14ac:dyDescent="0.2">
      <c r="A1498" t="s">
        <v>2049</v>
      </c>
      <c r="B1498" s="38" t="s">
        <v>544</v>
      </c>
      <c r="C1498" t="s">
        <v>2131</v>
      </c>
      <c r="D1498" s="38" t="s">
        <v>376</v>
      </c>
      <c r="E1498" s="38" t="s">
        <v>2133</v>
      </c>
      <c r="F1498">
        <v>10600021</v>
      </c>
      <c r="G1498" s="39" t="s">
        <v>2136</v>
      </c>
      <c r="H1498" s="39" t="s">
        <v>105</v>
      </c>
      <c r="I1498" s="38" t="s">
        <v>377</v>
      </c>
      <c r="J1498" s="38" t="s">
        <v>378</v>
      </c>
      <c r="K1498" s="38" t="s">
        <v>104</v>
      </c>
      <c r="L1498" s="38">
        <v>600</v>
      </c>
      <c r="M1498" s="38">
        <v>830</v>
      </c>
      <c r="N1498" s="2">
        <v>36000</v>
      </c>
      <c r="O1498" s="2">
        <v>1</v>
      </c>
      <c r="P1498" s="2">
        <v>2584.7466666667001</v>
      </c>
      <c r="Q1498" s="3">
        <v>1.5838888888888999E-2</v>
      </c>
      <c r="R1498" s="48" t="s">
        <v>2195</v>
      </c>
      <c r="S1498" s="25">
        <v>0</v>
      </c>
      <c r="T1498" s="23">
        <v>2584.75</v>
      </c>
      <c r="U1498" s="36">
        <f>VLOOKUP(表2[[#This Row],[2014 Segment]],表3[],3)</f>
        <v>0</v>
      </c>
      <c r="V1498" s="50"/>
      <c r="W1498" s="25">
        <f>表2[[#This Row],[GR]]+表2[[#This Row],[根据BU需调整GR]]</f>
        <v>0</v>
      </c>
      <c r="X1498" s="23">
        <f>表2[[#This Row],[MAT销量]]*(1+表2[[#This Row],[调整后GR2]])</f>
        <v>2584.7466666667001</v>
      </c>
      <c r="Y1498" s="23">
        <f>表2[[#This Row],[调整结果]]/12/114.03</f>
        <v>1.8889376090112981</v>
      </c>
      <c r="Z1498" s="27">
        <f>ROUND(表2[[#This Row],[调整结果]]-表2[[#This Row],[14 ECI金额]],0)</f>
        <v>0</v>
      </c>
      <c r="AA1498" t="s">
        <v>2198</v>
      </c>
    </row>
    <row r="1499" spans="1:27" x14ac:dyDescent="0.2">
      <c r="A1499" t="s">
        <v>2049</v>
      </c>
      <c r="B1499" s="38" t="s">
        <v>544</v>
      </c>
      <c r="C1499" t="s">
        <v>2131</v>
      </c>
      <c r="D1499" s="38" t="s">
        <v>376</v>
      </c>
      <c r="E1499" s="38" t="s">
        <v>2137</v>
      </c>
      <c r="F1499">
        <v>10700005</v>
      </c>
      <c r="G1499" s="39" t="s">
        <v>2138</v>
      </c>
      <c r="H1499" s="39" t="s">
        <v>103</v>
      </c>
      <c r="I1499" s="38" t="s">
        <v>2139</v>
      </c>
      <c r="J1499" s="38" t="s">
        <v>2140</v>
      </c>
      <c r="K1499" s="38" t="s">
        <v>104</v>
      </c>
      <c r="L1499" s="38">
        <v>800</v>
      </c>
      <c r="M1499" s="38">
        <v>1000</v>
      </c>
      <c r="N1499" s="2">
        <v>380974.05599999998</v>
      </c>
      <c r="O1499" s="2">
        <v>2</v>
      </c>
      <c r="P1499" s="2">
        <v>389230.93333332997</v>
      </c>
      <c r="Q1499" s="3">
        <v>0.79744642769060003</v>
      </c>
      <c r="R1499" s="48" t="s">
        <v>2197</v>
      </c>
      <c r="S1499" s="25">
        <v>0</v>
      </c>
      <c r="T1499" s="23">
        <v>389230.93</v>
      </c>
      <c r="U1499" s="36">
        <f>VLOOKUP(表2[[#This Row],[2014 Segment]],表3[],3)</f>
        <v>0</v>
      </c>
      <c r="V1499" s="50"/>
      <c r="W1499" s="25">
        <f>表2[[#This Row],[GR]]+表2[[#This Row],[根据BU需调整GR]]</f>
        <v>0</v>
      </c>
      <c r="X1499" s="23">
        <f>表2[[#This Row],[MAT销量]]*(1+表2[[#This Row],[调整后GR2]])</f>
        <v>389230.93333332997</v>
      </c>
      <c r="Y1499" s="23">
        <f>表2[[#This Row],[调整结果]]/12/114.03</f>
        <v>284.45068062010728</v>
      </c>
      <c r="Z1499" s="27">
        <f>ROUND(表2[[#This Row],[调整结果]]-表2[[#This Row],[14 ECI金额]],0)</f>
        <v>0</v>
      </c>
      <c r="AA1499" t="s">
        <v>2198</v>
      </c>
    </row>
    <row r="1500" spans="1:27" x14ac:dyDescent="0.2">
      <c r="A1500" t="s">
        <v>2049</v>
      </c>
      <c r="B1500" s="38" t="s">
        <v>544</v>
      </c>
      <c r="C1500" t="s">
        <v>2131</v>
      </c>
      <c r="D1500" s="38" t="s">
        <v>376</v>
      </c>
      <c r="E1500" s="38" t="s">
        <v>2141</v>
      </c>
      <c r="F1500">
        <v>10700006</v>
      </c>
      <c r="G1500" s="39" t="s">
        <v>2142</v>
      </c>
      <c r="H1500" s="39" t="s">
        <v>103</v>
      </c>
      <c r="I1500" s="38" t="s">
        <v>2139</v>
      </c>
      <c r="J1500" s="38" t="s">
        <v>2140</v>
      </c>
      <c r="K1500" s="38" t="s">
        <v>104</v>
      </c>
      <c r="L1500" s="38">
        <v>800</v>
      </c>
      <c r="M1500" s="38">
        <v>1000</v>
      </c>
      <c r="N1500" s="2">
        <v>71859.198000000004</v>
      </c>
      <c r="O1500" s="2">
        <v>1</v>
      </c>
      <c r="P1500" s="2">
        <v>3040.8</v>
      </c>
      <c r="Q1500" s="3">
        <v>8.4136758665188993E-2</v>
      </c>
      <c r="R1500" s="48" t="s">
        <v>2195</v>
      </c>
      <c r="S1500" s="25">
        <v>0</v>
      </c>
      <c r="T1500" s="23">
        <v>3040.8</v>
      </c>
      <c r="U1500" s="36">
        <f>VLOOKUP(表2[[#This Row],[2014 Segment]],表3[],3)</f>
        <v>0</v>
      </c>
      <c r="V1500" s="50"/>
      <c r="W1500" s="25">
        <f>表2[[#This Row],[GR]]+表2[[#This Row],[根据BU需调整GR]]</f>
        <v>0</v>
      </c>
      <c r="X1500" s="23">
        <f>表2[[#This Row],[MAT销量]]*(1+表2[[#This Row],[调整后GR2]])</f>
        <v>3040.8</v>
      </c>
      <c r="Y1500" s="23">
        <f>表2[[#This Row],[调整结果]]/12/114.03</f>
        <v>2.2222222222222223</v>
      </c>
      <c r="Z1500" s="27">
        <f>ROUND(表2[[#This Row],[调整结果]]-表2[[#This Row],[14 ECI金额]],0)</f>
        <v>0</v>
      </c>
      <c r="AA1500" t="s">
        <v>2198</v>
      </c>
    </row>
    <row r="1501" spans="1:27" x14ac:dyDescent="0.2">
      <c r="A1501" t="s">
        <v>2049</v>
      </c>
      <c r="B1501" s="38" t="s">
        <v>544</v>
      </c>
      <c r="C1501" t="s">
        <v>2131</v>
      </c>
      <c r="D1501" s="38" t="s">
        <v>376</v>
      </c>
      <c r="E1501" s="38" t="s">
        <v>2137</v>
      </c>
      <c r="F1501">
        <v>10700007</v>
      </c>
      <c r="G1501" s="39" t="s">
        <v>2143</v>
      </c>
      <c r="H1501" s="39" t="s">
        <v>105</v>
      </c>
      <c r="I1501" s="38" t="s">
        <v>2139</v>
      </c>
      <c r="J1501" s="38" t="s">
        <v>2140</v>
      </c>
      <c r="K1501" s="38" t="s">
        <v>104</v>
      </c>
      <c r="L1501" s="38">
        <v>820</v>
      </c>
      <c r="M1501" s="38">
        <v>1111</v>
      </c>
      <c r="N1501" s="2">
        <v>36000</v>
      </c>
      <c r="O1501" s="2">
        <v>1</v>
      </c>
      <c r="P1501" s="2">
        <v>0</v>
      </c>
      <c r="Q1501" s="3">
        <v>0</v>
      </c>
      <c r="R1501" s="48" t="s">
        <v>2195</v>
      </c>
      <c r="S1501" s="25">
        <v>0</v>
      </c>
      <c r="T1501" s="23">
        <v>0</v>
      </c>
      <c r="U1501" s="36">
        <f>VLOOKUP(表2[[#This Row],[2014 Segment]],表3[],3)</f>
        <v>0</v>
      </c>
      <c r="V1501" s="50"/>
      <c r="W1501" s="25">
        <f>表2[[#This Row],[GR]]+表2[[#This Row],[根据BU需调整GR]]</f>
        <v>0</v>
      </c>
      <c r="X1501" s="23">
        <f>表2[[#This Row],[MAT销量]]*(1+表2[[#This Row],[调整后GR2]])</f>
        <v>0</v>
      </c>
      <c r="Y1501" s="23">
        <f>表2[[#This Row],[调整结果]]/12/114.03</f>
        <v>0</v>
      </c>
      <c r="Z1501" s="27">
        <f>ROUND(表2[[#This Row],[调整结果]]-表2[[#This Row],[14 ECI金额]],0)</f>
        <v>0</v>
      </c>
      <c r="AA1501" t="s">
        <v>2198</v>
      </c>
    </row>
    <row r="1502" spans="1:27" x14ac:dyDescent="0.2">
      <c r="A1502" t="s">
        <v>2049</v>
      </c>
      <c r="B1502" s="38" t="s">
        <v>544</v>
      </c>
      <c r="C1502" t="s">
        <v>2131</v>
      </c>
      <c r="D1502" s="38" t="s">
        <v>376</v>
      </c>
      <c r="E1502" s="38" t="s">
        <v>2137</v>
      </c>
      <c r="F1502">
        <v>10700008</v>
      </c>
      <c r="G1502" s="39" t="s">
        <v>2144</v>
      </c>
      <c r="H1502" s="39" t="s">
        <v>103</v>
      </c>
      <c r="I1502" s="38" t="s">
        <v>2139</v>
      </c>
      <c r="J1502" s="38" t="s">
        <v>2140</v>
      </c>
      <c r="K1502" s="38" t="s">
        <v>104</v>
      </c>
      <c r="L1502" s="38">
        <v>1500</v>
      </c>
      <c r="M1502" s="38">
        <v>1500</v>
      </c>
      <c r="N1502" s="2">
        <v>1077429</v>
      </c>
      <c r="O1502" s="2">
        <v>5</v>
      </c>
      <c r="P1502" s="2">
        <v>806134.10666666995</v>
      </c>
      <c r="Q1502" s="3">
        <v>0.63908263096687001</v>
      </c>
      <c r="R1502" s="48" t="s">
        <v>60</v>
      </c>
      <c r="S1502" s="25">
        <v>0.3</v>
      </c>
      <c r="T1502" s="23">
        <v>1047974.34</v>
      </c>
      <c r="U1502" s="36">
        <f>VLOOKUP(表2[[#This Row],[2014 Segment]],表3[],3)</f>
        <v>0</v>
      </c>
      <c r="V1502" s="50"/>
      <c r="W1502" s="25">
        <f>表2[[#This Row],[GR]]+表2[[#This Row],[根据BU需调整GR]]</f>
        <v>0.3</v>
      </c>
      <c r="X1502" s="23">
        <f>表2[[#This Row],[MAT销量]]*(1+表2[[#This Row],[调整后GR2]])</f>
        <v>1047974.338666671</v>
      </c>
      <c r="Y1502" s="23">
        <f>表2[[#This Row],[调整结果]]/12/114.03</f>
        <v>765.86157054186833</v>
      </c>
      <c r="Z1502" s="27">
        <f>ROUND(表2[[#This Row],[调整结果]]-表2[[#This Row],[14 ECI金额]],0)</f>
        <v>0</v>
      </c>
      <c r="AA1502" t="s">
        <v>2198</v>
      </c>
    </row>
    <row r="1503" spans="1:27" x14ac:dyDescent="0.2">
      <c r="A1503" t="s">
        <v>2049</v>
      </c>
      <c r="B1503" s="38" t="s">
        <v>544</v>
      </c>
      <c r="C1503" t="s">
        <v>2131</v>
      </c>
      <c r="D1503" s="38" t="s">
        <v>376</v>
      </c>
      <c r="E1503" s="38" t="s">
        <v>2141</v>
      </c>
      <c r="F1503">
        <v>10700009</v>
      </c>
      <c r="G1503" s="39" t="s">
        <v>2145</v>
      </c>
      <c r="H1503" s="39" t="s">
        <v>103</v>
      </c>
      <c r="I1503" s="38" t="s">
        <v>2139</v>
      </c>
      <c r="J1503" s="38" t="s">
        <v>2140</v>
      </c>
      <c r="K1503" s="38" t="s">
        <v>104</v>
      </c>
      <c r="L1503" s="38">
        <v>1800</v>
      </c>
      <c r="M1503" s="38">
        <v>1600</v>
      </c>
      <c r="N1503" s="2">
        <v>1077429</v>
      </c>
      <c r="O1503" s="2">
        <v>5</v>
      </c>
      <c r="P1503" s="2">
        <v>463885.78666667</v>
      </c>
      <c r="Q1503" s="3">
        <v>0.40197967569093002</v>
      </c>
      <c r="R1503" s="48" t="s">
        <v>62</v>
      </c>
      <c r="S1503" s="25">
        <v>0.2</v>
      </c>
      <c r="T1503" s="23">
        <v>556662.93999999994</v>
      </c>
      <c r="U1503" s="36">
        <f>VLOOKUP(表2[[#This Row],[2014 Segment]],表3[],3)</f>
        <v>0</v>
      </c>
      <c r="V1503" s="50"/>
      <c r="W1503" s="25">
        <f>表2[[#This Row],[GR]]+表2[[#This Row],[根据BU需调整GR]]</f>
        <v>0.2</v>
      </c>
      <c r="X1503" s="23">
        <f>表2[[#This Row],[MAT销量]]*(1+表2[[#This Row],[调整后GR2]])</f>
        <v>556662.94400000398</v>
      </c>
      <c r="Y1503" s="23">
        <f>表2[[#This Row],[调整结果]]/12/114.03</f>
        <v>406.81030138267994</v>
      </c>
      <c r="Z1503" s="27">
        <f>ROUND(表2[[#This Row],[调整结果]]-表2[[#This Row],[14 ECI金额]],0)</f>
        <v>0</v>
      </c>
      <c r="AA1503" t="s">
        <v>2198</v>
      </c>
    </row>
    <row r="1504" spans="1:27" x14ac:dyDescent="0.2">
      <c r="A1504" t="s">
        <v>2049</v>
      </c>
      <c r="B1504" s="38" t="s">
        <v>544</v>
      </c>
      <c r="C1504" t="s">
        <v>2131</v>
      </c>
      <c r="D1504" s="38" t="s">
        <v>376</v>
      </c>
      <c r="E1504" s="38" t="s">
        <v>2141</v>
      </c>
      <c r="F1504">
        <v>10700010</v>
      </c>
      <c r="G1504" s="39" t="s">
        <v>2146</v>
      </c>
      <c r="H1504" s="39" t="s">
        <v>105</v>
      </c>
      <c r="I1504" s="38" t="s">
        <v>2139</v>
      </c>
      <c r="J1504" s="38" t="s">
        <v>2147</v>
      </c>
      <c r="K1504" s="38" t="s">
        <v>104</v>
      </c>
      <c r="L1504" s="38">
        <v>600</v>
      </c>
      <c r="M1504" s="38">
        <v>400</v>
      </c>
      <c r="N1504" s="2">
        <v>120000</v>
      </c>
      <c r="O1504" s="2">
        <v>1</v>
      </c>
      <c r="P1504" s="2">
        <v>85144.533333333005</v>
      </c>
      <c r="Q1504" s="3">
        <v>0.93108500000000005</v>
      </c>
      <c r="R1504" s="48" t="s">
        <v>2197</v>
      </c>
      <c r="S1504" s="25">
        <v>0</v>
      </c>
      <c r="T1504" s="23">
        <v>85144.53</v>
      </c>
      <c r="U1504" s="36">
        <f>VLOOKUP(表2[[#This Row],[2014 Segment]],表3[],3)</f>
        <v>0</v>
      </c>
      <c r="V1504" s="50"/>
      <c r="W1504" s="25">
        <f>表2[[#This Row],[GR]]+表2[[#This Row],[根据BU需调整GR]]</f>
        <v>0</v>
      </c>
      <c r="X1504" s="23">
        <f>表2[[#This Row],[MAT销量]]*(1+表2[[#This Row],[调整后GR2]])</f>
        <v>85144.533333333005</v>
      </c>
      <c r="Y1504" s="23">
        <f>表2[[#This Row],[调整结果]]/12/114.03</f>
        <v>62.223781266138303</v>
      </c>
      <c r="Z1504" s="27">
        <f>ROUND(表2[[#This Row],[调整结果]]-表2[[#This Row],[14 ECI金额]],0)</f>
        <v>0</v>
      </c>
      <c r="AA1504" t="s">
        <v>2198</v>
      </c>
    </row>
    <row r="1505" spans="1:27" x14ac:dyDescent="0.2">
      <c r="A1505" t="s">
        <v>2049</v>
      </c>
      <c r="B1505" s="38" t="s">
        <v>544</v>
      </c>
      <c r="C1505" t="s">
        <v>2131</v>
      </c>
      <c r="D1505" s="38" t="s">
        <v>376</v>
      </c>
      <c r="E1505" s="38" t="s">
        <v>2141</v>
      </c>
      <c r="F1505">
        <v>10700011</v>
      </c>
      <c r="G1505" s="39" t="s">
        <v>2148</v>
      </c>
      <c r="H1505" s="39" t="s">
        <v>103</v>
      </c>
      <c r="I1505" s="38" t="s">
        <v>2139</v>
      </c>
      <c r="J1505" s="38" t="s">
        <v>2147</v>
      </c>
      <c r="K1505" s="38" t="s">
        <v>104</v>
      </c>
      <c r="L1505" s="38">
        <v>1000</v>
      </c>
      <c r="M1505" s="38">
        <v>1200</v>
      </c>
      <c r="N1505" s="2">
        <v>81579.570999999996</v>
      </c>
      <c r="O1505" s="2">
        <v>1</v>
      </c>
      <c r="P1505" s="2">
        <v>24327.466666666998</v>
      </c>
      <c r="Q1505" s="3">
        <v>0.39477530471445998</v>
      </c>
      <c r="R1505" s="48" t="s">
        <v>2196</v>
      </c>
      <c r="S1505" s="25">
        <v>0</v>
      </c>
      <c r="T1505" s="23">
        <v>24327.47</v>
      </c>
      <c r="U1505" s="36">
        <f>VLOOKUP(表2[[#This Row],[2014 Segment]],表3[],3)</f>
        <v>0</v>
      </c>
      <c r="V1505" s="50"/>
      <c r="W1505" s="25">
        <f>表2[[#This Row],[GR]]+表2[[#This Row],[根据BU需调整GR]]</f>
        <v>0</v>
      </c>
      <c r="X1505" s="23">
        <f>表2[[#This Row],[MAT销量]]*(1+表2[[#This Row],[调整后GR2]])</f>
        <v>24327.466666666998</v>
      </c>
      <c r="Y1505" s="23">
        <f>表2[[#This Row],[调整结果]]/12/114.03</f>
        <v>17.778557299736178</v>
      </c>
      <c r="Z1505" s="27">
        <f>ROUND(表2[[#This Row],[调整结果]]-表2[[#This Row],[14 ECI金额]],0)</f>
        <v>0</v>
      </c>
      <c r="AA1505" t="s">
        <v>2198</v>
      </c>
    </row>
    <row r="1506" spans="1:27" x14ac:dyDescent="0.2">
      <c r="A1506" t="s">
        <v>2049</v>
      </c>
      <c r="B1506" s="38" t="s">
        <v>544</v>
      </c>
      <c r="C1506" t="s">
        <v>2131</v>
      </c>
      <c r="D1506" s="38" t="s">
        <v>376</v>
      </c>
      <c r="E1506" s="38" t="s">
        <v>2141</v>
      </c>
      <c r="F1506">
        <v>10700012</v>
      </c>
      <c r="G1506" s="39" t="s">
        <v>2149</v>
      </c>
      <c r="H1506" s="39" t="s">
        <v>103</v>
      </c>
      <c r="I1506" s="38" t="s">
        <v>2139</v>
      </c>
      <c r="J1506" s="38" t="s">
        <v>2140</v>
      </c>
      <c r="K1506" s="38" t="s">
        <v>104</v>
      </c>
      <c r="L1506" s="38">
        <v>518</v>
      </c>
      <c r="M1506" s="38">
        <v>500</v>
      </c>
      <c r="N1506" s="2">
        <v>422688.92</v>
      </c>
      <c r="O1506" s="2">
        <v>2</v>
      </c>
      <c r="P1506" s="2">
        <v>436368.66666667</v>
      </c>
      <c r="Q1506" s="3">
        <v>0.78385106474993005</v>
      </c>
      <c r="R1506" s="48" t="s">
        <v>2197</v>
      </c>
      <c r="S1506" s="25">
        <v>0</v>
      </c>
      <c r="T1506" s="23">
        <v>436368.67</v>
      </c>
      <c r="U1506" s="36">
        <f>VLOOKUP(表2[[#This Row],[2014 Segment]],表3[],3)</f>
        <v>0</v>
      </c>
      <c r="V1506" s="50"/>
      <c r="W1506" s="25">
        <f>表2[[#This Row],[GR]]+表2[[#This Row],[根据BU需调整GR]]</f>
        <v>0</v>
      </c>
      <c r="X1506" s="23">
        <f>表2[[#This Row],[MAT销量]]*(1+表2[[#This Row],[调整后GR2]])</f>
        <v>436368.66666667</v>
      </c>
      <c r="Y1506" s="23">
        <f>表2[[#This Row],[调整结果]]/12/114.03</f>
        <v>318.89902267434735</v>
      </c>
      <c r="Z1506" s="27">
        <f>ROUND(表2[[#This Row],[调整结果]]-表2[[#This Row],[14 ECI金额]],0)</f>
        <v>0</v>
      </c>
      <c r="AA1506" t="s">
        <v>2198</v>
      </c>
    </row>
    <row r="1507" spans="1:27" x14ac:dyDescent="0.2">
      <c r="A1507" t="s">
        <v>2049</v>
      </c>
      <c r="B1507" s="38" t="s">
        <v>544</v>
      </c>
      <c r="C1507" t="s">
        <v>2131</v>
      </c>
      <c r="D1507" s="38" t="s">
        <v>376</v>
      </c>
      <c r="E1507" s="38" t="s">
        <v>2141</v>
      </c>
      <c r="F1507">
        <v>13000472</v>
      </c>
      <c r="G1507" s="39" t="s">
        <v>2150</v>
      </c>
      <c r="H1507" s="39" t="s">
        <v>105</v>
      </c>
      <c r="I1507" s="38" t="s">
        <v>2139</v>
      </c>
      <c r="J1507" s="38" t="s">
        <v>2140</v>
      </c>
      <c r="K1507" s="38" t="s">
        <v>104</v>
      </c>
      <c r="L1507" s="38">
        <v>500</v>
      </c>
      <c r="M1507" s="38">
        <v>167</v>
      </c>
      <c r="N1507" s="2">
        <v>36000</v>
      </c>
      <c r="O1507" s="2">
        <v>1</v>
      </c>
      <c r="P1507" s="2">
        <v>0</v>
      </c>
      <c r="Q1507" s="3">
        <v>0</v>
      </c>
      <c r="R1507" s="48" t="s">
        <v>2195</v>
      </c>
      <c r="S1507" s="25">
        <v>0</v>
      </c>
      <c r="T1507" s="23">
        <v>0</v>
      </c>
      <c r="U1507" s="36">
        <f>VLOOKUP(表2[[#This Row],[2014 Segment]],表3[],3)</f>
        <v>0</v>
      </c>
      <c r="V1507" s="50"/>
      <c r="W1507" s="25">
        <f>表2[[#This Row],[GR]]+表2[[#This Row],[根据BU需调整GR]]</f>
        <v>0</v>
      </c>
      <c r="X1507" s="23">
        <f>表2[[#This Row],[MAT销量]]*(1+表2[[#This Row],[调整后GR2]])</f>
        <v>0</v>
      </c>
      <c r="Y1507" s="23">
        <f>表2[[#This Row],[调整结果]]/12/114.03</f>
        <v>0</v>
      </c>
      <c r="Z1507" s="27">
        <f>ROUND(表2[[#This Row],[调整结果]]-表2[[#This Row],[14 ECI金额]],0)</f>
        <v>0</v>
      </c>
      <c r="AA1507" t="s">
        <v>2198</v>
      </c>
    </row>
    <row r="1508" spans="1:27" x14ac:dyDescent="0.2">
      <c r="A1508" t="s">
        <v>2049</v>
      </c>
      <c r="B1508" s="38" t="s">
        <v>544</v>
      </c>
      <c r="C1508" t="s">
        <v>2131</v>
      </c>
      <c r="D1508" s="38" t="s">
        <v>376</v>
      </c>
      <c r="E1508" s="38" t="s">
        <v>2137</v>
      </c>
      <c r="F1508">
        <v>91008661</v>
      </c>
      <c r="G1508" s="39" t="s">
        <v>2151</v>
      </c>
      <c r="H1508" s="39" t="s">
        <v>105</v>
      </c>
      <c r="I1508" s="38" t="s">
        <v>2139</v>
      </c>
      <c r="J1508" s="38" t="s">
        <v>2140</v>
      </c>
      <c r="K1508" s="38" t="s">
        <v>104</v>
      </c>
      <c r="L1508" s="38">
        <v>501</v>
      </c>
      <c r="M1508" s="38">
        <v>800</v>
      </c>
      <c r="N1508" s="2">
        <v>159600</v>
      </c>
      <c r="O1508" s="2">
        <v>1</v>
      </c>
      <c r="P1508" s="2">
        <v>170291.20000000001</v>
      </c>
      <c r="Q1508" s="3">
        <v>0.86776942355889997</v>
      </c>
      <c r="R1508" s="48" t="s">
        <v>2197</v>
      </c>
      <c r="S1508" s="25">
        <v>0</v>
      </c>
      <c r="T1508" s="23">
        <v>170291.20000000001</v>
      </c>
      <c r="U1508" s="36">
        <f>VLOOKUP(表2[[#This Row],[2014 Segment]],表3[],3)</f>
        <v>0</v>
      </c>
      <c r="V1508" s="50"/>
      <c r="W1508" s="25">
        <f>表2[[#This Row],[GR]]+表2[[#This Row],[根据BU需调整GR]]</f>
        <v>0</v>
      </c>
      <c r="X1508" s="23">
        <f>表2[[#This Row],[MAT销量]]*(1+表2[[#This Row],[调整后GR2]])</f>
        <v>170291.20000000001</v>
      </c>
      <c r="Y1508" s="23">
        <f>表2[[#This Row],[调整结果]]/12/114.03</f>
        <v>124.44912157619341</v>
      </c>
      <c r="Z1508" s="27">
        <f>ROUND(表2[[#This Row],[调整结果]]-表2[[#This Row],[14 ECI金额]],0)</f>
        <v>0</v>
      </c>
      <c r="AA1508" t="s">
        <v>2198</v>
      </c>
    </row>
    <row r="1509" spans="1:27" x14ac:dyDescent="0.2">
      <c r="A1509" t="s">
        <v>2049</v>
      </c>
      <c r="B1509" s="38" t="s">
        <v>544</v>
      </c>
      <c r="C1509" t="s">
        <v>2131</v>
      </c>
      <c r="D1509" s="38" t="s">
        <v>376</v>
      </c>
      <c r="E1509" s="38" t="s">
        <v>2133</v>
      </c>
      <c r="F1509">
        <v>91008818</v>
      </c>
      <c r="G1509" s="39" t="s">
        <v>2152</v>
      </c>
      <c r="H1509" s="39" t="s">
        <v>105</v>
      </c>
      <c r="I1509" s="38" t="s">
        <v>377</v>
      </c>
      <c r="J1509" s="38" t="s">
        <v>378</v>
      </c>
      <c r="K1509" s="38" t="s">
        <v>106</v>
      </c>
      <c r="L1509" s="38">
        <v>306</v>
      </c>
      <c r="M1509" s="38">
        <v>400</v>
      </c>
      <c r="N1509" s="2">
        <v>36000</v>
      </c>
      <c r="O1509" s="2">
        <v>1</v>
      </c>
      <c r="P1509" s="2">
        <v>0</v>
      </c>
      <c r="Q1509" s="3">
        <v>0</v>
      </c>
      <c r="R1509" s="48" t="s">
        <v>2195</v>
      </c>
      <c r="S1509" s="25">
        <v>0</v>
      </c>
      <c r="T1509" s="23">
        <v>0</v>
      </c>
      <c r="U1509" s="36">
        <f>VLOOKUP(表2[[#This Row],[2014 Segment]],表3[],3)</f>
        <v>0</v>
      </c>
      <c r="V1509" s="50"/>
      <c r="W1509" s="25">
        <f>表2[[#This Row],[GR]]+表2[[#This Row],[根据BU需调整GR]]</f>
        <v>0</v>
      </c>
      <c r="X1509" s="23">
        <f>表2[[#This Row],[MAT销量]]*(1+表2[[#This Row],[调整后GR2]])</f>
        <v>0</v>
      </c>
      <c r="Y1509" s="23">
        <f>表2[[#This Row],[调整结果]]/12/114.03</f>
        <v>0</v>
      </c>
      <c r="Z1509" s="27">
        <f>ROUND(表2[[#This Row],[调整结果]]-表2[[#This Row],[14 ECI金额]],0)</f>
        <v>0</v>
      </c>
      <c r="AA1509" t="s">
        <v>2198</v>
      </c>
    </row>
    <row r="1510" spans="1:27" x14ac:dyDescent="0.2">
      <c r="A1510" t="s">
        <v>2049</v>
      </c>
      <c r="B1510" s="38" t="s">
        <v>544</v>
      </c>
      <c r="C1510" t="s">
        <v>2131</v>
      </c>
      <c r="D1510" s="38" t="s">
        <v>376</v>
      </c>
      <c r="E1510" s="38" t="s">
        <v>2133</v>
      </c>
      <c r="F1510">
        <v>91011315</v>
      </c>
      <c r="G1510" s="39" t="s">
        <v>550</v>
      </c>
      <c r="H1510" s="39" t="s">
        <v>105</v>
      </c>
      <c r="I1510" s="38" t="s">
        <v>377</v>
      </c>
      <c r="J1510" s="38" t="s">
        <v>378</v>
      </c>
      <c r="K1510" s="38" t="s">
        <v>104</v>
      </c>
      <c r="L1510" s="38">
        <v>1000</v>
      </c>
      <c r="M1510" s="38">
        <v>1200</v>
      </c>
      <c r="N1510" s="2">
        <v>168960</v>
      </c>
      <c r="O1510" s="2">
        <v>1</v>
      </c>
      <c r="P1510" s="2">
        <v>214382.8</v>
      </c>
      <c r="Q1510" s="3">
        <v>0.98493371212120995</v>
      </c>
      <c r="R1510" s="48" t="s">
        <v>2197</v>
      </c>
      <c r="S1510" s="25">
        <v>0</v>
      </c>
      <c r="T1510" s="23">
        <v>214382.8</v>
      </c>
      <c r="U1510" s="36">
        <f>VLOOKUP(表2[[#This Row],[2014 Segment]],表3[],3)</f>
        <v>0</v>
      </c>
      <c r="V1510" s="50"/>
      <c r="W1510" s="25">
        <f>表2[[#This Row],[GR]]+表2[[#This Row],[根据BU需调整GR]]</f>
        <v>0</v>
      </c>
      <c r="X1510" s="23">
        <f>表2[[#This Row],[MAT销量]]*(1+表2[[#This Row],[调整后GR2]])</f>
        <v>214382.8</v>
      </c>
      <c r="Y1510" s="23">
        <f>表2[[#This Row],[调整结果]]/12/114.03</f>
        <v>156.67134379841562</v>
      </c>
      <c r="Z1510" s="27">
        <f>ROUND(表2[[#This Row],[调整结果]]-表2[[#This Row],[14 ECI金额]],0)</f>
        <v>0</v>
      </c>
      <c r="AA1510" t="s">
        <v>2198</v>
      </c>
    </row>
    <row r="1511" spans="1:27" x14ac:dyDescent="0.2">
      <c r="A1511" t="s">
        <v>2049</v>
      </c>
      <c r="B1511" s="38" t="s">
        <v>544</v>
      </c>
      <c r="C1511" t="s">
        <v>2131</v>
      </c>
      <c r="D1511" s="38" t="s">
        <v>376</v>
      </c>
      <c r="E1511" s="38" t="s">
        <v>2137</v>
      </c>
      <c r="F1511">
        <v>91019624</v>
      </c>
      <c r="G1511" s="39" t="s">
        <v>2153</v>
      </c>
      <c r="H1511" s="39" t="s">
        <v>105</v>
      </c>
      <c r="I1511" s="38" t="s">
        <v>2139</v>
      </c>
      <c r="J1511" s="38" t="s">
        <v>2140</v>
      </c>
      <c r="K1511" s="38" t="s">
        <v>104</v>
      </c>
      <c r="L1511" s="38">
        <v>500</v>
      </c>
      <c r="M1511" s="38">
        <v>200</v>
      </c>
      <c r="N1511" s="2">
        <v>36000</v>
      </c>
      <c r="O1511" s="2">
        <v>1</v>
      </c>
      <c r="P1511" s="2">
        <v>0</v>
      </c>
      <c r="Q1511" s="3">
        <v>0</v>
      </c>
      <c r="R1511" s="48" t="s">
        <v>2195</v>
      </c>
      <c r="S1511" s="25">
        <v>0</v>
      </c>
      <c r="T1511" s="23">
        <v>0</v>
      </c>
      <c r="U1511" s="36">
        <f>VLOOKUP(表2[[#This Row],[2014 Segment]],表3[],3)</f>
        <v>0</v>
      </c>
      <c r="V1511" s="50"/>
      <c r="W1511" s="25">
        <f>表2[[#This Row],[GR]]+表2[[#This Row],[根据BU需调整GR]]</f>
        <v>0</v>
      </c>
      <c r="X1511" s="23">
        <f>表2[[#This Row],[MAT销量]]*(1+表2[[#This Row],[调整后GR2]])</f>
        <v>0</v>
      </c>
      <c r="Y1511" s="23">
        <f>表2[[#This Row],[调整结果]]/12/114.03</f>
        <v>0</v>
      </c>
      <c r="Z1511" s="27">
        <f>ROUND(表2[[#This Row],[调整结果]]-表2[[#This Row],[14 ECI金额]],0)</f>
        <v>0</v>
      </c>
      <c r="AA1511" t="s">
        <v>2198</v>
      </c>
    </row>
    <row r="1512" spans="1:27" x14ac:dyDescent="0.2">
      <c r="A1512" t="s">
        <v>2049</v>
      </c>
      <c r="B1512" s="38" t="s">
        <v>544</v>
      </c>
      <c r="C1512" t="s">
        <v>2131</v>
      </c>
      <c r="D1512" s="38" t="s">
        <v>376</v>
      </c>
      <c r="E1512" s="38" t="s">
        <v>2137</v>
      </c>
      <c r="F1512">
        <v>91021510</v>
      </c>
      <c r="G1512" s="39" t="s">
        <v>2154</v>
      </c>
      <c r="H1512" s="39" t="s">
        <v>105</v>
      </c>
      <c r="I1512" s="38" t="s">
        <v>2139</v>
      </c>
      <c r="J1512" s="38" t="s">
        <v>2140</v>
      </c>
      <c r="K1512" s="38" t="s">
        <v>104</v>
      </c>
      <c r="L1512" s="38">
        <v>45</v>
      </c>
      <c r="M1512" s="38">
        <v>50</v>
      </c>
      <c r="N1512" s="2">
        <v>164160</v>
      </c>
      <c r="O1512" s="2">
        <v>1</v>
      </c>
      <c r="P1512" s="2">
        <v>150828.34666667</v>
      </c>
      <c r="Q1512" s="3">
        <v>0.93594261695906</v>
      </c>
      <c r="R1512" s="48" t="s">
        <v>2197</v>
      </c>
      <c r="S1512" s="25">
        <v>0</v>
      </c>
      <c r="T1512" s="23">
        <v>150828.35</v>
      </c>
      <c r="U1512" s="36">
        <f>VLOOKUP(表2[[#This Row],[2014 Segment]],表3[],3)</f>
        <v>0</v>
      </c>
      <c r="V1512" s="50"/>
      <c r="W1512" s="25">
        <f>表2[[#This Row],[GR]]+表2[[#This Row],[根据BU需调整GR]]</f>
        <v>0</v>
      </c>
      <c r="X1512" s="23">
        <f>表2[[#This Row],[MAT销量]]*(1+表2[[#This Row],[调整后GR2]])</f>
        <v>150828.34666667</v>
      </c>
      <c r="Y1512" s="23">
        <f>表2[[#This Row],[调整结果]]/12/114.03</f>
        <v>110.22563263079159</v>
      </c>
      <c r="Z1512" s="27">
        <f>ROUND(表2[[#This Row],[调整结果]]-表2[[#This Row],[14 ECI金额]],0)</f>
        <v>0</v>
      </c>
      <c r="AA1512" t="s">
        <v>2198</v>
      </c>
    </row>
    <row r="1513" spans="1:27" x14ac:dyDescent="0.2">
      <c r="A1513" t="s">
        <v>2049</v>
      </c>
      <c r="B1513" s="38" t="s">
        <v>544</v>
      </c>
      <c r="C1513" t="s">
        <v>2131</v>
      </c>
      <c r="D1513" s="38" t="s">
        <v>376</v>
      </c>
      <c r="E1513" s="38" t="s">
        <v>2137</v>
      </c>
      <c r="F1513">
        <v>91021661</v>
      </c>
      <c r="G1513" s="39" t="s">
        <v>2155</v>
      </c>
      <c r="H1513" s="39" t="s">
        <v>105</v>
      </c>
      <c r="I1513" s="38" t="s">
        <v>2139</v>
      </c>
      <c r="J1513" s="38" t="s">
        <v>2140</v>
      </c>
      <c r="K1513" s="38" t="s">
        <v>104</v>
      </c>
      <c r="L1513" s="38">
        <v>400</v>
      </c>
      <c r="M1513" s="38">
        <v>100</v>
      </c>
      <c r="N1513" s="2">
        <v>36000</v>
      </c>
      <c r="O1513" s="2">
        <v>1</v>
      </c>
      <c r="P1513" s="2">
        <v>20526.080000000002</v>
      </c>
      <c r="Q1513" s="3">
        <v>0.59443555555556005</v>
      </c>
      <c r="R1513" s="48" t="s">
        <v>2197</v>
      </c>
      <c r="S1513" s="25">
        <v>0</v>
      </c>
      <c r="T1513" s="23">
        <v>20526.080000000002</v>
      </c>
      <c r="U1513" s="36">
        <f>VLOOKUP(表2[[#This Row],[2014 Segment]],表3[],3)</f>
        <v>0</v>
      </c>
      <c r="V1513" s="50"/>
      <c r="W1513" s="25">
        <f>表2[[#This Row],[GR]]+表2[[#This Row],[根据BU需调整GR]]</f>
        <v>0</v>
      </c>
      <c r="X1513" s="23">
        <f>表2[[#This Row],[MAT销量]]*(1+表2[[#This Row],[调整后GR2]])</f>
        <v>20526.080000000002</v>
      </c>
      <c r="Y1513" s="23">
        <f>表2[[#This Row],[调整结果]]/12/114.03</f>
        <v>15.000496945248328</v>
      </c>
      <c r="Z1513" s="27">
        <f>ROUND(表2[[#This Row],[调整结果]]-表2[[#This Row],[14 ECI金额]],0)</f>
        <v>0</v>
      </c>
      <c r="AA1513" t="s">
        <v>2198</v>
      </c>
    </row>
    <row r="1514" spans="1:27" x14ac:dyDescent="0.2">
      <c r="A1514" t="s">
        <v>2049</v>
      </c>
      <c r="B1514" s="38" t="s">
        <v>544</v>
      </c>
      <c r="C1514" t="s">
        <v>2131</v>
      </c>
      <c r="D1514" s="38" t="s">
        <v>376</v>
      </c>
      <c r="E1514" s="38" t="s">
        <v>2141</v>
      </c>
      <c r="F1514">
        <v>91051761</v>
      </c>
      <c r="G1514" s="39" t="s">
        <v>2156</v>
      </c>
      <c r="H1514" s="39" t="s">
        <v>105</v>
      </c>
      <c r="I1514" s="38" t="s">
        <v>2139</v>
      </c>
      <c r="J1514" s="38" t="s">
        <v>2140</v>
      </c>
      <c r="K1514" s="38" t="s">
        <v>104</v>
      </c>
      <c r="L1514" s="38">
        <v>300</v>
      </c>
      <c r="M1514" s="38">
        <v>150</v>
      </c>
      <c r="N1514" s="2">
        <v>36000</v>
      </c>
      <c r="O1514" s="2">
        <v>1</v>
      </c>
      <c r="P1514" s="2">
        <v>1520.4</v>
      </c>
      <c r="Q1514" s="3">
        <v>0</v>
      </c>
      <c r="R1514" s="48" t="s">
        <v>2195</v>
      </c>
      <c r="S1514" s="25">
        <v>0</v>
      </c>
      <c r="T1514" s="23">
        <v>1520.4</v>
      </c>
      <c r="U1514" s="36">
        <f>VLOOKUP(表2[[#This Row],[2014 Segment]],表3[],3)</f>
        <v>0</v>
      </c>
      <c r="V1514" s="50"/>
      <c r="W1514" s="25">
        <f>表2[[#This Row],[GR]]+表2[[#This Row],[根据BU需调整GR]]</f>
        <v>0</v>
      </c>
      <c r="X1514" s="23">
        <f>表2[[#This Row],[MAT销量]]*(1+表2[[#This Row],[调整后GR2]])</f>
        <v>1520.4</v>
      </c>
      <c r="Y1514" s="23">
        <f>表2[[#This Row],[调整结果]]/12/114.03</f>
        <v>1.1111111111111112</v>
      </c>
      <c r="Z1514" s="27">
        <f>ROUND(表2[[#This Row],[调整结果]]-表2[[#This Row],[14 ECI金额]],0)</f>
        <v>0</v>
      </c>
      <c r="AA1514" t="s">
        <v>2198</v>
      </c>
    </row>
    <row r="1515" spans="1:27" x14ac:dyDescent="0.2">
      <c r="A1515" t="s">
        <v>2157</v>
      </c>
      <c r="B1515" s="38" t="s">
        <v>2158</v>
      </c>
      <c r="C1515" t="s">
        <v>2159</v>
      </c>
      <c r="D1515" s="38" t="s">
        <v>2158</v>
      </c>
      <c r="E1515" s="38" t="s">
        <v>2160</v>
      </c>
      <c r="F1515">
        <v>12700002</v>
      </c>
      <c r="G1515" s="39" t="s">
        <v>751</v>
      </c>
      <c r="H1515" s="39" t="s">
        <v>105</v>
      </c>
      <c r="I1515" s="38" t="s">
        <v>359</v>
      </c>
      <c r="J1515" s="38" t="s">
        <v>752</v>
      </c>
      <c r="K1515" s="38" t="s">
        <v>104</v>
      </c>
      <c r="L1515" s="38">
        <v>1100</v>
      </c>
      <c r="M1515" s="38">
        <v>1673</v>
      </c>
      <c r="N1515" s="2">
        <v>36000</v>
      </c>
      <c r="O1515" s="2">
        <v>1</v>
      </c>
      <c r="P1515" s="2">
        <v>0</v>
      </c>
      <c r="Q1515" s="3"/>
      <c r="R1515" s="48" t="s">
        <v>2197</v>
      </c>
      <c r="S1515" s="25">
        <v>0</v>
      </c>
      <c r="T1515" s="23">
        <v>0</v>
      </c>
      <c r="U1515" s="36">
        <f>VLOOKUP(表2[[#This Row],[2014 Segment]],表3[],3)</f>
        <v>0</v>
      </c>
      <c r="V1515" s="50"/>
      <c r="W1515" s="25">
        <f>表2[[#This Row],[GR]]+表2[[#This Row],[根据BU需调整GR]]</f>
        <v>0</v>
      </c>
      <c r="X1515" s="23">
        <f>表2[[#This Row],[MAT销量]]*(1+表2[[#This Row],[调整后GR2]])</f>
        <v>0</v>
      </c>
      <c r="Y1515" s="23">
        <f>表2[[#This Row],[调整结果]]/12/114.03</f>
        <v>0</v>
      </c>
      <c r="Z1515" s="27">
        <f>ROUND(表2[[#This Row],[调整结果]]-表2[[#This Row],[14 ECI金额]],0)</f>
        <v>0</v>
      </c>
      <c r="AA1515" t="s">
        <v>2198</v>
      </c>
    </row>
    <row r="1516" spans="1:27" x14ac:dyDescent="0.2">
      <c r="A1516" t="s">
        <v>2157</v>
      </c>
      <c r="B1516" s="38" t="s">
        <v>2158</v>
      </c>
      <c r="C1516" t="s">
        <v>2159</v>
      </c>
      <c r="D1516" s="38" t="s">
        <v>2158</v>
      </c>
      <c r="E1516" s="38" t="s">
        <v>2160</v>
      </c>
      <c r="F1516">
        <v>12700004</v>
      </c>
      <c r="G1516" s="39" t="s">
        <v>753</v>
      </c>
      <c r="H1516" s="39" t="s">
        <v>105</v>
      </c>
      <c r="I1516" s="38" t="s">
        <v>359</v>
      </c>
      <c r="J1516" s="38" t="s">
        <v>754</v>
      </c>
      <c r="K1516" s="38" t="s">
        <v>106</v>
      </c>
      <c r="L1516" s="38">
        <v>550</v>
      </c>
      <c r="M1516" s="38">
        <v>200</v>
      </c>
      <c r="N1516" s="2">
        <v>157964.57142856999</v>
      </c>
      <c r="O1516" s="2">
        <v>1</v>
      </c>
      <c r="P1516" s="2">
        <v>170288</v>
      </c>
      <c r="Q1516" s="3">
        <v>0.7</v>
      </c>
      <c r="R1516" s="48" t="s">
        <v>2197</v>
      </c>
      <c r="S1516" s="25">
        <v>0</v>
      </c>
      <c r="T1516" s="23">
        <v>170288</v>
      </c>
      <c r="U1516" s="36">
        <f>VLOOKUP(表2[[#This Row],[2014 Segment]],表3[],3)</f>
        <v>0</v>
      </c>
      <c r="V1516" s="50"/>
      <c r="W1516" s="25">
        <f>表2[[#This Row],[GR]]+表2[[#This Row],[根据BU需调整GR]]</f>
        <v>0</v>
      </c>
      <c r="X1516" s="23">
        <f>表2[[#This Row],[MAT销量]]*(1+表2[[#This Row],[调整后GR2]])</f>
        <v>170288</v>
      </c>
      <c r="Y1516" s="23">
        <f>表2[[#This Row],[调整结果]]/12/114.03</f>
        <v>124.44678301031891</v>
      </c>
      <c r="Z1516" s="27">
        <f>ROUND(表2[[#This Row],[调整结果]]-表2[[#This Row],[14 ECI金额]],0)</f>
        <v>0</v>
      </c>
      <c r="AA1516" t="s">
        <v>2198</v>
      </c>
    </row>
    <row r="1517" spans="1:27" x14ac:dyDescent="0.2">
      <c r="A1517" t="s">
        <v>2157</v>
      </c>
      <c r="B1517" s="38" t="s">
        <v>2158</v>
      </c>
      <c r="C1517" t="s">
        <v>2159</v>
      </c>
      <c r="D1517" s="38" t="s">
        <v>2158</v>
      </c>
      <c r="E1517" s="38" t="s">
        <v>2161</v>
      </c>
      <c r="F1517">
        <v>12700006</v>
      </c>
      <c r="G1517" s="39" t="s">
        <v>760</v>
      </c>
      <c r="H1517" s="39" t="s">
        <v>103</v>
      </c>
      <c r="I1517" s="38" t="s">
        <v>359</v>
      </c>
      <c r="J1517" s="38" t="s">
        <v>754</v>
      </c>
      <c r="K1517" s="38" t="s">
        <v>106</v>
      </c>
      <c r="L1517" s="38">
        <v>900</v>
      </c>
      <c r="M1517" s="38">
        <v>500</v>
      </c>
      <c r="N1517" s="2">
        <v>177256.7</v>
      </c>
      <c r="O1517" s="2">
        <v>1</v>
      </c>
      <c r="P1517" s="2">
        <v>71611.72</v>
      </c>
      <c r="Q1517" s="3">
        <v>0.58425091971136001</v>
      </c>
      <c r="R1517" s="48" t="s">
        <v>2197</v>
      </c>
      <c r="S1517" s="25">
        <v>0</v>
      </c>
      <c r="T1517" s="23">
        <v>71611.72</v>
      </c>
      <c r="U1517" s="36">
        <f>VLOOKUP(表2[[#This Row],[2014 Segment]],表3[],3)</f>
        <v>0</v>
      </c>
      <c r="V1517" s="50"/>
      <c r="W1517" s="25">
        <f>表2[[#This Row],[GR]]+表2[[#This Row],[根据BU需调整GR]]</f>
        <v>0</v>
      </c>
      <c r="X1517" s="23">
        <f>表2[[#This Row],[MAT销量]]*(1+表2[[#This Row],[调整后GR2]])</f>
        <v>71611.72</v>
      </c>
      <c r="Y1517" s="23">
        <f>表2[[#This Row],[调整结果]]/12/114.03</f>
        <v>52.333976438948817</v>
      </c>
      <c r="Z1517" s="27">
        <f>ROUND(表2[[#This Row],[调整结果]]-表2[[#This Row],[14 ECI金额]],0)</f>
        <v>0</v>
      </c>
      <c r="AA1517" t="s">
        <v>2198</v>
      </c>
    </row>
    <row r="1518" spans="1:27" x14ac:dyDescent="0.2">
      <c r="A1518" t="s">
        <v>2157</v>
      </c>
      <c r="B1518" s="38" t="s">
        <v>2158</v>
      </c>
      <c r="C1518" t="s">
        <v>2159</v>
      </c>
      <c r="D1518" s="38" t="s">
        <v>2158</v>
      </c>
      <c r="E1518" s="38" t="s">
        <v>2162</v>
      </c>
      <c r="F1518">
        <v>12700008</v>
      </c>
      <c r="G1518" s="39" t="s">
        <v>360</v>
      </c>
      <c r="H1518" s="39" t="s">
        <v>105</v>
      </c>
      <c r="I1518" s="38" t="s">
        <v>359</v>
      </c>
      <c r="J1518" s="38" t="s">
        <v>361</v>
      </c>
      <c r="K1518" s="38" t="s">
        <v>104</v>
      </c>
      <c r="L1518" s="38">
        <v>1200</v>
      </c>
      <c r="M1518" s="38">
        <v>1600</v>
      </c>
      <c r="N1518" s="2">
        <v>381475.77142856998</v>
      </c>
      <c r="O1518" s="2">
        <v>2</v>
      </c>
      <c r="P1518" s="2">
        <v>240391.45333332999</v>
      </c>
      <c r="Q1518" s="3">
        <v>0.7</v>
      </c>
      <c r="R1518" s="48" t="s">
        <v>2197</v>
      </c>
      <c r="S1518" s="25">
        <v>0</v>
      </c>
      <c r="T1518" s="23">
        <v>240391.45</v>
      </c>
      <c r="U1518" s="36">
        <f>VLOOKUP(表2[[#This Row],[2014 Segment]],表3[],3)</f>
        <v>0</v>
      </c>
      <c r="V1518" s="50"/>
      <c r="W1518" s="25">
        <f>表2[[#This Row],[GR]]+表2[[#This Row],[根据BU需调整GR]]</f>
        <v>0</v>
      </c>
      <c r="X1518" s="23">
        <f>表2[[#This Row],[MAT销量]]*(1+表2[[#This Row],[调整后GR2]])</f>
        <v>240391.45333332999</v>
      </c>
      <c r="Y1518" s="23">
        <f>表2[[#This Row],[调整结果]]/12/114.03</f>
        <v>175.67851540042824</v>
      </c>
      <c r="Z1518" s="27">
        <f>ROUND(表2[[#This Row],[调整结果]]-表2[[#This Row],[14 ECI金额]],0)</f>
        <v>0</v>
      </c>
      <c r="AA1518" t="s">
        <v>2198</v>
      </c>
    </row>
    <row r="1519" spans="1:27" x14ac:dyDescent="0.2">
      <c r="A1519" t="s">
        <v>2157</v>
      </c>
      <c r="B1519" s="38" t="s">
        <v>2158</v>
      </c>
      <c r="C1519" t="s">
        <v>2159</v>
      </c>
      <c r="D1519" s="38" t="s">
        <v>2158</v>
      </c>
      <c r="E1519" s="38" t="s">
        <v>2162</v>
      </c>
      <c r="F1519">
        <v>12700009</v>
      </c>
      <c r="G1519" s="39" t="s">
        <v>523</v>
      </c>
      <c r="H1519" s="39" t="s">
        <v>105</v>
      </c>
      <c r="I1519" s="38" t="s">
        <v>359</v>
      </c>
      <c r="J1519" s="38" t="s">
        <v>361</v>
      </c>
      <c r="K1519" s="38" t="s">
        <v>106</v>
      </c>
      <c r="L1519" s="38">
        <v>800</v>
      </c>
      <c r="M1519" s="38">
        <v>300</v>
      </c>
      <c r="N1519" s="2">
        <v>264881.11428570998</v>
      </c>
      <c r="O1519" s="2">
        <v>2</v>
      </c>
      <c r="P1519" s="2">
        <v>133836.37333333</v>
      </c>
      <c r="Q1519" s="3">
        <v>0.7</v>
      </c>
      <c r="R1519" s="48" t="s">
        <v>2197</v>
      </c>
      <c r="S1519" s="25">
        <v>0</v>
      </c>
      <c r="T1519" s="23">
        <v>133836.37</v>
      </c>
      <c r="U1519" s="36">
        <f>VLOOKUP(表2[[#This Row],[2014 Segment]],表3[],3)</f>
        <v>0</v>
      </c>
      <c r="V1519" s="50"/>
      <c r="W1519" s="25">
        <f>表2[[#This Row],[GR]]+表2[[#This Row],[根据BU需调整GR]]</f>
        <v>0</v>
      </c>
      <c r="X1519" s="23">
        <f>表2[[#This Row],[MAT销量]]*(1+表2[[#This Row],[调整后GR2]])</f>
        <v>133836.37333333</v>
      </c>
      <c r="Y1519" s="23">
        <f>表2[[#This Row],[调整结果]]/12/114.03</f>
        <v>97.807867325360277</v>
      </c>
      <c r="Z1519" s="27">
        <f>ROUND(表2[[#This Row],[调整结果]]-表2[[#This Row],[14 ECI金额]],0)</f>
        <v>0</v>
      </c>
      <c r="AA1519" t="s">
        <v>2198</v>
      </c>
    </row>
    <row r="1520" spans="1:27" x14ac:dyDescent="0.2">
      <c r="A1520" t="s">
        <v>2157</v>
      </c>
      <c r="B1520" s="38" t="s">
        <v>2158</v>
      </c>
      <c r="C1520" t="s">
        <v>2159</v>
      </c>
      <c r="D1520" s="38" t="s">
        <v>2158</v>
      </c>
      <c r="E1520" s="38" t="s">
        <v>2161</v>
      </c>
      <c r="F1520">
        <v>12700010</v>
      </c>
      <c r="G1520" s="39" t="s">
        <v>755</v>
      </c>
      <c r="H1520" s="39" t="s">
        <v>105</v>
      </c>
      <c r="I1520" s="38" t="s">
        <v>359</v>
      </c>
      <c r="J1520" s="38" t="s">
        <v>361</v>
      </c>
      <c r="K1520" s="38" t="s">
        <v>106</v>
      </c>
      <c r="L1520" s="38">
        <v>200</v>
      </c>
      <c r="M1520" s="38">
        <v>100</v>
      </c>
      <c r="N1520" s="2">
        <v>46205</v>
      </c>
      <c r="O1520" s="2">
        <v>1</v>
      </c>
      <c r="P1520" s="2">
        <v>27368.933333333</v>
      </c>
      <c r="Q1520" s="3">
        <v>0.7</v>
      </c>
      <c r="R1520" s="48" t="s">
        <v>2197</v>
      </c>
      <c r="S1520" s="25">
        <v>0</v>
      </c>
      <c r="T1520" s="23">
        <v>27368.93</v>
      </c>
      <c r="U1520" s="36">
        <f>VLOOKUP(表2[[#This Row],[2014 Segment]],表3[],3)</f>
        <v>0</v>
      </c>
      <c r="V1520" s="50"/>
      <c r="W1520" s="25">
        <f>表2[[#This Row],[GR]]+表2[[#This Row],[根据BU需调整GR]]</f>
        <v>0</v>
      </c>
      <c r="X1520" s="23">
        <f>表2[[#This Row],[MAT销量]]*(1+表2[[#This Row],[调整后GR2]])</f>
        <v>27368.933333333</v>
      </c>
      <c r="Y1520" s="23">
        <f>表2[[#This Row],[调整结果]]/12/114.03</f>
        <v>20.001266723181764</v>
      </c>
      <c r="Z1520" s="27">
        <f>ROUND(表2[[#This Row],[调整结果]]-表2[[#This Row],[14 ECI金额]],0)</f>
        <v>0</v>
      </c>
      <c r="AA1520" t="s">
        <v>2198</v>
      </c>
    </row>
    <row r="1521" spans="1:27" x14ac:dyDescent="0.2">
      <c r="A1521" t="s">
        <v>2157</v>
      </c>
      <c r="B1521" s="38" t="s">
        <v>2158</v>
      </c>
      <c r="C1521" t="s">
        <v>2159</v>
      </c>
      <c r="D1521" s="38" t="s">
        <v>2158</v>
      </c>
      <c r="E1521" s="38" t="s">
        <v>2163</v>
      </c>
      <c r="F1521">
        <v>12700011</v>
      </c>
      <c r="G1521" s="39" t="s">
        <v>2164</v>
      </c>
      <c r="H1521" s="39" t="s">
        <v>105</v>
      </c>
      <c r="I1521" s="38" t="s">
        <v>359</v>
      </c>
      <c r="J1521" s="38" t="s">
        <v>361</v>
      </c>
      <c r="K1521" s="38" t="s">
        <v>106</v>
      </c>
      <c r="L1521" s="38">
        <v>500</v>
      </c>
      <c r="M1521" s="38">
        <v>50</v>
      </c>
      <c r="N1521" s="2">
        <v>157699.77142857001</v>
      </c>
      <c r="O1521" s="2">
        <v>1</v>
      </c>
      <c r="P1521" s="2">
        <v>124675.57333333</v>
      </c>
      <c r="Q1521" s="3">
        <v>0.7</v>
      </c>
      <c r="R1521" s="48" t="s">
        <v>2197</v>
      </c>
      <c r="S1521" s="25">
        <v>0</v>
      </c>
      <c r="T1521" s="23">
        <v>124675.57</v>
      </c>
      <c r="U1521" s="36">
        <f>VLOOKUP(表2[[#This Row],[2014 Segment]],表3[],3)</f>
        <v>0</v>
      </c>
      <c r="V1521" s="50"/>
      <c r="W1521" s="25">
        <f>表2[[#This Row],[GR]]+表2[[#This Row],[根据BU需调整GR]]</f>
        <v>0</v>
      </c>
      <c r="X1521" s="23">
        <f>表2[[#This Row],[MAT销量]]*(1+表2[[#This Row],[调整后GR2]])</f>
        <v>124675.57333333</v>
      </c>
      <c r="Y1521" s="23">
        <f>表2[[#This Row],[调整结果]]/12/114.03</f>
        <v>91.113137868199885</v>
      </c>
      <c r="Z1521" s="27">
        <f>ROUND(表2[[#This Row],[调整结果]]-表2[[#This Row],[14 ECI金额]],0)</f>
        <v>0</v>
      </c>
      <c r="AA1521" t="s">
        <v>2198</v>
      </c>
    </row>
    <row r="1522" spans="1:27" x14ac:dyDescent="0.2">
      <c r="A1522" t="s">
        <v>2157</v>
      </c>
      <c r="B1522" s="38" t="s">
        <v>2158</v>
      </c>
      <c r="C1522" t="s">
        <v>2159</v>
      </c>
      <c r="D1522" s="38" t="s">
        <v>2158</v>
      </c>
      <c r="E1522" s="38" t="s">
        <v>2163</v>
      </c>
      <c r="F1522">
        <v>12700013</v>
      </c>
      <c r="G1522" s="39" t="s">
        <v>761</v>
      </c>
      <c r="H1522" s="39" t="s">
        <v>103</v>
      </c>
      <c r="I1522" s="38" t="s">
        <v>359</v>
      </c>
      <c r="J1522" s="38" t="s">
        <v>361</v>
      </c>
      <c r="K1522" s="38" t="s">
        <v>104</v>
      </c>
      <c r="L1522" s="38">
        <v>900</v>
      </c>
      <c r="M1522" s="38">
        <v>473</v>
      </c>
      <c r="N1522" s="2">
        <v>83449.399999999994</v>
      </c>
      <c r="O1522" s="2">
        <v>1</v>
      </c>
      <c r="P1522" s="2">
        <v>54734.506666667003</v>
      </c>
      <c r="Q1522" s="3">
        <v>0.77350442303958999</v>
      </c>
      <c r="R1522" s="48" t="s">
        <v>2197</v>
      </c>
      <c r="S1522" s="25">
        <v>0</v>
      </c>
      <c r="T1522" s="23">
        <v>54734.51</v>
      </c>
      <c r="U1522" s="36">
        <f>VLOOKUP(表2[[#This Row],[2014 Segment]],表3[],3)</f>
        <v>0</v>
      </c>
      <c r="V1522" s="50"/>
      <c r="W1522" s="25">
        <f>表2[[#This Row],[GR]]+表2[[#This Row],[根据BU需调整GR]]</f>
        <v>0</v>
      </c>
      <c r="X1522" s="23">
        <f>表2[[#This Row],[MAT销量]]*(1+表2[[#This Row],[调整后GR2]])</f>
        <v>54734.506666667003</v>
      </c>
      <c r="Y1522" s="23">
        <f>表2[[#This Row],[调整结果]]/12/114.03</f>
        <v>40.000077952196058</v>
      </c>
      <c r="Z1522" s="27">
        <f>ROUND(表2[[#This Row],[调整结果]]-表2[[#This Row],[14 ECI金额]],0)</f>
        <v>0</v>
      </c>
      <c r="AA1522" t="s">
        <v>2198</v>
      </c>
    </row>
    <row r="1523" spans="1:27" x14ac:dyDescent="0.2">
      <c r="A1523" t="s">
        <v>2157</v>
      </c>
      <c r="B1523" s="38" t="s">
        <v>2158</v>
      </c>
      <c r="C1523" t="s">
        <v>2159</v>
      </c>
      <c r="D1523" s="38" t="s">
        <v>2158</v>
      </c>
      <c r="E1523" s="38" t="s">
        <v>2161</v>
      </c>
      <c r="F1523">
        <v>12700014</v>
      </c>
      <c r="G1523" s="39" t="s">
        <v>524</v>
      </c>
      <c r="H1523" s="39" t="s">
        <v>105</v>
      </c>
      <c r="I1523" s="38" t="s">
        <v>359</v>
      </c>
      <c r="J1523" s="38" t="s">
        <v>361</v>
      </c>
      <c r="K1523" s="38" t="s">
        <v>104</v>
      </c>
      <c r="L1523" s="38">
        <v>876</v>
      </c>
      <c r="M1523" s="38">
        <v>1988</v>
      </c>
      <c r="N1523" s="2">
        <v>36000</v>
      </c>
      <c r="O1523" s="2">
        <v>1</v>
      </c>
      <c r="P1523" s="2">
        <v>12163.733333333001</v>
      </c>
      <c r="Q1523" s="3">
        <v>0.52305999999999997</v>
      </c>
      <c r="R1523" s="48" t="s">
        <v>2197</v>
      </c>
      <c r="S1523" s="25">
        <v>0</v>
      </c>
      <c r="T1523" s="23">
        <v>12163.73</v>
      </c>
      <c r="U1523" s="36">
        <f>VLOOKUP(表2[[#This Row],[2014 Segment]],表3[],3)</f>
        <v>0</v>
      </c>
      <c r="V1523" s="50"/>
      <c r="W1523" s="25">
        <f>表2[[#This Row],[GR]]+表2[[#This Row],[根据BU需调整GR]]</f>
        <v>0</v>
      </c>
      <c r="X1523" s="23">
        <f>表2[[#This Row],[MAT销量]]*(1+表2[[#This Row],[调整后GR2]])</f>
        <v>12163.733333333001</v>
      </c>
      <c r="Y1523" s="23">
        <f>表2[[#This Row],[调整结果]]/12/114.03</f>
        <v>8.889278649867725</v>
      </c>
      <c r="Z1523" s="27">
        <f>ROUND(表2[[#This Row],[调整结果]]-表2[[#This Row],[14 ECI金额]],0)</f>
        <v>0</v>
      </c>
      <c r="AA1523" t="s">
        <v>2198</v>
      </c>
    </row>
    <row r="1524" spans="1:27" x14ac:dyDescent="0.2">
      <c r="A1524" t="s">
        <v>2157</v>
      </c>
      <c r="B1524" s="38" t="s">
        <v>2158</v>
      </c>
      <c r="C1524" t="s">
        <v>2159</v>
      </c>
      <c r="D1524" s="38" t="s">
        <v>2158</v>
      </c>
      <c r="E1524" s="38" t="s">
        <v>2162</v>
      </c>
      <c r="F1524">
        <v>12700015</v>
      </c>
      <c r="G1524" s="39" t="s">
        <v>362</v>
      </c>
      <c r="H1524" s="39" t="s">
        <v>103</v>
      </c>
      <c r="I1524" s="38" t="s">
        <v>359</v>
      </c>
      <c r="J1524" s="38" t="s">
        <v>361</v>
      </c>
      <c r="K1524" s="38" t="s">
        <v>104</v>
      </c>
      <c r="L1524" s="38">
        <v>1000</v>
      </c>
      <c r="M1524" s="38">
        <v>500</v>
      </c>
      <c r="N1524" s="2">
        <v>281628.71733333002</v>
      </c>
      <c r="O1524" s="2">
        <v>2</v>
      </c>
      <c r="P1524" s="2">
        <v>102656.45333333001</v>
      </c>
      <c r="Q1524" s="3">
        <v>0.51058617658584005</v>
      </c>
      <c r="R1524" s="48" t="s">
        <v>2197</v>
      </c>
      <c r="S1524" s="25">
        <v>0</v>
      </c>
      <c r="T1524" s="23">
        <v>102656.45</v>
      </c>
      <c r="U1524" s="36">
        <f>VLOOKUP(表2[[#This Row],[2014 Segment]],表3[],3)</f>
        <v>0</v>
      </c>
      <c r="V1524" s="50"/>
      <c r="W1524" s="25">
        <f>表2[[#This Row],[GR]]+表2[[#This Row],[根据BU需调整GR]]</f>
        <v>0</v>
      </c>
      <c r="X1524" s="23">
        <f>表2[[#This Row],[MAT销量]]*(1+表2[[#This Row],[调整后GR2]])</f>
        <v>102656.45333333001</v>
      </c>
      <c r="Y1524" s="23">
        <f>表2[[#This Row],[调整结果]]/12/114.03</f>
        <v>75.021524550067241</v>
      </c>
      <c r="Z1524" s="27">
        <f>ROUND(表2[[#This Row],[调整结果]]-表2[[#This Row],[14 ECI金额]],0)</f>
        <v>0</v>
      </c>
      <c r="AA1524" t="s">
        <v>2198</v>
      </c>
    </row>
    <row r="1525" spans="1:27" x14ac:dyDescent="0.2">
      <c r="A1525" t="s">
        <v>2157</v>
      </c>
      <c r="B1525" s="38" t="s">
        <v>2158</v>
      </c>
      <c r="C1525" t="s">
        <v>2159</v>
      </c>
      <c r="D1525" s="38" t="s">
        <v>2158</v>
      </c>
      <c r="E1525" s="38" t="s">
        <v>2163</v>
      </c>
      <c r="F1525">
        <v>12700016</v>
      </c>
      <c r="G1525" s="39" t="s">
        <v>365</v>
      </c>
      <c r="H1525" s="39" t="s">
        <v>105</v>
      </c>
      <c r="I1525" s="38" t="s">
        <v>359</v>
      </c>
      <c r="J1525" s="38" t="s">
        <v>361</v>
      </c>
      <c r="K1525" s="38" t="s">
        <v>104</v>
      </c>
      <c r="L1525" s="38">
        <v>2750</v>
      </c>
      <c r="M1525" s="38">
        <v>6200</v>
      </c>
      <c r="N1525" s="2">
        <v>314007.01428571</v>
      </c>
      <c r="O1525" s="2">
        <v>2</v>
      </c>
      <c r="P1525" s="2">
        <v>305380.2</v>
      </c>
      <c r="Q1525" s="3">
        <v>0.7</v>
      </c>
      <c r="R1525" s="48" t="s">
        <v>2197</v>
      </c>
      <c r="S1525" s="25">
        <v>0</v>
      </c>
      <c r="T1525" s="23">
        <v>305380.2</v>
      </c>
      <c r="U1525" s="36">
        <f>VLOOKUP(表2[[#This Row],[2014 Segment]],表3[],3)</f>
        <v>0</v>
      </c>
      <c r="V1525" s="50"/>
      <c r="W1525" s="25">
        <f>表2[[#This Row],[GR]]+表2[[#This Row],[根据BU需调整GR]]</f>
        <v>0</v>
      </c>
      <c r="X1525" s="23">
        <f>表2[[#This Row],[MAT销量]]*(1+表2[[#This Row],[调整后GR2]])</f>
        <v>305380.2</v>
      </c>
      <c r="Y1525" s="23">
        <f>表2[[#This Row],[调整结果]]/12/114.03</f>
        <v>223.17241076909588</v>
      </c>
      <c r="Z1525" s="27">
        <f>ROUND(表2[[#This Row],[调整结果]]-表2[[#This Row],[14 ECI金额]],0)</f>
        <v>0</v>
      </c>
      <c r="AA1525" t="s">
        <v>2198</v>
      </c>
    </row>
    <row r="1526" spans="1:27" x14ac:dyDescent="0.2">
      <c r="A1526" t="s">
        <v>2157</v>
      </c>
      <c r="B1526" s="38" t="s">
        <v>2158</v>
      </c>
      <c r="C1526" t="s">
        <v>2159</v>
      </c>
      <c r="D1526" s="38" t="s">
        <v>2158</v>
      </c>
      <c r="E1526" s="38" t="s">
        <v>2161</v>
      </c>
      <c r="F1526">
        <v>12700017</v>
      </c>
      <c r="G1526" s="39" t="s">
        <v>2165</v>
      </c>
      <c r="H1526" s="39" t="s">
        <v>103</v>
      </c>
      <c r="I1526" s="38" t="s">
        <v>359</v>
      </c>
      <c r="J1526" s="38" t="s">
        <v>361</v>
      </c>
      <c r="K1526" s="38" t="s">
        <v>104</v>
      </c>
      <c r="L1526" s="38">
        <v>500</v>
      </c>
      <c r="M1526" s="38">
        <v>100</v>
      </c>
      <c r="N1526" s="2">
        <v>79580.774999999994</v>
      </c>
      <c r="O1526" s="2">
        <v>1</v>
      </c>
      <c r="P1526" s="2">
        <v>0</v>
      </c>
      <c r="Q1526" s="3">
        <v>0.1610891575258</v>
      </c>
      <c r="R1526" s="48" t="s">
        <v>2195</v>
      </c>
      <c r="S1526" s="25">
        <v>0</v>
      </c>
      <c r="T1526" s="23">
        <v>0</v>
      </c>
      <c r="U1526" s="36">
        <f>VLOOKUP(表2[[#This Row],[2014 Segment]],表3[],3)</f>
        <v>0</v>
      </c>
      <c r="V1526" s="50"/>
      <c r="W1526" s="25">
        <f>表2[[#This Row],[GR]]+表2[[#This Row],[根据BU需调整GR]]</f>
        <v>0</v>
      </c>
      <c r="X1526" s="23">
        <f>表2[[#This Row],[MAT销量]]*(1+表2[[#This Row],[调整后GR2]])</f>
        <v>0</v>
      </c>
      <c r="Y1526" s="23">
        <f>表2[[#This Row],[调整结果]]/12/114.03</f>
        <v>0</v>
      </c>
      <c r="Z1526" s="27">
        <f>ROUND(表2[[#This Row],[调整结果]]-表2[[#This Row],[14 ECI金额]],0)</f>
        <v>0</v>
      </c>
      <c r="AA1526" t="s">
        <v>2198</v>
      </c>
    </row>
    <row r="1527" spans="1:27" x14ac:dyDescent="0.2">
      <c r="A1527" t="s">
        <v>2157</v>
      </c>
      <c r="B1527" s="38" t="s">
        <v>2158</v>
      </c>
      <c r="C1527" t="s">
        <v>2159</v>
      </c>
      <c r="D1527" s="38" t="s">
        <v>2158</v>
      </c>
      <c r="E1527" s="38" t="s">
        <v>2160</v>
      </c>
      <c r="F1527">
        <v>12700018</v>
      </c>
      <c r="G1527" s="39" t="s">
        <v>532</v>
      </c>
      <c r="H1527" s="39" t="s">
        <v>105</v>
      </c>
      <c r="I1527" s="38" t="s">
        <v>359</v>
      </c>
      <c r="J1527" s="38" t="s">
        <v>361</v>
      </c>
      <c r="K1527" s="38" t="s">
        <v>104</v>
      </c>
      <c r="L1527" s="38">
        <v>800</v>
      </c>
      <c r="M1527" s="38">
        <v>500</v>
      </c>
      <c r="N1527" s="2">
        <v>138022.85714286001</v>
      </c>
      <c r="O1527" s="2">
        <v>1</v>
      </c>
      <c r="P1527" s="2">
        <v>109472</v>
      </c>
      <c r="Q1527" s="3">
        <v>0.7</v>
      </c>
      <c r="R1527" s="48" t="s">
        <v>2197</v>
      </c>
      <c r="S1527" s="25">
        <v>0</v>
      </c>
      <c r="T1527" s="23">
        <v>109472</v>
      </c>
      <c r="U1527" s="36">
        <f>VLOOKUP(表2[[#This Row],[2014 Segment]],表3[],3)</f>
        <v>0</v>
      </c>
      <c r="V1527" s="50"/>
      <c r="W1527" s="25">
        <f>表2[[#This Row],[GR]]+表2[[#This Row],[根据BU需调整GR]]</f>
        <v>0</v>
      </c>
      <c r="X1527" s="23">
        <f>表2[[#This Row],[MAT销量]]*(1+表2[[#This Row],[调整后GR2]])</f>
        <v>109472</v>
      </c>
      <c r="Y1527" s="23">
        <f>表2[[#This Row],[调整结果]]/12/114.03</f>
        <v>80.002338565874467</v>
      </c>
      <c r="Z1527" s="27">
        <f>ROUND(表2[[#This Row],[调整结果]]-表2[[#This Row],[14 ECI金额]],0)</f>
        <v>0</v>
      </c>
      <c r="AA1527" t="s">
        <v>2198</v>
      </c>
    </row>
    <row r="1528" spans="1:27" x14ac:dyDescent="0.2">
      <c r="A1528" t="s">
        <v>2157</v>
      </c>
      <c r="B1528" s="38" t="s">
        <v>2158</v>
      </c>
      <c r="C1528" t="s">
        <v>2159</v>
      </c>
      <c r="D1528" s="38" t="s">
        <v>2158</v>
      </c>
      <c r="E1528" s="38" t="s">
        <v>2161</v>
      </c>
      <c r="F1528">
        <v>12700019</v>
      </c>
      <c r="G1528" s="39" t="s">
        <v>363</v>
      </c>
      <c r="H1528" s="39" t="s">
        <v>105</v>
      </c>
      <c r="I1528" s="38" t="s">
        <v>359</v>
      </c>
      <c r="J1528" s="38" t="s">
        <v>361</v>
      </c>
      <c r="K1528" s="38" t="s">
        <v>104</v>
      </c>
      <c r="L1528" s="38">
        <v>1000</v>
      </c>
      <c r="M1528" s="38">
        <v>2400</v>
      </c>
      <c r="N1528" s="2">
        <v>167083.34285714</v>
      </c>
      <c r="O1528" s="2">
        <v>1</v>
      </c>
      <c r="P1528" s="2">
        <v>128759.56</v>
      </c>
      <c r="Q1528" s="3">
        <v>0.7</v>
      </c>
      <c r="R1528" s="48" t="s">
        <v>2197</v>
      </c>
      <c r="S1528" s="25">
        <v>0</v>
      </c>
      <c r="T1528" s="23">
        <v>128759.56</v>
      </c>
      <c r="U1528" s="36">
        <f>VLOOKUP(表2[[#This Row],[2014 Segment]],表3[],3)</f>
        <v>0</v>
      </c>
      <c r="V1528" s="50"/>
      <c r="W1528" s="25">
        <f>表2[[#This Row],[GR]]+表2[[#This Row],[根据BU需调整GR]]</f>
        <v>0</v>
      </c>
      <c r="X1528" s="23">
        <f>表2[[#This Row],[MAT销量]]*(1+表2[[#This Row],[调整后GR2]])</f>
        <v>128759.56</v>
      </c>
      <c r="Y1528" s="23">
        <f>表2[[#This Row],[调整结果]]/12/114.03</f>
        <v>94.097722821479721</v>
      </c>
      <c r="Z1528" s="27">
        <f>ROUND(表2[[#This Row],[调整结果]]-表2[[#This Row],[14 ECI金额]],0)</f>
        <v>0</v>
      </c>
      <c r="AA1528" t="s">
        <v>2198</v>
      </c>
    </row>
    <row r="1529" spans="1:27" x14ac:dyDescent="0.2">
      <c r="A1529" t="s">
        <v>2157</v>
      </c>
      <c r="B1529" s="38" t="s">
        <v>2158</v>
      </c>
      <c r="C1529" t="s">
        <v>2159</v>
      </c>
      <c r="D1529" s="38" t="s">
        <v>2158</v>
      </c>
      <c r="E1529" s="38" t="s">
        <v>2161</v>
      </c>
      <c r="F1529">
        <v>12700020</v>
      </c>
      <c r="G1529" s="39" t="s">
        <v>364</v>
      </c>
      <c r="H1529" s="39" t="s">
        <v>105</v>
      </c>
      <c r="I1529" s="38" t="s">
        <v>359</v>
      </c>
      <c r="J1529" s="38" t="s">
        <v>361</v>
      </c>
      <c r="K1529" s="38" t="s">
        <v>104</v>
      </c>
      <c r="L1529" s="38">
        <v>3200</v>
      </c>
      <c r="M1529" s="38">
        <v>4000</v>
      </c>
      <c r="N1529" s="2">
        <v>353088.74285714002</v>
      </c>
      <c r="O1529" s="2">
        <v>2</v>
      </c>
      <c r="P1529" s="2">
        <v>268205.76</v>
      </c>
      <c r="Q1529" s="3">
        <v>0.7</v>
      </c>
      <c r="R1529" s="48" t="s">
        <v>2197</v>
      </c>
      <c r="S1529" s="25">
        <v>0</v>
      </c>
      <c r="T1529" s="23">
        <v>268205.76</v>
      </c>
      <c r="U1529" s="36">
        <f>VLOOKUP(表2[[#This Row],[2014 Segment]],表3[],3)</f>
        <v>0</v>
      </c>
      <c r="V1529" s="50"/>
      <c r="W1529" s="25">
        <f>表2[[#This Row],[GR]]+表2[[#This Row],[根据BU需调整GR]]</f>
        <v>0</v>
      </c>
      <c r="X1529" s="23">
        <f>表2[[#This Row],[MAT销量]]*(1+表2[[#This Row],[调整后GR2]])</f>
        <v>268205.76</v>
      </c>
      <c r="Y1529" s="23">
        <f>表2[[#This Row],[调整结果]]/12/114.03</f>
        <v>196.00526177321757</v>
      </c>
      <c r="Z1529" s="27">
        <f>ROUND(表2[[#This Row],[调整结果]]-表2[[#This Row],[14 ECI金额]],0)</f>
        <v>0</v>
      </c>
      <c r="AA1529" t="s">
        <v>2198</v>
      </c>
    </row>
    <row r="1530" spans="1:27" x14ac:dyDescent="0.2">
      <c r="A1530" t="s">
        <v>2157</v>
      </c>
      <c r="B1530" s="38" t="s">
        <v>2158</v>
      </c>
      <c r="C1530" t="s">
        <v>2159</v>
      </c>
      <c r="D1530" s="38" t="s">
        <v>2158</v>
      </c>
      <c r="E1530" s="38" t="s">
        <v>2166</v>
      </c>
      <c r="F1530">
        <v>12700021</v>
      </c>
      <c r="G1530" s="39" t="s">
        <v>525</v>
      </c>
      <c r="H1530" s="39" t="s">
        <v>103</v>
      </c>
      <c r="I1530" s="38" t="s">
        <v>359</v>
      </c>
      <c r="J1530" s="38" t="s">
        <v>361</v>
      </c>
      <c r="K1530" s="38" t="s">
        <v>104</v>
      </c>
      <c r="L1530" s="38">
        <v>1800</v>
      </c>
      <c r="M1530" s="38">
        <v>4200</v>
      </c>
      <c r="N1530" s="2">
        <v>420010.01140000002</v>
      </c>
      <c r="O1530" s="2">
        <v>2</v>
      </c>
      <c r="P1530" s="2">
        <v>262432.77333333</v>
      </c>
      <c r="Q1530" s="3">
        <v>0.55968942077460004</v>
      </c>
      <c r="R1530" s="48" t="s">
        <v>2197</v>
      </c>
      <c r="S1530" s="25">
        <v>0</v>
      </c>
      <c r="T1530" s="23">
        <v>262432.77</v>
      </c>
      <c r="U1530" s="36">
        <f>VLOOKUP(表2[[#This Row],[2014 Segment]],表3[],3)</f>
        <v>0</v>
      </c>
      <c r="V1530" s="50"/>
      <c r="W1530" s="25">
        <f>表2[[#This Row],[GR]]+表2[[#This Row],[根据BU需调整GR]]</f>
        <v>0</v>
      </c>
      <c r="X1530" s="23">
        <f>表2[[#This Row],[MAT销量]]*(1+表2[[#This Row],[调整后GR2]])</f>
        <v>262432.77333333</v>
      </c>
      <c r="Y1530" s="23">
        <f>表2[[#This Row],[调整结果]]/12/114.03</f>
        <v>191.7863525193151</v>
      </c>
      <c r="Z1530" s="27">
        <f>ROUND(表2[[#This Row],[调整结果]]-表2[[#This Row],[14 ECI金额]],0)</f>
        <v>0</v>
      </c>
      <c r="AA1530" t="s">
        <v>2198</v>
      </c>
    </row>
    <row r="1531" spans="1:27" x14ac:dyDescent="0.2">
      <c r="A1531" t="s">
        <v>2157</v>
      </c>
      <c r="B1531" s="38" t="s">
        <v>2158</v>
      </c>
      <c r="C1531" t="s">
        <v>2159</v>
      </c>
      <c r="D1531" s="38" t="s">
        <v>2158</v>
      </c>
      <c r="E1531" s="38" t="s">
        <v>2160</v>
      </c>
      <c r="F1531">
        <v>12700022</v>
      </c>
      <c r="G1531" s="39" t="s">
        <v>2167</v>
      </c>
      <c r="H1531" s="39" t="s">
        <v>105</v>
      </c>
      <c r="I1531" s="38" t="s">
        <v>359</v>
      </c>
      <c r="J1531" s="38" t="s">
        <v>526</v>
      </c>
      <c r="K1531" s="38" t="s">
        <v>106</v>
      </c>
      <c r="L1531" s="38">
        <v>800</v>
      </c>
      <c r="M1531" s="38">
        <v>150</v>
      </c>
      <c r="N1531" s="2">
        <v>36000</v>
      </c>
      <c r="O1531" s="2">
        <v>1</v>
      </c>
      <c r="P1531" s="2">
        <v>3649.0666666666998</v>
      </c>
      <c r="Q1531" s="3">
        <v>0.10426222222221999</v>
      </c>
      <c r="R1531" s="48" t="s">
        <v>2195</v>
      </c>
      <c r="S1531" s="25">
        <v>0</v>
      </c>
      <c r="T1531" s="23">
        <v>3649.07</v>
      </c>
      <c r="U1531" s="36">
        <f>VLOOKUP(表2[[#This Row],[2014 Segment]],表3[],3)</f>
        <v>0</v>
      </c>
      <c r="V1531" s="50"/>
      <c r="W1531" s="25">
        <f>表2[[#This Row],[GR]]+表2[[#This Row],[根据BU需调整GR]]</f>
        <v>0</v>
      </c>
      <c r="X1531" s="23">
        <f>表2[[#This Row],[MAT销量]]*(1+表2[[#This Row],[调整后GR2]])</f>
        <v>3649.0666666666998</v>
      </c>
      <c r="Y1531" s="23">
        <f>表2[[#This Row],[调整结果]]/12/114.03</f>
        <v>2.6667446188625066</v>
      </c>
      <c r="Z1531" s="27">
        <f>ROUND(表2[[#This Row],[调整结果]]-表2[[#This Row],[14 ECI金额]],0)</f>
        <v>0</v>
      </c>
      <c r="AA1531" t="s">
        <v>2198</v>
      </c>
    </row>
    <row r="1532" spans="1:27" x14ac:dyDescent="0.2">
      <c r="A1532" t="s">
        <v>2157</v>
      </c>
      <c r="B1532" s="38" t="s">
        <v>2158</v>
      </c>
      <c r="C1532" t="s">
        <v>2159</v>
      </c>
      <c r="D1532" s="38" t="s">
        <v>2158</v>
      </c>
      <c r="E1532" s="38" t="s">
        <v>2160</v>
      </c>
      <c r="F1532">
        <v>12700023</v>
      </c>
      <c r="G1532" s="39" t="s">
        <v>366</v>
      </c>
      <c r="H1532" s="39" t="s">
        <v>103</v>
      </c>
      <c r="I1532" s="38" t="s">
        <v>359</v>
      </c>
      <c r="J1532" s="38" t="s">
        <v>361</v>
      </c>
      <c r="K1532" s="38" t="s">
        <v>104</v>
      </c>
      <c r="L1532" s="38">
        <v>1500</v>
      </c>
      <c r="M1532" s="38">
        <v>1700</v>
      </c>
      <c r="N1532" s="2">
        <v>309806.61333333002</v>
      </c>
      <c r="O1532" s="2">
        <v>2</v>
      </c>
      <c r="P1532" s="2">
        <v>246807.33333333</v>
      </c>
      <c r="Q1532" s="3">
        <v>0.70251705623155003</v>
      </c>
      <c r="R1532" s="48" t="s">
        <v>2197</v>
      </c>
      <c r="S1532" s="25">
        <v>0</v>
      </c>
      <c r="T1532" s="23">
        <v>246807.33</v>
      </c>
      <c r="U1532" s="36">
        <f>VLOOKUP(表2[[#This Row],[2014 Segment]],表3[],3)</f>
        <v>0</v>
      </c>
      <c r="V1532" s="50"/>
      <c r="W1532" s="25">
        <f>表2[[#This Row],[GR]]+表2[[#This Row],[根据BU需调整GR]]</f>
        <v>0</v>
      </c>
      <c r="X1532" s="23">
        <f>表2[[#This Row],[MAT销量]]*(1+表2[[#This Row],[调整后GR2]])</f>
        <v>246807.33333333</v>
      </c>
      <c r="Y1532" s="23">
        <f>表2[[#This Row],[调整结果]]/12/114.03</f>
        <v>180.3672522825353</v>
      </c>
      <c r="Z1532" s="27">
        <f>ROUND(表2[[#This Row],[调整结果]]-表2[[#This Row],[14 ECI金额]],0)</f>
        <v>0</v>
      </c>
      <c r="AA1532" t="s">
        <v>2198</v>
      </c>
    </row>
    <row r="1533" spans="1:27" x14ac:dyDescent="0.2">
      <c r="A1533" t="s">
        <v>2157</v>
      </c>
      <c r="B1533" s="38" t="s">
        <v>2158</v>
      </c>
      <c r="C1533" t="s">
        <v>2159</v>
      </c>
      <c r="D1533" s="38" t="s">
        <v>2158</v>
      </c>
      <c r="E1533" s="38" t="s">
        <v>2166</v>
      </c>
      <c r="F1533">
        <v>12700024</v>
      </c>
      <c r="G1533" s="39" t="s">
        <v>756</v>
      </c>
      <c r="H1533" s="39" t="s">
        <v>105</v>
      </c>
      <c r="I1533" s="38" t="s">
        <v>359</v>
      </c>
      <c r="J1533" s="38" t="s">
        <v>361</v>
      </c>
      <c r="K1533" s="38" t="s">
        <v>104</v>
      </c>
      <c r="L1533" s="38">
        <v>500</v>
      </c>
      <c r="M1533" s="38">
        <v>150</v>
      </c>
      <c r="N1533" s="2">
        <v>43185.714285713999</v>
      </c>
      <c r="O1533" s="2">
        <v>1</v>
      </c>
      <c r="P1533" s="2">
        <v>0</v>
      </c>
      <c r="Q1533" s="3">
        <v>0.7</v>
      </c>
      <c r="R1533" s="48" t="s">
        <v>2197</v>
      </c>
      <c r="S1533" s="25">
        <v>0</v>
      </c>
      <c r="T1533" s="23">
        <v>0</v>
      </c>
      <c r="U1533" s="36">
        <f>VLOOKUP(表2[[#This Row],[2014 Segment]],表3[],3)</f>
        <v>0</v>
      </c>
      <c r="V1533" s="50"/>
      <c r="W1533" s="25">
        <f>表2[[#This Row],[GR]]+表2[[#This Row],[根据BU需调整GR]]</f>
        <v>0</v>
      </c>
      <c r="X1533" s="23">
        <f>表2[[#This Row],[MAT销量]]*(1+表2[[#This Row],[调整后GR2]])</f>
        <v>0</v>
      </c>
      <c r="Y1533" s="23">
        <f>表2[[#This Row],[调整结果]]/12/114.03</f>
        <v>0</v>
      </c>
      <c r="Z1533" s="27">
        <f>ROUND(表2[[#This Row],[调整结果]]-表2[[#This Row],[14 ECI金额]],0)</f>
        <v>0</v>
      </c>
      <c r="AA1533" t="s">
        <v>2198</v>
      </c>
    </row>
    <row r="1534" spans="1:27" x14ac:dyDescent="0.2">
      <c r="A1534" t="s">
        <v>2157</v>
      </c>
      <c r="B1534" s="38" t="s">
        <v>2158</v>
      </c>
      <c r="C1534" t="s">
        <v>2159</v>
      </c>
      <c r="D1534" s="38" t="s">
        <v>2158</v>
      </c>
      <c r="E1534" s="38" t="s">
        <v>2166</v>
      </c>
      <c r="F1534">
        <v>12700027</v>
      </c>
      <c r="G1534" s="39" t="s">
        <v>2168</v>
      </c>
      <c r="H1534" s="39" t="s">
        <v>105</v>
      </c>
      <c r="I1534" s="38" t="s">
        <v>359</v>
      </c>
      <c r="J1534" s="38" t="s">
        <v>361</v>
      </c>
      <c r="K1534" s="38" t="s">
        <v>106</v>
      </c>
      <c r="L1534" s="38">
        <v>310</v>
      </c>
      <c r="M1534" s="38">
        <v>150</v>
      </c>
      <c r="N1534" s="2">
        <v>36000</v>
      </c>
      <c r="O1534" s="2">
        <v>1</v>
      </c>
      <c r="P1534" s="2">
        <v>0</v>
      </c>
      <c r="Q1534" s="3">
        <v>0.19519833333333</v>
      </c>
      <c r="R1534" s="48" t="s">
        <v>2195</v>
      </c>
      <c r="S1534" s="25">
        <v>0</v>
      </c>
      <c r="T1534" s="23">
        <v>0</v>
      </c>
      <c r="U1534" s="36">
        <f>VLOOKUP(表2[[#This Row],[2014 Segment]],表3[],3)</f>
        <v>0</v>
      </c>
      <c r="V1534" s="50"/>
      <c r="W1534" s="25">
        <f>表2[[#This Row],[GR]]+表2[[#This Row],[根据BU需调整GR]]</f>
        <v>0</v>
      </c>
      <c r="X1534" s="23">
        <f>表2[[#This Row],[MAT销量]]*(1+表2[[#This Row],[调整后GR2]])</f>
        <v>0</v>
      </c>
      <c r="Y1534" s="23">
        <f>表2[[#This Row],[调整结果]]/12/114.03</f>
        <v>0</v>
      </c>
      <c r="Z1534" s="27">
        <f>ROUND(表2[[#This Row],[调整结果]]-表2[[#This Row],[14 ECI金额]],0)</f>
        <v>0</v>
      </c>
      <c r="AA1534" t="s">
        <v>2198</v>
      </c>
    </row>
    <row r="1535" spans="1:27" x14ac:dyDescent="0.2">
      <c r="A1535" t="s">
        <v>2157</v>
      </c>
      <c r="B1535" s="38" t="s">
        <v>2158</v>
      </c>
      <c r="C1535" t="s">
        <v>2159</v>
      </c>
      <c r="D1535" s="38" t="s">
        <v>2158</v>
      </c>
      <c r="E1535" s="38" t="s">
        <v>2163</v>
      </c>
      <c r="F1535">
        <v>12700028</v>
      </c>
      <c r="G1535" s="39" t="s">
        <v>762</v>
      </c>
      <c r="H1535" s="39" t="s">
        <v>105</v>
      </c>
      <c r="I1535" s="38" t="s">
        <v>359</v>
      </c>
      <c r="J1535" s="38" t="s">
        <v>361</v>
      </c>
      <c r="K1535" s="38" t="s">
        <v>106</v>
      </c>
      <c r="L1535" s="38">
        <v>520</v>
      </c>
      <c r="M1535" s="38">
        <v>550</v>
      </c>
      <c r="N1535" s="2">
        <v>36276.800000000003</v>
      </c>
      <c r="O1535" s="2">
        <v>1</v>
      </c>
      <c r="P1535" s="2">
        <v>31320.959999999999</v>
      </c>
      <c r="Q1535" s="3">
        <v>0.7</v>
      </c>
      <c r="R1535" s="48" t="s">
        <v>2197</v>
      </c>
      <c r="S1535" s="25">
        <v>0</v>
      </c>
      <c r="T1535" s="23">
        <v>31320.959999999999</v>
      </c>
      <c r="U1535" s="36">
        <f>VLOOKUP(表2[[#This Row],[2014 Segment]],表3[],3)</f>
        <v>0</v>
      </c>
      <c r="V1535" s="50"/>
      <c r="W1535" s="25">
        <f>表2[[#This Row],[GR]]+表2[[#This Row],[根据BU需调整GR]]</f>
        <v>0</v>
      </c>
      <c r="X1535" s="23">
        <f>表2[[#This Row],[MAT销量]]*(1+表2[[#This Row],[调整后GR2]])</f>
        <v>31320.959999999999</v>
      </c>
      <c r="Y1535" s="23">
        <f>表2[[#This Row],[调整结果]]/12/114.03</f>
        <v>22.889415066210645</v>
      </c>
      <c r="Z1535" s="27">
        <f>ROUND(表2[[#This Row],[调整结果]]-表2[[#This Row],[14 ECI金额]],0)</f>
        <v>0</v>
      </c>
      <c r="AA1535" t="s">
        <v>2198</v>
      </c>
    </row>
    <row r="1536" spans="1:27" x14ac:dyDescent="0.2">
      <c r="A1536" t="s">
        <v>2157</v>
      </c>
      <c r="B1536" s="38" t="s">
        <v>2158</v>
      </c>
      <c r="C1536" t="s">
        <v>2159</v>
      </c>
      <c r="D1536" s="38" t="s">
        <v>2158</v>
      </c>
      <c r="E1536" s="38" t="s">
        <v>2160</v>
      </c>
      <c r="F1536">
        <v>12700029</v>
      </c>
      <c r="G1536" s="39" t="s">
        <v>763</v>
      </c>
      <c r="H1536" s="39" t="s">
        <v>105</v>
      </c>
      <c r="I1536" s="38" t="s">
        <v>359</v>
      </c>
      <c r="J1536" s="38" t="s">
        <v>526</v>
      </c>
      <c r="K1536" s="38" t="s">
        <v>106</v>
      </c>
      <c r="L1536" s="38">
        <v>300</v>
      </c>
      <c r="M1536" s="38">
        <v>100</v>
      </c>
      <c r="N1536" s="2">
        <v>36000</v>
      </c>
      <c r="O1536" s="2">
        <v>1</v>
      </c>
      <c r="P1536" s="2">
        <v>8514.7199999999993</v>
      </c>
      <c r="Q1536" s="3">
        <v>0.27529555555556001</v>
      </c>
      <c r="R1536" s="48" t="s">
        <v>2196</v>
      </c>
      <c r="S1536" s="25">
        <v>0</v>
      </c>
      <c r="T1536" s="23">
        <v>8514.7199999999993</v>
      </c>
      <c r="U1536" s="36">
        <f>VLOOKUP(表2[[#This Row],[2014 Segment]],表3[],3)</f>
        <v>0</v>
      </c>
      <c r="V1536" s="50"/>
      <c r="W1536" s="25">
        <f>表2[[#This Row],[GR]]+表2[[#This Row],[根据BU需调整GR]]</f>
        <v>0</v>
      </c>
      <c r="X1536" s="23">
        <f>表2[[#This Row],[MAT销量]]*(1+表2[[#This Row],[调整后GR2]])</f>
        <v>8514.7199999999993</v>
      </c>
      <c r="Y1536" s="23">
        <f>表2[[#This Row],[调整结果]]/12/114.03</f>
        <v>6.2225730071033931</v>
      </c>
      <c r="Z1536" s="27">
        <f>ROUND(表2[[#This Row],[调整结果]]-表2[[#This Row],[14 ECI金额]],0)</f>
        <v>0</v>
      </c>
      <c r="AA1536" t="s">
        <v>2198</v>
      </c>
    </row>
    <row r="1537" spans="1:27" x14ac:dyDescent="0.2">
      <c r="A1537" t="s">
        <v>2157</v>
      </c>
      <c r="B1537" s="38" t="s">
        <v>2158</v>
      </c>
      <c r="C1537" t="s">
        <v>2159</v>
      </c>
      <c r="D1537" s="38" t="s">
        <v>2158</v>
      </c>
      <c r="E1537" s="38" t="s">
        <v>2160</v>
      </c>
      <c r="F1537">
        <v>12700030</v>
      </c>
      <c r="G1537" s="39" t="s">
        <v>533</v>
      </c>
      <c r="H1537" s="39" t="s">
        <v>103</v>
      </c>
      <c r="I1537" s="38" t="s">
        <v>359</v>
      </c>
      <c r="J1537" s="38" t="s">
        <v>526</v>
      </c>
      <c r="K1537" s="38" t="s">
        <v>106</v>
      </c>
      <c r="L1537" s="38">
        <v>650</v>
      </c>
      <c r="M1537" s="38">
        <v>300</v>
      </c>
      <c r="N1537" s="2">
        <v>36544.199999999997</v>
      </c>
      <c r="O1537" s="2">
        <v>1</v>
      </c>
      <c r="P1537" s="2">
        <v>20070.106666667001</v>
      </c>
      <c r="Q1537" s="3">
        <v>0.47807805342571003</v>
      </c>
      <c r="R1537" s="48" t="s">
        <v>2196</v>
      </c>
      <c r="S1537" s="25">
        <v>0</v>
      </c>
      <c r="T1537" s="23">
        <v>20070.11</v>
      </c>
      <c r="U1537" s="36">
        <f>VLOOKUP(表2[[#This Row],[2014 Segment]],表3[],3)</f>
        <v>0</v>
      </c>
      <c r="V1537" s="50"/>
      <c r="W1537" s="25">
        <f>表2[[#This Row],[GR]]+表2[[#This Row],[根据BU需调整GR]]</f>
        <v>0</v>
      </c>
      <c r="X1537" s="23">
        <f>表2[[#This Row],[MAT销量]]*(1+表2[[#This Row],[调整后GR2]])</f>
        <v>20070.106666667001</v>
      </c>
      <c r="Y1537" s="23">
        <f>表2[[#This Row],[调整结果]]/12/114.03</f>
        <v>14.667270796184484</v>
      </c>
      <c r="Z1537" s="27">
        <f>ROUND(表2[[#This Row],[调整结果]]-表2[[#This Row],[14 ECI金额]],0)</f>
        <v>0</v>
      </c>
      <c r="AA1537" t="s">
        <v>2198</v>
      </c>
    </row>
    <row r="1538" spans="1:27" x14ac:dyDescent="0.2">
      <c r="A1538" t="s">
        <v>2157</v>
      </c>
      <c r="B1538" s="38" t="s">
        <v>2158</v>
      </c>
      <c r="C1538" t="s">
        <v>2159</v>
      </c>
      <c r="D1538" s="38" t="s">
        <v>2158</v>
      </c>
      <c r="E1538" s="38" t="s">
        <v>2161</v>
      </c>
      <c r="F1538">
        <v>12700031</v>
      </c>
      <c r="G1538" s="39" t="s">
        <v>2169</v>
      </c>
      <c r="H1538" s="39" t="s">
        <v>105</v>
      </c>
      <c r="I1538" s="38" t="s">
        <v>359</v>
      </c>
      <c r="J1538" s="38" t="s">
        <v>361</v>
      </c>
      <c r="K1538" s="38" t="s">
        <v>106</v>
      </c>
      <c r="L1538" s="38">
        <v>100</v>
      </c>
      <c r="M1538" s="38">
        <v>50</v>
      </c>
      <c r="N1538" s="2">
        <v>36000</v>
      </c>
      <c r="O1538" s="2">
        <v>1</v>
      </c>
      <c r="P1538" s="2">
        <v>6081.8666666667004</v>
      </c>
      <c r="Q1538" s="3">
        <v>0.13224444444444</v>
      </c>
      <c r="R1538" s="48" t="s">
        <v>2195</v>
      </c>
      <c r="S1538" s="25">
        <v>0</v>
      </c>
      <c r="T1538" s="23">
        <v>6081.87</v>
      </c>
      <c r="U1538" s="36">
        <f>VLOOKUP(表2[[#This Row],[2014 Segment]],表3[],3)</f>
        <v>0</v>
      </c>
      <c r="V1538" s="50"/>
      <c r="W1538" s="25">
        <f>表2[[#This Row],[GR]]+表2[[#This Row],[根据BU需调整GR]]</f>
        <v>0</v>
      </c>
      <c r="X1538" s="23">
        <f>表2[[#This Row],[MAT销量]]*(1+表2[[#This Row],[调整后GR2]])</f>
        <v>6081.8666666667004</v>
      </c>
      <c r="Y1538" s="23">
        <f>表2[[#This Row],[调整结果]]/12/114.03</f>
        <v>4.444639324934009</v>
      </c>
      <c r="Z1538" s="27">
        <f>ROUND(表2[[#This Row],[调整结果]]-表2[[#This Row],[14 ECI金额]],0)</f>
        <v>0</v>
      </c>
      <c r="AA1538" t="s">
        <v>2198</v>
      </c>
    </row>
    <row r="1539" spans="1:27" x14ac:dyDescent="0.2">
      <c r="A1539" t="s">
        <v>2157</v>
      </c>
      <c r="B1539" s="38" t="s">
        <v>2158</v>
      </c>
      <c r="C1539" t="s">
        <v>2159</v>
      </c>
      <c r="D1539" s="38" t="s">
        <v>2158</v>
      </c>
      <c r="E1539" s="38" t="s">
        <v>2166</v>
      </c>
      <c r="F1539">
        <v>12700032</v>
      </c>
      <c r="G1539" s="39" t="s">
        <v>527</v>
      </c>
      <c r="H1539" s="39" t="s">
        <v>105</v>
      </c>
      <c r="I1539" s="38" t="s">
        <v>359</v>
      </c>
      <c r="J1539" s="38" t="s">
        <v>528</v>
      </c>
      <c r="K1539" s="38" t="s">
        <v>106</v>
      </c>
      <c r="L1539" s="38">
        <v>600</v>
      </c>
      <c r="M1539" s="38">
        <v>1100</v>
      </c>
      <c r="N1539" s="2">
        <v>162254.68571429001</v>
      </c>
      <c r="O1539" s="2">
        <v>1</v>
      </c>
      <c r="P1539" s="2">
        <v>112058.90666666999</v>
      </c>
      <c r="Q1539" s="3">
        <v>0.7</v>
      </c>
      <c r="R1539" s="48" t="s">
        <v>2197</v>
      </c>
      <c r="S1539" s="25">
        <v>0</v>
      </c>
      <c r="T1539" s="23">
        <v>112058.91</v>
      </c>
      <c r="U1539" s="36">
        <f>VLOOKUP(表2[[#This Row],[2014 Segment]],表3[],3)</f>
        <v>0</v>
      </c>
      <c r="V1539" s="50"/>
      <c r="W1539" s="25">
        <f>表2[[#This Row],[GR]]+表2[[#This Row],[根据BU需调整GR]]</f>
        <v>0</v>
      </c>
      <c r="X1539" s="23">
        <f>表2[[#This Row],[MAT销量]]*(1+表2[[#This Row],[调整后GR2]])</f>
        <v>112058.90666666999</v>
      </c>
      <c r="Y1539" s="23">
        <f>表2[[#This Row],[调整结果]]/12/114.03</f>
        <v>81.892854706853456</v>
      </c>
      <c r="Z1539" s="27">
        <f>ROUND(表2[[#This Row],[调整结果]]-表2[[#This Row],[14 ECI金额]],0)</f>
        <v>0</v>
      </c>
      <c r="AA1539" t="s">
        <v>2198</v>
      </c>
    </row>
    <row r="1540" spans="1:27" x14ac:dyDescent="0.2">
      <c r="A1540" t="s">
        <v>2157</v>
      </c>
      <c r="B1540" s="38" t="s">
        <v>2158</v>
      </c>
      <c r="C1540" t="s">
        <v>2159</v>
      </c>
      <c r="D1540" s="38" t="s">
        <v>2158</v>
      </c>
      <c r="E1540" s="38" t="s">
        <v>2166</v>
      </c>
      <c r="F1540">
        <v>12700033</v>
      </c>
      <c r="G1540" s="39" t="s">
        <v>529</v>
      </c>
      <c r="H1540" s="39" t="s">
        <v>103</v>
      </c>
      <c r="I1540" s="38" t="s">
        <v>359</v>
      </c>
      <c r="J1540" s="38" t="s">
        <v>528</v>
      </c>
      <c r="K1540" s="38" t="s">
        <v>106</v>
      </c>
      <c r="L1540" s="38">
        <v>300</v>
      </c>
      <c r="M1540" s="38">
        <v>150</v>
      </c>
      <c r="N1540" s="2">
        <v>36000</v>
      </c>
      <c r="O1540" s="2">
        <v>1</v>
      </c>
      <c r="P1540" s="2">
        <v>8362.2000000000007</v>
      </c>
      <c r="Q1540" s="3">
        <v>0.20780694444444001</v>
      </c>
      <c r="R1540" s="48" t="s">
        <v>2196</v>
      </c>
      <c r="S1540" s="25">
        <v>0</v>
      </c>
      <c r="T1540" s="23">
        <v>8362.2000000000007</v>
      </c>
      <c r="U1540" s="36">
        <f>VLOOKUP(表2[[#This Row],[2014 Segment]],表3[],3)</f>
        <v>0</v>
      </c>
      <c r="V1540" s="50"/>
      <c r="W1540" s="25">
        <f>表2[[#This Row],[GR]]+表2[[#This Row],[根据BU需调整GR]]</f>
        <v>0</v>
      </c>
      <c r="X1540" s="23">
        <f>表2[[#This Row],[MAT销量]]*(1+表2[[#This Row],[调整后GR2]])</f>
        <v>8362.2000000000007</v>
      </c>
      <c r="Y1540" s="23">
        <f>表2[[#This Row],[调整结果]]/12/114.03</f>
        <v>6.1111111111111116</v>
      </c>
      <c r="Z1540" s="27">
        <f>ROUND(表2[[#This Row],[调整结果]]-表2[[#This Row],[14 ECI金额]],0)</f>
        <v>0</v>
      </c>
      <c r="AA1540" t="s">
        <v>2198</v>
      </c>
    </row>
    <row r="1541" spans="1:27" x14ac:dyDescent="0.2">
      <c r="A1541" t="s">
        <v>2157</v>
      </c>
      <c r="B1541" s="38" t="s">
        <v>2158</v>
      </c>
      <c r="C1541" t="s">
        <v>2159</v>
      </c>
      <c r="D1541" s="38" t="s">
        <v>2158</v>
      </c>
      <c r="E1541" s="38" t="s">
        <v>2162</v>
      </c>
      <c r="F1541">
        <v>12700035</v>
      </c>
      <c r="G1541" s="39" t="s">
        <v>2170</v>
      </c>
      <c r="H1541" s="39" t="s">
        <v>105</v>
      </c>
      <c r="I1541" s="38" t="s">
        <v>359</v>
      </c>
      <c r="J1541" s="38" t="s">
        <v>361</v>
      </c>
      <c r="K1541" s="38" t="s">
        <v>106</v>
      </c>
      <c r="L1541" s="38">
        <v>200</v>
      </c>
      <c r="M1541" s="38">
        <v>150</v>
      </c>
      <c r="N1541" s="2">
        <v>36000</v>
      </c>
      <c r="O1541" s="2">
        <v>1</v>
      </c>
      <c r="P1541" s="2">
        <v>7450.0933333332996</v>
      </c>
      <c r="Q1541" s="3">
        <v>9.3392500000000003E-2</v>
      </c>
      <c r="R1541" s="48" t="s">
        <v>2195</v>
      </c>
      <c r="S1541" s="25">
        <v>0</v>
      </c>
      <c r="T1541" s="23">
        <v>7450.09</v>
      </c>
      <c r="U1541" s="36">
        <f>VLOOKUP(表2[[#This Row],[2014 Segment]],表3[],3)</f>
        <v>0</v>
      </c>
      <c r="V1541" s="50"/>
      <c r="W1541" s="25">
        <f>表2[[#This Row],[GR]]+表2[[#This Row],[根据BU需调整GR]]</f>
        <v>0</v>
      </c>
      <c r="X1541" s="23">
        <f>表2[[#This Row],[MAT销量]]*(1+表2[[#This Row],[调整后GR2]])</f>
        <v>7450.0933333332996</v>
      </c>
      <c r="Y1541" s="23">
        <f>表2[[#This Row],[调整结果]]/12/114.03</f>
        <v>5.4445418846891895</v>
      </c>
      <c r="Z1541" s="27">
        <f>ROUND(表2[[#This Row],[调整结果]]-表2[[#This Row],[14 ECI金额]],0)</f>
        <v>0</v>
      </c>
      <c r="AA1541" t="s">
        <v>2198</v>
      </c>
    </row>
    <row r="1542" spans="1:27" x14ac:dyDescent="0.2">
      <c r="A1542" t="s">
        <v>2157</v>
      </c>
      <c r="B1542" s="38" t="s">
        <v>2158</v>
      </c>
      <c r="C1542" t="s">
        <v>2159</v>
      </c>
      <c r="D1542" s="38" t="s">
        <v>2158</v>
      </c>
      <c r="E1542" s="38" t="s">
        <v>2162</v>
      </c>
      <c r="F1542">
        <v>12700036</v>
      </c>
      <c r="G1542" s="39" t="s">
        <v>2171</v>
      </c>
      <c r="H1542" s="39" t="s">
        <v>105</v>
      </c>
      <c r="I1542" s="38" t="s">
        <v>359</v>
      </c>
      <c r="J1542" s="38" t="s">
        <v>361</v>
      </c>
      <c r="K1542" s="38" t="s">
        <v>107</v>
      </c>
      <c r="L1542" s="38">
        <v>0</v>
      </c>
      <c r="M1542" s="38">
        <v>30</v>
      </c>
      <c r="N1542" s="2">
        <v>48000</v>
      </c>
      <c r="O1542" s="2">
        <v>1</v>
      </c>
      <c r="P1542" s="2">
        <v>21285.933333333</v>
      </c>
      <c r="Q1542" s="3">
        <v>0.470034375</v>
      </c>
      <c r="R1542" s="48" t="s">
        <v>2196</v>
      </c>
      <c r="S1542" s="25">
        <v>0</v>
      </c>
      <c r="T1542" s="23">
        <v>21285.93</v>
      </c>
      <c r="U1542" s="36">
        <f>VLOOKUP(表2[[#This Row],[2014 Segment]],表3[],3)</f>
        <v>0</v>
      </c>
      <c r="V1542" s="50"/>
      <c r="W1542" s="25">
        <f>表2[[#This Row],[GR]]+表2[[#This Row],[根据BU需调整GR]]</f>
        <v>0</v>
      </c>
      <c r="X1542" s="23">
        <f>表2[[#This Row],[MAT销量]]*(1+表2[[#This Row],[调整后GR2]])</f>
        <v>21285.933333333</v>
      </c>
      <c r="Y1542" s="23">
        <f>表2[[#This Row],[调整结果]]/12/114.03</f>
        <v>15.555799156167238</v>
      </c>
      <c r="Z1542" s="27">
        <f>ROUND(表2[[#This Row],[调整结果]]-表2[[#This Row],[14 ECI金额]],0)</f>
        <v>0</v>
      </c>
      <c r="AA1542" t="s">
        <v>2198</v>
      </c>
    </row>
    <row r="1543" spans="1:27" x14ac:dyDescent="0.2">
      <c r="A1543" t="s">
        <v>2157</v>
      </c>
      <c r="B1543" s="38" t="s">
        <v>2158</v>
      </c>
      <c r="C1543" t="s">
        <v>2159</v>
      </c>
      <c r="D1543" s="38" t="s">
        <v>2158</v>
      </c>
      <c r="E1543" s="38" t="s">
        <v>2166</v>
      </c>
      <c r="F1543">
        <v>12700037</v>
      </c>
      <c r="G1543" s="39" t="s">
        <v>2172</v>
      </c>
      <c r="H1543" s="39" t="s">
        <v>105</v>
      </c>
      <c r="I1543" s="38" t="s">
        <v>359</v>
      </c>
      <c r="J1543" s="38" t="s">
        <v>528</v>
      </c>
      <c r="K1543" s="38" t="s">
        <v>106</v>
      </c>
      <c r="L1543" s="38">
        <v>100</v>
      </c>
      <c r="M1543" s="38">
        <v>100</v>
      </c>
      <c r="N1543" s="2">
        <v>36000</v>
      </c>
      <c r="O1543" s="2">
        <v>1</v>
      </c>
      <c r="P1543" s="2">
        <v>0</v>
      </c>
      <c r="Q1543" s="3">
        <v>4.0306666666666997E-2</v>
      </c>
      <c r="R1543" s="48" t="s">
        <v>2195</v>
      </c>
      <c r="S1543" s="25">
        <v>0</v>
      </c>
      <c r="T1543" s="23">
        <v>0</v>
      </c>
      <c r="U1543" s="36">
        <f>VLOOKUP(表2[[#This Row],[2014 Segment]],表3[],3)</f>
        <v>0</v>
      </c>
      <c r="V1543" s="50"/>
      <c r="W1543" s="25">
        <f>表2[[#This Row],[GR]]+表2[[#This Row],[根据BU需调整GR]]</f>
        <v>0</v>
      </c>
      <c r="X1543" s="23">
        <f>表2[[#This Row],[MAT销量]]*(1+表2[[#This Row],[调整后GR2]])</f>
        <v>0</v>
      </c>
      <c r="Y1543" s="23">
        <f>表2[[#This Row],[调整结果]]/12/114.03</f>
        <v>0</v>
      </c>
      <c r="Z1543" s="27">
        <f>ROUND(表2[[#This Row],[调整结果]]-表2[[#This Row],[14 ECI金额]],0)</f>
        <v>0</v>
      </c>
      <c r="AA1543" t="s">
        <v>2198</v>
      </c>
    </row>
    <row r="1544" spans="1:27" x14ac:dyDescent="0.2">
      <c r="A1544" t="s">
        <v>2157</v>
      </c>
      <c r="B1544" s="38" t="s">
        <v>2158</v>
      </c>
      <c r="C1544" t="s">
        <v>2159</v>
      </c>
      <c r="D1544" s="38" t="s">
        <v>2158</v>
      </c>
      <c r="E1544" s="38" t="s">
        <v>2161</v>
      </c>
      <c r="F1544">
        <v>12700039</v>
      </c>
      <c r="G1544" s="39" t="s">
        <v>764</v>
      </c>
      <c r="H1544" s="39" t="s">
        <v>103</v>
      </c>
      <c r="I1544" s="38" t="s">
        <v>359</v>
      </c>
      <c r="J1544" s="38" t="s">
        <v>361</v>
      </c>
      <c r="K1544" s="38" t="s">
        <v>106</v>
      </c>
      <c r="L1544" s="38">
        <v>700</v>
      </c>
      <c r="M1544" s="38">
        <v>500</v>
      </c>
      <c r="N1544" s="2">
        <v>182545.965</v>
      </c>
      <c r="O1544" s="2">
        <v>1</v>
      </c>
      <c r="P1544" s="2">
        <v>94418.706666667</v>
      </c>
      <c r="Q1544" s="3">
        <v>0.57940420649669999</v>
      </c>
      <c r="R1544" s="48" t="s">
        <v>2197</v>
      </c>
      <c r="S1544" s="25">
        <v>0</v>
      </c>
      <c r="T1544" s="23">
        <v>94418.71</v>
      </c>
      <c r="U1544" s="36">
        <f>VLOOKUP(表2[[#This Row],[2014 Segment]],表3[],3)</f>
        <v>0</v>
      </c>
      <c r="V1544" s="50"/>
      <c r="W1544" s="25">
        <f>表2[[#This Row],[GR]]+表2[[#This Row],[根据BU需调整GR]]</f>
        <v>0</v>
      </c>
      <c r="X1544" s="23">
        <f>表2[[#This Row],[MAT销量]]*(1+表2[[#This Row],[调整后GR2]])</f>
        <v>94418.706666667</v>
      </c>
      <c r="Y1544" s="23">
        <f>表2[[#This Row],[调整结果]]/12/114.03</f>
        <v>69.001364163427013</v>
      </c>
      <c r="Z1544" s="27">
        <f>ROUND(表2[[#This Row],[调整结果]]-表2[[#This Row],[14 ECI金额]],0)</f>
        <v>0</v>
      </c>
      <c r="AA1544" t="s">
        <v>2198</v>
      </c>
    </row>
    <row r="1545" spans="1:27" x14ac:dyDescent="0.2">
      <c r="A1545" t="s">
        <v>2157</v>
      </c>
      <c r="B1545" s="38" t="s">
        <v>2158</v>
      </c>
      <c r="C1545" t="s">
        <v>2159</v>
      </c>
      <c r="D1545" s="38" t="s">
        <v>2158</v>
      </c>
      <c r="E1545" s="38" t="s">
        <v>2160</v>
      </c>
      <c r="F1545">
        <v>12700040</v>
      </c>
      <c r="G1545" s="39" t="s">
        <v>765</v>
      </c>
      <c r="H1545" s="39" t="s">
        <v>103</v>
      </c>
      <c r="I1545" s="38" t="s">
        <v>359</v>
      </c>
      <c r="J1545" s="38" t="s">
        <v>526</v>
      </c>
      <c r="K1545" s="38" t="s">
        <v>104</v>
      </c>
      <c r="L1545" s="38">
        <v>1500</v>
      </c>
      <c r="M1545" s="38">
        <v>800</v>
      </c>
      <c r="N1545" s="2">
        <v>132702.88</v>
      </c>
      <c r="O1545" s="2">
        <v>1</v>
      </c>
      <c r="P1545" s="2">
        <v>90919.813333333004</v>
      </c>
      <c r="Q1545" s="3">
        <v>0.49817351364189999</v>
      </c>
      <c r="R1545" s="48" t="s">
        <v>2196</v>
      </c>
      <c r="S1545" s="25">
        <v>0</v>
      </c>
      <c r="T1545" s="23">
        <v>90919.81</v>
      </c>
      <c r="U1545" s="36">
        <f>VLOOKUP(表2[[#This Row],[2014 Segment]],表3[],3)</f>
        <v>0</v>
      </c>
      <c r="V1545" s="50"/>
      <c r="W1545" s="25">
        <f>表2[[#This Row],[GR]]+表2[[#This Row],[根据BU需调整GR]]</f>
        <v>0</v>
      </c>
      <c r="X1545" s="23">
        <f>表2[[#This Row],[MAT销量]]*(1+表2[[#This Row],[调整后GR2]])</f>
        <v>90919.813333333004</v>
      </c>
      <c r="Y1545" s="23">
        <f>表2[[#This Row],[调整结果]]/12/114.03</f>
        <v>66.444366492248392</v>
      </c>
      <c r="Z1545" s="27">
        <f>ROUND(表2[[#This Row],[调整结果]]-表2[[#This Row],[14 ECI金额]],0)</f>
        <v>0</v>
      </c>
      <c r="AA1545" t="s">
        <v>2198</v>
      </c>
    </row>
    <row r="1546" spans="1:27" x14ac:dyDescent="0.2">
      <c r="A1546" t="s">
        <v>2157</v>
      </c>
      <c r="B1546" s="38" t="s">
        <v>2158</v>
      </c>
      <c r="C1546" t="s">
        <v>2159</v>
      </c>
      <c r="D1546" s="38" t="s">
        <v>2158</v>
      </c>
      <c r="E1546" s="38" t="s">
        <v>2160</v>
      </c>
      <c r="F1546">
        <v>12700042</v>
      </c>
      <c r="G1546" s="39" t="s">
        <v>2173</v>
      </c>
      <c r="H1546" s="39" t="s">
        <v>105</v>
      </c>
      <c r="I1546" s="38" t="s">
        <v>359</v>
      </c>
      <c r="J1546" s="38" t="s">
        <v>526</v>
      </c>
      <c r="K1546" s="38" t="s">
        <v>106</v>
      </c>
      <c r="L1546" s="38">
        <v>500</v>
      </c>
      <c r="M1546" s="38">
        <v>363</v>
      </c>
      <c r="N1546" s="2">
        <v>36000</v>
      </c>
      <c r="O1546" s="2">
        <v>1</v>
      </c>
      <c r="P1546" s="2">
        <v>0</v>
      </c>
      <c r="Q1546" s="3">
        <v>0</v>
      </c>
      <c r="R1546" s="48" t="s">
        <v>2195</v>
      </c>
      <c r="S1546" s="25">
        <v>0</v>
      </c>
      <c r="T1546" s="23">
        <v>0</v>
      </c>
      <c r="U1546" s="36">
        <f>VLOOKUP(表2[[#This Row],[2014 Segment]],表3[],3)</f>
        <v>0</v>
      </c>
      <c r="V1546" s="50"/>
      <c r="W1546" s="25">
        <f>表2[[#This Row],[GR]]+表2[[#This Row],[根据BU需调整GR]]</f>
        <v>0</v>
      </c>
      <c r="X1546" s="23">
        <f>表2[[#This Row],[MAT销量]]*(1+表2[[#This Row],[调整后GR2]])</f>
        <v>0</v>
      </c>
      <c r="Y1546" s="23">
        <f>表2[[#This Row],[调整结果]]/12/114.03</f>
        <v>0</v>
      </c>
      <c r="Z1546" s="27">
        <f>ROUND(表2[[#This Row],[调整结果]]-表2[[#This Row],[14 ECI金额]],0)</f>
        <v>0</v>
      </c>
      <c r="AA1546" t="s">
        <v>2198</v>
      </c>
    </row>
    <row r="1547" spans="1:27" x14ac:dyDescent="0.2">
      <c r="A1547" t="s">
        <v>2157</v>
      </c>
      <c r="B1547" s="38" t="s">
        <v>2158</v>
      </c>
      <c r="C1547" t="s">
        <v>2159</v>
      </c>
      <c r="D1547" s="38" t="s">
        <v>2158</v>
      </c>
      <c r="E1547" s="38" t="s">
        <v>2166</v>
      </c>
      <c r="F1547">
        <v>13000084</v>
      </c>
      <c r="G1547" s="39" t="s">
        <v>2174</v>
      </c>
      <c r="H1547" s="39" t="s">
        <v>105</v>
      </c>
      <c r="I1547" s="38" t="s">
        <v>359</v>
      </c>
      <c r="J1547" s="38" t="s">
        <v>361</v>
      </c>
      <c r="K1547" s="38" t="s">
        <v>106</v>
      </c>
      <c r="L1547" s="38">
        <v>300</v>
      </c>
      <c r="M1547" s="38">
        <v>100</v>
      </c>
      <c r="N1547" s="2">
        <v>36000</v>
      </c>
      <c r="O1547" s="2">
        <v>1</v>
      </c>
      <c r="P1547" s="2">
        <v>14444.666666667001</v>
      </c>
      <c r="Q1547" s="3">
        <v>0.30476111111110998</v>
      </c>
      <c r="R1547" s="48" t="s">
        <v>2196</v>
      </c>
      <c r="S1547" s="25">
        <v>0</v>
      </c>
      <c r="T1547" s="23">
        <v>14444.67</v>
      </c>
      <c r="U1547" s="36">
        <f>VLOOKUP(表2[[#This Row],[2014 Segment]],表3[],3)</f>
        <v>0</v>
      </c>
      <c r="V1547" s="50"/>
      <c r="W1547" s="25">
        <f>表2[[#This Row],[GR]]+表2[[#This Row],[根据BU需调整GR]]</f>
        <v>0</v>
      </c>
      <c r="X1547" s="23">
        <f>表2[[#This Row],[MAT销量]]*(1+表2[[#This Row],[调整后GR2]])</f>
        <v>14444.666666667001</v>
      </c>
      <c r="Y1547" s="23">
        <f>表2[[#This Row],[调整结果]]/12/114.03</f>
        <v>10.556188917146805</v>
      </c>
      <c r="Z1547" s="27">
        <f>ROUND(表2[[#This Row],[调整结果]]-表2[[#This Row],[14 ECI金额]],0)</f>
        <v>0</v>
      </c>
      <c r="AA1547" t="s">
        <v>2198</v>
      </c>
    </row>
    <row r="1548" spans="1:27" x14ac:dyDescent="0.2">
      <c r="A1548" t="s">
        <v>2157</v>
      </c>
      <c r="B1548" s="38" t="s">
        <v>2158</v>
      </c>
      <c r="C1548" t="s">
        <v>2159</v>
      </c>
      <c r="D1548" s="38" t="s">
        <v>2158</v>
      </c>
      <c r="E1548" s="38" t="s">
        <v>2160</v>
      </c>
      <c r="F1548">
        <v>13000284</v>
      </c>
      <c r="G1548" s="39" t="s">
        <v>2175</v>
      </c>
      <c r="H1548" s="39" t="s">
        <v>105</v>
      </c>
      <c r="I1548" s="38" t="s">
        <v>359</v>
      </c>
      <c r="J1548" s="38" t="s">
        <v>2176</v>
      </c>
      <c r="K1548" s="38" t="s">
        <v>106</v>
      </c>
      <c r="L1548" s="38">
        <v>310</v>
      </c>
      <c r="M1548" s="38">
        <v>240</v>
      </c>
      <c r="N1548" s="2">
        <v>36000</v>
      </c>
      <c r="O1548" s="2">
        <v>1</v>
      </c>
      <c r="P1548" s="2">
        <v>6081.6</v>
      </c>
      <c r="Q1548" s="3">
        <v>0.13053055555556001</v>
      </c>
      <c r="R1548" s="48" t="s">
        <v>2195</v>
      </c>
      <c r="S1548" s="25">
        <v>0</v>
      </c>
      <c r="T1548" s="23">
        <v>6081.6</v>
      </c>
      <c r="U1548" s="36">
        <f>VLOOKUP(表2[[#This Row],[2014 Segment]],表3[],3)</f>
        <v>0</v>
      </c>
      <c r="V1548" s="50"/>
      <c r="W1548" s="25">
        <f>表2[[#This Row],[GR]]+表2[[#This Row],[根据BU需调整GR]]</f>
        <v>0</v>
      </c>
      <c r="X1548" s="23">
        <f>表2[[#This Row],[MAT销量]]*(1+表2[[#This Row],[调整后GR2]])</f>
        <v>6081.6</v>
      </c>
      <c r="Y1548" s="23">
        <f>表2[[#This Row],[调整结果]]/12/114.03</f>
        <v>4.4444444444444446</v>
      </c>
      <c r="Z1548" s="27">
        <f>ROUND(表2[[#This Row],[调整结果]]-表2[[#This Row],[14 ECI金额]],0)</f>
        <v>0</v>
      </c>
      <c r="AA1548" t="s">
        <v>2198</v>
      </c>
    </row>
    <row r="1549" spans="1:27" x14ac:dyDescent="0.2">
      <c r="A1549" t="s">
        <v>2157</v>
      </c>
      <c r="B1549" s="38" t="s">
        <v>2158</v>
      </c>
      <c r="C1549" t="s">
        <v>2159</v>
      </c>
      <c r="D1549" s="38" t="s">
        <v>2158</v>
      </c>
      <c r="E1549" s="38" t="s">
        <v>2163</v>
      </c>
      <c r="F1549">
        <v>91006288</v>
      </c>
      <c r="G1549" s="39" t="s">
        <v>2177</v>
      </c>
      <c r="H1549" s="39" t="s">
        <v>105</v>
      </c>
      <c r="I1549" s="38" t="s">
        <v>359</v>
      </c>
      <c r="J1549" s="38" t="s">
        <v>534</v>
      </c>
      <c r="K1549" s="38" t="s">
        <v>106</v>
      </c>
      <c r="L1549" s="38">
        <v>250</v>
      </c>
      <c r="M1549" s="38">
        <v>200</v>
      </c>
      <c r="N1549" s="2">
        <v>36000</v>
      </c>
      <c r="O1549" s="2">
        <v>1</v>
      </c>
      <c r="P1549" s="2">
        <v>0</v>
      </c>
      <c r="Q1549" s="3">
        <v>0</v>
      </c>
      <c r="R1549" s="48" t="s">
        <v>2195</v>
      </c>
      <c r="S1549" s="25">
        <v>0</v>
      </c>
      <c r="T1549" s="23">
        <v>0</v>
      </c>
      <c r="U1549" s="36">
        <f>VLOOKUP(表2[[#This Row],[2014 Segment]],表3[],3)</f>
        <v>0</v>
      </c>
      <c r="V1549" s="50"/>
      <c r="W1549" s="25">
        <f>表2[[#This Row],[GR]]+表2[[#This Row],[根据BU需调整GR]]</f>
        <v>0</v>
      </c>
      <c r="X1549" s="23">
        <f>表2[[#This Row],[MAT销量]]*(1+表2[[#This Row],[调整后GR2]])</f>
        <v>0</v>
      </c>
      <c r="Y1549" s="23">
        <f>表2[[#This Row],[调整结果]]/12/114.03</f>
        <v>0</v>
      </c>
      <c r="Z1549" s="27">
        <f>ROUND(表2[[#This Row],[调整结果]]-表2[[#This Row],[14 ECI金额]],0)</f>
        <v>0</v>
      </c>
      <c r="AA1549" t="s">
        <v>2198</v>
      </c>
    </row>
    <row r="1550" spans="1:27" x14ac:dyDescent="0.2">
      <c r="A1550" t="s">
        <v>2157</v>
      </c>
      <c r="B1550" s="38" t="s">
        <v>2158</v>
      </c>
      <c r="C1550" t="s">
        <v>2159</v>
      </c>
      <c r="D1550" s="38" t="s">
        <v>2158</v>
      </c>
      <c r="E1550" s="38" t="s">
        <v>2161</v>
      </c>
      <c r="F1550">
        <v>91006302</v>
      </c>
      <c r="G1550" s="39" t="s">
        <v>530</v>
      </c>
      <c r="H1550" s="39" t="s">
        <v>105</v>
      </c>
      <c r="I1550" s="38" t="s">
        <v>359</v>
      </c>
      <c r="J1550" s="38" t="s">
        <v>361</v>
      </c>
      <c r="K1550" s="38" t="s">
        <v>106</v>
      </c>
      <c r="L1550" s="38">
        <v>500</v>
      </c>
      <c r="M1550" s="38">
        <v>100</v>
      </c>
      <c r="N1550" s="2">
        <v>36000</v>
      </c>
      <c r="O1550" s="2">
        <v>1</v>
      </c>
      <c r="P1550" s="2">
        <v>760.2</v>
      </c>
      <c r="Q1550" s="3">
        <v>5.6144166666667002E-2</v>
      </c>
      <c r="R1550" s="48" t="s">
        <v>2195</v>
      </c>
      <c r="S1550" s="25">
        <v>0</v>
      </c>
      <c r="T1550" s="23">
        <v>760.2</v>
      </c>
      <c r="U1550" s="36">
        <f>VLOOKUP(表2[[#This Row],[2014 Segment]],表3[],3)</f>
        <v>0</v>
      </c>
      <c r="V1550" s="50"/>
      <c r="W1550" s="25">
        <f>表2[[#This Row],[GR]]+表2[[#This Row],[根据BU需调整GR]]</f>
        <v>0</v>
      </c>
      <c r="X1550" s="23">
        <f>表2[[#This Row],[MAT销量]]*(1+表2[[#This Row],[调整后GR2]])</f>
        <v>760.2</v>
      </c>
      <c r="Y1550" s="23">
        <f>表2[[#This Row],[调整结果]]/12/114.03</f>
        <v>0.55555555555555558</v>
      </c>
      <c r="Z1550" s="27">
        <f>ROUND(表2[[#This Row],[调整结果]]-表2[[#This Row],[14 ECI金额]],0)</f>
        <v>0</v>
      </c>
      <c r="AA1550" t="s">
        <v>2198</v>
      </c>
    </row>
    <row r="1551" spans="1:27" x14ac:dyDescent="0.2">
      <c r="A1551" t="s">
        <v>2157</v>
      </c>
      <c r="B1551" s="38" t="s">
        <v>2158</v>
      </c>
      <c r="C1551" t="s">
        <v>2159</v>
      </c>
      <c r="D1551" s="38" t="s">
        <v>2158</v>
      </c>
      <c r="E1551" s="38" t="s">
        <v>2161</v>
      </c>
      <c r="F1551">
        <v>91006307</v>
      </c>
      <c r="G1551" s="39" t="s">
        <v>2178</v>
      </c>
      <c r="H1551" s="39" t="s">
        <v>103</v>
      </c>
      <c r="I1551" s="38" t="s">
        <v>359</v>
      </c>
      <c r="J1551" s="38" t="s">
        <v>2179</v>
      </c>
      <c r="K1551" s="38" t="s">
        <v>106</v>
      </c>
      <c r="L1551" s="38">
        <v>335</v>
      </c>
      <c r="M1551" s="38">
        <v>290</v>
      </c>
      <c r="N1551" s="2">
        <v>36000</v>
      </c>
      <c r="O1551" s="2">
        <v>1</v>
      </c>
      <c r="P1551" s="2">
        <v>2574.5333333333001</v>
      </c>
      <c r="Q1551" s="3">
        <v>0</v>
      </c>
      <c r="R1551" s="48" t="s">
        <v>2195</v>
      </c>
      <c r="S1551" s="25">
        <v>0</v>
      </c>
      <c r="T1551" s="23">
        <v>2574.5300000000002</v>
      </c>
      <c r="U1551" s="36">
        <f>VLOOKUP(表2[[#This Row],[2014 Segment]],表3[],3)</f>
        <v>0</v>
      </c>
      <c r="V1551" s="50"/>
      <c r="W1551" s="25">
        <f>表2[[#This Row],[GR]]+表2[[#This Row],[根据BU需调整GR]]</f>
        <v>0</v>
      </c>
      <c r="X1551" s="23">
        <f>表2[[#This Row],[MAT销量]]*(1+表2[[#This Row],[调整后GR2]])</f>
        <v>2574.5333333333001</v>
      </c>
      <c r="Y1551" s="23">
        <f>表2[[#This Row],[调整结果]]/12/114.03</f>
        <v>1.8814736862618755</v>
      </c>
      <c r="Z1551" s="27">
        <f>ROUND(表2[[#This Row],[调整结果]]-表2[[#This Row],[14 ECI金额]],0)</f>
        <v>0</v>
      </c>
      <c r="AA1551" t="s">
        <v>2198</v>
      </c>
    </row>
    <row r="1552" spans="1:27" x14ac:dyDescent="0.2">
      <c r="A1552" t="s">
        <v>2157</v>
      </c>
      <c r="B1552" s="38" t="s">
        <v>2158</v>
      </c>
      <c r="C1552" t="s">
        <v>2159</v>
      </c>
      <c r="D1552" s="38" t="s">
        <v>2158</v>
      </c>
      <c r="E1552" s="38" t="s">
        <v>2166</v>
      </c>
      <c r="F1552">
        <v>91006317</v>
      </c>
      <c r="G1552" s="39" t="s">
        <v>757</v>
      </c>
      <c r="H1552" s="39" t="s">
        <v>105</v>
      </c>
      <c r="I1552" s="38" t="s">
        <v>359</v>
      </c>
      <c r="J1552" s="38" t="s">
        <v>361</v>
      </c>
      <c r="K1552" s="38" t="s">
        <v>106</v>
      </c>
      <c r="L1552" s="38">
        <v>200</v>
      </c>
      <c r="M1552" s="38">
        <v>100</v>
      </c>
      <c r="N1552" s="2">
        <v>36000</v>
      </c>
      <c r="O1552" s="2">
        <v>1</v>
      </c>
      <c r="P1552" s="2">
        <v>304.08</v>
      </c>
      <c r="Q1552" s="3">
        <v>4.4730555555556002E-2</v>
      </c>
      <c r="R1552" s="48" t="s">
        <v>2195</v>
      </c>
      <c r="S1552" s="25">
        <v>0</v>
      </c>
      <c r="T1552" s="23">
        <v>304.08</v>
      </c>
      <c r="U1552" s="36">
        <f>VLOOKUP(表2[[#This Row],[2014 Segment]],表3[],3)</f>
        <v>0</v>
      </c>
      <c r="V1552" s="50"/>
      <c r="W1552" s="25">
        <f>表2[[#This Row],[GR]]+表2[[#This Row],[根据BU需调整GR]]</f>
        <v>0</v>
      </c>
      <c r="X1552" s="23">
        <f>表2[[#This Row],[MAT销量]]*(1+表2[[#This Row],[调整后GR2]])</f>
        <v>304.08</v>
      </c>
      <c r="Y1552" s="23">
        <f>表2[[#This Row],[调整结果]]/12/114.03</f>
        <v>0.22222222222222221</v>
      </c>
      <c r="Z1552" s="27">
        <f>ROUND(表2[[#This Row],[调整结果]]-表2[[#This Row],[14 ECI金额]],0)</f>
        <v>0</v>
      </c>
      <c r="AA1552" t="s">
        <v>2198</v>
      </c>
    </row>
    <row r="1553" spans="1:27" x14ac:dyDescent="0.2">
      <c r="A1553" t="s">
        <v>2157</v>
      </c>
      <c r="B1553" s="38" t="s">
        <v>2158</v>
      </c>
      <c r="C1553" t="s">
        <v>2159</v>
      </c>
      <c r="D1553" s="38" t="s">
        <v>2158</v>
      </c>
      <c r="E1553" s="38" t="s">
        <v>2161</v>
      </c>
      <c r="F1553">
        <v>91006322</v>
      </c>
      <c r="G1553" s="39" t="s">
        <v>2180</v>
      </c>
      <c r="H1553" s="39" t="s">
        <v>105</v>
      </c>
      <c r="I1553" s="38" t="s">
        <v>359</v>
      </c>
      <c r="J1553" s="38" t="s">
        <v>2181</v>
      </c>
      <c r="K1553" s="38" t="s">
        <v>106</v>
      </c>
      <c r="L1553" s="38">
        <v>315</v>
      </c>
      <c r="M1553" s="38">
        <v>300</v>
      </c>
      <c r="N1553" s="2">
        <v>36000</v>
      </c>
      <c r="O1553" s="2">
        <v>1</v>
      </c>
      <c r="P1553" s="2">
        <v>18092.96</v>
      </c>
      <c r="Q1553" s="3">
        <v>0.54680055555555995</v>
      </c>
      <c r="R1553" s="48" t="s">
        <v>2197</v>
      </c>
      <c r="S1553" s="25">
        <v>0</v>
      </c>
      <c r="T1553" s="23">
        <v>18092.96</v>
      </c>
      <c r="U1553" s="36">
        <f>VLOOKUP(表2[[#This Row],[2014 Segment]],表3[],3)</f>
        <v>0</v>
      </c>
      <c r="V1553" s="50"/>
      <c r="W1553" s="25">
        <f>表2[[#This Row],[GR]]+表2[[#This Row],[根据BU需调整GR]]</f>
        <v>0</v>
      </c>
      <c r="X1553" s="23">
        <f>表2[[#This Row],[MAT销量]]*(1+表2[[#This Row],[调整后GR2]])</f>
        <v>18092.96</v>
      </c>
      <c r="Y1553" s="23">
        <f>表2[[#This Row],[调整结果]]/12/114.03</f>
        <v>13.222368382589377</v>
      </c>
      <c r="Z1553" s="27">
        <f>ROUND(表2[[#This Row],[调整结果]]-表2[[#This Row],[14 ECI金额]],0)</f>
        <v>0</v>
      </c>
      <c r="AA1553" t="s">
        <v>2198</v>
      </c>
    </row>
    <row r="1554" spans="1:27" x14ac:dyDescent="0.2">
      <c r="A1554" t="s">
        <v>2157</v>
      </c>
      <c r="B1554" s="38" t="s">
        <v>2158</v>
      </c>
      <c r="C1554" t="s">
        <v>2159</v>
      </c>
      <c r="D1554" s="38" t="s">
        <v>2158</v>
      </c>
      <c r="E1554" s="38" t="s">
        <v>2163</v>
      </c>
      <c r="F1554">
        <v>91006330</v>
      </c>
      <c r="G1554" s="39" t="s">
        <v>2182</v>
      </c>
      <c r="H1554" s="39" t="s">
        <v>105</v>
      </c>
      <c r="I1554" s="38" t="s">
        <v>359</v>
      </c>
      <c r="J1554" s="38" t="s">
        <v>2183</v>
      </c>
      <c r="K1554" s="38" t="s">
        <v>106</v>
      </c>
      <c r="L1554" s="38">
        <v>207</v>
      </c>
      <c r="M1554" s="38">
        <v>200</v>
      </c>
      <c r="N1554" s="2">
        <v>36000</v>
      </c>
      <c r="O1554" s="2">
        <v>1</v>
      </c>
      <c r="P1554" s="2">
        <v>15204.4</v>
      </c>
      <c r="Q1554" s="3">
        <v>0.2778775</v>
      </c>
      <c r="R1554" s="48" t="s">
        <v>2196</v>
      </c>
      <c r="S1554" s="25">
        <v>0</v>
      </c>
      <c r="T1554" s="23">
        <v>15204.4</v>
      </c>
      <c r="U1554" s="36">
        <f>VLOOKUP(表2[[#This Row],[2014 Segment]],表3[],3)</f>
        <v>0</v>
      </c>
      <c r="V1554" s="50"/>
      <c r="W1554" s="25">
        <f>表2[[#This Row],[GR]]+表2[[#This Row],[根据BU需调整GR]]</f>
        <v>0</v>
      </c>
      <c r="X1554" s="23">
        <f>表2[[#This Row],[MAT销量]]*(1+表2[[#This Row],[调整后GR2]])</f>
        <v>15204.4</v>
      </c>
      <c r="Y1554" s="23">
        <f>表2[[#This Row],[调整结果]]/12/114.03</f>
        <v>11.111403431845421</v>
      </c>
      <c r="Z1554" s="27">
        <f>ROUND(表2[[#This Row],[调整结果]]-表2[[#This Row],[14 ECI金额]],0)</f>
        <v>0</v>
      </c>
      <c r="AA1554" t="s">
        <v>2198</v>
      </c>
    </row>
    <row r="1555" spans="1:27" x14ac:dyDescent="0.2">
      <c r="A1555" t="s">
        <v>2157</v>
      </c>
      <c r="B1555" s="38" t="s">
        <v>2158</v>
      </c>
      <c r="C1555" t="s">
        <v>2159</v>
      </c>
      <c r="D1555" s="38" t="s">
        <v>2158</v>
      </c>
      <c r="E1555" s="38" t="s">
        <v>2161</v>
      </c>
      <c r="F1555">
        <v>91006337</v>
      </c>
      <c r="G1555" s="39" t="s">
        <v>2184</v>
      </c>
      <c r="H1555" s="39" t="s">
        <v>103</v>
      </c>
      <c r="I1555" s="38" t="s">
        <v>359</v>
      </c>
      <c r="J1555" s="38" t="s">
        <v>361</v>
      </c>
      <c r="K1555" s="38" t="s">
        <v>104</v>
      </c>
      <c r="L1555" s="38">
        <v>2000</v>
      </c>
      <c r="M1555" s="38">
        <v>600</v>
      </c>
      <c r="N1555" s="2">
        <v>36000</v>
      </c>
      <c r="O1555" s="2">
        <v>1</v>
      </c>
      <c r="P1555" s="2">
        <v>0</v>
      </c>
      <c r="Q1555" s="3">
        <v>0</v>
      </c>
      <c r="R1555" s="48" t="s">
        <v>2195</v>
      </c>
      <c r="S1555" s="25">
        <v>0</v>
      </c>
      <c r="T1555" s="23">
        <v>0</v>
      </c>
      <c r="U1555" s="36">
        <f>VLOOKUP(表2[[#This Row],[2014 Segment]],表3[],3)</f>
        <v>0</v>
      </c>
      <c r="V1555" s="50"/>
      <c r="W1555" s="25">
        <f>表2[[#This Row],[GR]]+表2[[#This Row],[根据BU需调整GR]]</f>
        <v>0</v>
      </c>
      <c r="X1555" s="23">
        <f>表2[[#This Row],[MAT销量]]*(1+表2[[#This Row],[调整后GR2]])</f>
        <v>0</v>
      </c>
      <c r="Y1555" s="23">
        <f>表2[[#This Row],[调整结果]]/12/114.03</f>
        <v>0</v>
      </c>
      <c r="Z1555" s="27">
        <f>ROUND(表2[[#This Row],[调整结果]]-表2[[#This Row],[14 ECI金额]],0)</f>
        <v>0</v>
      </c>
      <c r="AA1555" t="s">
        <v>2198</v>
      </c>
    </row>
    <row r="1556" spans="1:27" x14ac:dyDescent="0.2">
      <c r="A1556" t="s">
        <v>2157</v>
      </c>
      <c r="B1556" s="38" t="s">
        <v>2158</v>
      </c>
      <c r="C1556" t="s">
        <v>2159</v>
      </c>
      <c r="D1556" s="38" t="s">
        <v>2158</v>
      </c>
      <c r="E1556" s="38" t="s">
        <v>2160</v>
      </c>
      <c r="F1556">
        <v>91006363</v>
      </c>
      <c r="G1556" s="39" t="s">
        <v>2185</v>
      </c>
      <c r="H1556" s="39" t="s">
        <v>105</v>
      </c>
      <c r="I1556" s="38" t="s">
        <v>359</v>
      </c>
      <c r="J1556" s="38" t="s">
        <v>752</v>
      </c>
      <c r="K1556" s="38" t="s">
        <v>106</v>
      </c>
      <c r="L1556" s="38">
        <v>450</v>
      </c>
      <c r="M1556" s="38">
        <v>1300</v>
      </c>
      <c r="N1556" s="2">
        <v>36000</v>
      </c>
      <c r="O1556" s="2">
        <v>1</v>
      </c>
      <c r="P1556" s="2">
        <v>0</v>
      </c>
      <c r="Q1556" s="3">
        <v>0</v>
      </c>
      <c r="R1556" s="48" t="s">
        <v>2195</v>
      </c>
      <c r="S1556" s="25">
        <v>0</v>
      </c>
      <c r="T1556" s="23">
        <v>0</v>
      </c>
      <c r="U1556" s="36">
        <f>VLOOKUP(表2[[#This Row],[2014 Segment]],表3[],3)</f>
        <v>0</v>
      </c>
      <c r="V1556" s="50"/>
      <c r="W1556" s="25">
        <f>表2[[#This Row],[GR]]+表2[[#This Row],[根据BU需调整GR]]</f>
        <v>0</v>
      </c>
      <c r="X1556" s="23">
        <f>表2[[#This Row],[MAT销量]]*(1+表2[[#This Row],[调整后GR2]])</f>
        <v>0</v>
      </c>
      <c r="Y1556" s="23">
        <f>表2[[#This Row],[调整结果]]/12/114.03</f>
        <v>0</v>
      </c>
      <c r="Z1556" s="27">
        <f>ROUND(表2[[#This Row],[调整结果]]-表2[[#This Row],[14 ECI金额]],0)</f>
        <v>0</v>
      </c>
      <c r="AA1556" t="s">
        <v>2198</v>
      </c>
    </row>
    <row r="1557" spans="1:27" x14ac:dyDescent="0.2">
      <c r="A1557" t="s">
        <v>2157</v>
      </c>
      <c r="B1557" s="38" t="s">
        <v>2158</v>
      </c>
      <c r="C1557" t="s">
        <v>2159</v>
      </c>
      <c r="D1557" s="38" t="s">
        <v>2158</v>
      </c>
      <c r="E1557" s="38" t="s">
        <v>2160</v>
      </c>
      <c r="F1557">
        <v>91006394</v>
      </c>
      <c r="G1557" s="39" t="s">
        <v>758</v>
      </c>
      <c r="H1557" s="39" t="s">
        <v>103</v>
      </c>
      <c r="I1557" s="38" t="s">
        <v>359</v>
      </c>
      <c r="J1557" s="38" t="s">
        <v>752</v>
      </c>
      <c r="K1557" s="38" t="s">
        <v>104</v>
      </c>
      <c r="L1557" s="38">
        <v>550</v>
      </c>
      <c r="M1557" s="38">
        <v>727</v>
      </c>
      <c r="N1557" s="2">
        <v>36000</v>
      </c>
      <c r="O1557" s="2">
        <v>1</v>
      </c>
      <c r="P1557" s="2">
        <v>0</v>
      </c>
      <c r="Q1557" s="3">
        <v>2.5398611111111E-2</v>
      </c>
      <c r="R1557" s="48" t="s">
        <v>2195</v>
      </c>
      <c r="S1557" s="25">
        <v>0</v>
      </c>
      <c r="T1557" s="23">
        <v>0</v>
      </c>
      <c r="U1557" s="36">
        <f>VLOOKUP(表2[[#This Row],[2014 Segment]],表3[],3)</f>
        <v>0</v>
      </c>
      <c r="V1557" s="50"/>
      <c r="W1557" s="25">
        <f>表2[[#This Row],[GR]]+表2[[#This Row],[根据BU需调整GR]]</f>
        <v>0</v>
      </c>
      <c r="X1557" s="23">
        <f>表2[[#This Row],[MAT销量]]*(1+表2[[#This Row],[调整后GR2]])</f>
        <v>0</v>
      </c>
      <c r="Y1557" s="23">
        <f>表2[[#This Row],[调整结果]]/12/114.03</f>
        <v>0</v>
      </c>
      <c r="Z1557" s="27">
        <f>ROUND(表2[[#This Row],[调整结果]]-表2[[#This Row],[14 ECI金额]],0)</f>
        <v>0</v>
      </c>
      <c r="AA1557" t="s">
        <v>2198</v>
      </c>
    </row>
    <row r="1558" spans="1:27" x14ac:dyDescent="0.2">
      <c r="A1558" t="s">
        <v>2157</v>
      </c>
      <c r="B1558" s="38" t="s">
        <v>2158</v>
      </c>
      <c r="C1558" t="s">
        <v>2159</v>
      </c>
      <c r="D1558" s="38" t="s">
        <v>2158</v>
      </c>
      <c r="E1558" s="38" t="s">
        <v>2166</v>
      </c>
      <c r="F1558">
        <v>91006396</v>
      </c>
      <c r="G1558" s="39" t="s">
        <v>2186</v>
      </c>
      <c r="H1558" s="39" t="s">
        <v>105</v>
      </c>
      <c r="I1558" s="38" t="s">
        <v>359</v>
      </c>
      <c r="J1558" s="38" t="s">
        <v>752</v>
      </c>
      <c r="K1558" s="38" t="s">
        <v>107</v>
      </c>
      <c r="L1558" s="38">
        <v>60</v>
      </c>
      <c r="M1558" s="38">
        <v>50</v>
      </c>
      <c r="N1558" s="2">
        <v>82803.371428571001</v>
      </c>
      <c r="O1558" s="2">
        <v>1</v>
      </c>
      <c r="P1558" s="2">
        <v>36492.800000000003</v>
      </c>
      <c r="Q1558" s="3">
        <v>0.7</v>
      </c>
      <c r="R1558" s="48" t="s">
        <v>2197</v>
      </c>
      <c r="S1558" s="25">
        <v>0</v>
      </c>
      <c r="T1558" s="23">
        <v>36492.800000000003</v>
      </c>
      <c r="U1558" s="36">
        <f>VLOOKUP(表2[[#This Row],[2014 Segment]],表3[],3)</f>
        <v>0</v>
      </c>
      <c r="V1558" s="50"/>
      <c r="W1558" s="25">
        <f>表2[[#This Row],[GR]]+表2[[#This Row],[根据BU需调整GR]]</f>
        <v>0</v>
      </c>
      <c r="X1558" s="23">
        <f>表2[[#This Row],[MAT销量]]*(1+表2[[#This Row],[调整后GR2]])</f>
        <v>36492.800000000003</v>
      </c>
      <c r="Y1558" s="23">
        <f>表2[[#This Row],[调整结果]]/12/114.03</f>
        <v>26.669005232541146</v>
      </c>
      <c r="Z1558" s="27">
        <f>ROUND(表2[[#This Row],[调整结果]]-表2[[#This Row],[14 ECI金额]],0)</f>
        <v>0</v>
      </c>
      <c r="AA1558" t="s">
        <v>2198</v>
      </c>
    </row>
    <row r="1559" spans="1:27" x14ac:dyDescent="0.2">
      <c r="A1559" t="s">
        <v>2157</v>
      </c>
      <c r="B1559" s="38" t="s">
        <v>2158</v>
      </c>
      <c r="C1559" t="s">
        <v>2159</v>
      </c>
      <c r="D1559" s="38" t="s">
        <v>2158</v>
      </c>
      <c r="E1559" s="38" t="s">
        <v>2161</v>
      </c>
      <c r="F1559">
        <v>91006420</v>
      </c>
      <c r="G1559" s="39" t="s">
        <v>2187</v>
      </c>
      <c r="H1559" s="39" t="s">
        <v>105</v>
      </c>
      <c r="I1559" s="38" t="s">
        <v>359</v>
      </c>
      <c r="J1559" s="38" t="s">
        <v>2181</v>
      </c>
      <c r="K1559" s="38" t="s">
        <v>106</v>
      </c>
      <c r="L1559" s="38">
        <v>300</v>
      </c>
      <c r="M1559" s="38">
        <v>200</v>
      </c>
      <c r="N1559" s="2">
        <v>36000</v>
      </c>
      <c r="O1559" s="2">
        <v>1</v>
      </c>
      <c r="P1559" s="2">
        <v>5321.4266666666999</v>
      </c>
      <c r="Q1559" s="3">
        <v>5.0680833333333002E-2</v>
      </c>
      <c r="R1559" s="48" t="s">
        <v>2195</v>
      </c>
      <c r="S1559" s="25">
        <v>0</v>
      </c>
      <c r="T1559" s="23">
        <v>5321.43</v>
      </c>
      <c r="U1559" s="36">
        <f>VLOOKUP(表2[[#This Row],[2014 Segment]],表3[],3)</f>
        <v>0</v>
      </c>
      <c r="V1559" s="50"/>
      <c r="W1559" s="25">
        <f>表2[[#This Row],[GR]]+表2[[#This Row],[根据BU需调整GR]]</f>
        <v>0</v>
      </c>
      <c r="X1559" s="23">
        <f>表2[[#This Row],[MAT销量]]*(1+表2[[#This Row],[调整后GR2]])</f>
        <v>5321.4266666666999</v>
      </c>
      <c r="Y1559" s="23">
        <f>表2[[#This Row],[调整结果]]/12/114.03</f>
        <v>3.888908376937867</v>
      </c>
      <c r="Z1559" s="27">
        <f>ROUND(表2[[#This Row],[调整结果]]-表2[[#This Row],[14 ECI金额]],0)</f>
        <v>0</v>
      </c>
      <c r="AA1559" t="s">
        <v>2198</v>
      </c>
    </row>
    <row r="1560" spans="1:27" x14ac:dyDescent="0.2">
      <c r="A1560" t="s">
        <v>2157</v>
      </c>
      <c r="B1560" s="38" t="s">
        <v>2158</v>
      </c>
      <c r="C1560" t="s">
        <v>2159</v>
      </c>
      <c r="D1560" s="38" t="s">
        <v>2158</v>
      </c>
      <c r="E1560" s="38" t="s">
        <v>2162</v>
      </c>
      <c r="F1560">
        <v>91006427</v>
      </c>
      <c r="G1560" s="39" t="s">
        <v>2188</v>
      </c>
      <c r="H1560" s="39" t="s">
        <v>105</v>
      </c>
      <c r="I1560" s="38" t="s">
        <v>359</v>
      </c>
      <c r="J1560" s="38" t="s">
        <v>2189</v>
      </c>
      <c r="K1560" s="38" t="s">
        <v>106</v>
      </c>
      <c r="L1560" s="38">
        <v>200</v>
      </c>
      <c r="M1560" s="38">
        <v>300</v>
      </c>
      <c r="N1560" s="2">
        <v>36000</v>
      </c>
      <c r="O1560" s="2">
        <v>1</v>
      </c>
      <c r="P1560" s="2">
        <v>0</v>
      </c>
      <c r="Q1560" s="3">
        <v>0</v>
      </c>
      <c r="R1560" s="48" t="s">
        <v>2195</v>
      </c>
      <c r="S1560" s="25">
        <v>0</v>
      </c>
      <c r="T1560" s="23">
        <v>0</v>
      </c>
      <c r="U1560" s="36">
        <f>VLOOKUP(表2[[#This Row],[2014 Segment]],表3[],3)</f>
        <v>0</v>
      </c>
      <c r="V1560" s="50"/>
      <c r="W1560" s="25">
        <f>表2[[#This Row],[GR]]+表2[[#This Row],[根据BU需调整GR]]</f>
        <v>0</v>
      </c>
      <c r="X1560" s="23">
        <f>表2[[#This Row],[MAT销量]]*(1+表2[[#This Row],[调整后GR2]])</f>
        <v>0</v>
      </c>
      <c r="Y1560" s="23">
        <f>表2[[#This Row],[调整结果]]/12/114.03</f>
        <v>0</v>
      </c>
      <c r="Z1560" s="27">
        <f>ROUND(表2[[#This Row],[调整结果]]-表2[[#This Row],[14 ECI金额]],0)</f>
        <v>0</v>
      </c>
      <c r="AA1560" t="s">
        <v>2198</v>
      </c>
    </row>
    <row r="1561" spans="1:27" x14ac:dyDescent="0.2">
      <c r="A1561" t="s">
        <v>2157</v>
      </c>
      <c r="B1561" s="38" t="s">
        <v>2158</v>
      </c>
      <c r="C1561" t="s">
        <v>2159</v>
      </c>
      <c r="D1561" s="38" t="s">
        <v>2158</v>
      </c>
      <c r="E1561" s="38" t="s">
        <v>2161</v>
      </c>
      <c r="F1561">
        <v>91006494</v>
      </c>
      <c r="G1561" s="39" t="s">
        <v>2190</v>
      </c>
      <c r="H1561" s="39" t="s">
        <v>105</v>
      </c>
      <c r="I1561" s="38" t="s">
        <v>359</v>
      </c>
      <c r="J1561" s="38" t="s">
        <v>361</v>
      </c>
      <c r="K1561" s="38" t="s">
        <v>106</v>
      </c>
      <c r="L1561" s="38">
        <v>100</v>
      </c>
      <c r="M1561" s="38">
        <v>100</v>
      </c>
      <c r="N1561" s="2">
        <v>36000</v>
      </c>
      <c r="O1561" s="2">
        <v>1</v>
      </c>
      <c r="P1561" s="2">
        <v>1520.4</v>
      </c>
      <c r="Q1561" s="3">
        <v>8.0147222222221995E-2</v>
      </c>
      <c r="R1561" s="48" t="s">
        <v>2195</v>
      </c>
      <c r="S1561" s="25">
        <v>0</v>
      </c>
      <c r="T1561" s="23">
        <v>1520.4</v>
      </c>
      <c r="U1561" s="36">
        <f>VLOOKUP(表2[[#This Row],[2014 Segment]],表3[],3)</f>
        <v>0</v>
      </c>
      <c r="V1561" s="50"/>
      <c r="W1561" s="25">
        <f>表2[[#This Row],[GR]]+表2[[#This Row],[根据BU需调整GR]]</f>
        <v>0</v>
      </c>
      <c r="X1561" s="23">
        <f>表2[[#This Row],[MAT销量]]*(1+表2[[#This Row],[调整后GR2]])</f>
        <v>1520.4</v>
      </c>
      <c r="Y1561" s="23">
        <f>表2[[#This Row],[调整结果]]/12/114.03</f>
        <v>1.1111111111111112</v>
      </c>
      <c r="Z1561" s="27">
        <f>ROUND(表2[[#This Row],[调整结果]]-表2[[#This Row],[14 ECI金额]],0)</f>
        <v>0</v>
      </c>
      <c r="AA1561" t="s">
        <v>2198</v>
      </c>
    </row>
    <row r="1562" spans="1:27" x14ac:dyDescent="0.2">
      <c r="A1562" t="s">
        <v>2157</v>
      </c>
      <c r="B1562" s="38" t="s">
        <v>2158</v>
      </c>
      <c r="C1562" t="s">
        <v>2159</v>
      </c>
      <c r="D1562" s="38" t="s">
        <v>2158</v>
      </c>
      <c r="E1562" s="38" t="s">
        <v>2161</v>
      </c>
      <c r="F1562">
        <v>91006518</v>
      </c>
      <c r="G1562" s="39" t="s">
        <v>759</v>
      </c>
      <c r="H1562" s="39" t="s">
        <v>105</v>
      </c>
      <c r="I1562" s="38" t="s">
        <v>359</v>
      </c>
      <c r="J1562" s="38" t="s">
        <v>361</v>
      </c>
      <c r="K1562" s="38" t="s">
        <v>106</v>
      </c>
      <c r="L1562" s="38">
        <v>200</v>
      </c>
      <c r="M1562" s="38">
        <v>80</v>
      </c>
      <c r="N1562" s="2">
        <v>36000</v>
      </c>
      <c r="O1562" s="2">
        <v>1</v>
      </c>
      <c r="P1562" s="2">
        <v>14596.64</v>
      </c>
      <c r="Q1562" s="3">
        <v>0.32089388888888998</v>
      </c>
      <c r="R1562" s="48" t="s">
        <v>2196</v>
      </c>
      <c r="S1562" s="25">
        <v>0</v>
      </c>
      <c r="T1562" s="23">
        <v>14596.64</v>
      </c>
      <c r="U1562" s="36">
        <f>VLOOKUP(表2[[#This Row],[2014 Segment]],表3[],3)</f>
        <v>0</v>
      </c>
      <c r="V1562" s="50"/>
      <c r="W1562" s="25">
        <f>表2[[#This Row],[GR]]+表2[[#This Row],[根据BU需调整GR]]</f>
        <v>0</v>
      </c>
      <c r="X1562" s="23">
        <f>表2[[#This Row],[MAT销量]]*(1+表2[[#This Row],[调整后GR2]])</f>
        <v>14596.64</v>
      </c>
      <c r="Y1562" s="23">
        <f>表2[[#This Row],[调整结果]]/12/114.03</f>
        <v>10.667251308135285</v>
      </c>
      <c r="Z1562" s="27">
        <f>ROUND(表2[[#This Row],[调整结果]]-表2[[#This Row],[14 ECI金额]],0)</f>
        <v>0</v>
      </c>
      <c r="AA1562" t="s">
        <v>2198</v>
      </c>
    </row>
    <row r="1563" spans="1:27" x14ac:dyDescent="0.2">
      <c r="A1563" t="s">
        <v>2157</v>
      </c>
      <c r="B1563" s="38" t="s">
        <v>2158</v>
      </c>
      <c r="C1563" t="s">
        <v>2159</v>
      </c>
      <c r="D1563" s="38" t="s">
        <v>2158</v>
      </c>
      <c r="E1563" s="38" t="s">
        <v>2162</v>
      </c>
      <c r="F1563">
        <v>91006596</v>
      </c>
      <c r="G1563" s="39" t="s">
        <v>2191</v>
      </c>
      <c r="H1563" s="39" t="s">
        <v>105</v>
      </c>
      <c r="I1563" s="38" t="s">
        <v>359</v>
      </c>
      <c r="J1563" s="38" t="s">
        <v>361</v>
      </c>
      <c r="K1563" s="38" t="s">
        <v>106</v>
      </c>
      <c r="L1563" s="38">
        <v>200</v>
      </c>
      <c r="M1563" s="38">
        <v>50</v>
      </c>
      <c r="N1563" s="2">
        <v>36000</v>
      </c>
      <c r="O1563" s="2">
        <v>1</v>
      </c>
      <c r="P1563" s="2">
        <v>0</v>
      </c>
      <c r="Q1563" s="3"/>
      <c r="R1563" s="48" t="s">
        <v>2197</v>
      </c>
      <c r="S1563" s="25">
        <v>0</v>
      </c>
      <c r="T1563" s="23">
        <v>0</v>
      </c>
      <c r="U1563" s="36">
        <f>VLOOKUP(表2[[#This Row],[2014 Segment]],表3[],3)</f>
        <v>0</v>
      </c>
      <c r="V1563" s="50"/>
      <c r="W1563" s="25">
        <f>表2[[#This Row],[GR]]+表2[[#This Row],[根据BU需调整GR]]</f>
        <v>0</v>
      </c>
      <c r="X1563" s="23">
        <f>表2[[#This Row],[MAT销量]]*(1+表2[[#This Row],[调整后GR2]])</f>
        <v>0</v>
      </c>
      <c r="Y1563" s="23">
        <f>表2[[#This Row],[调整结果]]/12/114.03</f>
        <v>0</v>
      </c>
      <c r="Z1563" s="27">
        <f>ROUND(表2[[#This Row],[调整结果]]-表2[[#This Row],[14 ECI金额]],0)</f>
        <v>0</v>
      </c>
      <c r="AA1563" t="s">
        <v>2198</v>
      </c>
    </row>
    <row r="1564" spans="1:27" x14ac:dyDescent="0.2">
      <c r="A1564" t="s">
        <v>2157</v>
      </c>
      <c r="B1564" s="38" t="s">
        <v>2158</v>
      </c>
      <c r="C1564" t="s">
        <v>2159</v>
      </c>
      <c r="D1564" s="38" t="s">
        <v>2158</v>
      </c>
      <c r="E1564" s="38" t="s">
        <v>2163</v>
      </c>
      <c r="F1564">
        <v>91011933</v>
      </c>
      <c r="G1564" s="39" t="s">
        <v>535</v>
      </c>
      <c r="H1564" s="39" t="s">
        <v>105</v>
      </c>
      <c r="I1564" s="38" t="s">
        <v>359</v>
      </c>
      <c r="J1564" s="38" t="s">
        <v>534</v>
      </c>
      <c r="K1564" s="38" t="s">
        <v>106</v>
      </c>
      <c r="L1564" s="38">
        <v>512</v>
      </c>
      <c r="M1564" s="38">
        <v>300</v>
      </c>
      <c r="N1564" s="2">
        <v>36000</v>
      </c>
      <c r="O1564" s="2">
        <v>1</v>
      </c>
      <c r="P1564" s="2">
        <v>19765.733333332999</v>
      </c>
      <c r="Q1564" s="3">
        <v>0.61621777777777997</v>
      </c>
      <c r="R1564" s="48" t="s">
        <v>2197</v>
      </c>
      <c r="S1564" s="25">
        <v>0</v>
      </c>
      <c r="T1564" s="23">
        <v>19765.73</v>
      </c>
      <c r="U1564" s="36">
        <f>VLOOKUP(表2[[#This Row],[2014 Segment]],表3[],3)</f>
        <v>0</v>
      </c>
      <c r="V1564" s="50"/>
      <c r="W1564" s="25">
        <f>表2[[#This Row],[GR]]+表2[[#This Row],[根据BU需调整GR]]</f>
        <v>0</v>
      </c>
      <c r="X1564" s="23">
        <f>表2[[#This Row],[MAT销量]]*(1+表2[[#This Row],[调整后GR2]])</f>
        <v>19765.733333332999</v>
      </c>
      <c r="Y1564" s="23">
        <f>表2[[#This Row],[调整结果]]/12/114.03</f>
        <v>14.44483420542328</v>
      </c>
      <c r="Z1564" s="27">
        <f>ROUND(表2[[#This Row],[调整结果]]-表2[[#This Row],[14 ECI金额]],0)</f>
        <v>0</v>
      </c>
      <c r="AA1564" t="s">
        <v>2198</v>
      </c>
    </row>
    <row r="1565" spans="1:27" x14ac:dyDescent="0.2">
      <c r="A1565" t="s">
        <v>2157</v>
      </c>
      <c r="B1565" s="38" t="s">
        <v>2158</v>
      </c>
      <c r="C1565" t="s">
        <v>2159</v>
      </c>
      <c r="D1565" s="38" t="s">
        <v>2158</v>
      </c>
      <c r="E1565" s="38" t="s">
        <v>2163</v>
      </c>
      <c r="F1565">
        <v>91013294</v>
      </c>
      <c r="G1565" s="39" t="s">
        <v>536</v>
      </c>
      <c r="H1565" s="39" t="s">
        <v>103</v>
      </c>
      <c r="I1565" s="38" t="s">
        <v>359</v>
      </c>
      <c r="J1565" s="38" t="s">
        <v>534</v>
      </c>
      <c r="K1565" s="38" t="s">
        <v>106</v>
      </c>
      <c r="L1565" s="38">
        <v>1200</v>
      </c>
      <c r="M1565" s="38">
        <v>500</v>
      </c>
      <c r="N1565" s="2">
        <v>128355.12666667</v>
      </c>
      <c r="O1565" s="2">
        <v>1</v>
      </c>
      <c r="P1565" s="2">
        <v>40748</v>
      </c>
      <c r="Q1565" s="3">
        <v>0.57484747135668002</v>
      </c>
      <c r="R1565" s="48" t="s">
        <v>2197</v>
      </c>
      <c r="S1565" s="25">
        <v>0</v>
      </c>
      <c r="T1565" s="23">
        <v>40748</v>
      </c>
      <c r="U1565" s="36">
        <f>VLOOKUP(表2[[#This Row],[2014 Segment]],表3[],3)</f>
        <v>0</v>
      </c>
      <c r="V1565" s="50"/>
      <c r="W1565" s="25">
        <f>表2[[#This Row],[GR]]+表2[[#This Row],[根据BU需调整GR]]</f>
        <v>0</v>
      </c>
      <c r="X1565" s="23">
        <f>表2[[#This Row],[MAT销量]]*(1+表2[[#This Row],[调整后GR2]])</f>
        <v>40748</v>
      </c>
      <c r="Y1565" s="23">
        <f>表2[[#This Row],[调整结果]]/12/114.03</f>
        <v>29.778713204127566</v>
      </c>
      <c r="Z1565" s="27">
        <f>ROUND(表2[[#This Row],[调整结果]]-表2[[#This Row],[14 ECI金额]],0)</f>
        <v>0</v>
      </c>
      <c r="AA1565" t="s">
        <v>2198</v>
      </c>
    </row>
    <row r="1566" spans="1:27" x14ac:dyDescent="0.2">
      <c r="A1566" t="s">
        <v>2157</v>
      </c>
      <c r="B1566" s="38" t="s">
        <v>2158</v>
      </c>
      <c r="C1566" t="s">
        <v>2159</v>
      </c>
      <c r="D1566" s="38" t="s">
        <v>2158</v>
      </c>
      <c r="E1566" s="38" t="s">
        <v>2163</v>
      </c>
      <c r="F1566">
        <v>91019693</v>
      </c>
      <c r="G1566" s="39" t="s">
        <v>537</v>
      </c>
      <c r="H1566" s="39" t="s">
        <v>103</v>
      </c>
      <c r="I1566" s="38" t="s">
        <v>359</v>
      </c>
      <c r="J1566" s="38" t="s">
        <v>538</v>
      </c>
      <c r="K1566" s="38" t="s">
        <v>106</v>
      </c>
      <c r="L1566" s="38">
        <v>1000</v>
      </c>
      <c r="M1566" s="38">
        <v>830</v>
      </c>
      <c r="N1566" s="2">
        <v>36000</v>
      </c>
      <c r="O1566" s="2">
        <v>1</v>
      </c>
      <c r="P1566" s="2">
        <v>0</v>
      </c>
      <c r="Q1566" s="3">
        <v>2.8531881481480999E-2</v>
      </c>
      <c r="R1566" s="48" t="s">
        <v>2195</v>
      </c>
      <c r="S1566" s="25">
        <v>0</v>
      </c>
      <c r="T1566" s="23">
        <v>0</v>
      </c>
      <c r="U1566" s="36">
        <f>VLOOKUP(表2[[#This Row],[2014 Segment]],表3[],3)</f>
        <v>0</v>
      </c>
      <c r="V1566" s="50"/>
      <c r="W1566" s="25">
        <f>表2[[#This Row],[GR]]+表2[[#This Row],[根据BU需调整GR]]</f>
        <v>0</v>
      </c>
      <c r="X1566" s="23">
        <f>表2[[#This Row],[MAT销量]]*(1+表2[[#This Row],[调整后GR2]])</f>
        <v>0</v>
      </c>
      <c r="Y1566" s="23">
        <f>表2[[#This Row],[调整结果]]/12/114.03</f>
        <v>0</v>
      </c>
      <c r="Z1566" s="27">
        <f>ROUND(表2[[#This Row],[调整结果]]-表2[[#This Row],[14 ECI金额]],0)</f>
        <v>0</v>
      </c>
      <c r="AA1566" t="s">
        <v>2198</v>
      </c>
    </row>
    <row r="1567" spans="1:27" x14ac:dyDescent="0.2">
      <c r="A1567" t="s">
        <v>2157</v>
      </c>
      <c r="B1567" s="38" t="s">
        <v>2158</v>
      </c>
      <c r="C1567" t="s">
        <v>2159</v>
      </c>
      <c r="D1567" s="38" t="s">
        <v>2158</v>
      </c>
      <c r="E1567" s="38" t="s">
        <v>2163</v>
      </c>
      <c r="F1567">
        <v>91019697</v>
      </c>
      <c r="G1567" s="39" t="s">
        <v>2192</v>
      </c>
      <c r="H1567" s="39" t="s">
        <v>105</v>
      </c>
      <c r="I1567" s="38" t="s">
        <v>359</v>
      </c>
      <c r="J1567" s="38" t="s">
        <v>538</v>
      </c>
      <c r="K1567" s="38" t="s">
        <v>106</v>
      </c>
      <c r="L1567" s="38">
        <v>128</v>
      </c>
      <c r="M1567" s="38">
        <v>150</v>
      </c>
      <c r="N1567" s="2">
        <v>40697.171428570997</v>
      </c>
      <c r="O1567" s="2">
        <v>1</v>
      </c>
      <c r="P1567" s="2">
        <v>4561.3333333333003</v>
      </c>
      <c r="Q1567" s="3">
        <v>0.7</v>
      </c>
      <c r="R1567" s="48" t="s">
        <v>2197</v>
      </c>
      <c r="S1567" s="25">
        <v>0</v>
      </c>
      <c r="T1567" s="23">
        <v>4561.33</v>
      </c>
      <c r="U1567" s="36">
        <f>VLOOKUP(表2[[#This Row],[2014 Segment]],表3[],3)</f>
        <v>0</v>
      </c>
      <c r="V1567" s="50"/>
      <c r="W1567" s="25">
        <f>表2[[#This Row],[GR]]+表2[[#This Row],[根据BU需调整GR]]</f>
        <v>0</v>
      </c>
      <c r="X1567" s="23">
        <f>表2[[#This Row],[MAT销量]]*(1+表2[[#This Row],[调整后GR2]])</f>
        <v>4561.3333333333003</v>
      </c>
      <c r="Y1567" s="23">
        <f>表2[[#This Row],[调整结果]]/12/114.03</f>
        <v>3.3334307735780793</v>
      </c>
      <c r="Z1567" s="27">
        <f>ROUND(表2[[#This Row],[调整结果]]-表2[[#This Row],[14 ECI金额]],0)</f>
        <v>0</v>
      </c>
      <c r="AA1567" t="s">
        <v>2198</v>
      </c>
    </row>
    <row r="1568" spans="1:27" x14ac:dyDescent="0.2">
      <c r="A1568" t="s">
        <v>2157</v>
      </c>
      <c r="B1568" s="38" t="s">
        <v>2158</v>
      </c>
      <c r="C1568" t="s">
        <v>2159</v>
      </c>
      <c r="D1568" s="38" t="s">
        <v>2158</v>
      </c>
      <c r="E1568" s="38" t="s">
        <v>2161</v>
      </c>
      <c r="F1568">
        <v>91022225</v>
      </c>
      <c r="G1568" s="39" t="s">
        <v>2193</v>
      </c>
      <c r="H1568" s="39" t="s">
        <v>105</v>
      </c>
      <c r="I1568" s="38" t="s">
        <v>359</v>
      </c>
      <c r="J1568" s="38" t="s">
        <v>361</v>
      </c>
      <c r="K1568" s="38" t="s">
        <v>106</v>
      </c>
      <c r="L1568" s="38">
        <v>100</v>
      </c>
      <c r="M1568" s="38">
        <v>50</v>
      </c>
      <c r="N1568" s="2">
        <v>36000</v>
      </c>
      <c r="O1568" s="2">
        <v>1</v>
      </c>
      <c r="P1568" s="2">
        <v>5777.8933333332998</v>
      </c>
      <c r="Q1568" s="3">
        <v>0.30702555555555999</v>
      </c>
      <c r="R1568" s="48" t="s">
        <v>2196</v>
      </c>
      <c r="S1568" s="25">
        <v>0</v>
      </c>
      <c r="T1568" s="23">
        <v>5777.89</v>
      </c>
      <c r="U1568" s="36">
        <f>VLOOKUP(表2[[#This Row],[2014 Segment]],表3[],3)</f>
        <v>0</v>
      </c>
      <c r="V1568" s="50"/>
      <c r="W1568" s="25">
        <f>表2[[#This Row],[GR]]+表2[[#This Row],[根据BU需调整GR]]</f>
        <v>0</v>
      </c>
      <c r="X1568" s="23">
        <f>表2[[#This Row],[MAT销量]]*(1+表2[[#This Row],[调整后GR2]])</f>
        <v>5777.8933333332998</v>
      </c>
      <c r="Y1568" s="23">
        <f>表2[[#This Row],[调整结果]]/12/114.03</f>
        <v>4.2224950549075535</v>
      </c>
      <c r="Z1568" s="27">
        <f>ROUND(表2[[#This Row],[调整结果]]-表2[[#This Row],[14 ECI金额]],0)</f>
        <v>0</v>
      </c>
      <c r="AA1568" t="s">
        <v>2198</v>
      </c>
    </row>
    <row r="1569" spans="1:27" x14ac:dyDescent="0.2">
      <c r="A1569" t="s">
        <v>2157</v>
      </c>
      <c r="B1569" s="38" t="s">
        <v>2158</v>
      </c>
      <c r="C1569" t="s">
        <v>2159</v>
      </c>
      <c r="D1569" s="38" t="s">
        <v>2158</v>
      </c>
      <c r="E1569" s="38" t="s">
        <v>2162</v>
      </c>
      <c r="F1569">
        <v>91037606</v>
      </c>
      <c r="G1569" s="39" t="s">
        <v>2194</v>
      </c>
      <c r="H1569" s="39" t="s">
        <v>105</v>
      </c>
      <c r="I1569" s="38" t="s">
        <v>359</v>
      </c>
      <c r="J1569" s="38" t="s">
        <v>361</v>
      </c>
      <c r="K1569" s="38" t="s">
        <v>107</v>
      </c>
      <c r="L1569" s="38">
        <v>0</v>
      </c>
      <c r="M1569" s="38">
        <v>50</v>
      </c>
      <c r="N1569" s="2">
        <v>36000</v>
      </c>
      <c r="O1569" s="2">
        <v>1</v>
      </c>
      <c r="P1569" s="2">
        <v>14433.72</v>
      </c>
      <c r="Q1569" s="3">
        <v>0.29574</v>
      </c>
      <c r="R1569" s="48" t="s">
        <v>2196</v>
      </c>
      <c r="S1569" s="25">
        <v>0</v>
      </c>
      <c r="T1569" s="23">
        <v>14433.72</v>
      </c>
      <c r="U1569" s="36">
        <f>VLOOKUP(表2[[#This Row],[2014 Segment]],表3[],3)</f>
        <v>0</v>
      </c>
      <c r="V1569" s="50"/>
      <c r="W1569" s="25">
        <f>表2[[#This Row],[GR]]+表2[[#This Row],[根据BU需调整GR]]</f>
        <v>0</v>
      </c>
      <c r="X1569" s="23">
        <f>表2[[#This Row],[MAT销量]]*(1+表2[[#This Row],[调整后GR2]])</f>
        <v>14433.72</v>
      </c>
      <c r="Y1569" s="23">
        <f>表2[[#This Row],[调整结果]]/12/114.03</f>
        <v>10.548189073050951</v>
      </c>
      <c r="Z1569" s="27">
        <f>ROUND(表2[[#This Row],[调整结果]]-表2[[#This Row],[14 ECI金额]],0)</f>
        <v>0</v>
      </c>
      <c r="AA1569" t="s">
        <v>2198</v>
      </c>
    </row>
  </sheetData>
  <phoneticPr fontId="1" type="noConversion"/>
  <conditionalFormatting sqref="AA1570:AA1048576">
    <cfRule type="cellIs" dxfId="45" priority="3" operator="lessThan">
      <formula>0</formula>
    </cfRule>
  </conditionalFormatting>
  <conditionalFormatting sqref="Z1">
    <cfRule type="cellIs" dxfId="44" priority="2" operator="lessThan">
      <formula>0</formula>
    </cfRule>
  </conditionalFormatting>
  <conditionalFormatting sqref="Z2:Z1569">
    <cfRule type="cellIs" dxfId="43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selection activeCell="H11" sqref="H11"/>
    </sheetView>
  </sheetViews>
  <sheetFormatPr defaultRowHeight="12.75" x14ac:dyDescent="0.2"/>
  <cols>
    <col min="1" max="1" width="10" bestFit="1" customWidth="1"/>
    <col min="2" max="2" width="15.7109375" customWidth="1"/>
    <col min="3" max="3" width="15.42578125" style="13" customWidth="1"/>
    <col min="4" max="4" width="15.140625" style="13" customWidth="1"/>
    <col min="5" max="5" width="13" style="13" customWidth="1"/>
    <col min="6" max="6" width="13.85546875" style="16" customWidth="1"/>
    <col min="7" max="7" width="14.7109375" style="13" customWidth="1"/>
    <col min="8" max="8" width="13.140625" style="16" customWidth="1"/>
    <col min="9" max="9" width="15.140625" customWidth="1"/>
    <col min="10" max="10" width="13.7109375" style="13" customWidth="1"/>
  </cols>
  <sheetData>
    <row r="1" spans="1:12" x14ac:dyDescent="0.2">
      <c r="A1" s="31" t="s">
        <v>87</v>
      </c>
      <c r="B1" s="13">
        <f>ROUND(GETPIVOTDATA(" 调整结果 ",$A$3)-GETPIVOTDATA(" 14 模型指标",$A$3),0)</f>
        <v>0</v>
      </c>
    </row>
    <row r="3" spans="1:12" s="1" customFormat="1" x14ac:dyDescent="0.2">
      <c r="A3" s="28" t="s">
        <v>48</v>
      </c>
      <c r="B3" s="1" t="s">
        <v>81</v>
      </c>
      <c r="C3" s="30" t="s">
        <v>83</v>
      </c>
      <c r="D3" s="14" t="s">
        <v>82</v>
      </c>
      <c r="E3" s="30" t="s">
        <v>121</v>
      </c>
      <c r="F3" s="29" t="s">
        <v>84</v>
      </c>
      <c r="G3" s="14" t="s">
        <v>415</v>
      </c>
      <c r="H3" s="29" t="s">
        <v>85</v>
      </c>
      <c r="I3" s="30" t="s">
        <v>86</v>
      </c>
      <c r="J3" s="30" t="s">
        <v>850</v>
      </c>
      <c r="K3" s="1" t="s">
        <v>96</v>
      </c>
      <c r="L3" s="1" t="s">
        <v>102</v>
      </c>
    </row>
    <row r="4" spans="1:12" x14ac:dyDescent="0.2">
      <c r="A4" s="12" t="s">
        <v>427</v>
      </c>
      <c r="B4" s="10">
        <v>184</v>
      </c>
      <c r="C4" s="14">
        <v>49278806.371165171</v>
      </c>
      <c r="D4" s="14">
        <v>267819.59984328895</v>
      </c>
      <c r="E4" s="14">
        <v>22478581.279999968</v>
      </c>
      <c r="F4" s="15">
        <v>9.2063654917639237E-2</v>
      </c>
      <c r="G4" s="14">
        <v>24548041.629999992</v>
      </c>
      <c r="H4" s="15">
        <v>9.2063657272472232E-2</v>
      </c>
      <c r="I4" s="14">
        <v>24548041.682933293</v>
      </c>
      <c r="J4" s="14">
        <v>17939.753926549525</v>
      </c>
      <c r="K4" s="14">
        <v>0</v>
      </c>
      <c r="L4" s="21">
        <v>0.55244152765724919</v>
      </c>
    </row>
    <row r="5" spans="1:12" x14ac:dyDescent="0.2">
      <c r="A5" s="44" t="s">
        <v>0</v>
      </c>
      <c r="B5" s="10">
        <v>179</v>
      </c>
      <c r="C5" s="14">
        <v>48143892.442831844</v>
      </c>
      <c r="D5" s="14">
        <v>268960.2929767142</v>
      </c>
      <c r="E5" s="14">
        <v>22043765.853333302</v>
      </c>
      <c r="F5" s="15">
        <v>9.3879619318935958E-2</v>
      </c>
      <c r="G5" s="14">
        <v>24113226.199999992</v>
      </c>
      <c r="H5" s="15">
        <v>9.3879621871432395E-2</v>
      </c>
      <c r="I5" s="14">
        <v>24113226.256266627</v>
      </c>
      <c r="J5" s="14">
        <v>17621.990014518578</v>
      </c>
      <c r="K5" s="14">
        <v>0</v>
      </c>
      <c r="L5" s="21">
        <v>0.54265622169845762</v>
      </c>
    </row>
    <row r="6" spans="1:12" x14ac:dyDescent="0.2">
      <c r="A6" s="44" t="s">
        <v>224</v>
      </c>
      <c r="B6" s="10">
        <v>5</v>
      </c>
      <c r="C6" s="14">
        <v>1134913.92833333</v>
      </c>
      <c r="D6" s="14">
        <v>226982.78566666599</v>
      </c>
      <c r="E6" s="14">
        <v>434815.42666666699</v>
      </c>
      <c r="F6" s="15">
        <v>7.6660873205014468E-9</v>
      </c>
      <c r="G6" s="14">
        <v>434815.43</v>
      </c>
      <c r="H6" s="15">
        <v>0</v>
      </c>
      <c r="I6" s="14">
        <v>434815.42666666699</v>
      </c>
      <c r="J6" s="14">
        <v>317.76391203094732</v>
      </c>
      <c r="K6" s="14">
        <v>0</v>
      </c>
      <c r="L6" s="21">
        <v>9.7853059587916166E-3</v>
      </c>
    </row>
    <row r="7" spans="1:12" x14ac:dyDescent="0.2">
      <c r="A7" s="12" t="s">
        <v>517</v>
      </c>
      <c r="B7" s="10">
        <v>85</v>
      </c>
      <c r="C7" s="14">
        <v>13593619.9945</v>
      </c>
      <c r="D7" s="14">
        <v>159924.9411117647</v>
      </c>
      <c r="E7" s="14">
        <v>5806376.9199999915</v>
      </c>
      <c r="F7" s="15">
        <v>6.4912504853372299E-2</v>
      </c>
      <c r="G7" s="14">
        <v>6183283.3899999997</v>
      </c>
      <c r="H7" s="15">
        <v>6.4912503820024225E-2</v>
      </c>
      <c r="I7" s="14">
        <v>6183283.3839999912</v>
      </c>
      <c r="J7" s="14">
        <v>4518.7548481393715</v>
      </c>
      <c r="K7" s="14">
        <v>0</v>
      </c>
      <c r="L7" s="21">
        <v>0.13915173204913947</v>
      </c>
    </row>
    <row r="8" spans="1:12" x14ac:dyDescent="0.2">
      <c r="A8" s="44" t="s">
        <v>351</v>
      </c>
      <c r="B8" s="10">
        <v>32</v>
      </c>
      <c r="C8" s="14">
        <v>6118108.4709999999</v>
      </c>
      <c r="D8" s="14">
        <v>191190.88971875</v>
      </c>
      <c r="E8" s="14">
        <v>2770135.8399999901</v>
      </c>
      <c r="F8" s="15">
        <v>0.13606064170485288</v>
      </c>
      <c r="G8" s="14">
        <v>3147042.3000000003</v>
      </c>
      <c r="H8" s="15">
        <v>0.13606064314882138</v>
      </c>
      <c r="I8" s="14">
        <v>3147042.3039999893</v>
      </c>
      <c r="J8" s="14">
        <v>2299.8642930222959</v>
      </c>
      <c r="K8" s="14">
        <v>0</v>
      </c>
      <c r="L8" s="21">
        <v>7.0822629376275356E-2</v>
      </c>
    </row>
    <row r="9" spans="1:12" x14ac:dyDescent="0.2">
      <c r="A9" s="44" t="s">
        <v>152</v>
      </c>
      <c r="B9" s="10">
        <v>20</v>
      </c>
      <c r="C9" s="14">
        <v>1754838.71</v>
      </c>
      <c r="D9" s="14">
        <v>87741.935499999992</v>
      </c>
      <c r="E9" s="14">
        <v>1167321.9333333333</v>
      </c>
      <c r="F9" s="15">
        <v>-2.8555391384799123E-9</v>
      </c>
      <c r="G9" s="14">
        <v>1167321.93</v>
      </c>
      <c r="H9" s="15">
        <v>0</v>
      </c>
      <c r="I9" s="14">
        <v>1167321.9333333333</v>
      </c>
      <c r="J9" s="14">
        <v>853.0810118195019</v>
      </c>
      <c r="K9" s="14">
        <v>0</v>
      </c>
      <c r="L9" s="21">
        <v>2.6270002326369793E-2</v>
      </c>
    </row>
    <row r="10" spans="1:12" x14ac:dyDescent="0.2">
      <c r="A10" s="44" t="s">
        <v>368</v>
      </c>
      <c r="B10" s="10">
        <v>13</v>
      </c>
      <c r="C10" s="14">
        <v>2700800</v>
      </c>
      <c r="D10" s="14">
        <v>207753.84615384616</v>
      </c>
      <c r="E10" s="14">
        <v>883519.81333333044</v>
      </c>
      <c r="F10" s="15">
        <v>7.5455801606949535E-9</v>
      </c>
      <c r="G10" s="14">
        <v>883519.82000000007</v>
      </c>
      <c r="H10" s="15">
        <v>0</v>
      </c>
      <c r="I10" s="14">
        <v>883519.81333333044</v>
      </c>
      <c r="J10" s="14">
        <v>645.67790152688656</v>
      </c>
      <c r="K10" s="14">
        <v>0</v>
      </c>
      <c r="L10" s="21">
        <v>1.988317608783649E-2</v>
      </c>
    </row>
    <row r="11" spans="1:12" x14ac:dyDescent="0.2">
      <c r="A11" s="44" t="s">
        <v>338</v>
      </c>
      <c r="B11" s="10">
        <v>7</v>
      </c>
      <c r="C11" s="14">
        <v>518320.81349999999</v>
      </c>
      <c r="D11" s="14">
        <v>74045.830499999996</v>
      </c>
      <c r="E11" s="14">
        <v>408086.88000000373</v>
      </c>
      <c r="F11" s="15">
        <v>2.450457681213436E-8</v>
      </c>
      <c r="G11" s="14">
        <v>408086.89</v>
      </c>
      <c r="H11" s="15">
        <v>0</v>
      </c>
      <c r="I11" s="14">
        <v>408086.88000000373</v>
      </c>
      <c r="J11" s="14">
        <v>298.23064105937306</v>
      </c>
      <c r="K11" s="14">
        <v>0</v>
      </c>
      <c r="L11" s="21">
        <v>9.183793245748792E-3</v>
      </c>
    </row>
    <row r="12" spans="1:12" x14ac:dyDescent="0.2">
      <c r="A12" s="44" t="s">
        <v>539</v>
      </c>
      <c r="B12" s="10">
        <v>7</v>
      </c>
      <c r="C12" s="14">
        <v>1247160</v>
      </c>
      <c r="D12" s="14">
        <v>178165.71428571429</v>
      </c>
      <c r="E12" s="14">
        <v>329782.69333332998</v>
      </c>
      <c r="F12" s="15">
        <v>-1.010765593445484E-8</v>
      </c>
      <c r="G12" s="14">
        <v>329782.69</v>
      </c>
      <c r="H12" s="15">
        <v>0</v>
      </c>
      <c r="I12" s="14">
        <v>329782.69333332998</v>
      </c>
      <c r="J12" s="14">
        <v>241.00579769456138</v>
      </c>
      <c r="K12" s="14">
        <v>0</v>
      </c>
      <c r="L12" s="21">
        <v>7.4215962826333784E-3</v>
      </c>
    </row>
    <row r="13" spans="1:12" x14ac:dyDescent="0.2">
      <c r="A13" s="44" t="s">
        <v>371</v>
      </c>
      <c r="B13" s="10">
        <v>6</v>
      </c>
      <c r="C13" s="14">
        <v>1254392</v>
      </c>
      <c r="D13" s="14">
        <v>209065.33333333334</v>
      </c>
      <c r="E13" s="14">
        <v>247529.76000000298</v>
      </c>
      <c r="F13" s="15">
        <v>-1.1990408665951691E-14</v>
      </c>
      <c r="G13" s="14">
        <v>247529.76</v>
      </c>
      <c r="H13" s="15">
        <v>0</v>
      </c>
      <c r="I13" s="14">
        <v>247529.76000000298</v>
      </c>
      <c r="J13" s="14">
        <v>180.89520301675216</v>
      </c>
      <c r="K13" s="14">
        <v>0</v>
      </c>
      <c r="L13" s="21">
        <v>5.5705347302756371E-3</v>
      </c>
    </row>
    <row r="14" spans="1:12" x14ac:dyDescent="0.2">
      <c r="A14" s="12" t="s">
        <v>544</v>
      </c>
      <c r="B14" s="10">
        <v>103</v>
      </c>
      <c r="C14" s="14">
        <v>33494748.759418201</v>
      </c>
      <c r="D14" s="14">
        <v>325191.73552833206</v>
      </c>
      <c r="E14" s="14">
        <v>12184754.960000008</v>
      </c>
      <c r="F14" s="15">
        <v>0.1247023304931516</v>
      </c>
      <c r="G14" s="14">
        <v>13704222.299999999</v>
      </c>
      <c r="H14" s="15">
        <v>0.12470233246282714</v>
      </c>
      <c r="I14" s="14">
        <v>13704222.324000012</v>
      </c>
      <c r="J14" s="14">
        <v>10015.070832237141</v>
      </c>
      <c r="K14" s="14">
        <v>0</v>
      </c>
      <c r="L14" s="21">
        <v>0.30840674029361098</v>
      </c>
    </row>
    <row r="15" spans="1:12" x14ac:dyDescent="0.2">
      <c r="A15" s="44" t="s">
        <v>7</v>
      </c>
      <c r="B15" s="10">
        <v>42</v>
      </c>
      <c r="C15" s="14">
        <v>14497372.089418201</v>
      </c>
      <c r="D15" s="14">
        <v>345175.52593852859</v>
      </c>
      <c r="E15" s="14">
        <v>5237457.2266666722</v>
      </c>
      <c r="F15" s="15">
        <v>0.15428197469931404</v>
      </c>
      <c r="G15" s="14">
        <v>6045502.4699999988</v>
      </c>
      <c r="H15" s="15">
        <v>0.15428197391012843</v>
      </c>
      <c r="I15" s="14">
        <v>6045502.4658666728</v>
      </c>
      <c r="J15" s="14">
        <v>4418.064300232887</v>
      </c>
      <c r="K15" s="14">
        <v>0</v>
      </c>
      <c r="L15" s="21">
        <v>0.13605104068325724</v>
      </c>
    </row>
    <row r="16" spans="1:12" x14ac:dyDescent="0.2">
      <c r="A16" s="44" t="s">
        <v>2139</v>
      </c>
      <c r="B16" s="10">
        <v>14</v>
      </c>
      <c r="C16" s="14">
        <v>3735719.7449999996</v>
      </c>
      <c r="D16" s="14">
        <v>266837.12464285712</v>
      </c>
      <c r="E16" s="14">
        <v>2551298.3200000096</v>
      </c>
      <c r="F16" s="15">
        <v>0.13115572858605939</v>
      </c>
      <c r="G16" s="14">
        <v>2885915.71</v>
      </c>
      <c r="H16" s="15">
        <v>0.13115572832475886</v>
      </c>
      <c r="I16" s="14">
        <v>2885915.7093333444</v>
      </c>
      <c r="J16" s="14">
        <v>2109.0324982704442</v>
      </c>
      <c r="K16" s="14">
        <v>0</v>
      </c>
      <c r="L16" s="21">
        <v>6.4946104611781838E-2</v>
      </c>
    </row>
    <row r="17" spans="1:12" x14ac:dyDescent="0.2">
      <c r="A17" s="44" t="s">
        <v>12</v>
      </c>
      <c r="B17" s="10">
        <v>24</v>
      </c>
      <c r="C17" s="14">
        <v>8662149.7049999982</v>
      </c>
      <c r="D17" s="14">
        <v>360922.90437499993</v>
      </c>
      <c r="E17" s="14">
        <v>2244698.0400000028</v>
      </c>
      <c r="F17" s="15">
        <v>9.5031401194610954E-2</v>
      </c>
      <c r="G17" s="14">
        <v>2458014.84</v>
      </c>
      <c r="H17" s="15">
        <v>9.5031407134535506E-2</v>
      </c>
      <c r="I17" s="14">
        <v>2458014.8533333368</v>
      </c>
      <c r="J17" s="14">
        <v>1796.3217671762816</v>
      </c>
      <c r="K17" s="14">
        <v>0</v>
      </c>
      <c r="L17" s="21">
        <v>5.531640764337413E-2</v>
      </c>
    </row>
    <row r="18" spans="1:12" x14ac:dyDescent="0.2">
      <c r="A18" s="44" t="s">
        <v>377</v>
      </c>
      <c r="B18" s="10">
        <v>12</v>
      </c>
      <c r="C18" s="14">
        <v>3739836.14</v>
      </c>
      <c r="D18" s="14">
        <v>311653.01166666666</v>
      </c>
      <c r="E18" s="14">
        <v>1689796.3199999966</v>
      </c>
      <c r="F18" s="15">
        <v>7.0493123100187294E-2</v>
      </c>
      <c r="G18" s="14">
        <v>1808915.3399999999</v>
      </c>
      <c r="H18" s="15">
        <v>7.0493128860248833E-2</v>
      </c>
      <c r="I18" s="14">
        <v>1808915.3497333308</v>
      </c>
      <c r="J18" s="14">
        <v>1321.9586583452678</v>
      </c>
      <c r="K18" s="14">
        <v>0</v>
      </c>
      <c r="L18" s="21">
        <v>4.0708744596278434E-2</v>
      </c>
    </row>
    <row r="19" spans="1:12" x14ac:dyDescent="0.2">
      <c r="A19" s="44" t="s">
        <v>379</v>
      </c>
      <c r="B19" s="10">
        <v>11</v>
      </c>
      <c r="C19" s="14">
        <v>2859671.08</v>
      </c>
      <c r="D19" s="14">
        <v>259970.09818181818</v>
      </c>
      <c r="E19" s="14">
        <v>461505.05333332997</v>
      </c>
      <c r="F19" s="15">
        <v>9.6139546785468877E-2</v>
      </c>
      <c r="G19" s="14">
        <v>505873.93999999994</v>
      </c>
      <c r="H19" s="15">
        <v>9.6139559208583192E-2</v>
      </c>
      <c r="I19" s="14">
        <v>505873.94573332998</v>
      </c>
      <c r="J19" s="14">
        <v>369.69360821226138</v>
      </c>
      <c r="K19" s="14">
        <v>0</v>
      </c>
      <c r="L19" s="21">
        <v>1.1384442758919385E-2</v>
      </c>
    </row>
    <row r="20" spans="1:12" x14ac:dyDescent="0.2">
      <c r="A20" s="12" t="s">
        <v>49</v>
      </c>
      <c r="B20" s="10">
        <v>372</v>
      </c>
      <c r="C20" s="14">
        <v>96367175.125083372</v>
      </c>
      <c r="D20" s="14">
        <v>259051.54603517035</v>
      </c>
      <c r="E20" s="14">
        <v>40469713.159999974</v>
      </c>
      <c r="F20" s="15">
        <v>9.799511413191464E-2</v>
      </c>
      <c r="G20" s="14">
        <v>44435547.320000015</v>
      </c>
      <c r="H20" s="15">
        <v>9.7995115884664807E-2</v>
      </c>
      <c r="I20" s="14">
        <v>44435547.390933312</v>
      </c>
      <c r="J20" s="14">
        <v>32473.579606926021</v>
      </c>
      <c r="K20" s="14">
        <v>0</v>
      </c>
      <c r="L20" s="21">
        <v>1</v>
      </c>
    </row>
    <row r="21" spans="1:12" x14ac:dyDescent="0.2">
      <c r="C21"/>
      <c r="D21"/>
      <c r="E21"/>
      <c r="F21"/>
      <c r="G21"/>
      <c r="H21"/>
      <c r="J21"/>
    </row>
    <row r="22" spans="1:12" x14ac:dyDescent="0.2">
      <c r="C22"/>
      <c r="D22"/>
      <c r="E22"/>
      <c r="F22"/>
      <c r="G22"/>
      <c r="H22"/>
      <c r="J22"/>
    </row>
    <row r="23" spans="1:12" x14ac:dyDescent="0.2">
      <c r="C23"/>
      <c r="D23"/>
      <c r="E23"/>
      <c r="F23"/>
      <c r="G23"/>
      <c r="H23"/>
      <c r="J23"/>
    </row>
    <row r="24" spans="1:12" x14ac:dyDescent="0.2">
      <c r="C24"/>
      <c r="D24"/>
      <c r="E24"/>
      <c r="F24"/>
      <c r="G24"/>
      <c r="H24"/>
      <c r="J24"/>
    </row>
    <row r="25" spans="1:12" x14ac:dyDescent="0.2">
      <c r="C25"/>
      <c r="D25"/>
      <c r="E25"/>
      <c r="F25"/>
      <c r="G25"/>
      <c r="H25"/>
      <c r="J25"/>
    </row>
    <row r="26" spans="1:12" x14ac:dyDescent="0.2">
      <c r="C26"/>
      <c r="D26"/>
      <c r="E26"/>
      <c r="F26"/>
      <c r="G26"/>
      <c r="H26"/>
      <c r="J26"/>
    </row>
    <row r="27" spans="1:12" x14ac:dyDescent="0.2">
      <c r="C27"/>
      <c r="D27"/>
      <c r="E27"/>
      <c r="F27"/>
      <c r="G27"/>
      <c r="H27"/>
      <c r="J27"/>
    </row>
    <row r="28" spans="1:12" x14ac:dyDescent="0.2">
      <c r="C28"/>
      <c r="D28"/>
      <c r="E28"/>
      <c r="F28"/>
      <c r="G28"/>
      <c r="H28"/>
      <c r="J28"/>
    </row>
    <row r="29" spans="1:12" x14ac:dyDescent="0.2">
      <c r="C29"/>
      <c r="D29"/>
      <c r="E29"/>
      <c r="F29"/>
      <c r="G29"/>
      <c r="H29"/>
      <c r="J29"/>
    </row>
    <row r="30" spans="1:12" x14ac:dyDescent="0.2">
      <c r="C30"/>
      <c r="D30"/>
      <c r="E30"/>
      <c r="F30"/>
      <c r="G30"/>
      <c r="H30"/>
      <c r="J30"/>
    </row>
    <row r="31" spans="1:12" x14ac:dyDescent="0.2">
      <c r="C31"/>
      <c r="D31"/>
      <c r="E31"/>
      <c r="F31"/>
      <c r="G31"/>
      <c r="H31"/>
      <c r="J31"/>
    </row>
    <row r="32" spans="1:12" x14ac:dyDescent="0.2">
      <c r="C32"/>
      <c r="D32"/>
      <c r="E32"/>
      <c r="F32"/>
      <c r="G32"/>
      <c r="H32"/>
      <c r="J32"/>
    </row>
    <row r="33" spans="3:10" x14ac:dyDescent="0.2">
      <c r="C33"/>
      <c r="D33"/>
      <c r="E33"/>
      <c r="F33"/>
      <c r="G33"/>
      <c r="H33"/>
      <c r="J33"/>
    </row>
    <row r="34" spans="3:10" x14ac:dyDescent="0.2">
      <c r="C34"/>
      <c r="D34"/>
      <c r="E34"/>
      <c r="F34"/>
      <c r="G34"/>
      <c r="H34"/>
      <c r="J34"/>
    </row>
    <row r="35" spans="3:10" x14ac:dyDescent="0.2">
      <c r="C35"/>
      <c r="D35"/>
      <c r="E35"/>
      <c r="F35"/>
      <c r="G35"/>
      <c r="H35"/>
      <c r="J35"/>
    </row>
    <row r="36" spans="3:10" x14ac:dyDescent="0.2">
      <c r="C36"/>
      <c r="D36"/>
      <c r="E36"/>
      <c r="F36"/>
      <c r="G36"/>
      <c r="H36"/>
      <c r="J36"/>
    </row>
    <row r="37" spans="3:10" x14ac:dyDescent="0.2">
      <c r="C37"/>
      <c r="D37"/>
      <c r="E37"/>
      <c r="F37"/>
      <c r="G37"/>
      <c r="H37"/>
      <c r="J37"/>
    </row>
    <row r="38" spans="3:10" x14ac:dyDescent="0.2">
      <c r="C38"/>
      <c r="D38"/>
      <c r="E38"/>
      <c r="F38"/>
      <c r="G38"/>
      <c r="H38"/>
      <c r="J38"/>
    </row>
    <row r="39" spans="3:10" x14ac:dyDescent="0.2">
      <c r="C39"/>
      <c r="D39"/>
      <c r="E39"/>
      <c r="F39"/>
      <c r="G39"/>
      <c r="H39"/>
      <c r="J39"/>
    </row>
    <row r="40" spans="3:10" x14ac:dyDescent="0.2">
      <c r="C40"/>
      <c r="D40"/>
      <c r="E40"/>
      <c r="F40"/>
      <c r="G40"/>
      <c r="H40"/>
      <c r="J40"/>
    </row>
    <row r="41" spans="3:10" x14ac:dyDescent="0.2">
      <c r="C41"/>
      <c r="D41"/>
      <c r="E41"/>
      <c r="F41"/>
      <c r="G41"/>
      <c r="H41"/>
      <c r="J41"/>
    </row>
    <row r="42" spans="3:10" x14ac:dyDescent="0.2">
      <c r="C42"/>
      <c r="D42"/>
      <c r="E42"/>
      <c r="F42"/>
      <c r="G42"/>
      <c r="H42"/>
      <c r="J42"/>
    </row>
    <row r="43" spans="3:10" x14ac:dyDescent="0.2">
      <c r="C43"/>
      <c r="D43"/>
      <c r="E43"/>
      <c r="F43"/>
      <c r="G43"/>
      <c r="H43"/>
      <c r="J43"/>
    </row>
    <row r="44" spans="3:10" x14ac:dyDescent="0.2">
      <c r="C44"/>
      <c r="D44"/>
      <c r="E44"/>
      <c r="F44"/>
      <c r="G44"/>
      <c r="H44"/>
      <c r="J44"/>
    </row>
    <row r="45" spans="3:10" x14ac:dyDescent="0.2">
      <c r="C45"/>
      <c r="D45"/>
      <c r="E45"/>
      <c r="F45"/>
      <c r="G45"/>
      <c r="H45"/>
      <c r="J45"/>
    </row>
    <row r="46" spans="3:10" x14ac:dyDescent="0.2">
      <c r="C46"/>
      <c r="D46"/>
      <c r="E46"/>
      <c r="F46"/>
      <c r="G46"/>
      <c r="H46"/>
    </row>
    <row r="47" spans="3:10" x14ac:dyDescent="0.2">
      <c r="C47"/>
      <c r="D47"/>
      <c r="E47"/>
      <c r="F47"/>
      <c r="G47"/>
      <c r="H47"/>
    </row>
    <row r="48" spans="3:10" x14ac:dyDescent="0.2">
      <c r="C48"/>
      <c r="D48"/>
      <c r="E48"/>
      <c r="F48"/>
      <c r="G48"/>
      <c r="H48"/>
    </row>
    <row r="49" spans="3:8" x14ac:dyDescent="0.2">
      <c r="C49"/>
      <c r="D49"/>
      <c r="E49"/>
      <c r="F49"/>
      <c r="G49"/>
      <c r="H49"/>
    </row>
    <row r="50" spans="3:8" x14ac:dyDescent="0.2">
      <c r="F50"/>
      <c r="H50"/>
    </row>
    <row r="51" spans="3:8" x14ac:dyDescent="0.2">
      <c r="F51"/>
      <c r="H51"/>
    </row>
    <row r="52" spans="3:8" x14ac:dyDescent="0.2">
      <c r="F52"/>
      <c r="H52"/>
    </row>
    <row r="53" spans="3:8" x14ac:dyDescent="0.2">
      <c r="F53"/>
      <c r="H53"/>
    </row>
    <row r="54" spans="3:8" x14ac:dyDescent="0.2">
      <c r="F54"/>
      <c r="H54"/>
    </row>
    <row r="55" spans="3:8" x14ac:dyDescent="0.2">
      <c r="F55"/>
      <c r="H55"/>
    </row>
    <row r="56" spans="3:8" x14ac:dyDescent="0.2">
      <c r="F56"/>
      <c r="H56"/>
    </row>
    <row r="57" spans="3:8" x14ac:dyDescent="0.2">
      <c r="F57"/>
      <c r="H57"/>
    </row>
    <row r="58" spans="3:8" x14ac:dyDescent="0.2">
      <c r="F58"/>
      <c r="H58"/>
    </row>
    <row r="59" spans="3:8" x14ac:dyDescent="0.2">
      <c r="F59"/>
      <c r="H59"/>
    </row>
    <row r="60" spans="3:8" x14ac:dyDescent="0.2">
      <c r="F60"/>
      <c r="H60"/>
    </row>
    <row r="61" spans="3:8" x14ac:dyDescent="0.2">
      <c r="F61"/>
      <c r="H61"/>
    </row>
    <row r="62" spans="3:8" x14ac:dyDescent="0.2">
      <c r="F62"/>
      <c r="H62"/>
    </row>
    <row r="63" spans="3:8" x14ac:dyDescent="0.2">
      <c r="F63"/>
      <c r="H63"/>
    </row>
    <row r="64" spans="3:8" x14ac:dyDescent="0.2">
      <c r="F64"/>
      <c r="H64"/>
    </row>
    <row r="65" spans="6:8" x14ac:dyDescent="0.2">
      <c r="F65"/>
      <c r="H65"/>
    </row>
    <row r="66" spans="6:8" x14ac:dyDescent="0.2">
      <c r="F66"/>
      <c r="H66"/>
    </row>
    <row r="67" spans="6:8" x14ac:dyDescent="0.2">
      <c r="F67"/>
      <c r="H67"/>
    </row>
    <row r="68" spans="6:8" x14ac:dyDescent="0.2">
      <c r="F68"/>
      <c r="H68"/>
    </row>
    <row r="69" spans="6:8" x14ac:dyDescent="0.2">
      <c r="F69"/>
      <c r="H69"/>
    </row>
    <row r="70" spans="6:8" x14ac:dyDescent="0.2">
      <c r="F70"/>
      <c r="H70"/>
    </row>
    <row r="71" spans="6:8" x14ac:dyDescent="0.2">
      <c r="F71"/>
      <c r="H71"/>
    </row>
    <row r="72" spans="6:8" x14ac:dyDescent="0.2">
      <c r="F72"/>
      <c r="H72"/>
    </row>
    <row r="73" spans="6:8" x14ac:dyDescent="0.2">
      <c r="F73"/>
      <c r="H73"/>
    </row>
    <row r="74" spans="6:8" x14ac:dyDescent="0.2">
      <c r="F74"/>
      <c r="H74"/>
    </row>
    <row r="75" spans="6:8" x14ac:dyDescent="0.2">
      <c r="F75"/>
      <c r="H75"/>
    </row>
    <row r="76" spans="6:8" x14ac:dyDescent="0.2">
      <c r="F76"/>
      <c r="H76"/>
    </row>
    <row r="77" spans="6:8" x14ac:dyDescent="0.2">
      <c r="F77"/>
      <c r="H77"/>
    </row>
    <row r="78" spans="6:8" x14ac:dyDescent="0.2">
      <c r="F78"/>
      <c r="H78"/>
    </row>
    <row r="79" spans="6:8" x14ac:dyDescent="0.2">
      <c r="F79"/>
      <c r="H79"/>
    </row>
    <row r="80" spans="6:8" x14ac:dyDescent="0.2">
      <c r="F80"/>
      <c r="H80"/>
    </row>
    <row r="81" spans="6:8" x14ac:dyDescent="0.2">
      <c r="F81"/>
      <c r="H81"/>
    </row>
    <row r="82" spans="6:8" x14ac:dyDescent="0.2">
      <c r="F82"/>
      <c r="H82"/>
    </row>
    <row r="83" spans="6:8" x14ac:dyDescent="0.2">
      <c r="F83"/>
      <c r="H83"/>
    </row>
    <row r="84" spans="6:8" x14ac:dyDescent="0.2">
      <c r="F84"/>
      <c r="H84"/>
    </row>
    <row r="85" spans="6:8" x14ac:dyDescent="0.2">
      <c r="F85"/>
      <c r="H85"/>
    </row>
    <row r="86" spans="6:8" x14ac:dyDescent="0.2">
      <c r="F86"/>
      <c r="H86"/>
    </row>
    <row r="87" spans="6:8" x14ac:dyDescent="0.2">
      <c r="F87"/>
      <c r="H87"/>
    </row>
    <row r="88" spans="6:8" x14ac:dyDescent="0.2">
      <c r="F88"/>
      <c r="H88"/>
    </row>
    <row r="89" spans="6:8" x14ac:dyDescent="0.2">
      <c r="F89"/>
      <c r="H89"/>
    </row>
    <row r="90" spans="6:8" x14ac:dyDescent="0.2">
      <c r="F90"/>
      <c r="H90"/>
    </row>
    <row r="91" spans="6:8" x14ac:dyDescent="0.2">
      <c r="F91"/>
      <c r="H91"/>
    </row>
    <row r="92" spans="6:8" x14ac:dyDescent="0.2">
      <c r="F92"/>
      <c r="H92"/>
    </row>
    <row r="93" spans="6:8" x14ac:dyDescent="0.2">
      <c r="F93"/>
      <c r="H93"/>
    </row>
    <row r="94" spans="6:8" x14ac:dyDescent="0.2">
      <c r="F94"/>
      <c r="H94"/>
    </row>
    <row r="95" spans="6:8" x14ac:dyDescent="0.2">
      <c r="F95"/>
      <c r="H95"/>
    </row>
    <row r="96" spans="6:8" x14ac:dyDescent="0.2">
      <c r="F96"/>
      <c r="H96"/>
    </row>
    <row r="97" spans="6:8" x14ac:dyDescent="0.2">
      <c r="F97"/>
      <c r="H97"/>
    </row>
    <row r="98" spans="6:8" x14ac:dyDescent="0.2">
      <c r="F98"/>
      <c r="H98"/>
    </row>
    <row r="99" spans="6:8" x14ac:dyDescent="0.2">
      <c r="F99"/>
      <c r="H99"/>
    </row>
    <row r="100" spans="6:8" x14ac:dyDescent="0.2">
      <c r="F100"/>
      <c r="H100"/>
    </row>
    <row r="101" spans="6:8" x14ac:dyDescent="0.2">
      <c r="F101"/>
      <c r="H101"/>
    </row>
    <row r="102" spans="6:8" x14ac:dyDescent="0.2">
      <c r="F102"/>
      <c r="H102"/>
    </row>
    <row r="103" spans="6:8" x14ac:dyDescent="0.2">
      <c r="F103"/>
      <c r="H103"/>
    </row>
    <row r="104" spans="6:8" x14ac:dyDescent="0.2">
      <c r="F104"/>
      <c r="H104"/>
    </row>
    <row r="105" spans="6:8" x14ac:dyDescent="0.2">
      <c r="F105"/>
      <c r="H105"/>
    </row>
    <row r="106" spans="6:8" x14ac:dyDescent="0.2">
      <c r="F106"/>
      <c r="H106"/>
    </row>
    <row r="107" spans="6:8" x14ac:dyDescent="0.2">
      <c r="F107"/>
      <c r="H107"/>
    </row>
    <row r="108" spans="6:8" x14ac:dyDescent="0.2">
      <c r="F108"/>
      <c r="H108"/>
    </row>
    <row r="109" spans="6:8" x14ac:dyDescent="0.2">
      <c r="F109"/>
      <c r="H109"/>
    </row>
    <row r="110" spans="6:8" x14ac:dyDescent="0.2">
      <c r="F110"/>
      <c r="H110"/>
    </row>
    <row r="111" spans="6:8" x14ac:dyDescent="0.2">
      <c r="F111"/>
      <c r="H111"/>
    </row>
    <row r="112" spans="6:8" x14ac:dyDescent="0.2">
      <c r="F112"/>
      <c r="H112"/>
    </row>
    <row r="113" spans="6:8" x14ac:dyDescent="0.2">
      <c r="F113"/>
      <c r="H113"/>
    </row>
    <row r="114" spans="6:8" x14ac:dyDescent="0.2">
      <c r="F114"/>
      <c r="H114"/>
    </row>
    <row r="115" spans="6:8" x14ac:dyDescent="0.2">
      <c r="F115"/>
      <c r="H115"/>
    </row>
    <row r="116" spans="6:8" x14ac:dyDescent="0.2">
      <c r="F116"/>
      <c r="H116"/>
    </row>
    <row r="117" spans="6:8" x14ac:dyDescent="0.2">
      <c r="F117"/>
      <c r="H117"/>
    </row>
    <row r="118" spans="6:8" x14ac:dyDescent="0.2">
      <c r="F118"/>
      <c r="H118"/>
    </row>
    <row r="119" spans="6:8" x14ac:dyDescent="0.2">
      <c r="F119"/>
      <c r="H119"/>
    </row>
    <row r="120" spans="6:8" x14ac:dyDescent="0.2">
      <c r="F120"/>
      <c r="H120"/>
    </row>
    <row r="121" spans="6:8" x14ac:dyDescent="0.2">
      <c r="F121"/>
      <c r="H121"/>
    </row>
    <row r="122" spans="6:8" x14ac:dyDescent="0.2">
      <c r="F122"/>
      <c r="H122"/>
    </row>
    <row r="123" spans="6:8" x14ac:dyDescent="0.2">
      <c r="F123"/>
      <c r="H123"/>
    </row>
    <row r="124" spans="6:8" x14ac:dyDescent="0.2">
      <c r="F124"/>
      <c r="H124"/>
    </row>
    <row r="125" spans="6:8" x14ac:dyDescent="0.2">
      <c r="F125"/>
      <c r="H125"/>
    </row>
    <row r="126" spans="6:8" x14ac:dyDescent="0.2">
      <c r="F126"/>
      <c r="H126"/>
    </row>
    <row r="127" spans="6:8" x14ac:dyDescent="0.2">
      <c r="F127"/>
      <c r="H127"/>
    </row>
    <row r="128" spans="6:8" x14ac:dyDescent="0.2">
      <c r="F128"/>
      <c r="H128"/>
    </row>
    <row r="129" spans="6:8" x14ac:dyDescent="0.2">
      <c r="F129"/>
      <c r="H129"/>
    </row>
    <row r="130" spans="6:8" x14ac:dyDescent="0.2">
      <c r="F130"/>
      <c r="H130"/>
    </row>
    <row r="131" spans="6:8" x14ac:dyDescent="0.2">
      <c r="F131"/>
      <c r="H131"/>
    </row>
    <row r="132" spans="6:8" x14ac:dyDescent="0.2">
      <c r="F132"/>
      <c r="H132"/>
    </row>
    <row r="133" spans="6:8" x14ac:dyDescent="0.2">
      <c r="F133"/>
      <c r="H133"/>
    </row>
    <row r="134" spans="6:8" x14ac:dyDescent="0.2">
      <c r="F134"/>
      <c r="H134"/>
    </row>
    <row r="135" spans="6:8" x14ac:dyDescent="0.2">
      <c r="F135"/>
      <c r="H135"/>
    </row>
    <row r="136" spans="6:8" x14ac:dyDescent="0.2">
      <c r="F136"/>
      <c r="H136"/>
    </row>
    <row r="137" spans="6:8" x14ac:dyDescent="0.2">
      <c r="F137"/>
      <c r="H137"/>
    </row>
    <row r="138" spans="6:8" x14ac:dyDescent="0.2">
      <c r="F138"/>
      <c r="H138"/>
    </row>
    <row r="139" spans="6:8" x14ac:dyDescent="0.2">
      <c r="F139"/>
      <c r="H139"/>
    </row>
    <row r="140" spans="6:8" x14ac:dyDescent="0.2">
      <c r="F140"/>
      <c r="H140"/>
    </row>
    <row r="141" spans="6:8" x14ac:dyDescent="0.2">
      <c r="F141"/>
      <c r="H141"/>
    </row>
    <row r="142" spans="6:8" x14ac:dyDescent="0.2">
      <c r="F142"/>
      <c r="H142"/>
    </row>
    <row r="143" spans="6:8" x14ac:dyDescent="0.2">
      <c r="F143"/>
      <c r="H143"/>
    </row>
    <row r="144" spans="6:8" x14ac:dyDescent="0.2">
      <c r="F144"/>
      <c r="H144"/>
    </row>
    <row r="145" spans="6:8" x14ac:dyDescent="0.2">
      <c r="F145"/>
      <c r="H145"/>
    </row>
    <row r="146" spans="6:8" x14ac:dyDescent="0.2">
      <c r="F146"/>
      <c r="H146"/>
    </row>
    <row r="147" spans="6:8" x14ac:dyDescent="0.2">
      <c r="F147"/>
      <c r="H147"/>
    </row>
    <row r="148" spans="6:8" x14ac:dyDescent="0.2">
      <c r="F148"/>
      <c r="H148"/>
    </row>
    <row r="149" spans="6:8" x14ac:dyDescent="0.2">
      <c r="F149"/>
      <c r="H149"/>
    </row>
    <row r="150" spans="6:8" x14ac:dyDescent="0.2">
      <c r="F150"/>
      <c r="H150"/>
    </row>
    <row r="151" spans="6:8" x14ac:dyDescent="0.2">
      <c r="F151"/>
      <c r="H151"/>
    </row>
    <row r="152" spans="6:8" x14ac:dyDescent="0.2">
      <c r="F152"/>
      <c r="H152"/>
    </row>
    <row r="153" spans="6:8" x14ac:dyDescent="0.2">
      <c r="F153"/>
      <c r="H153"/>
    </row>
    <row r="154" spans="6:8" x14ac:dyDescent="0.2">
      <c r="F154"/>
      <c r="H154"/>
    </row>
    <row r="155" spans="6:8" x14ac:dyDescent="0.2">
      <c r="F155"/>
      <c r="H155"/>
    </row>
    <row r="156" spans="6:8" x14ac:dyDescent="0.2">
      <c r="F156"/>
      <c r="H156"/>
    </row>
    <row r="157" spans="6:8" x14ac:dyDescent="0.2">
      <c r="F157"/>
      <c r="H157"/>
    </row>
    <row r="158" spans="6:8" x14ac:dyDescent="0.2">
      <c r="F158"/>
      <c r="H158"/>
    </row>
    <row r="159" spans="6:8" x14ac:dyDescent="0.2">
      <c r="F159"/>
      <c r="H159"/>
    </row>
    <row r="160" spans="6:8" x14ac:dyDescent="0.2">
      <c r="F160"/>
      <c r="H160"/>
    </row>
  </sheetData>
  <phoneticPr fontId="1" type="noConversion"/>
  <conditionalFormatting sqref="B1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"/>
  <sheetViews>
    <sheetView tabSelected="1" workbookViewId="0">
      <selection activeCell="H13" sqref="H13"/>
    </sheetView>
  </sheetViews>
  <sheetFormatPr defaultRowHeight="12.75" x14ac:dyDescent="0.2"/>
  <sheetData>
    <row r="1" spans="1:56" ht="75.75" thickBot="1" x14ac:dyDescent="0.25">
      <c r="A1" s="55" t="s">
        <v>2199</v>
      </c>
      <c r="B1" s="56" t="s">
        <v>2200</v>
      </c>
      <c r="C1" s="56" t="s">
        <v>2201</v>
      </c>
      <c r="D1" s="56" t="s">
        <v>2202</v>
      </c>
      <c r="E1" s="56" t="s">
        <v>2203</v>
      </c>
      <c r="F1" s="56" t="s">
        <v>2204</v>
      </c>
      <c r="G1" s="55" t="s">
        <v>2205</v>
      </c>
      <c r="H1" s="55" t="s">
        <v>2206</v>
      </c>
      <c r="I1" s="55" t="s">
        <v>2207</v>
      </c>
      <c r="J1" s="55" t="s">
        <v>2208</v>
      </c>
      <c r="K1" s="55" t="s">
        <v>2209</v>
      </c>
      <c r="L1" s="55" t="s">
        <v>2210</v>
      </c>
      <c r="M1" s="56" t="s">
        <v>99</v>
      </c>
      <c r="N1" s="56" t="s">
        <v>100</v>
      </c>
      <c r="O1" s="56" t="s">
        <v>2211</v>
      </c>
      <c r="P1" s="55" t="s">
        <v>2212</v>
      </c>
      <c r="Q1" s="55" t="s">
        <v>2213</v>
      </c>
      <c r="R1" s="55" t="s">
        <v>2214</v>
      </c>
      <c r="S1" s="55" t="s">
        <v>2215</v>
      </c>
      <c r="T1" s="55" t="s">
        <v>2216</v>
      </c>
      <c r="U1" s="55" t="s">
        <v>2217</v>
      </c>
      <c r="V1" s="55" t="s">
        <v>2218</v>
      </c>
      <c r="W1" s="57" t="s">
        <v>2219</v>
      </c>
      <c r="X1" s="57" t="s">
        <v>2220</v>
      </c>
      <c r="Y1" s="58" t="s">
        <v>2221</v>
      </c>
      <c r="Z1" s="55" t="s">
        <v>2222</v>
      </c>
      <c r="AA1" s="55" t="s">
        <v>2223</v>
      </c>
      <c r="AB1" s="58" t="s">
        <v>2224</v>
      </c>
      <c r="AC1" s="58" t="s">
        <v>2225</v>
      </c>
      <c r="AD1" s="55" t="s">
        <v>2226</v>
      </c>
      <c r="AE1" s="55" t="s">
        <v>2227</v>
      </c>
      <c r="AF1" s="55" t="s">
        <v>2228</v>
      </c>
      <c r="AG1" s="55" t="s">
        <v>2229</v>
      </c>
      <c r="AH1" s="55" t="s">
        <v>2230</v>
      </c>
      <c r="AI1" s="55" t="s">
        <v>2231</v>
      </c>
      <c r="AJ1" s="59" t="s">
        <v>2232</v>
      </c>
      <c r="AK1" s="55" t="s">
        <v>2233</v>
      </c>
      <c r="AL1" s="55" t="s">
        <v>2234</v>
      </c>
      <c r="AM1" s="60" t="s">
        <v>2235</v>
      </c>
      <c r="AN1" s="60" t="s">
        <v>2236</v>
      </c>
      <c r="AO1" s="60" t="s">
        <v>2237</v>
      </c>
      <c r="AP1" s="60" t="s">
        <v>2238</v>
      </c>
      <c r="AQ1" s="61" t="s">
        <v>2239</v>
      </c>
      <c r="AR1" s="61" t="s">
        <v>2240</v>
      </c>
      <c r="AS1" s="61" t="s">
        <v>2241</v>
      </c>
      <c r="AT1" s="61" t="s">
        <v>2242</v>
      </c>
      <c r="AU1" s="61" t="s">
        <v>2243</v>
      </c>
      <c r="AV1" s="61" t="s">
        <v>2244</v>
      </c>
      <c r="AW1" s="61" t="s">
        <v>2245</v>
      </c>
      <c r="AX1" s="61" t="s">
        <v>2246</v>
      </c>
      <c r="AY1" s="61" t="s">
        <v>2247</v>
      </c>
      <c r="AZ1" s="61" t="s">
        <v>2248</v>
      </c>
      <c r="BA1" s="61" t="s">
        <v>2249</v>
      </c>
      <c r="BB1" s="61" t="s">
        <v>2250</v>
      </c>
      <c r="BC1" s="56" t="s">
        <v>2251</v>
      </c>
      <c r="BD1" s="56" t="s">
        <v>2252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Segment Group</vt:lpstr>
      <vt:lpstr>Hospital Segment_Old</vt:lpstr>
      <vt:lpstr>Segment Ref</vt:lpstr>
      <vt:lpstr>Hospital Segment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Zhi</dc:creator>
  <cp:lastModifiedBy>Jie Tao</cp:lastModifiedBy>
  <dcterms:created xsi:type="dcterms:W3CDTF">2011-02-17T10:35:14Z</dcterms:created>
  <dcterms:modified xsi:type="dcterms:W3CDTF">2014-12-05T02:06:42Z</dcterms:modified>
</cp:coreProperties>
</file>