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nkun Chu\Dropbox\DataAnalysisNanoDegree\P6 ABtest\"/>
    </mc:Choice>
  </mc:AlternateContent>
  <bookViews>
    <workbookView xWindow="0" yWindow="0" windowWidth="18240" windowHeight="9613"/>
  </bookViews>
  <sheets>
    <sheet name="Control" sheetId="1" r:id="rId1"/>
    <sheet name="Experiment" sheetId="2" r:id="rId2"/>
  </sheet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G2" i="2"/>
  <c r="F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I2" i="1"/>
  <c r="F2" i="1"/>
  <c r="I25" i="2" l="1"/>
  <c r="H25" i="2"/>
  <c r="I23" i="2"/>
  <c r="H23" i="2"/>
  <c r="H21" i="2"/>
  <c r="N23" i="1"/>
  <c r="N25" i="1" s="1"/>
  <c r="N27" i="1" s="1"/>
  <c r="M23" i="1"/>
  <c r="M25" i="1" s="1"/>
  <c r="M27" i="1" s="1"/>
  <c r="M21" i="1"/>
  <c r="Q21" i="1" s="1"/>
  <c r="R23" i="1" l="1"/>
  <c r="R25" i="1"/>
  <c r="R27" i="1" s="1"/>
  <c r="R28" i="1" s="1"/>
  <c r="N30" i="1" s="1"/>
  <c r="Q23" i="1"/>
  <c r="Q25" i="1" s="1"/>
  <c r="Q27" i="1" s="1"/>
  <c r="Q28" i="1" s="1"/>
  <c r="M30" i="1" s="1"/>
  <c r="D39" i="2"/>
  <c r="D39" i="1"/>
  <c r="C40" i="1"/>
  <c r="C44" i="1"/>
  <c r="C45" i="1" s="1"/>
  <c r="B40" i="1"/>
  <c r="B44" i="1" s="1"/>
  <c r="B39" i="2"/>
  <c r="C39" i="2"/>
  <c r="C39" i="1"/>
  <c r="C41" i="1" s="1"/>
  <c r="B39" i="1"/>
  <c r="N31" i="1" l="1"/>
  <c r="D44" i="1"/>
  <c r="D45" i="1" s="1"/>
  <c r="M31" i="1"/>
  <c r="B46" i="1"/>
  <c r="B45" i="1"/>
  <c r="B41" i="1"/>
  <c r="D46" i="1"/>
  <c r="C46" i="1"/>
</calcChain>
</file>

<file path=xl/sharedStrings.xml><?xml version="1.0" encoding="utf-8"?>
<sst xmlns="http://schemas.openxmlformats.org/spreadsheetml/2006/main" count="139" uniqueCount="88">
  <si>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</si>
  <si>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</si>
  <si>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</si>
  <si>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</si>
  <si>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</si>
  <si>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</si>
  <si>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</si>
  <si>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</si>
  <si>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</si>
  <si>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</si>
  <si>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</si>
  <si>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</si>
  <si>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</si>
  <si>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</si>
  <si>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</si>
  <si>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</si>
  <si>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</si>
  <si>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</si>
  <si>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</si>
  <si>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</si>
  <si>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</si>
  <si>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</si>
  <si>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</si>
  <si>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</si>
  <si>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</si>
  <si>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</si>
  <si>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</si>
  <si>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</si>
  <si>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</si>
  <si>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</si>
  <si>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</si>
  <si>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</si>
  <si>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</si>
  <si>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</si>
  <si>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</si>
  <si>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</si>
  <si>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</si>
  <si>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</si>
  <si>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</si>
  <si>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</si>
  <si>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</si>
  <si>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</si>
  <si>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 xml:space="preserve"> </t>
    <phoneticPr fontId="2" type="noConversion"/>
  </si>
  <si>
    <t>NetConversion</t>
    <phoneticPr fontId="2" type="noConversion"/>
  </si>
  <si>
    <t>GrossConversion</t>
    <phoneticPr fontId="2" type="noConversion"/>
  </si>
  <si>
    <t xml:space="preserve"> </t>
    <phoneticPr fontId="2" type="noConversion"/>
  </si>
  <si>
    <t xml:space="preserve"> </t>
    <phoneticPr fontId="2" type="noConversion"/>
  </si>
  <si>
    <r>
      <t>d</t>
    </r>
    <r>
      <rPr>
        <sz val="10"/>
        <color rgb="FF000000"/>
        <rFont val="Arial"/>
        <family val="2"/>
      </rPr>
      <t>min =0.01</t>
    </r>
    <phoneticPr fontId="2" type="noConversion"/>
  </si>
  <si>
    <r>
      <t>c</t>
    </r>
    <r>
      <rPr>
        <sz val="10"/>
        <color rgb="FF000000"/>
        <rFont val="Arial"/>
        <family val="2"/>
      </rPr>
      <t>licks</t>
    </r>
    <phoneticPr fontId="2" type="noConversion"/>
  </si>
  <si>
    <r>
      <t>e</t>
    </r>
    <r>
      <rPr>
        <sz val="10"/>
        <color rgb="FF000000"/>
        <rFont val="Arial"/>
        <family val="2"/>
      </rPr>
      <t>nroll</t>
    </r>
    <phoneticPr fontId="2" type="noConversion"/>
  </si>
  <si>
    <r>
      <t>p</t>
    </r>
    <r>
      <rPr>
        <sz val="10"/>
        <color rgb="FF000000"/>
        <rFont val="Arial"/>
        <family val="2"/>
      </rPr>
      <t>ayments</t>
    </r>
    <phoneticPr fontId="2" type="noConversion"/>
  </si>
  <si>
    <r>
      <t>c</t>
    </r>
    <r>
      <rPr>
        <sz val="10"/>
        <color rgb="FF000000"/>
        <rFont val="Arial"/>
        <family val="2"/>
      </rPr>
      <t>licks</t>
    </r>
    <phoneticPr fontId="2" type="noConversion"/>
  </si>
  <si>
    <r>
      <t>d</t>
    </r>
    <r>
      <rPr>
        <sz val="10"/>
        <color rgb="FF000000"/>
        <rFont val="Arial"/>
        <family val="2"/>
      </rPr>
      <t>min= 0.0075</t>
    </r>
    <phoneticPr fontId="2" type="noConversion"/>
  </si>
  <si>
    <t>clicks</t>
  </si>
  <si>
    <t>enroll</t>
  </si>
  <si>
    <t>payments</t>
  </si>
  <si>
    <r>
      <t>e</t>
    </r>
    <r>
      <rPr>
        <sz val="10"/>
        <color rgb="FF000000"/>
        <rFont val="Arial"/>
        <family val="2"/>
      </rPr>
      <t>xp group</t>
    </r>
    <phoneticPr fontId="2" type="noConversion"/>
  </si>
  <si>
    <r>
      <t>c</t>
    </r>
    <r>
      <rPr>
        <sz val="10"/>
        <color rgb="FF000000"/>
        <rFont val="Arial"/>
        <family val="2"/>
      </rPr>
      <t>trol group</t>
    </r>
    <phoneticPr fontId="2" type="noConversion"/>
  </si>
  <si>
    <t>diff</t>
    <phoneticPr fontId="2" type="noConversion"/>
  </si>
  <si>
    <r>
      <t>t</t>
    </r>
    <r>
      <rPr>
        <sz val="10"/>
        <color rgb="FF000000"/>
        <rFont val="Arial"/>
        <family val="2"/>
      </rPr>
      <t>otal</t>
    </r>
    <phoneticPr fontId="2" type="noConversion"/>
  </si>
  <si>
    <r>
      <t>1</t>
    </r>
    <r>
      <rPr>
        <sz val="10"/>
        <color rgb="FF000000"/>
        <rFont val="Arial"/>
        <family val="2"/>
      </rPr>
      <t>.96SE</t>
    </r>
    <phoneticPr fontId="2" type="noConversion"/>
  </si>
  <si>
    <r>
      <t>m</t>
    </r>
    <r>
      <rPr>
        <sz val="10"/>
        <color rgb="FF000000"/>
        <rFont val="Arial"/>
        <family val="2"/>
      </rPr>
      <t>agin</t>
    </r>
    <phoneticPr fontId="2" type="noConversion"/>
  </si>
  <si>
    <r>
      <t>y</t>
    </r>
    <r>
      <rPr>
        <sz val="10"/>
        <color rgb="FF000000"/>
        <rFont val="Arial"/>
        <family val="2"/>
      </rPr>
      <t>es</t>
    </r>
    <phoneticPr fontId="2" type="noConversion"/>
  </si>
  <si>
    <r>
      <t>y</t>
    </r>
    <r>
      <rPr>
        <sz val="10"/>
        <color rgb="FF000000"/>
        <rFont val="Arial"/>
        <family val="2"/>
      </rPr>
      <t>es</t>
    </r>
    <phoneticPr fontId="2" type="noConversion"/>
  </si>
  <si>
    <r>
      <t>n</t>
    </r>
    <r>
      <rPr>
        <sz val="10"/>
        <color rgb="FF000000"/>
        <rFont val="Arial"/>
        <family val="2"/>
      </rPr>
      <t>o</t>
    </r>
    <phoneticPr fontId="2" type="noConversion"/>
  </si>
  <si>
    <t>stat significant</t>
    <phoneticPr fontId="2" type="noConversion"/>
  </si>
  <si>
    <r>
      <t>p</t>
    </r>
    <r>
      <rPr>
        <sz val="10"/>
        <color rgb="FF000000"/>
        <rFont val="Arial"/>
        <family val="2"/>
      </rPr>
      <t>ractical significant</t>
    </r>
    <phoneticPr fontId="2" type="noConversion"/>
  </si>
  <si>
    <t xml:space="preserve"> </t>
    <phoneticPr fontId="2" type="noConversion"/>
  </si>
  <si>
    <r>
      <t>N</t>
    </r>
    <r>
      <rPr>
        <sz val="10"/>
        <rFont val="Arial"/>
        <family val="2"/>
      </rPr>
      <t>etConversion</t>
    </r>
    <phoneticPr fontId="2" type="noConversion"/>
  </si>
  <si>
    <t>Exp Net</t>
    <phoneticPr fontId="2" type="noConversion"/>
  </si>
  <si>
    <t>Exp Gross</t>
    <phoneticPr fontId="2" type="noConversion"/>
  </si>
  <si>
    <t>Grossconversion</t>
    <phoneticPr fontId="2" type="noConversion"/>
  </si>
  <si>
    <r>
      <t>G</t>
    </r>
    <r>
      <rPr>
        <sz val="10"/>
        <rFont val="Arial"/>
        <family val="2"/>
      </rPr>
      <t>ross Conv</t>
    </r>
    <phoneticPr fontId="2" type="noConversion"/>
  </si>
  <si>
    <t>Net Conv</t>
    <phoneticPr fontId="2" type="noConversion"/>
  </si>
  <si>
    <t>Number of "successes": 19 </t>
  </si>
  <si>
    <t>Number of trials (or subjects) per experiment: 23 </t>
  </si>
  <si>
    <t>Sign test. If the probability of "success" in each trial or subject is 0.500, then:</t>
  </si>
  <si>
    <t>The one-tail P value is 0.0013 </t>
  </si>
  <si>
    <t>This is the chance of observing 19 or more successes in 23 trials.</t>
  </si>
  <si>
    <t>The two-tail P value is 0.0026 </t>
  </si>
  <si>
    <t>This is the chance of observing either 19 or more successes, or 4 or fewer successes, in 23 trials.</t>
  </si>
  <si>
    <t>Grossconversion</t>
    <phoneticPr fontId="2" type="noConversion"/>
  </si>
  <si>
    <r>
      <t>N</t>
    </r>
    <r>
      <rPr>
        <sz val="10"/>
        <rFont val="Arial"/>
        <family val="2"/>
      </rPr>
      <t>et</t>
    </r>
    <phoneticPr fontId="2" type="noConversion"/>
  </si>
  <si>
    <t>Number of "successes": 13 </t>
  </si>
  <si>
    <t>The one-tail P value is 0.3388 </t>
  </si>
  <si>
    <t>This is the chance of observing 13 or more successes in 23 trials.</t>
  </si>
  <si>
    <t>The two-tail P value is 0.6776 </t>
  </si>
  <si>
    <t>This is the chance of observing either 13 or more successes, or 10 or fewer successes, in 23 trials.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</si>
</sst>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workbookViewId="0">
      <pane ySplit="1" topLeftCell="A13" activePane="bottomLeft" state="frozen"/>
      <selection pane="bottomLeft" activeCell="K39" sqref="K39"/>
    </sheetView>
  </sheetViews>
  <sheetFormatPr defaultColWidth="14.41015625" defaultRowHeight="15.75" customHeight="1" x14ac:dyDescent="0.4"/>
  <sheetData>
    <row r="1" spans="1:14" ht="12.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71</v>
      </c>
      <c r="G1" s="6" t="s">
        <v>70</v>
      </c>
      <c r="H1" s="6"/>
      <c r="I1" s="6" t="s">
        <v>68</v>
      </c>
      <c r="J1" s="6" t="s">
        <v>69</v>
      </c>
      <c r="K1" s="6"/>
      <c r="L1" s="6" t="s">
        <v>67</v>
      </c>
      <c r="M1" s="6" t="s">
        <v>45</v>
      </c>
      <c r="N1" s="6" t="s">
        <v>45</v>
      </c>
    </row>
    <row r="2" spans="1:14" ht="12.7" x14ac:dyDescent="0.4">
      <c r="A2" s="1" t="s">
        <v>5</v>
      </c>
      <c r="B2" s="3">
        <v>7723</v>
      </c>
      <c r="C2" s="3">
        <v>687</v>
      </c>
      <c r="D2" s="3">
        <v>134</v>
      </c>
      <c r="E2" s="3">
        <v>70</v>
      </c>
      <c r="F2" s="3">
        <f>D2/C2</f>
        <v>0.1950509461426492</v>
      </c>
      <c r="G2" s="3">
        <v>0.15306122448979592</v>
      </c>
      <c r="H2" s="3">
        <f>G2-F2</f>
        <v>-4.1989721652853279E-2</v>
      </c>
      <c r="I2" s="3">
        <f>E2/C2</f>
        <v>0.10189228529839883</v>
      </c>
      <c r="J2" s="3">
        <v>4.9562682215743441E-2</v>
      </c>
      <c r="K2" s="3">
        <f>J2-I2</f>
        <v>-5.2329603082655392E-2</v>
      </c>
      <c r="L2" s="3"/>
    </row>
    <row r="3" spans="1:14" ht="12.7" x14ac:dyDescent="0.4">
      <c r="A3" s="1" t="s">
        <v>6</v>
      </c>
      <c r="B3" s="3">
        <v>9102</v>
      </c>
      <c r="C3" s="3">
        <v>779</v>
      </c>
      <c r="D3" s="3">
        <v>147</v>
      </c>
      <c r="E3" s="3">
        <v>70</v>
      </c>
      <c r="F3" s="3">
        <f t="shared" ref="F3:F24" si="0">D3/C3</f>
        <v>0.18870346598202825</v>
      </c>
      <c r="G3" s="3">
        <v>0.14777070063694267</v>
      </c>
      <c r="H3" s="3">
        <f t="shared" ref="H3:H24" si="1">G3-F3</f>
        <v>-4.0932765345085581E-2</v>
      </c>
      <c r="I3" s="3">
        <f>E3/C3</f>
        <v>8.9858793324775352E-2</v>
      </c>
      <c r="J3" s="3">
        <v>0.11592356687898089</v>
      </c>
      <c r="K3" s="3">
        <f t="shared" ref="K3:K24" si="2">J3-I3</f>
        <v>2.6064773554205542E-2</v>
      </c>
      <c r="L3" s="3"/>
    </row>
    <row r="4" spans="1:14" ht="12.7" x14ac:dyDescent="0.4">
      <c r="A4" s="1" t="s">
        <v>7</v>
      </c>
      <c r="B4" s="3">
        <v>10511</v>
      </c>
      <c r="C4" s="3">
        <v>909</v>
      </c>
      <c r="D4" s="3">
        <v>167</v>
      </c>
      <c r="E4" s="3">
        <v>95</v>
      </c>
      <c r="F4" s="3">
        <f t="shared" si="0"/>
        <v>0.18371837183718373</v>
      </c>
      <c r="G4" s="3">
        <v>0.16402714932126697</v>
      </c>
      <c r="H4" s="3">
        <f t="shared" si="1"/>
        <v>-1.9691222515916762E-2</v>
      </c>
      <c r="I4" s="3">
        <f>E4/C4</f>
        <v>0.10451045104510451</v>
      </c>
      <c r="J4" s="3">
        <v>8.9366515837104074E-2</v>
      </c>
      <c r="K4" s="3">
        <f t="shared" si="2"/>
        <v>-1.5143935208000434E-2</v>
      </c>
      <c r="L4" s="3"/>
    </row>
    <row r="5" spans="1:14" ht="12.7" x14ac:dyDescent="0.4">
      <c r="A5" s="1" t="s">
        <v>8</v>
      </c>
      <c r="B5" s="3">
        <v>9871</v>
      </c>
      <c r="C5" s="3">
        <v>836</v>
      </c>
      <c r="D5" s="3">
        <v>156</v>
      </c>
      <c r="E5" s="3">
        <v>105</v>
      </c>
      <c r="F5" s="3">
        <f t="shared" si="0"/>
        <v>0.18660287081339713</v>
      </c>
      <c r="G5" s="3">
        <v>0.16686819830713423</v>
      </c>
      <c r="H5" s="3">
        <f t="shared" si="1"/>
        <v>-1.9734672506262901E-2</v>
      </c>
      <c r="I5" s="3">
        <f>E5/C5</f>
        <v>0.1255980861244019</v>
      </c>
      <c r="J5" s="3">
        <v>0.11124546553808948</v>
      </c>
      <c r="K5" s="3">
        <f t="shared" si="2"/>
        <v>-1.4352620586312426E-2</v>
      </c>
      <c r="L5" s="3"/>
    </row>
    <row r="6" spans="1:14" ht="12.7" x14ac:dyDescent="0.4">
      <c r="A6" s="1" t="s">
        <v>9</v>
      </c>
      <c r="B6" s="3">
        <v>10014</v>
      </c>
      <c r="C6" s="3">
        <v>837</v>
      </c>
      <c r="D6" s="3">
        <v>163</v>
      </c>
      <c r="E6" s="3">
        <v>64</v>
      </c>
      <c r="F6" s="3">
        <f t="shared" si="0"/>
        <v>0.19474313022700118</v>
      </c>
      <c r="G6" s="3">
        <v>0.16826923076923078</v>
      </c>
      <c r="H6" s="3">
        <f t="shared" si="1"/>
        <v>-2.64738994577704E-2</v>
      </c>
      <c r="I6" s="3">
        <f>E6/C6</f>
        <v>7.6463560334528072E-2</v>
      </c>
      <c r="J6" s="3">
        <v>0.11298076923076923</v>
      </c>
      <c r="K6" s="3">
        <f t="shared" si="2"/>
        <v>3.651720889624116E-2</v>
      </c>
      <c r="L6" s="3"/>
    </row>
    <row r="7" spans="1:14" ht="12.7" x14ac:dyDescent="0.4">
      <c r="A7" s="1" t="s">
        <v>10</v>
      </c>
      <c r="B7" s="3">
        <v>9670</v>
      </c>
      <c r="C7" s="3">
        <v>823</v>
      </c>
      <c r="D7" s="3">
        <v>138</v>
      </c>
      <c r="E7" s="3">
        <v>82</v>
      </c>
      <c r="F7" s="3">
        <f t="shared" si="0"/>
        <v>0.16767922235722965</v>
      </c>
      <c r="G7" s="3">
        <v>0.16370558375634517</v>
      </c>
      <c r="H7" s="3">
        <f t="shared" si="1"/>
        <v>-3.9736386008844826E-3</v>
      </c>
      <c r="I7" s="3">
        <f>E7/C7</f>
        <v>9.9635479951397321E-2</v>
      </c>
      <c r="J7" s="3">
        <v>7.7411167512690351E-2</v>
      </c>
      <c r="K7" s="3">
        <f t="shared" si="2"/>
        <v>-2.222431243870697E-2</v>
      </c>
      <c r="L7" s="3"/>
    </row>
    <row r="8" spans="1:14" ht="12.7" x14ac:dyDescent="0.4">
      <c r="A8" s="1" t="s">
        <v>11</v>
      </c>
      <c r="B8" s="3">
        <v>9008</v>
      </c>
      <c r="C8" s="3">
        <v>748</v>
      </c>
      <c r="D8" s="3">
        <v>146</v>
      </c>
      <c r="E8" s="3">
        <v>76</v>
      </c>
      <c r="F8" s="3">
        <f t="shared" si="0"/>
        <v>0.19518716577540107</v>
      </c>
      <c r="G8" s="3">
        <v>0.16282051282051282</v>
      </c>
      <c r="H8" s="3">
        <f t="shared" si="1"/>
        <v>-3.2366652954888248E-2</v>
      </c>
      <c r="I8" s="3">
        <f>E8/C8</f>
        <v>0.10160427807486631</v>
      </c>
      <c r="J8" s="3">
        <v>5.6410256410256411E-2</v>
      </c>
      <c r="K8" s="3">
        <f t="shared" si="2"/>
        <v>-4.5194021664609903E-2</v>
      </c>
      <c r="L8" s="3"/>
    </row>
    <row r="9" spans="1:14" ht="12.7" x14ac:dyDescent="0.4">
      <c r="A9" s="1" t="s">
        <v>12</v>
      </c>
      <c r="B9" s="3">
        <v>7434</v>
      </c>
      <c r="C9" s="3">
        <v>632</v>
      </c>
      <c r="D9" s="3">
        <v>110</v>
      </c>
      <c r="E9" s="3">
        <v>70</v>
      </c>
      <c r="F9" s="3">
        <f t="shared" si="0"/>
        <v>0.17405063291139242</v>
      </c>
      <c r="G9" s="3">
        <v>0.14417177914110429</v>
      </c>
      <c r="H9" s="3">
        <f t="shared" si="1"/>
        <v>-2.9878853770288122E-2</v>
      </c>
      <c r="I9" s="3">
        <f>E9/C9</f>
        <v>0.11075949367088607</v>
      </c>
      <c r="J9" s="3">
        <v>9.5092024539877307E-2</v>
      </c>
      <c r="K9" s="3">
        <f t="shared" si="2"/>
        <v>-1.5667469131008763E-2</v>
      </c>
      <c r="L9" s="3"/>
    </row>
    <row r="10" spans="1:14" ht="12.7" x14ac:dyDescent="0.4">
      <c r="A10" s="1" t="s">
        <v>13</v>
      </c>
      <c r="B10" s="3">
        <v>8459</v>
      </c>
      <c r="C10" s="3">
        <v>691</v>
      </c>
      <c r="D10" s="3">
        <v>131</v>
      </c>
      <c r="E10" s="3">
        <v>60</v>
      </c>
      <c r="F10" s="3">
        <f t="shared" si="0"/>
        <v>0.18958031837916064</v>
      </c>
      <c r="G10" s="3">
        <v>0.17216642754662842</v>
      </c>
      <c r="H10" s="3">
        <f t="shared" si="1"/>
        <v>-1.7413890832532225E-2</v>
      </c>
      <c r="I10" s="3">
        <f>E10/C10</f>
        <v>8.6830680173661356E-2</v>
      </c>
      <c r="J10" s="3">
        <v>0.11047345767575323</v>
      </c>
      <c r="K10" s="3">
        <f t="shared" si="2"/>
        <v>2.3642777502091872E-2</v>
      </c>
      <c r="L10" s="3"/>
    </row>
    <row r="11" spans="1:14" ht="12.7" x14ac:dyDescent="0.4">
      <c r="A11" s="1" t="s">
        <v>14</v>
      </c>
      <c r="B11" s="3">
        <v>10667</v>
      </c>
      <c r="C11" s="3">
        <v>861</v>
      </c>
      <c r="D11" s="3">
        <v>165</v>
      </c>
      <c r="E11" s="3">
        <v>97</v>
      </c>
      <c r="F11" s="3">
        <f t="shared" si="0"/>
        <v>0.19163763066202091</v>
      </c>
      <c r="G11" s="3">
        <v>0.17790697674418604</v>
      </c>
      <c r="H11" s="3">
        <f t="shared" si="1"/>
        <v>-1.3730653917834873E-2</v>
      </c>
      <c r="I11" s="3">
        <f>E11/C11</f>
        <v>0.11265969802555169</v>
      </c>
      <c r="J11" s="3">
        <v>0.11395348837209303</v>
      </c>
      <c r="K11" s="3">
        <f t="shared" si="2"/>
        <v>1.2937903465413403E-3</v>
      </c>
      <c r="L11" s="3"/>
    </row>
    <row r="12" spans="1:14" ht="12.7" x14ac:dyDescent="0.4">
      <c r="A12" s="1" t="s">
        <v>15</v>
      </c>
      <c r="B12" s="3">
        <v>10660</v>
      </c>
      <c r="C12" s="3">
        <v>867</v>
      </c>
      <c r="D12" s="3">
        <v>196</v>
      </c>
      <c r="E12" s="3">
        <v>105</v>
      </c>
      <c r="F12" s="3">
        <f t="shared" si="0"/>
        <v>0.22606689734717417</v>
      </c>
      <c r="G12" s="3">
        <v>0.16550925925925927</v>
      </c>
      <c r="H12" s="3">
        <f t="shared" si="1"/>
        <v>-6.0557638087914895E-2</v>
      </c>
      <c r="I12" s="3">
        <f>E12/C12</f>
        <v>0.12110726643598616</v>
      </c>
      <c r="J12" s="3">
        <v>8.217592592592593E-2</v>
      </c>
      <c r="K12" s="3">
        <f t="shared" si="2"/>
        <v>-3.8931340510060225E-2</v>
      </c>
      <c r="L12" s="3"/>
    </row>
    <row r="13" spans="1:14" ht="12.7" x14ac:dyDescent="0.4">
      <c r="A13" s="1" t="s">
        <v>16</v>
      </c>
      <c r="B13" s="3">
        <v>9947</v>
      </c>
      <c r="C13" s="3">
        <v>838</v>
      </c>
      <c r="D13" s="3">
        <v>162</v>
      </c>
      <c r="E13" s="3">
        <v>92</v>
      </c>
      <c r="F13" s="3">
        <f t="shared" si="0"/>
        <v>0.19331742243436753</v>
      </c>
      <c r="G13" s="3">
        <v>0.15980024968789014</v>
      </c>
      <c r="H13" s="3">
        <f t="shared" si="1"/>
        <v>-3.3517172746477392E-2</v>
      </c>
      <c r="I13" s="3">
        <f>E13/C13</f>
        <v>0.10978520286396182</v>
      </c>
      <c r="J13" s="3">
        <v>8.7390761548064924E-2</v>
      </c>
      <c r="K13" s="3">
        <f t="shared" si="2"/>
        <v>-2.2394441315896893E-2</v>
      </c>
      <c r="L13" s="3"/>
    </row>
    <row r="14" spans="1:14" ht="12.7" x14ac:dyDescent="0.4">
      <c r="A14" s="1" t="s">
        <v>17</v>
      </c>
      <c r="B14" s="3">
        <v>8324</v>
      </c>
      <c r="C14" s="3">
        <v>665</v>
      </c>
      <c r="D14" s="3">
        <v>127</v>
      </c>
      <c r="E14" s="3">
        <v>56</v>
      </c>
      <c r="F14" s="3">
        <f t="shared" si="0"/>
        <v>0.19097744360902255</v>
      </c>
      <c r="G14" s="3">
        <v>0.19003115264797507</v>
      </c>
      <c r="H14" s="3">
        <f t="shared" si="1"/>
        <v>-9.4629096104748012E-4</v>
      </c>
      <c r="I14" s="3">
        <f>E14/C14</f>
        <v>8.4210526315789472E-2</v>
      </c>
      <c r="J14" s="3">
        <v>0.1059190031152648</v>
      </c>
      <c r="K14" s="3">
        <f t="shared" si="2"/>
        <v>2.1708476799475324E-2</v>
      </c>
      <c r="L14" s="3"/>
    </row>
    <row r="15" spans="1:14" ht="12.7" x14ac:dyDescent="0.4">
      <c r="A15" s="1" t="s">
        <v>18</v>
      </c>
      <c r="B15" s="3">
        <v>9434</v>
      </c>
      <c r="C15" s="3">
        <v>673</v>
      </c>
      <c r="D15" s="3">
        <v>220</v>
      </c>
      <c r="E15" s="3">
        <v>122</v>
      </c>
      <c r="F15" s="3">
        <f t="shared" si="0"/>
        <v>0.32689450222882616</v>
      </c>
      <c r="G15" s="3">
        <v>0.27833572453371591</v>
      </c>
      <c r="H15" s="3">
        <f t="shared" si="1"/>
        <v>-4.8558777695110245E-2</v>
      </c>
      <c r="I15" s="3">
        <f>E15/C15</f>
        <v>0.1812778603268945</v>
      </c>
      <c r="J15" s="3">
        <v>0.13486370157819225</v>
      </c>
      <c r="K15" s="3">
        <f t="shared" si="2"/>
        <v>-4.641415874870225E-2</v>
      </c>
      <c r="L15" s="3"/>
    </row>
    <row r="16" spans="1:14" ht="12.7" x14ac:dyDescent="0.4">
      <c r="A16" s="1" t="s">
        <v>19</v>
      </c>
      <c r="B16" s="3">
        <v>8687</v>
      </c>
      <c r="C16" s="3">
        <v>691</v>
      </c>
      <c r="D16" s="3">
        <v>176</v>
      </c>
      <c r="E16" s="3">
        <v>128</v>
      </c>
      <c r="F16" s="3">
        <f t="shared" si="0"/>
        <v>0.25470332850940663</v>
      </c>
      <c r="G16" s="3">
        <v>0.18983557548579971</v>
      </c>
      <c r="H16" s="3">
        <f t="shared" si="1"/>
        <v>-6.4867753023606922E-2</v>
      </c>
      <c r="I16" s="3">
        <f>E16/C16</f>
        <v>0.18523878437047755</v>
      </c>
      <c r="J16" s="3">
        <v>0.1210762331838565</v>
      </c>
      <c r="K16" s="3">
        <f t="shared" si="2"/>
        <v>-6.416255118662105E-2</v>
      </c>
      <c r="L16" s="3"/>
    </row>
    <row r="17" spans="1:19" ht="12.7" x14ac:dyDescent="0.4">
      <c r="A17" s="1" t="s">
        <v>20</v>
      </c>
      <c r="B17" s="3">
        <v>8896</v>
      </c>
      <c r="C17" s="3">
        <v>708</v>
      </c>
      <c r="D17" s="3">
        <v>161</v>
      </c>
      <c r="E17" s="3">
        <v>104</v>
      </c>
      <c r="F17" s="3">
        <f t="shared" si="0"/>
        <v>0.22740112994350281</v>
      </c>
      <c r="G17" s="3">
        <v>0.22077922077922077</v>
      </c>
      <c r="H17" s="3">
        <f t="shared" si="1"/>
        <v>-6.6219091642820416E-3</v>
      </c>
      <c r="I17" s="3">
        <f>E17/C17</f>
        <v>0.14689265536723164</v>
      </c>
      <c r="J17" s="3">
        <v>0.14574314574314573</v>
      </c>
      <c r="K17" s="3">
        <f t="shared" si="2"/>
        <v>-1.1495096240859148E-3</v>
      </c>
      <c r="L17" s="3"/>
    </row>
    <row r="18" spans="1:19" ht="12.7" x14ac:dyDescent="0.4">
      <c r="A18" s="1" t="s">
        <v>21</v>
      </c>
      <c r="B18" s="3">
        <v>9535</v>
      </c>
      <c r="C18" s="3">
        <v>759</v>
      </c>
      <c r="D18" s="3">
        <v>233</v>
      </c>
      <c r="E18" s="3">
        <v>124</v>
      </c>
      <c r="F18" s="3">
        <f t="shared" si="0"/>
        <v>0.30698287220026349</v>
      </c>
      <c r="G18" s="3">
        <v>0.27626459143968873</v>
      </c>
      <c r="H18" s="3">
        <f t="shared" si="1"/>
        <v>-3.0718280760574757E-2</v>
      </c>
      <c r="I18" s="3">
        <f>E18/C18</f>
        <v>0.16337285902503293</v>
      </c>
      <c r="J18" s="3">
        <v>0.15434500648508431</v>
      </c>
      <c r="K18" s="3">
        <f t="shared" si="2"/>
        <v>-9.0278525399486165E-3</v>
      </c>
      <c r="L18" s="3"/>
      <c r="M18" s="5" t="s">
        <v>57</v>
      </c>
      <c r="O18" s="5" t="s">
        <v>56</v>
      </c>
      <c r="Q18" s="5" t="s">
        <v>59</v>
      </c>
    </row>
    <row r="19" spans="1:19" ht="12.7" x14ac:dyDescent="0.4">
      <c r="A19" s="1" t="s">
        <v>22</v>
      </c>
      <c r="B19" s="3">
        <v>9363</v>
      </c>
      <c r="C19" s="3">
        <v>736</v>
      </c>
      <c r="D19" s="3">
        <v>154</v>
      </c>
      <c r="E19" s="3">
        <v>91</v>
      </c>
      <c r="F19" s="3">
        <f t="shared" si="0"/>
        <v>0.20923913043478262</v>
      </c>
      <c r="G19" s="3">
        <v>0.22010869565217392</v>
      </c>
      <c r="H19" s="3">
        <f t="shared" si="1"/>
        <v>1.0869565217391297E-2</v>
      </c>
      <c r="I19" s="3">
        <f>E19/C19</f>
        <v>0.12364130434782608</v>
      </c>
      <c r="J19" s="3">
        <v>0.16304347826086957</v>
      </c>
      <c r="K19" s="3">
        <f t="shared" si="2"/>
        <v>3.9402173913043487E-2</v>
      </c>
      <c r="L19" s="3"/>
    </row>
    <row r="20" spans="1:19" ht="12.7" x14ac:dyDescent="0.4">
      <c r="A20" s="1" t="s">
        <v>23</v>
      </c>
      <c r="B20" s="3">
        <v>9327</v>
      </c>
      <c r="C20" s="3">
        <v>739</v>
      </c>
      <c r="D20" s="3">
        <v>196</v>
      </c>
      <c r="E20" s="3">
        <v>86</v>
      </c>
      <c r="F20" s="3">
        <f t="shared" si="0"/>
        <v>0.26522327469553453</v>
      </c>
      <c r="G20" s="3">
        <v>0.27647867950481431</v>
      </c>
      <c r="H20" s="3">
        <f t="shared" si="1"/>
        <v>1.1255404809279779E-2</v>
      </c>
      <c r="I20" s="3">
        <f>E20/C20</f>
        <v>0.11637347767253045</v>
      </c>
      <c r="J20" s="3">
        <v>0.13204951856946354</v>
      </c>
      <c r="K20" s="3">
        <f t="shared" si="2"/>
        <v>1.5676040896933086E-2</v>
      </c>
      <c r="L20" s="3"/>
      <c r="M20" s="5" t="s">
        <v>48</v>
      </c>
      <c r="O20" t="s">
        <v>53</v>
      </c>
    </row>
    <row r="21" spans="1:19" ht="12.7" x14ac:dyDescent="0.4">
      <c r="A21" s="1" t="s">
        <v>24</v>
      </c>
      <c r="B21" s="3">
        <v>9345</v>
      </c>
      <c r="C21" s="3">
        <v>734</v>
      </c>
      <c r="D21" s="3">
        <v>167</v>
      </c>
      <c r="E21" s="3">
        <v>75</v>
      </c>
      <c r="F21" s="3">
        <f t="shared" si="0"/>
        <v>0.22752043596730245</v>
      </c>
      <c r="G21" s="3">
        <v>0.28434065934065933</v>
      </c>
      <c r="H21" s="3">
        <f t="shared" si="1"/>
        <v>5.6820223373356876E-2</v>
      </c>
      <c r="I21" s="3">
        <f>E21/C21</f>
        <v>0.10217983651226158</v>
      </c>
      <c r="J21" s="3">
        <v>9.2032967032967039E-2</v>
      </c>
      <c r="K21" s="3">
        <f t="shared" si="2"/>
        <v>-1.0146869479294537E-2</v>
      </c>
      <c r="L21" s="3"/>
      <c r="M21">
        <f>SUM(C2:C24)</f>
        <v>17293</v>
      </c>
      <c r="O21">
        <v>17260</v>
      </c>
      <c r="Q21">
        <f>M21+O21</f>
        <v>34553</v>
      </c>
    </row>
    <row r="22" spans="1:19" ht="12.7" x14ac:dyDescent="0.4">
      <c r="A22" s="1" t="s">
        <v>25</v>
      </c>
      <c r="B22" s="3">
        <v>8890</v>
      </c>
      <c r="C22" s="3">
        <v>706</v>
      </c>
      <c r="D22" s="3">
        <v>174</v>
      </c>
      <c r="E22" s="3">
        <v>101</v>
      </c>
      <c r="F22" s="3">
        <f t="shared" si="0"/>
        <v>0.24645892351274787</v>
      </c>
      <c r="G22" s="3">
        <v>0.25207756232686979</v>
      </c>
      <c r="H22" s="3">
        <f t="shared" si="1"/>
        <v>5.6186388141219179E-3</v>
      </c>
      <c r="I22" s="3">
        <f>E22/C22</f>
        <v>0.14305949008498584</v>
      </c>
      <c r="J22" s="3">
        <v>0.17036011080332411</v>
      </c>
      <c r="K22" s="3">
        <f t="shared" si="2"/>
        <v>2.7300620718338275E-2</v>
      </c>
      <c r="L22" s="3"/>
      <c r="M22" s="5" t="s">
        <v>49</v>
      </c>
      <c r="N22" s="5" t="s">
        <v>50</v>
      </c>
      <c r="O22" t="s">
        <v>54</v>
      </c>
      <c r="P22" t="s">
        <v>55</v>
      </c>
    </row>
    <row r="23" spans="1:19" ht="12.7" x14ac:dyDescent="0.4">
      <c r="A23" s="1" t="s">
        <v>26</v>
      </c>
      <c r="B23" s="3">
        <v>8460</v>
      </c>
      <c r="C23" s="3">
        <v>681</v>
      </c>
      <c r="D23" s="3">
        <v>156</v>
      </c>
      <c r="E23" s="3">
        <v>93</v>
      </c>
      <c r="F23" s="3">
        <f t="shared" si="0"/>
        <v>0.22907488986784141</v>
      </c>
      <c r="G23" s="3">
        <v>0.20431654676258992</v>
      </c>
      <c r="H23" s="3">
        <f t="shared" si="1"/>
        <v>-2.475834310525149E-2</v>
      </c>
      <c r="I23" s="3">
        <f>E23/C23</f>
        <v>0.13656387665198239</v>
      </c>
      <c r="J23" s="3">
        <v>0.14388489208633093</v>
      </c>
      <c r="K23" s="3">
        <f t="shared" si="2"/>
        <v>7.3210154343485434E-3</v>
      </c>
      <c r="L23" s="3"/>
      <c r="M23">
        <f>SUM(D2:D24)</f>
        <v>3785</v>
      </c>
      <c r="N23">
        <f>SUM(E2:E24)</f>
        <v>2033</v>
      </c>
      <c r="O23">
        <v>3423</v>
      </c>
      <c r="P23">
        <v>1945</v>
      </c>
      <c r="Q23">
        <f>M23+O23</f>
        <v>7208</v>
      </c>
      <c r="R23">
        <f>N23+P23</f>
        <v>3978</v>
      </c>
    </row>
    <row r="24" spans="1:19" ht="12.7" x14ac:dyDescent="0.4">
      <c r="A24" s="1" t="s">
        <v>27</v>
      </c>
      <c r="B24" s="3">
        <v>8836</v>
      </c>
      <c r="C24" s="3">
        <v>693</v>
      </c>
      <c r="D24" s="3">
        <v>206</v>
      </c>
      <c r="E24" s="3">
        <v>67</v>
      </c>
      <c r="F24" s="3">
        <f t="shared" si="0"/>
        <v>0.29725829725829728</v>
      </c>
      <c r="G24" s="3">
        <v>0.25138121546961328</v>
      </c>
      <c r="H24" s="3">
        <f t="shared" si="1"/>
        <v>-4.5877081788683993E-2</v>
      </c>
      <c r="I24" s="3">
        <f>E24/C24</f>
        <v>9.6681096681096687E-2</v>
      </c>
      <c r="J24" s="3">
        <v>0.14226519337016574</v>
      </c>
      <c r="K24" s="3">
        <f t="shared" si="2"/>
        <v>4.5584096689069056E-2</v>
      </c>
      <c r="L24" s="3"/>
      <c r="O24" s="5"/>
    </row>
    <row r="25" spans="1:19" ht="12.7" x14ac:dyDescent="0.4">
      <c r="A25" s="1" t="s">
        <v>28</v>
      </c>
      <c r="B25" s="3">
        <v>9437</v>
      </c>
      <c r="C25" s="3">
        <v>788</v>
      </c>
      <c r="D25" s="1"/>
      <c r="E25" s="4"/>
      <c r="F25" s="8" t="s">
        <v>67</v>
      </c>
      <c r="G25" s="4"/>
      <c r="H25" s="4"/>
      <c r="I25" s="4"/>
      <c r="J25" s="4"/>
      <c r="K25" s="4"/>
      <c r="L25" s="4"/>
      <c r="M25">
        <f>M23/M21</f>
        <v>0.2188746891805933</v>
      </c>
      <c r="N25">
        <f>N23/M21</f>
        <v>0.11756201931417337</v>
      </c>
      <c r="O25" s="5">
        <v>0.19831981460023174</v>
      </c>
      <c r="P25">
        <v>0.1126882966396292</v>
      </c>
      <c r="Q25">
        <f>Q23/Q21</f>
        <v>0.20860706740369866</v>
      </c>
      <c r="R25">
        <f>R23/Q21</f>
        <v>0.11512748531241861</v>
      </c>
    </row>
    <row r="26" spans="1:19" ht="12.7" x14ac:dyDescent="0.4">
      <c r="A26" s="1" t="s">
        <v>29</v>
      </c>
      <c r="B26" s="3">
        <v>9420</v>
      </c>
      <c r="C26" s="3">
        <v>781</v>
      </c>
      <c r="D26" s="1"/>
      <c r="E26" s="4"/>
      <c r="F26" s="7" t="s">
        <v>81</v>
      </c>
      <c r="G26" s="4"/>
      <c r="H26" s="4"/>
      <c r="I26" s="4"/>
      <c r="J26" s="4"/>
      <c r="K26" s="4"/>
      <c r="L26" s="4"/>
    </row>
    <row r="27" spans="1:19" ht="12.7" x14ac:dyDescent="0.4">
      <c r="A27" s="1" t="s">
        <v>30</v>
      </c>
      <c r="B27" s="3">
        <v>9570</v>
      </c>
      <c r="C27" s="3">
        <v>805</v>
      </c>
      <c r="D27" s="1"/>
      <c r="E27" s="7" t="s">
        <v>45</v>
      </c>
      <c r="F27" s="7" t="s">
        <v>74</v>
      </c>
      <c r="G27" s="7"/>
      <c r="H27" s="7"/>
      <c r="I27" s="7"/>
      <c r="J27" s="7"/>
      <c r="K27" s="7"/>
      <c r="L27" s="7"/>
      <c r="M27" s="5">
        <f>O25-M25</f>
        <v>-2.0554874580361565E-2</v>
      </c>
      <c r="N27" s="5">
        <f>P25-N25</f>
        <v>-4.8737226745441675E-3</v>
      </c>
      <c r="O27" s="5" t="s">
        <v>58</v>
      </c>
      <c r="Q27">
        <f>SQRT(Q25*(1-Q25)*(1/M21+1/O21))</f>
        <v>4.3716753852259364E-3</v>
      </c>
      <c r="R27">
        <f>SQRT(R25*(1-R25)*(1/M21+1/O21))</f>
        <v>3.4341335129324238E-3</v>
      </c>
    </row>
    <row r="28" spans="1:19" ht="12.7" x14ac:dyDescent="0.4">
      <c r="A28" s="1" t="s">
        <v>31</v>
      </c>
      <c r="B28" s="3">
        <v>9921</v>
      </c>
      <c r="C28" s="3">
        <v>830</v>
      </c>
      <c r="D28" s="1"/>
      <c r="E28" s="4"/>
      <c r="F28" s="4" t="s">
        <v>75</v>
      </c>
      <c r="G28" s="4"/>
      <c r="H28" s="4"/>
      <c r="I28" s="4"/>
      <c r="J28" s="4"/>
      <c r="K28" s="4"/>
      <c r="L28" s="4"/>
      <c r="Q28">
        <f>Q27*1.96</f>
        <v>8.5684837550428355E-3</v>
      </c>
      <c r="R28">
        <f>R27*1.96</f>
        <v>6.7309016853475505E-3</v>
      </c>
      <c r="S28" s="5" t="s">
        <v>60</v>
      </c>
    </row>
    <row r="29" spans="1:19" ht="12.7" x14ac:dyDescent="0.4">
      <c r="A29" s="1" t="s">
        <v>32</v>
      </c>
      <c r="B29" s="3">
        <v>9424</v>
      </c>
      <c r="C29" s="3">
        <v>781</v>
      </c>
      <c r="D29" s="1"/>
      <c r="E29" s="4"/>
      <c r="F29" s="4" t="s">
        <v>76</v>
      </c>
      <c r="G29" s="4"/>
      <c r="H29" s="4"/>
      <c r="I29" s="4"/>
      <c r="J29" s="4"/>
      <c r="K29" s="4"/>
      <c r="L29" s="4"/>
    </row>
    <row r="30" spans="1:19" ht="12.7" x14ac:dyDescent="0.4">
      <c r="A30" s="1" t="s">
        <v>33</v>
      </c>
      <c r="B30" s="3">
        <v>9010</v>
      </c>
      <c r="C30" s="3">
        <v>756</v>
      </c>
      <c r="D30" s="1"/>
      <c r="E30" s="4"/>
      <c r="F30" s="4" t="s">
        <v>77</v>
      </c>
      <c r="G30" s="4"/>
      <c r="H30" s="4"/>
      <c r="I30" s="4"/>
      <c r="J30" s="4"/>
      <c r="K30" s="4"/>
      <c r="L30" s="4"/>
      <c r="M30">
        <f>M27-Q28</f>
        <v>-2.9123358335404401E-2</v>
      </c>
      <c r="N30">
        <f>N27-R28</f>
        <v>-1.1604624359891718E-2</v>
      </c>
      <c r="O30" s="5" t="s">
        <v>61</v>
      </c>
    </row>
    <row r="31" spans="1:19" ht="12.7" x14ac:dyDescent="0.4">
      <c r="A31" s="1" t="s">
        <v>34</v>
      </c>
      <c r="B31" s="3">
        <v>9656</v>
      </c>
      <c r="C31" s="3">
        <v>825</v>
      </c>
      <c r="D31" s="1"/>
      <c r="E31" s="4"/>
      <c r="F31" s="4" t="s">
        <v>78</v>
      </c>
      <c r="G31" s="4"/>
      <c r="H31" s="4"/>
      <c r="I31" s="4"/>
      <c r="J31" s="4"/>
      <c r="K31" s="4"/>
      <c r="L31" s="4"/>
      <c r="M31" s="5">
        <f>M27+Q28</f>
        <v>-1.198639082531873E-2</v>
      </c>
      <c r="N31" s="5">
        <f>N27+R28</f>
        <v>1.857179010803383E-3</v>
      </c>
    </row>
    <row r="32" spans="1:19" ht="12.7" x14ac:dyDescent="0.4">
      <c r="A32" s="1" t="s">
        <v>35</v>
      </c>
      <c r="B32" s="3">
        <v>10419</v>
      </c>
      <c r="C32" s="3">
        <v>874</v>
      </c>
      <c r="D32" s="1"/>
      <c r="E32" s="4"/>
      <c r="F32" s="4" t="s">
        <v>79</v>
      </c>
      <c r="G32" s="4"/>
      <c r="H32" s="4"/>
      <c r="I32" s="4"/>
      <c r="J32" s="4"/>
      <c r="K32" s="4"/>
      <c r="L32" s="4"/>
    </row>
    <row r="33" spans="1:15" ht="12.7" x14ac:dyDescent="0.4">
      <c r="A33" s="1" t="s">
        <v>36</v>
      </c>
      <c r="B33" s="3">
        <v>9880</v>
      </c>
      <c r="C33" s="3">
        <v>830</v>
      </c>
      <c r="D33" s="1"/>
      <c r="E33" s="4"/>
      <c r="F33" s="4" t="s">
        <v>80</v>
      </c>
      <c r="G33" s="4"/>
      <c r="H33" s="4"/>
      <c r="I33" s="4"/>
      <c r="J33" s="4"/>
      <c r="K33" s="4"/>
      <c r="L33" s="4"/>
    </row>
    <row r="34" spans="1:15" ht="12.7" x14ac:dyDescent="0.4">
      <c r="A34" s="1" t="s">
        <v>37</v>
      </c>
      <c r="B34" s="3">
        <v>10134</v>
      </c>
      <c r="C34" s="3">
        <v>801</v>
      </c>
      <c r="D34" s="1"/>
      <c r="E34" s="4"/>
      <c r="F34" s="4"/>
      <c r="G34" s="4"/>
      <c r="H34" s="4"/>
      <c r="I34" s="4"/>
      <c r="J34" s="4"/>
      <c r="K34" s="4"/>
      <c r="L34" s="4"/>
    </row>
    <row r="35" spans="1:15" ht="12.7" x14ac:dyDescent="0.4">
      <c r="A35" s="1" t="s">
        <v>38</v>
      </c>
      <c r="B35" s="3">
        <v>9717</v>
      </c>
      <c r="C35" s="3">
        <v>814</v>
      </c>
      <c r="D35" s="1"/>
      <c r="E35" s="4"/>
      <c r="F35" s="7" t="s">
        <v>82</v>
      </c>
      <c r="G35" s="4"/>
      <c r="H35" s="4"/>
      <c r="I35" s="4"/>
      <c r="J35" s="4"/>
      <c r="K35" s="4"/>
      <c r="L35" s="4"/>
      <c r="M35" s="5" t="s">
        <v>47</v>
      </c>
      <c r="N35" s="5" t="s">
        <v>52</v>
      </c>
    </row>
    <row r="36" spans="1:15" ht="12.7" x14ac:dyDescent="0.4">
      <c r="A36" s="1" t="s">
        <v>39</v>
      </c>
      <c r="B36" s="3">
        <v>9192</v>
      </c>
      <c r="C36" s="3">
        <v>735</v>
      </c>
      <c r="D36" s="1"/>
      <c r="E36" s="4"/>
      <c r="F36" s="4" t="s">
        <v>83</v>
      </c>
      <c r="G36" s="4"/>
      <c r="H36" s="4"/>
      <c r="I36" s="4"/>
      <c r="J36" s="4"/>
      <c r="K36" s="4"/>
      <c r="L36" s="4"/>
      <c r="M36" s="5" t="s">
        <v>62</v>
      </c>
      <c r="N36" s="5" t="s">
        <v>64</v>
      </c>
      <c r="O36" s="5" t="s">
        <v>65</v>
      </c>
    </row>
    <row r="37" spans="1:15" ht="12.7" x14ac:dyDescent="0.4">
      <c r="A37" s="1" t="s">
        <v>40</v>
      </c>
      <c r="B37" s="3">
        <v>8630</v>
      </c>
      <c r="C37" s="3">
        <v>743</v>
      </c>
      <c r="D37" s="1"/>
      <c r="E37" s="4"/>
      <c r="F37" s="4" t="s">
        <v>75</v>
      </c>
      <c r="G37" s="4"/>
      <c r="H37" s="4"/>
      <c r="I37" s="4"/>
      <c r="J37" s="4"/>
      <c r="K37" s="4"/>
      <c r="L37" s="4"/>
      <c r="M37" s="5" t="s">
        <v>63</v>
      </c>
      <c r="N37" s="5" t="s">
        <v>64</v>
      </c>
      <c r="O37" s="5" t="s">
        <v>66</v>
      </c>
    </row>
    <row r="38" spans="1:15" ht="12.7" x14ac:dyDescent="0.4">
      <c r="A38" s="1" t="s">
        <v>41</v>
      </c>
      <c r="B38" s="3">
        <v>8970</v>
      </c>
      <c r="C38" s="3">
        <v>722</v>
      </c>
      <c r="D38" s="1"/>
      <c r="E38" s="4"/>
      <c r="F38" s="4" t="s">
        <v>76</v>
      </c>
      <c r="G38" s="4"/>
      <c r="H38" s="4"/>
      <c r="I38" s="4"/>
      <c r="J38" s="4"/>
      <c r="K38" s="4"/>
      <c r="L38" s="4"/>
    </row>
    <row r="39" spans="1:15" ht="12.7" x14ac:dyDescent="0.4">
      <c r="A39" s="1"/>
      <c r="B39" s="3">
        <f>SUM(B2:B38)</f>
        <v>345543</v>
      </c>
      <c r="C39" s="3">
        <f>SUM(C2:C38)</f>
        <v>28378</v>
      </c>
      <c r="D39" s="1">
        <f>28378/345543</f>
        <v>8.2125813574576823E-2</v>
      </c>
      <c r="E39" s="4"/>
      <c r="F39" s="4" t="s">
        <v>84</v>
      </c>
      <c r="G39" s="4"/>
      <c r="H39" s="4"/>
      <c r="I39" s="4"/>
      <c r="J39" s="4"/>
      <c r="K39" s="4"/>
      <c r="L39" s="4"/>
    </row>
    <row r="40" spans="1:15" ht="12.7" x14ac:dyDescent="0.4">
      <c r="A40" s="1"/>
      <c r="B40">
        <f>345543+344660</f>
        <v>690203</v>
      </c>
      <c r="C40" s="3">
        <f>28378+28325</f>
        <v>56703</v>
      </c>
      <c r="D40" s="1"/>
      <c r="E40" s="4"/>
      <c r="F40" s="4" t="s">
        <v>85</v>
      </c>
      <c r="G40" s="4"/>
      <c r="H40" s="4"/>
      <c r="I40" s="4"/>
      <c r="J40" s="4"/>
      <c r="K40" s="4"/>
      <c r="L40" s="4"/>
    </row>
    <row r="41" spans="1:15" ht="15.75" customHeight="1" x14ac:dyDescent="0.4">
      <c r="B41">
        <f>B39/B40</f>
        <v>0.50063966688061334</v>
      </c>
      <c r="C41">
        <f>C39/C40</f>
        <v>0.50046734740666277</v>
      </c>
      <c r="F41" t="s">
        <v>86</v>
      </c>
    </row>
    <row r="42" spans="1:15" ht="15.75" customHeight="1" x14ac:dyDescent="0.4">
      <c r="F42" t="s">
        <v>87</v>
      </c>
    </row>
    <row r="43" spans="1:15" ht="15.75" customHeight="1" x14ac:dyDescent="0.4">
      <c r="D43" s="5" t="s">
        <v>42</v>
      </c>
    </row>
    <row r="44" spans="1:15" ht="15.75" customHeight="1" x14ac:dyDescent="0.4">
      <c r="B44">
        <f>1.96*SQRT(0.5*0.5/B40)</f>
        <v>1.1796078509768765E-3</v>
      </c>
      <c r="C44">
        <f>1.96*SQRT(0.5*0.5/C40)</f>
        <v>4.1155042762105335E-3</v>
      </c>
      <c r="D44">
        <f>1.96*SQRT(D39*(1-D39)/B39)</f>
        <v>9.154538220471028E-4</v>
      </c>
    </row>
    <row r="45" spans="1:15" ht="15.75" customHeight="1" x14ac:dyDescent="0.4">
      <c r="B45">
        <f>0.5-B44</f>
        <v>0.49882039214902313</v>
      </c>
      <c r="C45">
        <f>0.5-C44</f>
        <v>0.49588449572378945</v>
      </c>
      <c r="D45">
        <f>D39-D44</f>
        <v>8.1210359752529715E-2</v>
      </c>
    </row>
    <row r="46" spans="1:15" ht="15.75" customHeight="1" x14ac:dyDescent="0.4">
      <c r="B46">
        <f>0.5+B44</f>
        <v>0.50117960785097693</v>
      </c>
      <c r="C46">
        <f>0.5+C44</f>
        <v>0.50411550427621055</v>
      </c>
      <c r="D46">
        <f>D39+D44</f>
        <v>8.304126739662393E-2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pane ySplit="1" topLeftCell="A2" activePane="bottomLeft" state="frozen"/>
      <selection pane="bottomLeft" activeCell="F2" sqref="F2:G24"/>
    </sheetView>
  </sheetViews>
  <sheetFormatPr defaultColWidth="14.41015625" defaultRowHeight="15.75" customHeight="1" x14ac:dyDescent="0.4"/>
  <sheetData>
    <row r="1" spans="1:9" ht="12.7" x14ac:dyDescent="0.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6" t="s">
        <v>72</v>
      </c>
      <c r="G1" s="6" t="s">
        <v>73</v>
      </c>
      <c r="H1" s="6" t="s">
        <v>44</v>
      </c>
      <c r="I1" s="6" t="s">
        <v>43</v>
      </c>
    </row>
    <row r="2" spans="1:9" ht="12.7" x14ac:dyDescent="0.4">
      <c r="A2" s="1" t="s">
        <v>5</v>
      </c>
      <c r="B2" s="3">
        <v>7716</v>
      </c>
      <c r="C2" s="3">
        <v>686</v>
      </c>
      <c r="D2" s="3">
        <v>105</v>
      </c>
      <c r="E2" s="3">
        <v>34</v>
      </c>
      <c r="F2" s="3">
        <f>D2/C2</f>
        <v>0.15306122448979592</v>
      </c>
      <c r="G2" s="3">
        <f>E2/C2</f>
        <v>4.9562682215743441E-2</v>
      </c>
    </row>
    <row r="3" spans="1:9" ht="12.7" x14ac:dyDescent="0.4">
      <c r="A3" s="1" t="s">
        <v>6</v>
      </c>
      <c r="B3" s="3">
        <v>9288</v>
      </c>
      <c r="C3" s="3">
        <v>785</v>
      </c>
      <c r="D3" s="3">
        <v>116</v>
      </c>
      <c r="E3" s="3">
        <v>91</v>
      </c>
      <c r="F3" s="3">
        <f t="shared" ref="F3:F24" si="0">D3/C3</f>
        <v>0.14777070063694267</v>
      </c>
      <c r="G3" s="3">
        <f t="shared" ref="G3:G24" si="1">E3/C3</f>
        <v>0.11592356687898089</v>
      </c>
    </row>
    <row r="4" spans="1:9" ht="12.7" x14ac:dyDescent="0.4">
      <c r="A4" s="1" t="s">
        <v>7</v>
      </c>
      <c r="B4" s="3">
        <v>10480</v>
      </c>
      <c r="C4" s="3">
        <v>884</v>
      </c>
      <c r="D4" s="3">
        <v>145</v>
      </c>
      <c r="E4" s="3">
        <v>79</v>
      </c>
      <c r="F4" s="3">
        <f t="shared" si="0"/>
        <v>0.16402714932126697</v>
      </c>
      <c r="G4" s="3">
        <f t="shared" si="1"/>
        <v>8.9366515837104074E-2</v>
      </c>
    </row>
    <row r="5" spans="1:9" ht="12.7" x14ac:dyDescent="0.4">
      <c r="A5" s="1" t="s">
        <v>8</v>
      </c>
      <c r="B5" s="3">
        <v>9867</v>
      </c>
      <c r="C5" s="3">
        <v>827</v>
      </c>
      <c r="D5" s="3">
        <v>138</v>
      </c>
      <c r="E5" s="3">
        <v>92</v>
      </c>
      <c r="F5" s="3">
        <f t="shared" si="0"/>
        <v>0.16686819830713423</v>
      </c>
      <c r="G5" s="3">
        <f t="shared" si="1"/>
        <v>0.11124546553808948</v>
      </c>
    </row>
    <row r="6" spans="1:9" ht="12.7" x14ac:dyDescent="0.4">
      <c r="A6" s="1" t="s">
        <v>9</v>
      </c>
      <c r="B6" s="3">
        <v>9793</v>
      </c>
      <c r="C6" s="3">
        <v>832</v>
      </c>
      <c r="D6" s="3">
        <v>140</v>
      </c>
      <c r="E6" s="3">
        <v>94</v>
      </c>
      <c r="F6" s="3">
        <f t="shared" si="0"/>
        <v>0.16826923076923078</v>
      </c>
      <c r="G6" s="3">
        <f t="shared" si="1"/>
        <v>0.11298076923076923</v>
      </c>
    </row>
    <row r="7" spans="1:9" ht="12.7" x14ac:dyDescent="0.4">
      <c r="A7" s="1" t="s">
        <v>10</v>
      </c>
      <c r="B7" s="3">
        <v>9500</v>
      </c>
      <c r="C7" s="3">
        <v>788</v>
      </c>
      <c r="D7" s="3">
        <v>129</v>
      </c>
      <c r="E7" s="3">
        <v>61</v>
      </c>
      <c r="F7" s="3">
        <f t="shared" si="0"/>
        <v>0.16370558375634517</v>
      </c>
      <c r="G7" s="3">
        <f t="shared" si="1"/>
        <v>7.7411167512690351E-2</v>
      </c>
    </row>
    <row r="8" spans="1:9" ht="12.7" x14ac:dyDescent="0.4">
      <c r="A8" s="1" t="s">
        <v>11</v>
      </c>
      <c r="B8" s="3">
        <v>9088</v>
      </c>
      <c r="C8" s="3">
        <v>780</v>
      </c>
      <c r="D8" s="3">
        <v>127</v>
      </c>
      <c r="E8" s="3">
        <v>44</v>
      </c>
      <c r="F8" s="3">
        <f t="shared" si="0"/>
        <v>0.16282051282051282</v>
      </c>
      <c r="G8" s="3">
        <f t="shared" si="1"/>
        <v>5.6410256410256411E-2</v>
      </c>
    </row>
    <row r="9" spans="1:9" ht="12.7" x14ac:dyDescent="0.4">
      <c r="A9" s="1" t="s">
        <v>12</v>
      </c>
      <c r="B9" s="3">
        <v>7664</v>
      </c>
      <c r="C9" s="3">
        <v>652</v>
      </c>
      <c r="D9" s="3">
        <v>94</v>
      </c>
      <c r="E9" s="3">
        <v>62</v>
      </c>
      <c r="F9" s="3">
        <f t="shared" si="0"/>
        <v>0.14417177914110429</v>
      </c>
      <c r="G9" s="3">
        <f t="shared" si="1"/>
        <v>9.5092024539877307E-2</v>
      </c>
    </row>
    <row r="10" spans="1:9" ht="12.7" x14ac:dyDescent="0.4">
      <c r="A10" s="1" t="s">
        <v>13</v>
      </c>
      <c r="B10" s="3">
        <v>8434</v>
      </c>
      <c r="C10" s="3">
        <v>697</v>
      </c>
      <c r="D10" s="3">
        <v>120</v>
      </c>
      <c r="E10" s="3">
        <v>77</v>
      </c>
      <c r="F10" s="3">
        <f t="shared" si="0"/>
        <v>0.17216642754662842</v>
      </c>
      <c r="G10" s="3">
        <f t="shared" si="1"/>
        <v>0.11047345767575323</v>
      </c>
    </row>
    <row r="11" spans="1:9" ht="12.7" x14ac:dyDescent="0.4">
      <c r="A11" s="1" t="s">
        <v>14</v>
      </c>
      <c r="B11" s="3">
        <v>10496</v>
      </c>
      <c r="C11" s="3">
        <v>860</v>
      </c>
      <c r="D11" s="3">
        <v>153</v>
      </c>
      <c r="E11" s="3">
        <v>98</v>
      </c>
      <c r="F11" s="3">
        <f t="shared" si="0"/>
        <v>0.17790697674418604</v>
      </c>
      <c r="G11" s="3">
        <f t="shared" si="1"/>
        <v>0.11395348837209303</v>
      </c>
    </row>
    <row r="12" spans="1:9" ht="12.7" x14ac:dyDescent="0.4">
      <c r="A12" s="1" t="s">
        <v>15</v>
      </c>
      <c r="B12" s="3">
        <v>10551</v>
      </c>
      <c r="C12" s="3">
        <v>864</v>
      </c>
      <c r="D12" s="3">
        <v>143</v>
      </c>
      <c r="E12" s="3">
        <v>71</v>
      </c>
      <c r="F12" s="3">
        <f t="shared" si="0"/>
        <v>0.16550925925925927</v>
      </c>
      <c r="G12" s="3">
        <f t="shared" si="1"/>
        <v>8.217592592592593E-2</v>
      </c>
    </row>
    <row r="13" spans="1:9" ht="12.7" x14ac:dyDescent="0.4">
      <c r="A13" s="1" t="s">
        <v>16</v>
      </c>
      <c r="B13" s="3">
        <v>9737</v>
      </c>
      <c r="C13" s="3">
        <v>801</v>
      </c>
      <c r="D13" s="3">
        <v>128</v>
      </c>
      <c r="E13" s="3">
        <v>70</v>
      </c>
      <c r="F13" s="3">
        <f t="shared" si="0"/>
        <v>0.15980024968789014</v>
      </c>
      <c r="G13" s="3">
        <f t="shared" si="1"/>
        <v>8.7390761548064924E-2</v>
      </c>
    </row>
    <row r="14" spans="1:9" ht="12.7" x14ac:dyDescent="0.4">
      <c r="A14" s="1" t="s">
        <v>17</v>
      </c>
      <c r="B14" s="3">
        <v>8176</v>
      </c>
      <c r="C14" s="3">
        <v>642</v>
      </c>
      <c r="D14" s="3">
        <v>122</v>
      </c>
      <c r="E14" s="3">
        <v>68</v>
      </c>
      <c r="F14" s="3">
        <f t="shared" si="0"/>
        <v>0.19003115264797507</v>
      </c>
      <c r="G14" s="3">
        <f t="shared" si="1"/>
        <v>0.1059190031152648</v>
      </c>
    </row>
    <row r="15" spans="1:9" ht="12.7" x14ac:dyDescent="0.4">
      <c r="A15" s="1" t="s">
        <v>18</v>
      </c>
      <c r="B15" s="3">
        <v>9402</v>
      </c>
      <c r="C15" s="3">
        <v>697</v>
      </c>
      <c r="D15" s="3">
        <v>194</v>
      </c>
      <c r="E15" s="3">
        <v>94</v>
      </c>
      <c r="F15" s="3">
        <f t="shared" si="0"/>
        <v>0.27833572453371591</v>
      </c>
      <c r="G15" s="3">
        <f t="shared" si="1"/>
        <v>0.13486370157819225</v>
      </c>
    </row>
    <row r="16" spans="1:9" ht="12.7" x14ac:dyDescent="0.4">
      <c r="A16" s="1" t="s">
        <v>19</v>
      </c>
      <c r="B16" s="3">
        <v>8669</v>
      </c>
      <c r="C16" s="3">
        <v>669</v>
      </c>
      <c r="D16" s="3">
        <v>127</v>
      </c>
      <c r="E16" s="3">
        <v>81</v>
      </c>
      <c r="F16" s="3">
        <f t="shared" si="0"/>
        <v>0.18983557548579971</v>
      </c>
      <c r="G16" s="3">
        <f t="shared" si="1"/>
        <v>0.1210762331838565</v>
      </c>
    </row>
    <row r="17" spans="1:9" ht="12.7" x14ac:dyDescent="0.4">
      <c r="A17" s="1" t="s">
        <v>20</v>
      </c>
      <c r="B17" s="3">
        <v>8881</v>
      </c>
      <c r="C17" s="3">
        <v>693</v>
      </c>
      <c r="D17" s="3">
        <v>153</v>
      </c>
      <c r="E17" s="3">
        <v>101</v>
      </c>
      <c r="F17" s="3">
        <f t="shared" si="0"/>
        <v>0.22077922077922077</v>
      </c>
      <c r="G17" s="3">
        <f t="shared" si="1"/>
        <v>0.14574314574314573</v>
      </c>
    </row>
    <row r="18" spans="1:9" ht="12.7" x14ac:dyDescent="0.4">
      <c r="A18" s="1" t="s">
        <v>21</v>
      </c>
      <c r="B18" s="3">
        <v>9655</v>
      </c>
      <c r="C18" s="3">
        <v>771</v>
      </c>
      <c r="D18" s="3">
        <v>213</v>
      </c>
      <c r="E18" s="3">
        <v>119</v>
      </c>
      <c r="F18" s="3">
        <f t="shared" si="0"/>
        <v>0.27626459143968873</v>
      </c>
      <c r="G18" s="3">
        <f t="shared" si="1"/>
        <v>0.15434500648508431</v>
      </c>
    </row>
    <row r="19" spans="1:9" ht="12.7" x14ac:dyDescent="0.4">
      <c r="A19" s="1" t="s">
        <v>22</v>
      </c>
      <c r="B19" s="3">
        <v>9396</v>
      </c>
      <c r="C19" s="3">
        <v>736</v>
      </c>
      <c r="D19" s="3">
        <v>162</v>
      </c>
      <c r="E19" s="3">
        <v>120</v>
      </c>
      <c r="F19" s="3">
        <f t="shared" si="0"/>
        <v>0.22010869565217392</v>
      </c>
      <c r="G19" s="3">
        <f t="shared" si="1"/>
        <v>0.16304347826086957</v>
      </c>
    </row>
    <row r="20" spans="1:9" ht="12.7" x14ac:dyDescent="0.4">
      <c r="A20" s="1" t="s">
        <v>23</v>
      </c>
      <c r="B20" s="3">
        <v>9262</v>
      </c>
      <c r="C20" s="3">
        <v>727</v>
      </c>
      <c r="D20" s="3">
        <v>201</v>
      </c>
      <c r="E20" s="3">
        <v>96</v>
      </c>
      <c r="F20" s="3">
        <f t="shared" si="0"/>
        <v>0.27647867950481431</v>
      </c>
      <c r="G20" s="3">
        <f t="shared" si="1"/>
        <v>0.13204951856946354</v>
      </c>
      <c r="H20" s="5" t="s">
        <v>51</v>
      </c>
    </row>
    <row r="21" spans="1:9" ht="12.7" x14ac:dyDescent="0.4">
      <c r="A21" s="1" t="s">
        <v>24</v>
      </c>
      <c r="B21" s="3">
        <v>9308</v>
      </c>
      <c r="C21" s="3">
        <v>728</v>
      </c>
      <c r="D21" s="3">
        <v>207</v>
      </c>
      <c r="E21" s="3">
        <v>67</v>
      </c>
      <c r="F21" s="3">
        <f t="shared" si="0"/>
        <v>0.28434065934065933</v>
      </c>
      <c r="G21" s="3">
        <f t="shared" si="1"/>
        <v>9.2032967032967039E-2</v>
      </c>
      <c r="H21">
        <f>SUM(C2:C24)</f>
        <v>17260</v>
      </c>
    </row>
    <row r="22" spans="1:9" ht="12.7" x14ac:dyDescent="0.4">
      <c r="A22" s="1" t="s">
        <v>25</v>
      </c>
      <c r="B22" s="3">
        <v>8715</v>
      </c>
      <c r="C22" s="3">
        <v>722</v>
      </c>
      <c r="D22" s="3">
        <v>182</v>
      </c>
      <c r="E22" s="3">
        <v>123</v>
      </c>
      <c r="F22" s="3">
        <f t="shared" si="0"/>
        <v>0.25207756232686979</v>
      </c>
      <c r="G22" s="3">
        <f t="shared" si="1"/>
        <v>0.17036011080332411</v>
      </c>
      <c r="H22" s="5" t="s">
        <v>49</v>
      </c>
      <c r="I22" s="5" t="s">
        <v>50</v>
      </c>
    </row>
    <row r="23" spans="1:9" ht="12.7" x14ac:dyDescent="0.4">
      <c r="A23" s="1" t="s">
        <v>26</v>
      </c>
      <c r="B23" s="3">
        <v>8448</v>
      </c>
      <c r="C23" s="3">
        <v>695</v>
      </c>
      <c r="D23" s="3">
        <v>142</v>
      </c>
      <c r="E23" s="3">
        <v>100</v>
      </c>
      <c r="F23" s="3">
        <f t="shared" si="0"/>
        <v>0.20431654676258992</v>
      </c>
      <c r="G23" s="3">
        <f t="shared" si="1"/>
        <v>0.14388489208633093</v>
      </c>
      <c r="H23">
        <f>SUM(D2:D24)</f>
        <v>3423</v>
      </c>
      <c r="I23">
        <f>SUM(E2:E24)</f>
        <v>1945</v>
      </c>
    </row>
    <row r="24" spans="1:9" ht="12.7" x14ac:dyDescent="0.4">
      <c r="A24" s="1" t="s">
        <v>27</v>
      </c>
      <c r="B24" s="3">
        <v>8836</v>
      </c>
      <c r="C24" s="3">
        <v>724</v>
      </c>
      <c r="D24" s="3">
        <v>182</v>
      </c>
      <c r="E24" s="3">
        <v>103</v>
      </c>
      <c r="F24" s="3">
        <f t="shared" si="0"/>
        <v>0.25138121546961328</v>
      </c>
      <c r="G24" s="3">
        <f t="shared" si="1"/>
        <v>0.14226519337016574</v>
      </c>
    </row>
    <row r="25" spans="1:9" ht="12.7" x14ac:dyDescent="0.4">
      <c r="A25" s="1" t="s">
        <v>28</v>
      </c>
      <c r="B25" s="3">
        <v>9359</v>
      </c>
      <c r="C25" s="3">
        <v>789</v>
      </c>
      <c r="D25" s="4"/>
      <c r="E25" s="4"/>
      <c r="F25" s="4"/>
      <c r="G25" s="4"/>
      <c r="H25">
        <f>H23/H21</f>
        <v>0.19831981460023174</v>
      </c>
      <c r="I25">
        <f>I23/H21</f>
        <v>0.1126882966396292</v>
      </c>
    </row>
    <row r="26" spans="1:9" ht="12.7" x14ac:dyDescent="0.4">
      <c r="A26" s="1" t="s">
        <v>29</v>
      </c>
      <c r="B26" s="3">
        <v>9427</v>
      </c>
      <c r="C26" s="3">
        <v>743</v>
      </c>
      <c r="D26" s="4"/>
      <c r="E26" s="4"/>
      <c r="F26" s="4"/>
      <c r="G26" s="4"/>
    </row>
    <row r="27" spans="1:9" ht="12.7" x14ac:dyDescent="0.4">
      <c r="A27" s="1" t="s">
        <v>30</v>
      </c>
      <c r="B27" s="3">
        <v>9633</v>
      </c>
      <c r="C27" s="3">
        <v>808</v>
      </c>
      <c r="D27" s="4"/>
      <c r="E27" s="4"/>
      <c r="F27" s="4"/>
      <c r="G27" s="4"/>
      <c r="H27" s="5" t="s">
        <v>45</v>
      </c>
      <c r="I27" s="5" t="s">
        <v>46</v>
      </c>
    </row>
    <row r="28" spans="1:9" ht="12.7" x14ac:dyDescent="0.4">
      <c r="A28" s="1" t="s">
        <v>31</v>
      </c>
      <c r="B28" s="3">
        <v>9842</v>
      </c>
      <c r="C28" s="3">
        <v>831</v>
      </c>
      <c r="D28" s="4"/>
      <c r="E28" s="4"/>
      <c r="F28" s="4"/>
      <c r="G28" s="4"/>
    </row>
    <row r="29" spans="1:9" ht="12.7" x14ac:dyDescent="0.4">
      <c r="A29" s="1" t="s">
        <v>32</v>
      </c>
      <c r="B29" s="3">
        <v>9272</v>
      </c>
      <c r="C29" s="3">
        <v>767</v>
      </c>
      <c r="D29" s="4"/>
      <c r="E29" s="4"/>
      <c r="F29" s="4"/>
      <c r="G29" s="4"/>
    </row>
    <row r="30" spans="1:9" ht="12.7" x14ac:dyDescent="0.4">
      <c r="A30" s="1" t="s">
        <v>33</v>
      </c>
      <c r="B30" s="3">
        <v>8969</v>
      </c>
      <c r="C30" s="3">
        <v>760</v>
      </c>
      <c r="D30" s="4"/>
      <c r="E30" s="4"/>
      <c r="F30" s="4"/>
      <c r="G30" s="4"/>
    </row>
    <row r="31" spans="1:9" ht="12.7" x14ac:dyDescent="0.4">
      <c r="A31" s="1" t="s">
        <v>34</v>
      </c>
      <c r="B31" s="3">
        <v>9697</v>
      </c>
      <c r="C31" s="3">
        <v>850</v>
      </c>
      <c r="D31" s="4"/>
      <c r="E31" s="4"/>
      <c r="F31" s="4"/>
      <c r="G31" s="4"/>
    </row>
    <row r="32" spans="1:9" ht="12.7" x14ac:dyDescent="0.4">
      <c r="A32" s="1" t="s">
        <v>35</v>
      </c>
      <c r="B32" s="3">
        <v>10445</v>
      </c>
      <c r="C32" s="3">
        <v>851</v>
      </c>
      <c r="D32" s="4"/>
      <c r="E32" s="4"/>
      <c r="F32" s="4"/>
      <c r="G32" s="4"/>
    </row>
    <row r="33" spans="1:7" ht="12.7" x14ac:dyDescent="0.4">
      <c r="A33" s="1" t="s">
        <v>36</v>
      </c>
      <c r="B33" s="3">
        <v>9931</v>
      </c>
      <c r="C33" s="3">
        <v>831</v>
      </c>
      <c r="D33" s="4"/>
      <c r="E33" s="4"/>
      <c r="F33" s="4"/>
      <c r="G33" s="4"/>
    </row>
    <row r="34" spans="1:7" ht="12.7" x14ac:dyDescent="0.4">
      <c r="A34" s="1" t="s">
        <v>37</v>
      </c>
      <c r="B34" s="3">
        <v>10042</v>
      </c>
      <c r="C34" s="3">
        <v>802</v>
      </c>
      <c r="D34" s="4"/>
      <c r="E34" s="4"/>
      <c r="F34" s="4"/>
      <c r="G34" s="4"/>
    </row>
    <row r="35" spans="1:7" ht="12.7" x14ac:dyDescent="0.4">
      <c r="A35" s="1" t="s">
        <v>38</v>
      </c>
      <c r="B35" s="3">
        <v>9721</v>
      </c>
      <c r="C35" s="3">
        <v>829</v>
      </c>
      <c r="D35" s="4"/>
      <c r="E35" s="4"/>
      <c r="F35" s="4"/>
      <c r="G35" s="4"/>
    </row>
    <row r="36" spans="1:7" ht="12.7" x14ac:dyDescent="0.4">
      <c r="A36" s="1" t="s">
        <v>39</v>
      </c>
      <c r="B36" s="3">
        <v>9304</v>
      </c>
      <c r="C36" s="3">
        <v>770</v>
      </c>
      <c r="D36" s="4"/>
      <c r="E36" s="4"/>
      <c r="F36" s="4"/>
      <c r="G36" s="4"/>
    </row>
    <row r="37" spans="1:7" ht="12.7" x14ac:dyDescent="0.4">
      <c r="A37" s="1" t="s">
        <v>40</v>
      </c>
      <c r="B37" s="3">
        <v>8668</v>
      </c>
      <c r="C37" s="3">
        <v>724</v>
      </c>
      <c r="D37" s="4"/>
      <c r="E37" s="4"/>
      <c r="F37" s="4"/>
      <c r="G37" s="4"/>
    </row>
    <row r="38" spans="1:7" ht="12.7" x14ac:dyDescent="0.4">
      <c r="A38" s="1" t="s">
        <v>41</v>
      </c>
      <c r="B38" s="3">
        <v>8988</v>
      </c>
      <c r="C38" s="3">
        <v>710</v>
      </c>
      <c r="D38" s="4"/>
      <c r="E38" s="4"/>
      <c r="F38" s="4"/>
      <c r="G38" s="4"/>
    </row>
    <row r="39" spans="1:7" ht="15.75" customHeight="1" x14ac:dyDescent="0.4">
      <c r="B39">
        <f>SUM(B2:B38)</f>
        <v>344660</v>
      </c>
      <c r="C39">
        <f>SUM(C2:C38)</f>
        <v>28325</v>
      </c>
      <c r="D39">
        <f>C39/B39</f>
        <v>8.2182440666163759E-2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Control</vt:lpstr>
      <vt:lpstr>Experiment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Xinkun Chu</dc:creator>
  <cp:lastModifiedBy>Xinkun Chu</cp:lastModifiedBy>
  <dcterms:created xsi:type="dcterms:W3CDTF">2017-01-26T03:37:06Z</dcterms:created>
  <dcterms:modified xsi:type="dcterms:W3CDTF">2017-01-26T18:23:38Z</dcterms:modified>
</cp:coreProperties>
</file>