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mailinternacionaledu-my.sharepoint.com/personal/cehurtadocu_uide_edu_ec/Documents/Escritorio/datos/Mallas/"/>
    </mc:Choice>
  </mc:AlternateContent>
  <xr:revisionPtr revIDLastSave="7" documentId="13_ncr:1_{0D6C58AF-9CF9-4E2C-B9B4-1880C5B33C45}" xr6:coauthVersionLast="47" xr6:coauthVersionMax="47" xr10:uidLastSave="{44CBB6B9-105C-40BC-9016-484354B4D331}"/>
  <bookViews>
    <workbookView xWindow="-120" yWindow="-120" windowWidth="20730" windowHeight="11040" tabRatio="639" xr2:uid="{00000000-000D-0000-FFFF-FFFF00000000}"/>
  </bookViews>
  <sheets>
    <sheet name="MALLA ADM 2019" sheetId="9" r:id="rId1"/>
  </sheets>
  <definedNames>
    <definedName name="_xlnm.Print_Area" localSheetId="0">'MALLA ADM 2019'!$A$1:$AN$47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4" i="9" l="1"/>
  <c r="AM34" i="9" l="1"/>
  <c r="AL34" i="9"/>
  <c r="AK34" i="9"/>
  <c r="AK38" i="9" l="1"/>
  <c r="AH34" i="9"/>
  <c r="AG34" i="9"/>
  <c r="AF34" i="9"/>
  <c r="AB34" i="9"/>
  <c r="AA34" i="9"/>
  <c r="AM30" i="9" l="1"/>
  <c r="X34" i="9" l="1"/>
  <c r="W34" i="9"/>
  <c r="V34" i="9"/>
  <c r="S34" i="9"/>
  <c r="R34" i="9"/>
  <c r="Q34" i="9"/>
  <c r="N34" i="9"/>
  <c r="M34" i="9"/>
  <c r="L34" i="9"/>
  <c r="I34" i="9"/>
  <c r="H34" i="9"/>
  <c r="G34" i="9"/>
  <c r="D34" i="9"/>
  <c r="C34" i="9"/>
  <c r="B34" i="9"/>
  <c r="AF12" i="9"/>
  <c r="AA12" i="9"/>
  <c r="AK12" i="9"/>
  <c r="V22" i="9"/>
  <c r="V12" i="9"/>
  <c r="V27" i="9"/>
  <c r="Q27" i="9"/>
  <c r="L27" i="9"/>
  <c r="Z46" i="9" l="1"/>
  <c r="AM35" i="9"/>
  <c r="AL35" i="9"/>
  <c r="AH35" i="9"/>
  <c r="AG35" i="9"/>
  <c r="AC35" i="9"/>
  <c r="AB35" i="9"/>
  <c r="X35" i="9"/>
  <c r="W35" i="9"/>
  <c r="S35" i="9"/>
  <c r="R35" i="9"/>
  <c r="N35" i="9"/>
  <c r="M35" i="9"/>
  <c r="I35" i="9"/>
  <c r="H35" i="9"/>
  <c r="D35" i="9"/>
  <c r="C35" i="9"/>
  <c r="B38" i="9"/>
  <c r="AF38" i="9"/>
  <c r="AA38" i="9"/>
  <c r="V38" i="9"/>
  <c r="Q38" i="9"/>
  <c r="L38" i="9"/>
  <c r="AK22" i="9"/>
  <c r="AF22" i="9"/>
  <c r="AA22" i="9"/>
  <c r="Q22" i="9"/>
  <c r="G27" i="9"/>
  <c r="B27" i="9"/>
  <c r="G22" i="9"/>
  <c r="B22" i="9"/>
  <c r="AK17" i="9"/>
  <c r="AF17" i="9"/>
  <c r="AA17" i="9"/>
  <c r="V17" i="9"/>
  <c r="Q17" i="9"/>
  <c r="L17" i="9"/>
  <c r="G17" i="9"/>
  <c r="B17" i="9"/>
  <c r="AK27" i="9"/>
  <c r="AF27" i="9"/>
  <c r="AA27" i="9"/>
  <c r="V9" i="9"/>
  <c r="L22" i="9"/>
  <c r="L12" i="9"/>
  <c r="G12" i="9"/>
  <c r="B12" i="9"/>
  <c r="AK9" i="9"/>
  <c r="AF9" i="9"/>
  <c r="AA9" i="9"/>
  <c r="Q12" i="9"/>
  <c r="Q9" i="9"/>
  <c r="L9" i="9"/>
  <c r="G9" i="9"/>
  <c r="B9" i="9"/>
  <c r="AK6" i="9"/>
  <c r="AF6" i="9"/>
  <c r="AA6" i="9"/>
  <c r="V6" i="9"/>
  <c r="Q6" i="9"/>
  <c r="L6" i="9"/>
  <c r="G6" i="9"/>
  <c r="B6" i="9"/>
  <c r="AA33" i="9" l="1"/>
  <c r="AF33" i="9"/>
  <c r="AK33" i="9"/>
  <c r="V33" i="9"/>
  <c r="Q33" i="9"/>
  <c r="L33" i="9"/>
  <c r="B33" i="9"/>
  <c r="G33" i="9"/>
  <c r="Z45" i="9"/>
  <c r="G38" i="9"/>
  <c r="Z43" i="9"/>
  <c r="Z44" i="9"/>
  <c r="B35" i="9"/>
  <c r="L35" i="9"/>
  <c r="V35" i="9"/>
  <c r="AF35" i="9"/>
  <c r="G35" i="9"/>
  <c r="Q35" i="9"/>
  <c r="AA35" i="9"/>
  <c r="AK35" i="9"/>
  <c r="Z42" i="9" l="1"/>
  <c r="Z4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tc={0BF37552-9207-4A3D-84E8-108C40981801}</author>
    <author>tc={1388292D-735C-4FB8-813D-9FD628D3339D}</author>
    <author>tc={31218DE0-0528-455E-B3F5-9BE060B9D950}</author>
  </authors>
  <commentList>
    <comment ref="D21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trabajo autónomo es 6 en las Ciencias humanas</t>
      </text>
    </comment>
    <comment ref="K25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asignatura es Ética y valores</t>
      </text>
    </comment>
    <comment ref="AK34" authorId="2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mantenerse las 18 horas semanales de docencia</t>
      </text>
    </comment>
  </commentList>
</comments>
</file>

<file path=xl/sharedStrings.xml><?xml version="1.0" encoding="utf-8"?>
<sst xmlns="http://schemas.openxmlformats.org/spreadsheetml/2006/main" count="258" uniqueCount="143">
  <si>
    <t>PRIMERO</t>
  </si>
  <si>
    <t>SEGUNDO</t>
  </si>
  <si>
    <t>TERCERO</t>
  </si>
  <si>
    <t>CUARTO</t>
  </si>
  <si>
    <t>QUINTO</t>
  </si>
  <si>
    <t>SEXTO</t>
  </si>
  <si>
    <t>SÉPTIMO</t>
  </si>
  <si>
    <t>OCTAVO</t>
  </si>
  <si>
    <t>CONTABILIDAD EMPRESARIAL</t>
  </si>
  <si>
    <t>CONTABILIDAD DE COSTOS</t>
  </si>
  <si>
    <t>ADMINISTRACIÓN FINANCIERA</t>
  </si>
  <si>
    <t xml:space="preserve">PRESUPUESTOS DE LOS NEGOCIOS </t>
  </si>
  <si>
    <t>FINANZAS CORPORATIVAS</t>
  </si>
  <si>
    <t xml:space="preserve">INSTITUCIONES FINANCIERAS </t>
  </si>
  <si>
    <t xml:space="preserve">ANÁLISIS DE DECISIONES </t>
  </si>
  <si>
    <t>DIRECCIÓN DE PROYECTOS</t>
  </si>
  <si>
    <t>PP-01-CONT1</t>
  </si>
  <si>
    <t>PP-02-CONCOS</t>
  </si>
  <si>
    <t>PP-03-FINCOR</t>
  </si>
  <si>
    <t>PP-04-PRENEG</t>
  </si>
  <si>
    <t>PP-05-FINLAR</t>
  </si>
  <si>
    <t>PP-06-INSFIN</t>
  </si>
  <si>
    <t>PP-07-ANDEC</t>
  </si>
  <si>
    <t>PP-08-DIRPRO</t>
  </si>
  <si>
    <t>TOTAL</t>
  </si>
  <si>
    <t xml:space="preserve">MATEMÁTICA EN LOS NEGOCIOS </t>
  </si>
  <si>
    <t>MATEMÁTICAS FINANCIERAS</t>
  </si>
  <si>
    <t xml:space="preserve">ESTADÍSTICA EN LOS NEGOCIOS </t>
  </si>
  <si>
    <t>PROBABILILIDADES E INFERENCIA ESTADÍSTICA</t>
  </si>
  <si>
    <t>GESTIÓN DE LA CALIDAD Y LA PRODUCTIVIDAD</t>
  </si>
  <si>
    <t>NEGOCIACIÓN Y MANEJO DE CONFLICTOS</t>
  </si>
  <si>
    <t>DESARROLLO Y COMPORTAMIENTO ORGANIZACIONAL</t>
  </si>
  <si>
    <t xml:space="preserve"> RESPONSABILIDAD SOCIAL CORPORATIVA</t>
  </si>
  <si>
    <t>CH-01-MAT01</t>
  </si>
  <si>
    <t>FT-02-MATFIN</t>
  </si>
  <si>
    <t>FT-03-EST1</t>
  </si>
  <si>
    <t>FT-04-EST2</t>
  </si>
  <si>
    <t>PP-05-GESCAL</t>
  </si>
  <si>
    <t>PP-06-NEGMAN</t>
  </si>
  <si>
    <t>PP-07-DESORG</t>
  </si>
  <si>
    <t>PP-08-RSC</t>
  </si>
  <si>
    <t>PRINCIPIOS DEL MANAGEMENT Y SU ENTORNO</t>
  </si>
  <si>
    <t xml:space="preserve">MICROECONOMÍA </t>
  </si>
  <si>
    <t>MACROECONOMÍA</t>
  </si>
  <si>
    <t>DERECHO EMPRESARIAL</t>
  </si>
  <si>
    <t>GERENCIA DE TALENTO HUMANO</t>
  </si>
  <si>
    <t>SEGUROS</t>
  </si>
  <si>
    <t>MARKETING INTERNACIONAL</t>
  </si>
  <si>
    <t>LIDERAZGO Y TRABAJO EN EQUIPO</t>
  </si>
  <si>
    <t>FT-01-ADM1</t>
  </si>
  <si>
    <t>FT-02-ECO1</t>
  </si>
  <si>
    <t>FT-03-ECO2</t>
  </si>
  <si>
    <t>FT-04-DEREMP</t>
  </si>
  <si>
    <t>PP-05-TALHUM</t>
  </si>
  <si>
    <t>PP-06-SEG</t>
  </si>
  <si>
    <t>MKTINT</t>
  </si>
  <si>
    <t>PP-08-LIDTRA</t>
  </si>
  <si>
    <t>HERRAMIENTAS   INFORMÁTICAS</t>
  </si>
  <si>
    <t xml:space="preserve">MARKETING Y EL CONSUMIDOR </t>
  </si>
  <si>
    <t>MARKETING OPERATIVO</t>
  </si>
  <si>
    <t xml:space="preserve">MARKETING ESTRATÉGICO </t>
  </si>
  <si>
    <t>GERENCIA DE PROCESOS</t>
  </si>
  <si>
    <t>GERENCIA Y MARKETING DE SERVICIOS</t>
  </si>
  <si>
    <t>GERENCIA Y TÉCNICAS COMERCIALES</t>
  </si>
  <si>
    <t xml:space="preserve">HABILIDADES GERENCIALES </t>
  </si>
  <si>
    <t>PP-01-INF01</t>
  </si>
  <si>
    <t>FT-02-MKT</t>
  </si>
  <si>
    <t>PP-03-MKTOPE</t>
  </si>
  <si>
    <t>PP-04-MKTEST</t>
  </si>
  <si>
    <t>PP-05-GERPRO</t>
  </si>
  <si>
    <t>PP-06-MKTSER</t>
  </si>
  <si>
    <t>PP-07-GERCOM</t>
  </si>
  <si>
    <t>PP-08-HABGER</t>
  </si>
  <si>
    <t>PRÁCTICAS LABORAL 2</t>
  </si>
  <si>
    <t>PRÁCTICAS SERVICIO COMUNITARIO 1</t>
  </si>
  <si>
    <t>TÉCNICAS DE COMUNICACIÓN</t>
  </si>
  <si>
    <t xml:space="preserve">METODOLOGÍA DE LA INVESTIGACIÓN </t>
  </si>
  <si>
    <t>DIRECCIÓN ESTRATÉGICA</t>
  </si>
  <si>
    <t>INVESTIGACIÓN DE MERCADOS</t>
  </si>
  <si>
    <t>TRIBUTACIÓN</t>
  </si>
  <si>
    <t>LOGÍSTICA INTEGRAL</t>
  </si>
  <si>
    <t xml:space="preserve">DIGITAL MARKETING &amp; E-BUSINESS  </t>
  </si>
  <si>
    <t>BUSINESS SIMULATOR</t>
  </si>
  <si>
    <t>CH-LC-01-COMBA</t>
  </si>
  <si>
    <t>CH-EI-02-METINV1</t>
  </si>
  <si>
    <t>PP-03-DIREST</t>
  </si>
  <si>
    <t>PP-04-INVMER</t>
  </si>
  <si>
    <t>PP-05-TRIB</t>
  </si>
  <si>
    <t>FT-06-LOGIN</t>
  </si>
  <si>
    <t>PP-07-EBDMKT</t>
  </si>
  <si>
    <t>PP-08-BUSSIM</t>
  </si>
  <si>
    <t>CULTURA FÍSICA I</t>
  </si>
  <si>
    <t>CULTURA FÍSICA II</t>
  </si>
  <si>
    <t>ÉTICA PROFESIONAL</t>
  </si>
  <si>
    <t>ESPÍRITU EMPRENDEDOR</t>
  </si>
  <si>
    <t>CREATIVIDAD E IDEA DE NEGOCIO</t>
  </si>
  <si>
    <t>CONFORMACIÓN DE LA OPORTUNIDAD</t>
  </si>
  <si>
    <t>GESTIÓN DE PROCESOS PARA NUEVOS NEGOCIOS</t>
  </si>
  <si>
    <t>MERCADEO Y VENTAS PARA NUEVOS NEGOCIOS</t>
  </si>
  <si>
    <t>CSC-01-CF01</t>
  </si>
  <si>
    <t>CSC-02-CF02</t>
  </si>
  <si>
    <t>CH-03-ETIPRO</t>
  </si>
  <si>
    <t>PP-04-ESPEMP</t>
  </si>
  <si>
    <t>PP-05-CREIDE</t>
  </si>
  <si>
    <t>PP-06-CONOPO</t>
  </si>
  <si>
    <t>PP-07-GESPRO</t>
  </si>
  <si>
    <t>PP-08-MERVTA</t>
  </si>
  <si>
    <t>PRACTICA PRE PROFESIONAL</t>
  </si>
  <si>
    <t>UNIDAD DE INTEGRACIÓN CURRICULAR</t>
  </si>
  <si>
    <t>TOTAL HORAS POR NIVEL</t>
  </si>
  <si>
    <t>Carga horaria semanal</t>
  </si>
  <si>
    <t>Carga horaria por nivel</t>
  </si>
  <si>
    <t>Componente</t>
  </si>
  <si>
    <t>DO</t>
  </si>
  <si>
    <t>PR</t>
  </si>
  <si>
    <t>TA</t>
  </si>
  <si>
    <t>Num. Asignaturas</t>
  </si>
  <si>
    <t>horas asignaturas</t>
  </si>
  <si>
    <t>REQUISITO DE TITULACIÓN IDIOMA EXTRANJERO:</t>
  </si>
  <si>
    <t>REQUISITO TITULACIÓN</t>
  </si>
  <si>
    <t>RESUMEN GENERAL</t>
  </si>
  <si>
    <t>HORAS</t>
  </si>
  <si>
    <t>CODIFICACIÓN</t>
  </si>
  <si>
    <t>CAMPOS DE FORMACIÓN</t>
  </si>
  <si>
    <t>CERTIFICACIÓN INGLÉS B2</t>
  </si>
  <si>
    <t>DOCENCIA</t>
  </si>
  <si>
    <t>FT</t>
  </si>
  <si>
    <t>FUNDAMENTOS TEÓRICOS</t>
  </si>
  <si>
    <t>PRÁCTICA</t>
  </si>
  <si>
    <t>PP</t>
  </si>
  <si>
    <t>PRAXIS PROFESIONAL</t>
  </si>
  <si>
    <t>AUTÓNOMO</t>
  </si>
  <si>
    <t>EI</t>
  </si>
  <si>
    <t>EPISTEMOLOGÍA / INVESTIGACIÓN</t>
  </si>
  <si>
    <t xml:space="preserve">HORAS PRÁCTICAS </t>
  </si>
  <si>
    <t>CSC</t>
  </si>
  <si>
    <t>CONTEXTOS, SABERES, CULTURA</t>
  </si>
  <si>
    <t>HORAS INTEGRACIÓN CURRICULAR</t>
  </si>
  <si>
    <t>LC</t>
  </si>
  <si>
    <t>LENGUAJE / COMUNICACIÓN</t>
  </si>
  <si>
    <t>TOTAL HORAS CARRERA</t>
  </si>
  <si>
    <t>DESCRIPCIÓN</t>
  </si>
  <si>
    <t>PRÁCTICAS LABORAL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</si>
</sst>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0"/>
      <name val="Calibri"/>
      <family val="2"/>
      <scheme val="minor"/>
    </font>
    <font>
      <sz val="17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textRotation="90"/>
    </xf>
    <xf numFmtId="0" fontId="5" fillId="0" borderId="0" xfId="0" applyFont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0" fontId="5" fillId="11" borderId="0" xfId="0" applyFont="1" applyFill="1" applyAlignment="1">
      <alignment vertical="center" wrapText="1"/>
    </xf>
    <xf numFmtId="0" fontId="7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vertical="center" wrapText="1"/>
    </xf>
    <xf numFmtId="0" fontId="9" fillId="11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11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11" borderId="0" xfId="0" applyFont="1" applyFill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3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0" fontId="14" fillId="0" borderId="39" xfId="0" applyFont="1" applyBorder="1" applyAlignment="1">
      <alignment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4" fillId="14" borderId="4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0" fontId="11" fillId="12" borderId="6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35" xfId="0" applyFont="1" applyFill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8" fillId="11" borderId="6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8" fillId="15" borderId="2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5" borderId="2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8" fillId="11" borderId="45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16" fillId="11" borderId="45" xfId="0" applyFont="1" applyFill="1" applyBorder="1" applyAlignment="1">
      <alignment horizontal="center" vertical="center" wrapText="1"/>
    </xf>
    <xf numFmtId="0" fontId="18" fillId="15" borderId="45" xfId="0" applyFont="1" applyFill="1" applyBorder="1" applyAlignment="1">
      <alignment horizontal="center" vertical="center" wrapText="1"/>
    </xf>
    <xf numFmtId="0" fontId="18" fillId="11" borderId="39" xfId="0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0" fontId="18" fillId="11" borderId="40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4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center" wrapText="1"/>
    </xf>
    <xf numFmtId="0" fontId="16" fillId="15" borderId="4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4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16" fillId="11" borderId="39" xfId="0" applyFont="1" applyFill="1" applyBorder="1" applyAlignment="1">
      <alignment horizontal="center" vertical="center" wrapText="1"/>
    </xf>
    <xf numFmtId="0" fontId="16" fillId="11" borderId="20" xfId="0" applyFont="1" applyFill="1" applyBorder="1" applyAlignment="1">
      <alignment horizontal="center" vertical="center" wrapText="1"/>
    </xf>
    <xf numFmtId="0" fontId="16" fillId="11" borderId="40" xfId="0" applyFont="1" applyFill="1" applyBorder="1" applyAlignment="1">
      <alignment horizontal="center" vertical="center" wrapText="1"/>
    </xf>
    <xf numFmtId="0" fontId="16" fillId="15" borderId="39" xfId="0" applyFont="1" applyFill="1" applyBorder="1" applyAlignment="1">
      <alignment horizontal="center" vertical="center" wrapText="1"/>
    </xf>
    <xf numFmtId="0" fontId="16" fillId="15" borderId="20" xfId="0" applyFont="1" applyFill="1" applyBorder="1" applyAlignment="1">
      <alignment horizontal="center" vertical="center" wrapText="1"/>
    </xf>
    <xf numFmtId="0" fontId="16" fillId="15" borderId="40" xfId="0" applyFont="1" applyFill="1" applyBorder="1" applyAlignment="1">
      <alignment horizontal="center" vertical="center" wrapText="1"/>
    </xf>
    <xf numFmtId="0" fontId="4" fillId="14" borderId="26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4" fillId="14" borderId="2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44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 wrapText="1"/>
    </xf>
    <xf numFmtId="0" fontId="11" fillId="12" borderId="20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FF"/>
      <color rgb="FFCC9900"/>
      <color rgb="FF009900"/>
      <color rgb="FFFF99FF"/>
      <color rgb="FF996600"/>
      <color rgb="FFFFA375"/>
      <color rgb="FF00CC00"/>
      <color rgb="FFFF66FF"/>
      <color rgb="FFFF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24</xdr:row>
      <xdr:rowOff>549275</xdr:rowOff>
    </xdr:from>
    <xdr:to>
      <xdr:col>35</xdr:col>
      <xdr:colOff>13607</xdr:colOff>
      <xdr:row>24</xdr:row>
      <xdr:rowOff>549275</xdr:rowOff>
    </xdr:to>
    <xdr:cxnSp macro="">
      <xdr:nvCxnSpPr>
        <xdr:cNvPr id="2" name="Straight Arrow Connector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2860000" y="9979025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9</xdr:row>
      <xdr:rowOff>473075</xdr:rowOff>
    </xdr:from>
    <xdr:to>
      <xdr:col>29</xdr:col>
      <xdr:colOff>486682</xdr:colOff>
      <xdr:row>14</xdr:row>
      <xdr:rowOff>571500</xdr:rowOff>
    </xdr:to>
    <xdr:cxnSp macro="">
      <xdr:nvCxnSpPr>
        <xdr:cNvPr id="3" name="Straight Arrow Connector 1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19450050" y="6778625"/>
          <a:ext cx="467632" cy="1660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</xdr:colOff>
      <xdr:row>3</xdr:row>
      <xdr:rowOff>449036</xdr:rowOff>
    </xdr:from>
    <xdr:to>
      <xdr:col>5</xdr:col>
      <xdr:colOff>27214</xdr:colOff>
      <xdr:row>3</xdr:row>
      <xdr:rowOff>449036</xdr:rowOff>
    </xdr:to>
    <xdr:cxnSp macro="">
      <xdr:nvCxnSpPr>
        <xdr:cNvPr id="4" name="Straight Arrow Connector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871107" y="3601811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3</xdr:row>
      <xdr:rowOff>508907</xdr:rowOff>
    </xdr:from>
    <xdr:to>
      <xdr:col>15</xdr:col>
      <xdr:colOff>13607</xdr:colOff>
      <xdr:row>3</xdr:row>
      <xdr:rowOff>508907</xdr:rowOff>
    </xdr:to>
    <xdr:cxnSp macro="">
      <xdr:nvCxnSpPr>
        <xdr:cNvPr id="5" name="Straight Arrow Connector 8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9391650" y="3690257"/>
          <a:ext cx="4136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495300</xdr:rowOff>
    </xdr:from>
    <xdr:to>
      <xdr:col>5</xdr:col>
      <xdr:colOff>32657</xdr:colOff>
      <xdr:row>6</xdr:row>
      <xdr:rowOff>495300</xdr:rowOff>
    </xdr:to>
    <xdr:cxnSp macro="">
      <xdr:nvCxnSpPr>
        <xdr:cNvPr id="6" name="Straight Arrow Connector 1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876550" y="5181600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457200</xdr:rowOff>
    </xdr:from>
    <xdr:to>
      <xdr:col>9</xdr:col>
      <xdr:colOff>394607</xdr:colOff>
      <xdr:row>9</xdr:row>
      <xdr:rowOff>457200</xdr:rowOff>
    </xdr:to>
    <xdr:cxnSp macro="">
      <xdr:nvCxnSpPr>
        <xdr:cNvPr id="7" name="Straight Arrow Connector 1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153150" y="6677025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14</xdr:row>
      <xdr:rowOff>419100</xdr:rowOff>
    </xdr:from>
    <xdr:to>
      <xdr:col>10</xdr:col>
      <xdr:colOff>13607</xdr:colOff>
      <xdr:row>14</xdr:row>
      <xdr:rowOff>419100</xdr:rowOff>
    </xdr:to>
    <xdr:cxnSp macro="">
      <xdr:nvCxnSpPr>
        <xdr:cNvPr id="8" name="Straight Arrow Connector 1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172200" y="8172450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14</xdr:row>
      <xdr:rowOff>476250</xdr:rowOff>
    </xdr:from>
    <xdr:to>
      <xdr:col>15</xdr:col>
      <xdr:colOff>13607</xdr:colOff>
      <xdr:row>14</xdr:row>
      <xdr:rowOff>476250</xdr:rowOff>
    </xdr:to>
    <xdr:cxnSp macro="">
      <xdr:nvCxnSpPr>
        <xdr:cNvPr id="9" name="Straight Arrow Connector 1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9429750" y="8343900"/>
          <a:ext cx="37555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</xdr:colOff>
      <xdr:row>6</xdr:row>
      <xdr:rowOff>466725</xdr:rowOff>
    </xdr:from>
    <xdr:to>
      <xdr:col>15</xdr:col>
      <xdr:colOff>42181</xdr:colOff>
      <xdr:row>6</xdr:row>
      <xdr:rowOff>466725</xdr:rowOff>
    </xdr:to>
    <xdr:cxnSp macro="">
      <xdr:nvCxnSpPr>
        <xdr:cNvPr id="13" name="Straight Arrow Connector 1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9415462" y="5153025"/>
          <a:ext cx="418419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366709</xdr:colOff>
      <xdr:row>3</xdr:row>
      <xdr:rowOff>485775</xdr:rowOff>
    </xdr:from>
    <xdr:to>
      <xdr:col>20</xdr:col>
      <xdr:colOff>9525</xdr:colOff>
      <xdr:row>3</xdr:row>
      <xdr:rowOff>490538</xdr:rowOff>
    </xdr:to>
    <xdr:cxnSp macro="">
      <xdr:nvCxnSpPr>
        <xdr:cNvPr id="14" name="Straight Arrow Connector 1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12634909" y="3638550"/>
          <a:ext cx="500066" cy="47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</xdr:colOff>
      <xdr:row>9</xdr:row>
      <xdr:rowOff>476250</xdr:rowOff>
    </xdr:from>
    <xdr:to>
      <xdr:col>4</xdr:col>
      <xdr:colOff>320145</xdr:colOff>
      <xdr:row>14</xdr:row>
      <xdr:rowOff>582084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2881312" y="6696075"/>
          <a:ext cx="296333" cy="163935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376238</xdr:colOff>
      <xdr:row>24</xdr:row>
      <xdr:rowOff>561975</xdr:rowOff>
    </xdr:from>
    <xdr:to>
      <xdr:col>5</xdr:col>
      <xdr:colOff>8845</xdr:colOff>
      <xdr:row>24</xdr:row>
      <xdr:rowOff>561975</xdr:rowOff>
    </xdr:to>
    <xdr:cxnSp macro="">
      <xdr:nvCxnSpPr>
        <xdr:cNvPr id="16" name="Straight Arrow Connector 1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2852738" y="11382375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14</xdr:row>
      <xdr:rowOff>533400</xdr:rowOff>
    </xdr:from>
    <xdr:to>
      <xdr:col>14</xdr:col>
      <xdr:colOff>393700</xdr:colOff>
      <xdr:row>19</xdr:row>
      <xdr:rowOff>571500</xdr:rowOff>
    </xdr:to>
    <xdr:cxnSp macro="">
      <xdr:nvCxnSpPr>
        <xdr:cNvPr id="17" name="Straight Arrow Connector 1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9969500" y="7442200"/>
          <a:ext cx="355600" cy="1981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</xdr:colOff>
      <xdr:row>24</xdr:row>
      <xdr:rowOff>581025</xdr:rowOff>
    </xdr:from>
    <xdr:to>
      <xdr:col>20</xdr:col>
      <xdr:colOff>61231</xdr:colOff>
      <xdr:row>24</xdr:row>
      <xdr:rowOff>581025</xdr:rowOff>
    </xdr:to>
    <xdr:cxnSp macro="">
      <xdr:nvCxnSpPr>
        <xdr:cNvPr id="19" name="Straight Arrow Connector 1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2673012" y="10010775"/>
          <a:ext cx="513669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</xdr:colOff>
      <xdr:row>14</xdr:row>
      <xdr:rowOff>447675</xdr:rowOff>
    </xdr:from>
    <xdr:to>
      <xdr:col>9</xdr:col>
      <xdr:colOff>339195</xdr:colOff>
      <xdr:row>19</xdr:row>
      <xdr:rowOff>553509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196012" y="8315325"/>
          <a:ext cx="296333" cy="166793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</xdr:colOff>
      <xdr:row>24</xdr:row>
      <xdr:rowOff>600075</xdr:rowOff>
    </xdr:from>
    <xdr:to>
      <xdr:col>25</xdr:col>
      <xdr:colOff>61231</xdr:colOff>
      <xdr:row>24</xdr:row>
      <xdr:rowOff>600075</xdr:rowOff>
    </xdr:to>
    <xdr:cxnSp macro="">
      <xdr:nvCxnSpPr>
        <xdr:cNvPr id="22" name="Straight Arrow Connector 1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6159162" y="10029825"/>
          <a:ext cx="418419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23812</xdr:colOff>
      <xdr:row>24</xdr:row>
      <xdr:rowOff>638175</xdr:rowOff>
    </xdr:from>
    <xdr:to>
      <xdr:col>29</xdr:col>
      <xdr:colOff>442231</xdr:colOff>
      <xdr:row>24</xdr:row>
      <xdr:rowOff>638175</xdr:rowOff>
    </xdr:to>
    <xdr:cxnSp macro="">
      <xdr:nvCxnSpPr>
        <xdr:cNvPr id="23" name="Straight Arrow Connector 1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9454812" y="10067925"/>
          <a:ext cx="418419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</xdr:row>
      <xdr:rowOff>476250</xdr:rowOff>
    </xdr:from>
    <xdr:to>
      <xdr:col>5</xdr:col>
      <xdr:colOff>32657</xdr:colOff>
      <xdr:row>9</xdr:row>
      <xdr:rowOff>476250</xdr:rowOff>
    </xdr:to>
    <xdr:cxnSp macro="">
      <xdr:nvCxnSpPr>
        <xdr:cNvPr id="25" name="Straight Arrow Connector 1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876550" y="6781800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420687</xdr:colOff>
      <xdr:row>14</xdr:row>
      <xdr:rowOff>803275</xdr:rowOff>
    </xdr:from>
    <xdr:to>
      <xdr:col>30</xdr:col>
      <xdr:colOff>15875</xdr:colOff>
      <xdr:row>19</xdr:row>
      <xdr:rowOff>396875</xdr:rowOff>
    </xdr:to>
    <xdr:cxnSp macro="">
      <xdr:nvCxnSpPr>
        <xdr:cNvPr id="27" name="Straight Arrow Connector 1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9327812" y="7708900"/>
          <a:ext cx="484188" cy="1546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590550</xdr:rowOff>
    </xdr:from>
    <xdr:to>
      <xdr:col>9</xdr:col>
      <xdr:colOff>361950</xdr:colOff>
      <xdr:row>6</xdr:row>
      <xdr:rowOff>571500</xdr:rowOff>
    </xdr:to>
    <xdr:cxnSp macro="">
      <xdr:nvCxnSpPr>
        <xdr:cNvPr id="24" name="Straight Arrow Connector 110">
          <a:extLst>
            <a:ext uri="{FF2B5EF4-FFF2-40B4-BE49-F238E27FC236}">
              <a16:creationId xmlns:a16="http://schemas.microsoft.com/office/drawing/2014/main" id="{905C38D2-E894-4C64-B458-AD8EFD87E282}"/>
            </a:ext>
          </a:extLst>
        </xdr:cNvPr>
        <xdr:cNvCxnSpPr/>
      </xdr:nvCxnSpPr>
      <xdr:spPr>
        <a:xfrm flipV="1">
          <a:off x="6153150" y="3771900"/>
          <a:ext cx="361950" cy="1543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609600</xdr:rowOff>
    </xdr:from>
    <xdr:to>
      <xdr:col>9</xdr:col>
      <xdr:colOff>394607</xdr:colOff>
      <xdr:row>6</xdr:row>
      <xdr:rowOff>609600</xdr:rowOff>
    </xdr:to>
    <xdr:cxnSp macro="">
      <xdr:nvCxnSpPr>
        <xdr:cNvPr id="26" name="Straight Arrow Connector 110">
          <a:extLst>
            <a:ext uri="{FF2B5EF4-FFF2-40B4-BE49-F238E27FC236}">
              <a16:creationId xmlns:a16="http://schemas.microsoft.com/office/drawing/2014/main" id="{EE172740-D207-427C-A0B0-CAC309D9CB92}"/>
            </a:ext>
          </a:extLst>
        </xdr:cNvPr>
        <xdr:cNvCxnSpPr/>
      </xdr:nvCxnSpPr>
      <xdr:spPr>
        <a:xfrm>
          <a:off x="6153150" y="5353050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9</xdr:row>
      <xdr:rowOff>609600</xdr:rowOff>
    </xdr:from>
    <xdr:to>
      <xdr:col>15</xdr:col>
      <xdr:colOff>13607</xdr:colOff>
      <xdr:row>24</xdr:row>
      <xdr:rowOff>514350</xdr:rowOff>
    </xdr:to>
    <xdr:cxnSp macro="">
      <xdr:nvCxnSpPr>
        <xdr:cNvPr id="28" name="Straight Arrow Connector 110">
          <a:extLst>
            <a:ext uri="{FF2B5EF4-FFF2-40B4-BE49-F238E27FC236}">
              <a16:creationId xmlns:a16="http://schemas.microsoft.com/office/drawing/2014/main" id="{40537313-AC77-44F7-A507-7039B311BBE1}"/>
            </a:ext>
          </a:extLst>
        </xdr:cNvPr>
        <xdr:cNvCxnSpPr/>
      </xdr:nvCxnSpPr>
      <xdr:spPr>
        <a:xfrm flipV="1">
          <a:off x="9467850" y="6915150"/>
          <a:ext cx="337457" cy="4591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552450</xdr:rowOff>
    </xdr:from>
    <xdr:to>
      <xdr:col>14</xdr:col>
      <xdr:colOff>375557</xdr:colOff>
      <xdr:row>24</xdr:row>
      <xdr:rowOff>571500</xdr:rowOff>
    </xdr:to>
    <xdr:cxnSp macro="">
      <xdr:nvCxnSpPr>
        <xdr:cNvPr id="29" name="Straight Arrow Connector 110">
          <a:extLst>
            <a:ext uri="{FF2B5EF4-FFF2-40B4-BE49-F238E27FC236}">
              <a16:creationId xmlns:a16="http://schemas.microsoft.com/office/drawing/2014/main" id="{D09814A0-253F-45EC-8936-3DC2AD1CFD7A}"/>
            </a:ext>
          </a:extLst>
        </xdr:cNvPr>
        <xdr:cNvCxnSpPr/>
      </xdr:nvCxnSpPr>
      <xdr:spPr>
        <a:xfrm>
          <a:off x="9410700" y="9982200"/>
          <a:ext cx="375557" cy="15811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6</xdr:row>
      <xdr:rowOff>514351</xdr:rowOff>
    </xdr:from>
    <xdr:to>
      <xdr:col>20</xdr:col>
      <xdr:colOff>28575</xdr:colOff>
      <xdr:row>19</xdr:row>
      <xdr:rowOff>590550</xdr:rowOff>
    </xdr:to>
    <xdr:cxnSp macro="">
      <xdr:nvCxnSpPr>
        <xdr:cNvPr id="31" name="Straight Arrow Connector 110">
          <a:extLst>
            <a:ext uri="{FF2B5EF4-FFF2-40B4-BE49-F238E27FC236}">
              <a16:creationId xmlns:a16="http://schemas.microsoft.com/office/drawing/2014/main" id="{22D056BF-EDAE-478B-8BA5-95494BD9402E}"/>
            </a:ext>
          </a:extLst>
        </xdr:cNvPr>
        <xdr:cNvCxnSpPr/>
      </xdr:nvCxnSpPr>
      <xdr:spPr>
        <a:xfrm flipV="1">
          <a:off x="12687300" y="5257801"/>
          <a:ext cx="466725" cy="476249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23812</xdr:colOff>
      <xdr:row>14</xdr:row>
      <xdr:rowOff>571500</xdr:rowOff>
    </xdr:from>
    <xdr:to>
      <xdr:col>19</xdr:col>
      <xdr:colOff>438150</xdr:colOff>
      <xdr:row>19</xdr:row>
      <xdr:rowOff>581025</xdr:rowOff>
    </xdr:to>
    <xdr:cxnSp macro="">
      <xdr:nvCxnSpPr>
        <xdr:cNvPr id="34" name="Straight Arrow Connector 110">
          <a:extLst>
            <a:ext uri="{FF2B5EF4-FFF2-40B4-BE49-F238E27FC236}">
              <a16:creationId xmlns:a16="http://schemas.microsoft.com/office/drawing/2014/main" id="{14195CCB-EFDB-4276-8EBA-0DE6A2CE2688}"/>
            </a:ext>
          </a:extLst>
        </xdr:cNvPr>
        <xdr:cNvCxnSpPr/>
      </xdr:nvCxnSpPr>
      <xdr:spPr>
        <a:xfrm flipV="1">
          <a:off x="12673012" y="8439150"/>
          <a:ext cx="414338" cy="15716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3</xdr:row>
      <xdr:rowOff>495300</xdr:rowOff>
    </xdr:from>
    <xdr:to>
      <xdr:col>19</xdr:col>
      <xdr:colOff>495300</xdr:colOff>
      <xdr:row>19</xdr:row>
      <xdr:rowOff>520700</xdr:rowOff>
    </xdr:to>
    <xdr:cxnSp macro="">
      <xdr:nvCxnSpPr>
        <xdr:cNvPr id="36" name="Straight Arrow Connector 110">
          <a:extLst>
            <a:ext uri="{FF2B5EF4-FFF2-40B4-BE49-F238E27FC236}">
              <a16:creationId xmlns:a16="http://schemas.microsoft.com/office/drawing/2014/main" id="{0DFDEBD4-BEE1-475F-8455-9B5AB6E62374}"/>
            </a:ext>
          </a:extLst>
        </xdr:cNvPr>
        <xdr:cNvCxnSpPr/>
      </xdr:nvCxnSpPr>
      <xdr:spPr>
        <a:xfrm>
          <a:off x="13455650" y="2387600"/>
          <a:ext cx="400050" cy="6985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</xdr:colOff>
      <xdr:row>9</xdr:row>
      <xdr:rowOff>552450</xdr:rowOff>
    </xdr:from>
    <xdr:to>
      <xdr:col>24</xdr:col>
      <xdr:colOff>342900</xdr:colOff>
      <xdr:row>19</xdr:row>
      <xdr:rowOff>600075</xdr:rowOff>
    </xdr:to>
    <xdr:cxnSp macro="">
      <xdr:nvCxnSpPr>
        <xdr:cNvPr id="38" name="Straight Arrow Connector 110">
          <a:extLst>
            <a:ext uri="{FF2B5EF4-FFF2-40B4-BE49-F238E27FC236}">
              <a16:creationId xmlns:a16="http://schemas.microsoft.com/office/drawing/2014/main" id="{A319F456-2DA7-4ED3-A4DC-7324303588CF}"/>
            </a:ext>
          </a:extLst>
        </xdr:cNvPr>
        <xdr:cNvCxnSpPr/>
      </xdr:nvCxnSpPr>
      <xdr:spPr>
        <a:xfrm flipV="1">
          <a:off x="16063912" y="6858000"/>
          <a:ext cx="338138" cy="31718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431800</xdr:colOff>
      <xdr:row>14</xdr:row>
      <xdr:rowOff>520700</xdr:rowOff>
    </xdr:from>
    <xdr:to>
      <xdr:col>25</xdr:col>
      <xdr:colOff>4081</xdr:colOff>
      <xdr:row>19</xdr:row>
      <xdr:rowOff>600075</xdr:rowOff>
    </xdr:to>
    <xdr:cxnSp macro="">
      <xdr:nvCxnSpPr>
        <xdr:cNvPr id="40" name="Straight Arrow Connector 110">
          <a:extLst>
            <a:ext uri="{FF2B5EF4-FFF2-40B4-BE49-F238E27FC236}">
              <a16:creationId xmlns:a16="http://schemas.microsoft.com/office/drawing/2014/main" id="{1C8C720B-CBA5-4348-9931-A21898375797}"/>
            </a:ext>
          </a:extLst>
        </xdr:cNvPr>
        <xdr:cNvCxnSpPr/>
      </xdr:nvCxnSpPr>
      <xdr:spPr>
        <a:xfrm>
          <a:off x="16916400" y="7429500"/>
          <a:ext cx="461281" cy="20224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404809</xdr:colOff>
      <xdr:row>3</xdr:row>
      <xdr:rowOff>609600</xdr:rowOff>
    </xdr:from>
    <xdr:to>
      <xdr:col>25</xdr:col>
      <xdr:colOff>66675</xdr:colOff>
      <xdr:row>3</xdr:row>
      <xdr:rowOff>614363</xdr:rowOff>
    </xdr:to>
    <xdr:cxnSp macro="">
      <xdr:nvCxnSpPr>
        <xdr:cNvPr id="42" name="Straight Arrow Connector 110">
          <a:extLst>
            <a:ext uri="{FF2B5EF4-FFF2-40B4-BE49-F238E27FC236}">
              <a16:creationId xmlns:a16="http://schemas.microsoft.com/office/drawing/2014/main" id="{13061215-724F-42B3-A7FE-646B0D64D50A}"/>
            </a:ext>
          </a:extLst>
        </xdr:cNvPr>
        <xdr:cNvCxnSpPr/>
      </xdr:nvCxnSpPr>
      <xdr:spPr>
        <a:xfrm flipV="1">
          <a:off x="16006759" y="3790950"/>
          <a:ext cx="500066" cy="47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6</xdr:row>
      <xdr:rowOff>762000</xdr:rowOff>
    </xdr:from>
    <xdr:to>
      <xdr:col>24</xdr:col>
      <xdr:colOff>361950</xdr:colOff>
      <xdr:row>6</xdr:row>
      <xdr:rowOff>762001</xdr:rowOff>
    </xdr:to>
    <xdr:cxnSp macro="">
      <xdr:nvCxnSpPr>
        <xdr:cNvPr id="43" name="Straight Arrow Connector 110">
          <a:extLst>
            <a:ext uri="{FF2B5EF4-FFF2-40B4-BE49-F238E27FC236}">
              <a16:creationId xmlns:a16="http://schemas.microsoft.com/office/drawing/2014/main" id="{C2B4D2F8-DF91-42CE-81C6-428B36A0494B}"/>
            </a:ext>
          </a:extLst>
        </xdr:cNvPr>
        <xdr:cNvCxnSpPr/>
      </xdr:nvCxnSpPr>
      <xdr:spPr>
        <a:xfrm>
          <a:off x="16097250" y="5505450"/>
          <a:ext cx="323850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444500</xdr:colOff>
      <xdr:row>14</xdr:row>
      <xdr:rowOff>558800</xdr:rowOff>
    </xdr:from>
    <xdr:to>
      <xdr:col>30</xdr:col>
      <xdr:colOff>0</xdr:colOff>
      <xdr:row>19</xdr:row>
      <xdr:rowOff>635000</xdr:rowOff>
    </xdr:to>
    <xdr:cxnSp macro="">
      <xdr:nvCxnSpPr>
        <xdr:cNvPr id="47" name="Straight Arrow Connector 110">
          <a:extLst>
            <a:ext uri="{FF2B5EF4-FFF2-40B4-BE49-F238E27FC236}">
              <a16:creationId xmlns:a16="http://schemas.microsoft.com/office/drawing/2014/main" id="{6C65EC71-2EE8-40BE-8855-34054FF692FA}"/>
            </a:ext>
          </a:extLst>
        </xdr:cNvPr>
        <xdr:cNvCxnSpPr/>
      </xdr:nvCxnSpPr>
      <xdr:spPr>
        <a:xfrm flipV="1">
          <a:off x="20434300" y="7467600"/>
          <a:ext cx="469900" cy="2019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361950</xdr:colOff>
      <xdr:row>19</xdr:row>
      <xdr:rowOff>549275</xdr:rowOff>
    </xdr:from>
    <xdr:to>
      <xdr:col>34</xdr:col>
      <xdr:colOff>375557</xdr:colOff>
      <xdr:row>19</xdr:row>
      <xdr:rowOff>549275</xdr:rowOff>
    </xdr:to>
    <xdr:cxnSp macro="">
      <xdr:nvCxnSpPr>
        <xdr:cNvPr id="49" name="Straight Arrow Connector 108">
          <a:extLst>
            <a:ext uri="{FF2B5EF4-FFF2-40B4-BE49-F238E27FC236}">
              <a16:creationId xmlns:a16="http://schemas.microsoft.com/office/drawing/2014/main" id="{AA626540-9B0C-4291-B8A5-92319CD3482B}"/>
            </a:ext>
          </a:extLst>
        </xdr:cNvPr>
        <xdr:cNvCxnSpPr/>
      </xdr:nvCxnSpPr>
      <xdr:spPr>
        <a:xfrm>
          <a:off x="22707600" y="9979025"/>
          <a:ext cx="3946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23809</xdr:colOff>
      <xdr:row>9</xdr:row>
      <xdr:rowOff>609600</xdr:rowOff>
    </xdr:from>
    <xdr:to>
      <xdr:col>20</xdr:col>
      <xdr:colOff>47625</xdr:colOff>
      <xdr:row>9</xdr:row>
      <xdr:rowOff>614363</xdr:rowOff>
    </xdr:to>
    <xdr:cxnSp macro="">
      <xdr:nvCxnSpPr>
        <xdr:cNvPr id="37" name="Straight Arrow Connector 110">
          <a:extLst>
            <a:ext uri="{FF2B5EF4-FFF2-40B4-BE49-F238E27FC236}">
              <a16:creationId xmlns:a16="http://schemas.microsoft.com/office/drawing/2014/main" id="{A7CE48E2-6025-4BC0-911B-B18A5488B187}"/>
            </a:ext>
          </a:extLst>
        </xdr:cNvPr>
        <xdr:cNvCxnSpPr/>
      </xdr:nvCxnSpPr>
      <xdr:spPr>
        <a:xfrm flipV="1">
          <a:off x="12673009" y="5619750"/>
          <a:ext cx="500066" cy="47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423859</xdr:colOff>
      <xdr:row>3</xdr:row>
      <xdr:rowOff>590550</xdr:rowOff>
    </xdr:from>
    <xdr:to>
      <xdr:col>30</xdr:col>
      <xdr:colOff>47625</xdr:colOff>
      <xdr:row>3</xdr:row>
      <xdr:rowOff>595313</xdr:rowOff>
    </xdr:to>
    <xdr:cxnSp macro="">
      <xdr:nvCxnSpPr>
        <xdr:cNvPr id="39" name="Straight Arrow Connector 110">
          <a:extLst>
            <a:ext uri="{FF2B5EF4-FFF2-40B4-BE49-F238E27FC236}">
              <a16:creationId xmlns:a16="http://schemas.microsoft.com/office/drawing/2014/main" id="{1333404D-BF0B-42A4-8AFE-E11B95BDEC7A}"/>
            </a:ext>
          </a:extLst>
        </xdr:cNvPr>
        <xdr:cNvCxnSpPr/>
      </xdr:nvCxnSpPr>
      <xdr:spPr>
        <a:xfrm flipV="1">
          <a:off x="19340509" y="2476500"/>
          <a:ext cx="500066" cy="47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423859</xdr:colOff>
      <xdr:row>6</xdr:row>
      <xdr:rowOff>590550</xdr:rowOff>
    </xdr:from>
    <xdr:to>
      <xdr:col>30</xdr:col>
      <xdr:colOff>47625</xdr:colOff>
      <xdr:row>6</xdr:row>
      <xdr:rowOff>595313</xdr:rowOff>
    </xdr:to>
    <xdr:cxnSp macro="">
      <xdr:nvCxnSpPr>
        <xdr:cNvPr id="41" name="Straight Arrow Connector 110">
          <a:extLst>
            <a:ext uri="{FF2B5EF4-FFF2-40B4-BE49-F238E27FC236}">
              <a16:creationId xmlns:a16="http://schemas.microsoft.com/office/drawing/2014/main" id="{5E0B4384-E8A1-4C16-920D-79D569CFA656}"/>
            </a:ext>
          </a:extLst>
        </xdr:cNvPr>
        <xdr:cNvCxnSpPr/>
      </xdr:nvCxnSpPr>
      <xdr:spPr>
        <a:xfrm flipV="1">
          <a:off x="19340509" y="4038600"/>
          <a:ext cx="500066" cy="47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3</xdr:row>
      <xdr:rowOff>514350</xdr:rowOff>
    </xdr:from>
    <xdr:to>
      <xdr:col>34</xdr:col>
      <xdr:colOff>342900</xdr:colOff>
      <xdr:row>14</xdr:row>
      <xdr:rowOff>647701</xdr:rowOff>
    </xdr:to>
    <xdr:cxnSp macro="">
      <xdr:nvCxnSpPr>
        <xdr:cNvPr id="44" name="Straight Arrow Connector 118">
          <a:extLst>
            <a:ext uri="{FF2B5EF4-FFF2-40B4-BE49-F238E27FC236}">
              <a16:creationId xmlns:a16="http://schemas.microsoft.com/office/drawing/2014/main" id="{29067211-84D8-4D1B-A482-EF1261904777}"/>
            </a:ext>
          </a:extLst>
        </xdr:cNvPr>
        <xdr:cNvCxnSpPr/>
      </xdr:nvCxnSpPr>
      <xdr:spPr>
        <a:xfrm flipV="1">
          <a:off x="22745700" y="2400300"/>
          <a:ext cx="323850" cy="481965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328609</xdr:colOff>
      <xdr:row>6</xdr:row>
      <xdr:rowOff>552450</xdr:rowOff>
    </xdr:from>
    <xdr:to>
      <xdr:col>35</xdr:col>
      <xdr:colOff>66675</xdr:colOff>
      <xdr:row>6</xdr:row>
      <xdr:rowOff>557213</xdr:rowOff>
    </xdr:to>
    <xdr:cxnSp macro="">
      <xdr:nvCxnSpPr>
        <xdr:cNvPr id="45" name="Straight Arrow Connector 110">
          <a:extLst>
            <a:ext uri="{FF2B5EF4-FFF2-40B4-BE49-F238E27FC236}">
              <a16:creationId xmlns:a16="http://schemas.microsoft.com/office/drawing/2014/main" id="{3580EBC9-A13B-4786-9212-5CD3585AB2EA}"/>
            </a:ext>
          </a:extLst>
        </xdr:cNvPr>
        <xdr:cNvCxnSpPr/>
      </xdr:nvCxnSpPr>
      <xdr:spPr>
        <a:xfrm flipV="1">
          <a:off x="22674259" y="4000500"/>
          <a:ext cx="500066" cy="47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370416</xdr:colOff>
      <xdr:row>9</xdr:row>
      <xdr:rowOff>603250</xdr:rowOff>
    </xdr:from>
    <xdr:to>
      <xdr:col>35</xdr:col>
      <xdr:colOff>0</xdr:colOff>
      <xdr:row>9</xdr:row>
      <xdr:rowOff>609600</xdr:rowOff>
    </xdr:to>
    <xdr:cxnSp macro="">
      <xdr:nvCxnSpPr>
        <xdr:cNvPr id="46" name="Straight Arrow Connector 118">
          <a:extLst>
            <a:ext uri="{FF2B5EF4-FFF2-40B4-BE49-F238E27FC236}">
              <a16:creationId xmlns:a16="http://schemas.microsoft.com/office/drawing/2014/main" id="{7D24953C-CE4B-41F0-BEA9-30099921E4A8}"/>
            </a:ext>
          </a:extLst>
        </xdr:cNvPr>
        <xdr:cNvCxnSpPr/>
      </xdr:nvCxnSpPr>
      <xdr:spPr>
        <a:xfrm>
          <a:off x="23854833" y="5524500"/>
          <a:ext cx="433917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366709</xdr:colOff>
      <xdr:row>14</xdr:row>
      <xdr:rowOff>609600</xdr:rowOff>
    </xdr:from>
    <xdr:to>
      <xdr:col>35</xdr:col>
      <xdr:colOff>104775</xdr:colOff>
      <xdr:row>14</xdr:row>
      <xdr:rowOff>614363</xdr:rowOff>
    </xdr:to>
    <xdr:cxnSp macro="">
      <xdr:nvCxnSpPr>
        <xdr:cNvPr id="48" name="Straight Arrow Connector 110">
          <a:extLst>
            <a:ext uri="{FF2B5EF4-FFF2-40B4-BE49-F238E27FC236}">
              <a16:creationId xmlns:a16="http://schemas.microsoft.com/office/drawing/2014/main" id="{F72AEBFA-4DFF-4393-9402-57726A69F3D9}"/>
            </a:ext>
          </a:extLst>
        </xdr:cNvPr>
        <xdr:cNvCxnSpPr/>
      </xdr:nvCxnSpPr>
      <xdr:spPr>
        <a:xfrm flipV="1">
          <a:off x="22712359" y="7181850"/>
          <a:ext cx="500066" cy="47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401638</xdr:colOff>
      <xdr:row>19</xdr:row>
      <xdr:rowOff>625475</xdr:rowOff>
    </xdr:from>
    <xdr:to>
      <xdr:col>5</xdr:col>
      <xdr:colOff>34245</xdr:colOff>
      <xdr:row>19</xdr:row>
      <xdr:rowOff>625475</xdr:rowOff>
    </xdr:to>
    <xdr:cxnSp macro="">
      <xdr:nvCxnSpPr>
        <xdr:cNvPr id="50" name="Straight Arrow Connector 110">
          <a:extLst>
            <a:ext uri="{FF2B5EF4-FFF2-40B4-BE49-F238E27FC236}">
              <a16:creationId xmlns:a16="http://schemas.microsoft.com/office/drawing/2014/main" id="{2D80BFF2-F10B-4F76-B502-2D008E5968E6}"/>
            </a:ext>
          </a:extLst>
        </xdr:cNvPr>
        <xdr:cNvCxnSpPr/>
      </xdr:nvCxnSpPr>
      <xdr:spPr>
        <a:xfrm>
          <a:off x="3017838" y="9477375"/>
          <a:ext cx="445407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406400</xdr:colOff>
      <xdr:row>19</xdr:row>
      <xdr:rowOff>520700</xdr:rowOff>
    </xdr:from>
    <xdr:to>
      <xdr:col>10</xdr:col>
      <xdr:colOff>46945</xdr:colOff>
      <xdr:row>24</xdr:row>
      <xdr:rowOff>574675</xdr:rowOff>
    </xdr:to>
    <xdr:cxnSp macro="">
      <xdr:nvCxnSpPr>
        <xdr:cNvPr id="51" name="Straight Arrow Connector 110">
          <a:extLst>
            <a:ext uri="{FF2B5EF4-FFF2-40B4-BE49-F238E27FC236}">
              <a16:creationId xmlns:a16="http://schemas.microsoft.com/office/drawing/2014/main" id="{EB3B5E51-1C92-4B0D-8816-61AEA70963D9}"/>
            </a:ext>
          </a:extLst>
        </xdr:cNvPr>
        <xdr:cNvCxnSpPr/>
      </xdr:nvCxnSpPr>
      <xdr:spPr>
        <a:xfrm>
          <a:off x="6477000" y="9372600"/>
          <a:ext cx="478745" cy="20478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444500</xdr:colOff>
      <xdr:row>9</xdr:row>
      <xdr:rowOff>622300</xdr:rowOff>
    </xdr:from>
    <xdr:to>
      <xdr:col>25</xdr:col>
      <xdr:colOff>25400</xdr:colOff>
      <xdr:row>14</xdr:row>
      <xdr:rowOff>609600</xdr:rowOff>
    </xdr:to>
    <xdr:cxnSp macro="">
      <xdr:nvCxnSpPr>
        <xdr:cNvPr id="52" name="Straight Arrow Connector 110">
          <a:extLst>
            <a:ext uri="{FF2B5EF4-FFF2-40B4-BE49-F238E27FC236}">
              <a16:creationId xmlns:a16="http://schemas.microsoft.com/office/drawing/2014/main" id="{AFB47A9B-2062-4208-B0AC-921EEA58FB5E}"/>
            </a:ext>
          </a:extLst>
        </xdr:cNvPr>
        <xdr:cNvCxnSpPr/>
      </xdr:nvCxnSpPr>
      <xdr:spPr>
        <a:xfrm>
          <a:off x="16929100" y="5588000"/>
          <a:ext cx="469900" cy="19304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24</xdr:row>
      <xdr:rowOff>622300</xdr:rowOff>
    </xdr:from>
    <xdr:to>
      <xdr:col>35</xdr:col>
      <xdr:colOff>152400</xdr:colOff>
      <xdr:row>28</xdr:row>
      <xdr:rowOff>25400</xdr:rowOff>
    </xdr:to>
    <xdr:cxnSp macro="">
      <xdr:nvCxnSpPr>
        <xdr:cNvPr id="66" name="Straight Arrow Connector 110">
          <a:extLst>
            <a:ext uri="{FF2B5EF4-FFF2-40B4-BE49-F238E27FC236}">
              <a16:creationId xmlns:a16="http://schemas.microsoft.com/office/drawing/2014/main" id="{7CCF891A-D38C-48E3-BA08-0B6CCDF8D175}"/>
            </a:ext>
          </a:extLst>
        </xdr:cNvPr>
        <xdr:cNvCxnSpPr/>
      </xdr:nvCxnSpPr>
      <xdr:spPr>
        <a:xfrm>
          <a:off x="24041100" y="11468100"/>
          <a:ext cx="520700" cy="1257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15875</xdr:colOff>
      <xdr:row>6</xdr:row>
      <xdr:rowOff>587375</xdr:rowOff>
    </xdr:from>
    <xdr:to>
      <xdr:col>30</xdr:col>
      <xdr:colOff>15875</xdr:colOff>
      <xdr:row>19</xdr:row>
      <xdr:rowOff>254000</xdr:rowOff>
    </xdr:to>
    <xdr:cxnSp macro="">
      <xdr:nvCxnSpPr>
        <xdr:cNvPr id="10" name="Straight Arrow Connector 110">
          <a:extLst>
            <a:ext uri="{FF2B5EF4-FFF2-40B4-BE49-F238E27FC236}">
              <a16:creationId xmlns:a16="http://schemas.microsoft.com/office/drawing/2014/main" id="{0A38B0AC-AE14-4F8B-B4D9-B141B02BFC60}"/>
            </a:ext>
          </a:extLst>
        </xdr:cNvPr>
        <xdr:cNvCxnSpPr/>
      </xdr:nvCxnSpPr>
      <xdr:spPr>
        <a:xfrm>
          <a:off x="19367500" y="4000500"/>
          <a:ext cx="444500" cy="5111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mando Echeverria" id="{5BB6894E-948B-4A30-9C9C-119F9A417FEE}" userId="0e534694dce2db54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19-10-24T06:41:12.65" personId="{5BB6894E-948B-4A30-9C9C-119F9A417FEE}" id="{0BF37552-9207-4A3D-84E8-108C40981801}">
    <text>El trabajo autónomo es 6 en las Ciencias humanas</text>
  </threadedComment>
  <threadedComment ref="K25" dT="2019-10-24T06:43:07.92" personId="{5BB6894E-948B-4A30-9C9C-119F9A417FEE}" id="{1388292D-735C-4FB8-813D-9FD628D3339D}">
    <text>La asignatura es Ética y valores</text>
  </threadedComment>
  <threadedComment ref="AK34" dT="2019-10-24T06:42:30.31" personId="{5BB6894E-948B-4A30-9C9C-119F9A417FEE}" id="{31218DE0-0528-455E-B3F5-9BE060B9D950}">
    <text>Deben mantenerse las 18 horas semanales de docencia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topLeftCell="A12" zoomScale="70" zoomScaleNormal="70" zoomScaleSheetLayoutView="25" workbookViewId="0">
      <selection activeCell="F7" sqref="F7:I7"/>
    </sheetView>
  </sheetViews>
  <sheetFormatPr baseColWidth="10" defaultColWidth="11.42578125" defaultRowHeight="18.75" x14ac:dyDescent="0.25"/>
  <cols>
    <col min="1" max="1" width="25.7109375" style="9" customWidth="1"/>
    <col min="2" max="5" width="5.7109375" style="9" customWidth="1"/>
    <col min="6" max="6" width="25.7109375" style="9" customWidth="1"/>
    <col min="7" max="10" width="6" style="9" customWidth="1"/>
    <col min="11" max="11" width="25.7109375" style="2" customWidth="1"/>
    <col min="12" max="15" width="5.7109375" style="2" customWidth="1"/>
    <col min="16" max="16" width="25.7109375" style="2" customWidth="1"/>
    <col min="17" max="19" width="5.7109375" style="2" customWidth="1"/>
    <col min="20" max="20" width="7.28515625" style="2" customWidth="1"/>
    <col min="21" max="21" width="25.7109375" style="2" customWidth="1"/>
    <col min="22" max="23" width="5.7109375" style="2" customWidth="1"/>
    <col min="24" max="24" width="6.7109375" style="2" customWidth="1"/>
    <col min="25" max="25" width="5.7109375" style="2" customWidth="1"/>
    <col min="26" max="26" width="25.7109375" style="2" customWidth="1"/>
    <col min="27" max="28" width="5.7109375" style="2" customWidth="1"/>
    <col min="29" max="30" width="6.5703125" style="2" customWidth="1"/>
    <col min="31" max="31" width="26.7109375" style="2" customWidth="1"/>
    <col min="32" max="35" width="5.7109375" style="2" customWidth="1"/>
    <col min="36" max="36" width="28" style="2" customWidth="1"/>
    <col min="37" max="38" width="5.7109375" style="2" customWidth="1"/>
    <col min="39" max="39" width="7.28515625" style="2" customWidth="1"/>
    <col min="40" max="40" width="5.7109375" style="2" customWidth="1"/>
    <col min="41" max="43" width="8" style="2" customWidth="1"/>
    <col min="44" max="16384" width="11.42578125" style="2"/>
  </cols>
  <sheetData>
    <row r="1" spans="1:40" x14ac:dyDescent="0.25">
      <c r="A1" s="81" t="s">
        <v>0</v>
      </c>
      <c r="B1" s="82"/>
      <c r="C1" s="82"/>
      <c r="D1" s="82"/>
      <c r="E1" s="83"/>
      <c r="F1" s="81" t="s">
        <v>1</v>
      </c>
      <c r="G1" s="82"/>
      <c r="H1" s="82"/>
      <c r="I1" s="82"/>
      <c r="J1" s="83"/>
      <c r="K1" s="84" t="s">
        <v>2</v>
      </c>
      <c r="L1" s="85"/>
      <c r="M1" s="85"/>
      <c r="N1" s="85"/>
      <c r="O1" s="86"/>
      <c r="P1" s="84" t="s">
        <v>3</v>
      </c>
      <c r="Q1" s="85"/>
      <c r="R1" s="85"/>
      <c r="S1" s="85"/>
      <c r="T1" s="86"/>
      <c r="U1" s="84" t="s">
        <v>4</v>
      </c>
      <c r="V1" s="85"/>
      <c r="W1" s="85"/>
      <c r="X1" s="85"/>
      <c r="Y1" s="86"/>
      <c r="Z1" s="84" t="s">
        <v>5</v>
      </c>
      <c r="AA1" s="85"/>
      <c r="AB1" s="85"/>
      <c r="AC1" s="85"/>
      <c r="AD1" s="86"/>
      <c r="AE1" s="84" t="s">
        <v>6</v>
      </c>
      <c r="AF1" s="85"/>
      <c r="AG1" s="85"/>
      <c r="AH1" s="85"/>
      <c r="AI1" s="86"/>
      <c r="AJ1" s="84" t="s">
        <v>7</v>
      </c>
      <c r="AK1" s="85"/>
      <c r="AL1" s="85"/>
      <c r="AM1" s="85"/>
      <c r="AN1" s="86"/>
    </row>
    <row r="2" spans="1:40" ht="19.5" thickBot="1" x14ac:dyDescent="0.3">
      <c r="A2" s="53"/>
      <c r="B2" s="54"/>
      <c r="C2" s="54"/>
      <c r="D2" s="54"/>
      <c r="E2" s="55"/>
      <c r="F2" s="53"/>
      <c r="G2" s="54"/>
      <c r="H2" s="54"/>
      <c r="I2" s="54"/>
      <c r="J2" s="55"/>
      <c r="K2" s="40"/>
      <c r="L2" s="14"/>
      <c r="M2" s="14"/>
      <c r="N2" s="14"/>
      <c r="O2" s="41"/>
      <c r="P2" s="40"/>
      <c r="Q2" s="14"/>
      <c r="R2" s="14"/>
      <c r="S2" s="14"/>
      <c r="T2" s="41"/>
      <c r="U2" s="40"/>
      <c r="V2" s="14"/>
      <c r="W2" s="14"/>
      <c r="X2" s="14"/>
      <c r="Y2" s="41"/>
      <c r="Z2" s="40"/>
      <c r="AA2" s="14"/>
      <c r="AB2" s="14"/>
      <c r="AC2" s="14"/>
      <c r="AD2" s="41"/>
      <c r="AE2" s="40"/>
      <c r="AF2" s="14"/>
      <c r="AG2" s="14"/>
      <c r="AH2" s="14"/>
      <c r="AI2" s="41"/>
      <c r="AJ2" s="40"/>
      <c r="AK2" s="14"/>
      <c r="AL2" s="14"/>
      <c r="AM2" s="14"/>
      <c r="AN2" s="41"/>
    </row>
    <row r="3" spans="1:40" x14ac:dyDescent="0.25">
      <c r="A3" s="45"/>
      <c r="B3" s="46"/>
      <c r="C3" s="46"/>
      <c r="D3" s="46"/>
      <c r="E3" s="98"/>
      <c r="F3" s="59"/>
      <c r="G3" s="1"/>
      <c r="H3" s="1"/>
      <c r="I3" s="1"/>
      <c r="J3" s="98"/>
      <c r="K3" s="42"/>
      <c r="L3" s="3"/>
      <c r="M3" s="3"/>
      <c r="N3" s="3"/>
      <c r="O3" s="102"/>
      <c r="P3" s="42"/>
      <c r="Q3" s="3"/>
      <c r="R3" s="3"/>
      <c r="S3" s="3"/>
      <c r="T3" s="102"/>
      <c r="U3" s="42"/>
      <c r="V3" s="3"/>
      <c r="W3" s="3"/>
      <c r="X3" s="3"/>
      <c r="Y3" s="102"/>
      <c r="Z3" s="42"/>
      <c r="AA3" s="3"/>
      <c r="AB3" s="3"/>
      <c r="AC3" s="3"/>
      <c r="AD3" s="102"/>
      <c r="AE3" s="42"/>
      <c r="AF3" s="3"/>
      <c r="AG3" s="3"/>
      <c r="AH3" s="3"/>
      <c r="AI3" s="102"/>
      <c r="AJ3" s="42"/>
      <c r="AK3" s="3"/>
      <c r="AL3" s="3"/>
      <c r="AM3" s="3"/>
      <c r="AN3" s="102"/>
    </row>
    <row r="4" spans="1:40" s="49" customFormat="1" ht="89.25" customHeight="1" x14ac:dyDescent="0.25">
      <c r="A4" s="89" t="s">
        <v>8</v>
      </c>
      <c r="B4" s="90"/>
      <c r="C4" s="90"/>
      <c r="D4" s="91"/>
      <c r="E4" s="99"/>
      <c r="F4" s="89" t="s">
        <v>9</v>
      </c>
      <c r="G4" s="90"/>
      <c r="H4" s="90"/>
      <c r="I4" s="91"/>
      <c r="J4" s="99"/>
      <c r="K4" s="92" t="s">
        <v>10</v>
      </c>
      <c r="L4" s="93"/>
      <c r="M4" s="93"/>
      <c r="N4" s="94"/>
      <c r="O4" s="103"/>
      <c r="P4" s="92" t="s">
        <v>11</v>
      </c>
      <c r="Q4" s="93"/>
      <c r="R4" s="93"/>
      <c r="S4" s="94"/>
      <c r="T4" s="103"/>
      <c r="U4" s="89" t="s">
        <v>12</v>
      </c>
      <c r="V4" s="90"/>
      <c r="W4" s="90"/>
      <c r="X4" s="91"/>
      <c r="Y4" s="103"/>
      <c r="Z4" s="95" t="s">
        <v>13</v>
      </c>
      <c r="AA4" s="96"/>
      <c r="AB4" s="96"/>
      <c r="AC4" s="97"/>
      <c r="AD4" s="103"/>
      <c r="AE4" s="92" t="s">
        <v>14</v>
      </c>
      <c r="AF4" s="93"/>
      <c r="AG4" s="93"/>
      <c r="AH4" s="94"/>
      <c r="AI4" s="103"/>
      <c r="AJ4" s="92" t="s">
        <v>15</v>
      </c>
      <c r="AK4" s="93"/>
      <c r="AL4" s="93"/>
      <c r="AM4" s="94"/>
      <c r="AN4" s="103"/>
    </row>
    <row r="5" spans="1:40" ht="15.75" customHeight="1" x14ac:dyDescent="0.25">
      <c r="A5" s="12" t="s">
        <v>16</v>
      </c>
      <c r="B5" s="57">
        <v>3</v>
      </c>
      <c r="C5" s="57">
        <v>0</v>
      </c>
      <c r="D5" s="62">
        <v>3</v>
      </c>
      <c r="E5" s="100"/>
      <c r="F5" s="12" t="s">
        <v>17</v>
      </c>
      <c r="G5" s="57">
        <v>3</v>
      </c>
      <c r="H5" s="57">
        <v>0</v>
      </c>
      <c r="I5" s="62">
        <v>3</v>
      </c>
      <c r="J5" s="100"/>
      <c r="K5" s="12" t="s">
        <v>18</v>
      </c>
      <c r="L5" s="57">
        <v>3</v>
      </c>
      <c r="M5" s="57">
        <v>0</v>
      </c>
      <c r="N5" s="62">
        <v>3</v>
      </c>
      <c r="O5" s="104"/>
      <c r="P5" s="12" t="s">
        <v>19</v>
      </c>
      <c r="Q5" s="57">
        <v>3</v>
      </c>
      <c r="R5" s="57">
        <v>0</v>
      </c>
      <c r="S5" s="62">
        <v>3</v>
      </c>
      <c r="T5" s="104"/>
      <c r="U5" s="12" t="s">
        <v>20</v>
      </c>
      <c r="V5" s="57">
        <v>3</v>
      </c>
      <c r="W5" s="57">
        <v>0</v>
      </c>
      <c r="X5" s="62">
        <v>3</v>
      </c>
      <c r="Y5" s="104"/>
      <c r="Z5" s="12" t="s">
        <v>21</v>
      </c>
      <c r="AA5" s="57">
        <v>3</v>
      </c>
      <c r="AB5" s="57">
        <v>1</v>
      </c>
      <c r="AC5" s="62">
        <v>2</v>
      </c>
      <c r="AD5" s="104"/>
      <c r="AE5" s="12" t="s">
        <v>22</v>
      </c>
      <c r="AF5" s="57">
        <v>3</v>
      </c>
      <c r="AG5" s="57">
        <v>0</v>
      </c>
      <c r="AH5" s="62">
        <v>3</v>
      </c>
      <c r="AI5" s="104"/>
      <c r="AJ5" s="12" t="s">
        <v>23</v>
      </c>
      <c r="AK5" s="57">
        <v>3</v>
      </c>
      <c r="AL5" s="57">
        <v>0</v>
      </c>
      <c r="AM5" s="62">
        <v>3</v>
      </c>
      <c r="AN5" s="104"/>
    </row>
    <row r="6" spans="1:40" ht="15.75" customHeight="1" x14ac:dyDescent="0.25">
      <c r="A6" s="12" t="s">
        <v>24</v>
      </c>
      <c r="B6" s="87">
        <f>(B5+C5+D5)*16</f>
        <v>96</v>
      </c>
      <c r="C6" s="87"/>
      <c r="D6" s="88"/>
      <c r="E6" s="100"/>
      <c r="F6" s="12" t="s">
        <v>24</v>
      </c>
      <c r="G6" s="87">
        <f>(G5+H5+I5)*16</f>
        <v>96</v>
      </c>
      <c r="H6" s="87"/>
      <c r="I6" s="88"/>
      <c r="J6" s="100"/>
      <c r="K6" s="12" t="s">
        <v>24</v>
      </c>
      <c r="L6" s="87">
        <f>(L5+M5+N5)*16</f>
        <v>96</v>
      </c>
      <c r="M6" s="87"/>
      <c r="N6" s="88"/>
      <c r="O6" s="104"/>
      <c r="P6" s="12" t="s">
        <v>24</v>
      </c>
      <c r="Q6" s="87">
        <f>(Q5+R5+S5)*16</f>
        <v>96</v>
      </c>
      <c r="R6" s="87"/>
      <c r="S6" s="88"/>
      <c r="T6" s="104"/>
      <c r="U6" s="12" t="s">
        <v>24</v>
      </c>
      <c r="V6" s="87">
        <f>(V5+W5+X5)*16</f>
        <v>96</v>
      </c>
      <c r="W6" s="87"/>
      <c r="X6" s="88"/>
      <c r="Y6" s="104"/>
      <c r="Z6" s="12" t="s">
        <v>24</v>
      </c>
      <c r="AA6" s="87">
        <f>(AA5+AB5+AC5)*16</f>
        <v>96</v>
      </c>
      <c r="AB6" s="87"/>
      <c r="AC6" s="88"/>
      <c r="AD6" s="104"/>
      <c r="AE6" s="12" t="s">
        <v>24</v>
      </c>
      <c r="AF6" s="87">
        <f>(AF5+AG5+AH5)*16</f>
        <v>96</v>
      </c>
      <c r="AG6" s="87"/>
      <c r="AH6" s="88"/>
      <c r="AI6" s="104"/>
      <c r="AJ6" s="12" t="s">
        <v>24</v>
      </c>
      <c r="AK6" s="87">
        <f>(AK5+AL5+AM5)*16</f>
        <v>96</v>
      </c>
      <c r="AL6" s="87"/>
      <c r="AM6" s="88"/>
      <c r="AN6" s="104"/>
    </row>
    <row r="7" spans="1:40" s="49" customFormat="1" ht="89.25" customHeight="1" x14ac:dyDescent="0.25">
      <c r="A7" s="92" t="s">
        <v>25</v>
      </c>
      <c r="B7" s="93"/>
      <c r="C7" s="93"/>
      <c r="D7" s="94"/>
      <c r="E7" s="99"/>
      <c r="F7" s="89" t="s">
        <v>26</v>
      </c>
      <c r="G7" s="90"/>
      <c r="H7" s="90"/>
      <c r="I7" s="91"/>
      <c r="J7" s="99"/>
      <c r="K7" s="89" t="s">
        <v>27</v>
      </c>
      <c r="L7" s="90"/>
      <c r="M7" s="90"/>
      <c r="N7" s="91"/>
      <c r="O7" s="103"/>
      <c r="P7" s="89" t="s">
        <v>28</v>
      </c>
      <c r="Q7" s="90"/>
      <c r="R7" s="90"/>
      <c r="S7" s="91"/>
      <c r="T7" s="103"/>
      <c r="U7" s="89" t="s">
        <v>29</v>
      </c>
      <c r="V7" s="90"/>
      <c r="W7" s="90"/>
      <c r="X7" s="91"/>
      <c r="Y7" s="103"/>
      <c r="Z7" s="89" t="s">
        <v>30</v>
      </c>
      <c r="AA7" s="90"/>
      <c r="AB7" s="90"/>
      <c r="AC7" s="91"/>
      <c r="AD7" s="103"/>
      <c r="AE7" s="92" t="s">
        <v>31</v>
      </c>
      <c r="AF7" s="93"/>
      <c r="AG7" s="93"/>
      <c r="AH7" s="94"/>
      <c r="AI7" s="103"/>
      <c r="AJ7" s="92" t="s">
        <v>32</v>
      </c>
      <c r="AK7" s="93"/>
      <c r="AL7" s="93"/>
      <c r="AM7" s="94"/>
      <c r="AN7" s="103"/>
    </row>
    <row r="8" spans="1:40" ht="15.75" customHeight="1" x14ac:dyDescent="0.25">
      <c r="A8" s="11" t="s">
        <v>33</v>
      </c>
      <c r="B8" s="15">
        <v>3</v>
      </c>
      <c r="C8" s="15">
        <v>0</v>
      </c>
      <c r="D8" s="50">
        <v>6</v>
      </c>
      <c r="E8" s="100"/>
      <c r="F8" s="11" t="s">
        <v>34</v>
      </c>
      <c r="G8" s="15">
        <v>3</v>
      </c>
      <c r="H8" s="15">
        <v>0</v>
      </c>
      <c r="I8" s="50">
        <v>6</v>
      </c>
      <c r="J8" s="100"/>
      <c r="K8" s="17" t="s">
        <v>35</v>
      </c>
      <c r="L8" s="15">
        <v>3</v>
      </c>
      <c r="M8" s="15">
        <v>0</v>
      </c>
      <c r="N8" s="50">
        <v>3</v>
      </c>
      <c r="O8" s="104"/>
      <c r="P8" s="11" t="s">
        <v>36</v>
      </c>
      <c r="Q8" s="15">
        <v>3</v>
      </c>
      <c r="R8" s="15">
        <v>0</v>
      </c>
      <c r="S8" s="50">
        <v>3</v>
      </c>
      <c r="T8" s="104"/>
      <c r="U8" s="12" t="s">
        <v>37</v>
      </c>
      <c r="V8" s="57">
        <v>3</v>
      </c>
      <c r="W8" s="57">
        <v>1</v>
      </c>
      <c r="X8" s="62">
        <v>2</v>
      </c>
      <c r="Y8" s="104"/>
      <c r="Z8" s="12" t="s">
        <v>38</v>
      </c>
      <c r="AA8" s="57">
        <v>3</v>
      </c>
      <c r="AB8" s="57">
        <v>1</v>
      </c>
      <c r="AC8" s="62">
        <v>2</v>
      </c>
      <c r="AD8" s="104"/>
      <c r="AE8" s="12" t="s">
        <v>39</v>
      </c>
      <c r="AF8" s="57">
        <v>3</v>
      </c>
      <c r="AG8" s="57">
        <v>0</v>
      </c>
      <c r="AH8" s="62">
        <v>6</v>
      </c>
      <c r="AI8" s="104"/>
      <c r="AJ8" s="12" t="s">
        <v>40</v>
      </c>
      <c r="AK8" s="57">
        <v>2</v>
      </c>
      <c r="AL8" s="57">
        <v>1</v>
      </c>
      <c r="AM8" s="62">
        <v>3</v>
      </c>
      <c r="AN8" s="104"/>
    </row>
    <row r="9" spans="1:40" ht="15.75" customHeight="1" x14ac:dyDescent="0.25">
      <c r="A9" s="11" t="s">
        <v>24</v>
      </c>
      <c r="B9" s="106">
        <f>(B8+C8+D8)*16</f>
        <v>144</v>
      </c>
      <c r="C9" s="106"/>
      <c r="D9" s="114"/>
      <c r="E9" s="100"/>
      <c r="F9" s="11" t="s">
        <v>24</v>
      </c>
      <c r="G9" s="106">
        <f>(G8+H8+I8)*16</f>
        <v>144</v>
      </c>
      <c r="H9" s="106"/>
      <c r="I9" s="114"/>
      <c r="J9" s="100"/>
      <c r="K9" s="11" t="s">
        <v>24</v>
      </c>
      <c r="L9" s="106">
        <f>(L8+M8+N8)*16</f>
        <v>96</v>
      </c>
      <c r="M9" s="106"/>
      <c r="N9" s="114"/>
      <c r="O9" s="104"/>
      <c r="P9" s="11" t="s">
        <v>24</v>
      </c>
      <c r="Q9" s="106">
        <f>(Q8+R8+S8)*16</f>
        <v>96</v>
      </c>
      <c r="R9" s="106"/>
      <c r="S9" s="114"/>
      <c r="T9" s="104"/>
      <c r="U9" s="12" t="s">
        <v>24</v>
      </c>
      <c r="V9" s="87">
        <f>(V8+W8+X8)*16</f>
        <v>96</v>
      </c>
      <c r="W9" s="87"/>
      <c r="X9" s="88"/>
      <c r="Y9" s="104"/>
      <c r="Z9" s="12" t="s">
        <v>24</v>
      </c>
      <c r="AA9" s="87">
        <f>(AA8+AB8+AC8)*16</f>
        <v>96</v>
      </c>
      <c r="AB9" s="87"/>
      <c r="AC9" s="88"/>
      <c r="AD9" s="104"/>
      <c r="AE9" s="12" t="s">
        <v>24</v>
      </c>
      <c r="AF9" s="87">
        <f>(AF8+AG8+AH8)*16</f>
        <v>144</v>
      </c>
      <c r="AG9" s="87"/>
      <c r="AH9" s="88"/>
      <c r="AI9" s="104"/>
      <c r="AJ9" s="12" t="s">
        <v>24</v>
      </c>
      <c r="AK9" s="87">
        <f>(AK8+AL8+AM8)*16</f>
        <v>96</v>
      </c>
      <c r="AL9" s="87"/>
      <c r="AM9" s="88"/>
      <c r="AN9" s="104"/>
    </row>
    <row r="10" spans="1:40" s="49" customFormat="1" ht="89.25" customHeight="1" x14ac:dyDescent="0.25">
      <c r="A10" s="89" t="s">
        <v>41</v>
      </c>
      <c r="B10" s="90"/>
      <c r="C10" s="90"/>
      <c r="D10" s="91"/>
      <c r="E10" s="99"/>
      <c r="F10" s="89" t="s">
        <v>42</v>
      </c>
      <c r="G10" s="90"/>
      <c r="H10" s="90"/>
      <c r="I10" s="91"/>
      <c r="J10" s="99"/>
      <c r="K10" s="108" t="s">
        <v>43</v>
      </c>
      <c r="L10" s="109"/>
      <c r="M10" s="109"/>
      <c r="N10" s="110"/>
      <c r="O10" s="103"/>
      <c r="P10" s="89" t="s">
        <v>44</v>
      </c>
      <c r="Q10" s="90"/>
      <c r="R10" s="90"/>
      <c r="S10" s="91"/>
      <c r="T10" s="103"/>
      <c r="U10" s="108" t="s">
        <v>45</v>
      </c>
      <c r="V10" s="109"/>
      <c r="W10" s="109"/>
      <c r="X10" s="110"/>
      <c r="Y10" s="103"/>
      <c r="Z10" s="89" t="s">
        <v>46</v>
      </c>
      <c r="AA10" s="90"/>
      <c r="AB10" s="90"/>
      <c r="AC10" s="91"/>
      <c r="AD10" s="103"/>
      <c r="AE10" s="89" t="s">
        <v>47</v>
      </c>
      <c r="AF10" s="90"/>
      <c r="AG10" s="90"/>
      <c r="AH10" s="91"/>
      <c r="AI10" s="103"/>
      <c r="AJ10" s="89" t="s">
        <v>48</v>
      </c>
      <c r="AK10" s="90"/>
      <c r="AL10" s="90"/>
      <c r="AM10" s="91"/>
      <c r="AN10" s="103"/>
    </row>
    <row r="11" spans="1:40" ht="15.75" customHeight="1" x14ac:dyDescent="0.25">
      <c r="A11" s="11" t="s">
        <v>49</v>
      </c>
      <c r="B11" s="15">
        <v>3</v>
      </c>
      <c r="C11" s="15">
        <v>1</v>
      </c>
      <c r="D11" s="50">
        <v>5</v>
      </c>
      <c r="E11" s="100"/>
      <c r="F11" s="11" t="s">
        <v>50</v>
      </c>
      <c r="G11" s="15">
        <v>3</v>
      </c>
      <c r="H11" s="15">
        <v>0</v>
      </c>
      <c r="I11" s="50">
        <v>6</v>
      </c>
      <c r="J11" s="100"/>
      <c r="K11" s="11" t="s">
        <v>51</v>
      </c>
      <c r="L11" s="15">
        <v>3</v>
      </c>
      <c r="M11" s="15">
        <v>1</v>
      </c>
      <c r="N11" s="50">
        <v>5</v>
      </c>
      <c r="O11" s="104"/>
      <c r="P11" s="11" t="s">
        <v>52</v>
      </c>
      <c r="Q11" s="15">
        <v>3</v>
      </c>
      <c r="R11" s="15">
        <v>0</v>
      </c>
      <c r="S11" s="50">
        <v>0</v>
      </c>
      <c r="T11" s="104"/>
      <c r="U11" s="12" t="s">
        <v>53</v>
      </c>
      <c r="V11" s="57">
        <v>3</v>
      </c>
      <c r="W11" s="57">
        <v>0</v>
      </c>
      <c r="X11" s="62">
        <v>1.5</v>
      </c>
      <c r="Y11" s="104"/>
      <c r="Z11" s="12" t="s">
        <v>54</v>
      </c>
      <c r="AA11" s="57">
        <v>3</v>
      </c>
      <c r="AB11" s="57">
        <v>0</v>
      </c>
      <c r="AC11" s="62">
        <v>3</v>
      </c>
      <c r="AD11" s="104"/>
      <c r="AE11" s="12" t="s">
        <v>55</v>
      </c>
      <c r="AF11" s="57">
        <v>3</v>
      </c>
      <c r="AG11" s="57">
        <v>0</v>
      </c>
      <c r="AH11" s="62">
        <v>3</v>
      </c>
      <c r="AI11" s="104"/>
      <c r="AJ11" s="12" t="s">
        <v>56</v>
      </c>
      <c r="AK11" s="57">
        <v>2</v>
      </c>
      <c r="AL11" s="57">
        <v>1</v>
      </c>
      <c r="AM11" s="62">
        <v>3</v>
      </c>
      <c r="AN11" s="104"/>
    </row>
    <row r="12" spans="1:40" ht="15.75" customHeight="1" x14ac:dyDescent="0.25">
      <c r="A12" s="11" t="s">
        <v>24</v>
      </c>
      <c r="B12" s="106">
        <f>(B11+C11+D11)*16</f>
        <v>144</v>
      </c>
      <c r="C12" s="106"/>
      <c r="D12" s="107"/>
      <c r="E12" s="100"/>
      <c r="F12" s="11" t="s">
        <v>24</v>
      </c>
      <c r="G12" s="106">
        <f>(G11+H11+I11)*16</f>
        <v>144</v>
      </c>
      <c r="H12" s="106"/>
      <c r="I12" s="107"/>
      <c r="J12" s="100"/>
      <c r="K12" s="11" t="s">
        <v>24</v>
      </c>
      <c r="L12" s="106">
        <f>(L11+M11+N11)*16</f>
        <v>144</v>
      </c>
      <c r="M12" s="106"/>
      <c r="N12" s="107"/>
      <c r="O12" s="104"/>
      <c r="P12" s="11" t="s">
        <v>24</v>
      </c>
      <c r="Q12" s="106">
        <f>(Q11+R11+S11)*16</f>
        <v>48</v>
      </c>
      <c r="R12" s="106"/>
      <c r="S12" s="107"/>
      <c r="T12" s="104"/>
      <c r="U12" s="72" t="s">
        <v>24</v>
      </c>
      <c r="V12" s="111">
        <f>(V11+W11+X11)*16</f>
        <v>72</v>
      </c>
      <c r="W12" s="111"/>
      <c r="X12" s="112"/>
      <c r="Y12" s="104"/>
      <c r="Z12" s="12" t="s">
        <v>24</v>
      </c>
      <c r="AA12" s="87">
        <f>(AA11+AB11+AC11)*16</f>
        <v>96</v>
      </c>
      <c r="AB12" s="87"/>
      <c r="AC12" s="115"/>
      <c r="AD12" s="104"/>
      <c r="AE12" s="12" t="s">
        <v>24</v>
      </c>
      <c r="AF12" s="87">
        <f>(AF11+AG11+AH11)*16</f>
        <v>96</v>
      </c>
      <c r="AG12" s="87"/>
      <c r="AH12" s="115"/>
      <c r="AI12" s="104"/>
      <c r="AJ12" s="12" t="s">
        <v>24</v>
      </c>
      <c r="AK12" s="87">
        <f>(AK11+AL11+AM11)*16</f>
        <v>96</v>
      </c>
      <c r="AL12" s="87"/>
      <c r="AM12" s="115"/>
      <c r="AN12" s="104"/>
    </row>
    <row r="13" spans="1:40" s="73" customFormat="1" ht="15.75" customHeight="1" x14ac:dyDescent="0.25">
      <c r="A13" s="33"/>
      <c r="B13" s="33"/>
      <c r="C13" s="33"/>
      <c r="D13" s="33"/>
      <c r="E13" s="100"/>
      <c r="F13" s="33"/>
      <c r="G13" s="33"/>
      <c r="H13" s="33"/>
      <c r="I13" s="33"/>
      <c r="J13" s="100"/>
      <c r="K13" s="33"/>
      <c r="L13" s="33"/>
      <c r="M13" s="33"/>
      <c r="N13" s="33"/>
      <c r="O13" s="104"/>
      <c r="P13" s="33"/>
      <c r="Q13" s="33"/>
      <c r="R13" s="33"/>
      <c r="S13" s="33"/>
      <c r="T13" s="104"/>
      <c r="U13" s="121" t="s">
        <v>73</v>
      </c>
      <c r="V13" s="122"/>
      <c r="W13" s="122"/>
      <c r="X13" s="20">
        <v>120</v>
      </c>
      <c r="Y13" s="104"/>
      <c r="Z13" s="33"/>
      <c r="AA13" s="33"/>
      <c r="AB13" s="33"/>
      <c r="AC13" s="33"/>
      <c r="AD13" s="104"/>
      <c r="AE13" s="33"/>
      <c r="AF13" s="33"/>
      <c r="AG13" s="33"/>
      <c r="AH13" s="33"/>
      <c r="AI13" s="104"/>
      <c r="AJ13" s="33"/>
      <c r="AK13" s="33"/>
      <c r="AL13" s="33"/>
      <c r="AM13" s="33"/>
      <c r="AN13" s="104"/>
    </row>
    <row r="14" spans="1:40" s="73" customFormat="1" ht="15.75" customHeight="1" x14ac:dyDescent="0.25">
      <c r="A14" s="33"/>
      <c r="B14" s="33"/>
      <c r="C14" s="33"/>
      <c r="D14" s="33"/>
      <c r="E14" s="100"/>
      <c r="F14" s="33"/>
      <c r="G14" s="33"/>
      <c r="H14" s="33"/>
      <c r="I14" s="33"/>
      <c r="J14" s="100"/>
      <c r="K14" s="33"/>
      <c r="L14" s="33"/>
      <c r="M14" s="33"/>
      <c r="N14" s="33"/>
      <c r="O14" s="104"/>
      <c r="P14" s="33"/>
      <c r="Q14" s="33"/>
      <c r="R14" s="33"/>
      <c r="S14" s="33"/>
      <c r="T14" s="104"/>
      <c r="U14" s="74" t="s">
        <v>24</v>
      </c>
      <c r="V14" s="19">
        <v>0</v>
      </c>
      <c r="W14" s="19">
        <v>0</v>
      </c>
      <c r="X14" s="20">
        <v>7.5</v>
      </c>
      <c r="Y14" s="104"/>
      <c r="Z14" s="33"/>
      <c r="AA14" s="33"/>
      <c r="AB14" s="33"/>
      <c r="AC14" s="33"/>
      <c r="AD14" s="104"/>
      <c r="AE14" s="33"/>
      <c r="AF14" s="33"/>
      <c r="AG14" s="33"/>
      <c r="AH14" s="33"/>
      <c r="AI14" s="104"/>
      <c r="AJ14" s="33"/>
      <c r="AK14" s="33"/>
      <c r="AL14" s="33"/>
      <c r="AM14" s="33"/>
      <c r="AN14" s="104"/>
    </row>
    <row r="15" spans="1:40" s="49" customFormat="1" ht="89.25" customHeight="1" x14ac:dyDescent="0.25">
      <c r="A15" s="89" t="s">
        <v>57</v>
      </c>
      <c r="B15" s="90"/>
      <c r="C15" s="90"/>
      <c r="D15" s="116"/>
      <c r="E15" s="99"/>
      <c r="F15" s="92" t="s">
        <v>58</v>
      </c>
      <c r="G15" s="93"/>
      <c r="H15" s="93"/>
      <c r="I15" s="113"/>
      <c r="J15" s="99"/>
      <c r="K15" s="95" t="s">
        <v>59</v>
      </c>
      <c r="L15" s="96"/>
      <c r="M15" s="96"/>
      <c r="N15" s="117"/>
      <c r="O15" s="103"/>
      <c r="P15" s="92" t="s">
        <v>60</v>
      </c>
      <c r="Q15" s="93"/>
      <c r="R15" s="93"/>
      <c r="S15" s="113"/>
      <c r="T15" s="103"/>
      <c r="U15" s="118" t="s">
        <v>61</v>
      </c>
      <c r="V15" s="119"/>
      <c r="W15" s="119"/>
      <c r="X15" s="120"/>
      <c r="Y15" s="103"/>
      <c r="Z15" s="108" t="s">
        <v>62</v>
      </c>
      <c r="AA15" s="109"/>
      <c r="AB15" s="109"/>
      <c r="AC15" s="127"/>
      <c r="AD15" s="103"/>
      <c r="AE15" s="108" t="s">
        <v>63</v>
      </c>
      <c r="AF15" s="109"/>
      <c r="AG15" s="109"/>
      <c r="AH15" s="127"/>
      <c r="AI15" s="103"/>
      <c r="AJ15" s="89" t="s">
        <v>64</v>
      </c>
      <c r="AK15" s="90"/>
      <c r="AL15" s="90"/>
      <c r="AM15" s="116"/>
      <c r="AN15" s="103"/>
    </row>
    <row r="16" spans="1:40" ht="15.75" customHeight="1" x14ac:dyDescent="0.25">
      <c r="A16" s="18" t="s">
        <v>65</v>
      </c>
      <c r="B16" s="57">
        <v>3</v>
      </c>
      <c r="C16" s="57">
        <v>1</v>
      </c>
      <c r="D16" s="62">
        <v>5</v>
      </c>
      <c r="E16" s="100"/>
      <c r="F16" s="11" t="s">
        <v>66</v>
      </c>
      <c r="G16" s="15">
        <v>3</v>
      </c>
      <c r="H16" s="15">
        <v>1</v>
      </c>
      <c r="I16" s="50">
        <v>5</v>
      </c>
      <c r="J16" s="100"/>
      <c r="K16" s="18" t="s">
        <v>67</v>
      </c>
      <c r="L16" s="57">
        <v>3</v>
      </c>
      <c r="M16" s="57">
        <v>0</v>
      </c>
      <c r="N16" s="62">
        <v>6</v>
      </c>
      <c r="O16" s="104"/>
      <c r="P16" s="12" t="s">
        <v>68</v>
      </c>
      <c r="Q16" s="57">
        <v>3</v>
      </c>
      <c r="R16" s="57">
        <v>0</v>
      </c>
      <c r="S16" s="62">
        <v>4.5</v>
      </c>
      <c r="T16" s="104"/>
      <c r="U16" s="12" t="s">
        <v>69</v>
      </c>
      <c r="V16" s="57">
        <v>3</v>
      </c>
      <c r="W16" s="57">
        <v>0</v>
      </c>
      <c r="X16" s="62">
        <v>6</v>
      </c>
      <c r="Y16" s="104"/>
      <c r="Z16" s="12" t="s">
        <v>70</v>
      </c>
      <c r="AA16" s="57">
        <v>3</v>
      </c>
      <c r="AB16" s="57">
        <v>0</v>
      </c>
      <c r="AC16" s="62">
        <v>3</v>
      </c>
      <c r="AD16" s="104"/>
      <c r="AE16" s="12" t="s">
        <v>71</v>
      </c>
      <c r="AF16" s="57">
        <v>3</v>
      </c>
      <c r="AG16" s="57">
        <v>0</v>
      </c>
      <c r="AH16" s="62">
        <v>3</v>
      </c>
      <c r="AI16" s="104"/>
      <c r="AJ16" s="12" t="s">
        <v>72</v>
      </c>
      <c r="AK16" s="57">
        <v>3</v>
      </c>
      <c r="AL16" s="57">
        <v>0</v>
      </c>
      <c r="AM16" s="62">
        <v>0</v>
      </c>
      <c r="AN16" s="104"/>
    </row>
    <row r="17" spans="1:42" ht="15.75" customHeight="1" x14ac:dyDescent="0.25">
      <c r="A17" s="12" t="s">
        <v>24</v>
      </c>
      <c r="B17" s="87">
        <f>(B16+C16+D16)*16</f>
        <v>144</v>
      </c>
      <c r="C17" s="87"/>
      <c r="D17" s="115"/>
      <c r="E17" s="100"/>
      <c r="F17" s="11" t="s">
        <v>24</v>
      </c>
      <c r="G17" s="106">
        <f>(G16+H16+I16)*16</f>
        <v>144</v>
      </c>
      <c r="H17" s="106"/>
      <c r="I17" s="107"/>
      <c r="J17" s="100"/>
      <c r="K17" s="12" t="s">
        <v>24</v>
      </c>
      <c r="L17" s="87">
        <f>(L16+M16+N16)*16</f>
        <v>144</v>
      </c>
      <c r="M17" s="87"/>
      <c r="N17" s="115"/>
      <c r="O17" s="104"/>
      <c r="P17" s="72" t="s">
        <v>24</v>
      </c>
      <c r="Q17" s="111">
        <f>(Q16+R16+S16)*16</f>
        <v>120</v>
      </c>
      <c r="R17" s="111"/>
      <c r="S17" s="112"/>
      <c r="T17" s="104"/>
      <c r="U17" s="12" t="s">
        <v>24</v>
      </c>
      <c r="V17" s="87">
        <f>(V16+W16+X16)*16</f>
        <v>144</v>
      </c>
      <c r="W17" s="87"/>
      <c r="X17" s="115"/>
      <c r="Y17" s="104"/>
      <c r="Z17" s="72" t="s">
        <v>24</v>
      </c>
      <c r="AA17" s="111">
        <f>(AA16+AB16+AC16)*16</f>
        <v>96</v>
      </c>
      <c r="AB17" s="111"/>
      <c r="AC17" s="112"/>
      <c r="AD17" s="104"/>
      <c r="AE17" s="72" t="s">
        <v>24</v>
      </c>
      <c r="AF17" s="111">
        <f>(AF16+AG16+AH16)*16</f>
        <v>96</v>
      </c>
      <c r="AG17" s="111"/>
      <c r="AH17" s="112"/>
      <c r="AI17" s="104"/>
      <c r="AJ17" s="12" t="s">
        <v>24</v>
      </c>
      <c r="AK17" s="87">
        <f>(AK16+AL16+AM16)*16</f>
        <v>48</v>
      </c>
      <c r="AL17" s="87"/>
      <c r="AM17" s="115"/>
      <c r="AN17" s="104"/>
    </row>
    <row r="18" spans="1:42" s="73" customFormat="1" ht="15.75" customHeight="1" x14ac:dyDescent="0.25">
      <c r="A18" s="33"/>
      <c r="B18" s="33"/>
      <c r="C18" s="33"/>
      <c r="D18" s="33"/>
      <c r="E18" s="100"/>
      <c r="F18" s="33"/>
      <c r="G18" s="33"/>
      <c r="H18" s="33"/>
      <c r="I18" s="33"/>
      <c r="J18" s="100"/>
      <c r="K18" s="33"/>
      <c r="L18" s="33"/>
      <c r="M18" s="33"/>
      <c r="N18" s="33"/>
      <c r="O18" s="104"/>
      <c r="P18" s="121" t="s">
        <v>142</v>
      </c>
      <c r="Q18" s="122"/>
      <c r="R18" s="122"/>
      <c r="S18" s="20">
        <v>120</v>
      </c>
      <c r="T18" s="104"/>
      <c r="U18" s="33"/>
      <c r="V18" s="33"/>
      <c r="W18" s="33"/>
      <c r="X18" s="33"/>
      <c r="Y18" s="104"/>
      <c r="Z18" s="121" t="s">
        <v>74</v>
      </c>
      <c r="AA18" s="122"/>
      <c r="AB18" s="122"/>
      <c r="AC18" s="20">
        <v>96</v>
      </c>
      <c r="AD18" s="104"/>
      <c r="AE18" s="132"/>
      <c r="AF18" s="133"/>
      <c r="AG18" s="133"/>
      <c r="AH18" s="77"/>
      <c r="AI18" s="104"/>
      <c r="AJ18" s="33"/>
      <c r="AK18" s="33"/>
      <c r="AL18" s="33"/>
      <c r="AM18" s="33"/>
      <c r="AN18" s="104"/>
    </row>
    <row r="19" spans="1:42" s="73" customFormat="1" ht="15.75" customHeight="1" x14ac:dyDescent="0.25">
      <c r="A19" s="33"/>
      <c r="B19" s="33"/>
      <c r="C19" s="33"/>
      <c r="D19" s="33"/>
      <c r="E19" s="100"/>
      <c r="F19" s="33"/>
      <c r="G19" s="33"/>
      <c r="H19" s="33"/>
      <c r="I19" s="33"/>
      <c r="J19" s="100"/>
      <c r="K19" s="33"/>
      <c r="L19" s="33"/>
      <c r="M19" s="33"/>
      <c r="N19" s="33"/>
      <c r="O19" s="104"/>
      <c r="P19" s="74" t="s">
        <v>24</v>
      </c>
      <c r="Q19" s="19">
        <v>0</v>
      </c>
      <c r="R19" s="19">
        <v>0</v>
      </c>
      <c r="S19" s="20">
        <v>7.5</v>
      </c>
      <c r="T19" s="104"/>
      <c r="U19" s="33"/>
      <c r="V19" s="33"/>
      <c r="W19" s="33"/>
      <c r="X19" s="33"/>
      <c r="Y19" s="104"/>
      <c r="Z19" s="74" t="s">
        <v>24</v>
      </c>
      <c r="AA19" s="19">
        <v>0</v>
      </c>
      <c r="AB19" s="19">
        <v>0</v>
      </c>
      <c r="AC19" s="20">
        <v>6</v>
      </c>
      <c r="AD19" s="104"/>
      <c r="AE19" s="75"/>
      <c r="AF19" s="76"/>
      <c r="AG19" s="76"/>
      <c r="AH19" s="77"/>
      <c r="AI19" s="104"/>
      <c r="AJ19" s="33"/>
      <c r="AK19" s="33"/>
      <c r="AL19" s="33"/>
      <c r="AM19" s="33"/>
      <c r="AN19" s="104"/>
    </row>
    <row r="20" spans="1:42" s="65" customFormat="1" ht="89.25" customHeight="1" x14ac:dyDescent="0.25">
      <c r="A20" s="92" t="s">
        <v>75</v>
      </c>
      <c r="B20" s="93"/>
      <c r="C20" s="93"/>
      <c r="D20" s="113"/>
      <c r="E20" s="100"/>
      <c r="F20" s="92" t="s">
        <v>76</v>
      </c>
      <c r="G20" s="93"/>
      <c r="H20" s="93"/>
      <c r="I20" s="113"/>
      <c r="J20" s="100"/>
      <c r="K20" s="89" t="s">
        <v>77</v>
      </c>
      <c r="L20" s="90"/>
      <c r="M20" s="90"/>
      <c r="N20" s="116"/>
      <c r="O20" s="104"/>
      <c r="P20" s="118" t="s">
        <v>78</v>
      </c>
      <c r="Q20" s="119"/>
      <c r="R20" s="119"/>
      <c r="S20" s="120"/>
      <c r="T20" s="104"/>
      <c r="U20" s="89" t="s">
        <v>79</v>
      </c>
      <c r="V20" s="90"/>
      <c r="W20" s="90"/>
      <c r="X20" s="116"/>
      <c r="Y20" s="104"/>
      <c r="Z20" s="141" t="s">
        <v>80</v>
      </c>
      <c r="AA20" s="142"/>
      <c r="AB20" s="142"/>
      <c r="AC20" s="143"/>
      <c r="AD20" s="104"/>
      <c r="AE20" s="144" t="s">
        <v>81</v>
      </c>
      <c r="AF20" s="145"/>
      <c r="AG20" s="145"/>
      <c r="AH20" s="146"/>
      <c r="AI20" s="104"/>
      <c r="AJ20" s="89" t="s">
        <v>82</v>
      </c>
      <c r="AK20" s="90"/>
      <c r="AL20" s="90"/>
      <c r="AM20" s="116"/>
      <c r="AN20" s="104"/>
    </row>
    <row r="21" spans="1:42" s="65" customFormat="1" ht="16.5" customHeight="1" x14ac:dyDescent="0.25">
      <c r="A21" s="10" t="s">
        <v>83</v>
      </c>
      <c r="B21" s="58">
        <v>3</v>
      </c>
      <c r="C21" s="58">
        <v>0</v>
      </c>
      <c r="D21" s="64">
        <v>6</v>
      </c>
      <c r="E21" s="100"/>
      <c r="F21" s="39" t="s">
        <v>84</v>
      </c>
      <c r="G21" s="4">
        <v>3</v>
      </c>
      <c r="H21" s="4">
        <v>0</v>
      </c>
      <c r="I21" s="52">
        <v>6</v>
      </c>
      <c r="J21" s="100"/>
      <c r="K21" s="12" t="s">
        <v>85</v>
      </c>
      <c r="L21" s="57">
        <v>3</v>
      </c>
      <c r="M21" s="57">
        <v>1</v>
      </c>
      <c r="N21" s="62">
        <v>2</v>
      </c>
      <c r="O21" s="104"/>
      <c r="P21" s="18" t="s">
        <v>86</v>
      </c>
      <c r="Q21" s="57">
        <v>3</v>
      </c>
      <c r="R21" s="57">
        <v>1</v>
      </c>
      <c r="S21" s="62">
        <v>5</v>
      </c>
      <c r="T21" s="104"/>
      <c r="U21" s="18" t="s">
        <v>87</v>
      </c>
      <c r="V21" s="57">
        <v>3</v>
      </c>
      <c r="W21" s="57">
        <v>0</v>
      </c>
      <c r="X21" s="62">
        <v>3</v>
      </c>
      <c r="Y21" s="104"/>
      <c r="Z21" s="11" t="s">
        <v>88</v>
      </c>
      <c r="AA21" s="56">
        <v>3</v>
      </c>
      <c r="AB21" s="56">
        <v>0</v>
      </c>
      <c r="AC21" s="50">
        <v>6</v>
      </c>
      <c r="AD21" s="104"/>
      <c r="AE21" s="12" t="s">
        <v>89</v>
      </c>
      <c r="AF21" s="57">
        <v>3</v>
      </c>
      <c r="AG21" s="57">
        <v>0</v>
      </c>
      <c r="AH21" s="62">
        <v>6</v>
      </c>
      <c r="AI21" s="104"/>
      <c r="AJ21" s="12" t="s">
        <v>90</v>
      </c>
      <c r="AK21" s="57">
        <v>3</v>
      </c>
      <c r="AL21" s="57">
        <v>0</v>
      </c>
      <c r="AM21" s="62">
        <v>3</v>
      </c>
      <c r="AN21" s="104"/>
    </row>
    <row r="22" spans="1:42" s="65" customFormat="1" ht="16.5" customHeight="1" x14ac:dyDescent="0.25">
      <c r="A22" s="10" t="s">
        <v>24</v>
      </c>
      <c r="B22" s="123">
        <f>(B21+C21+D21)*16</f>
        <v>144</v>
      </c>
      <c r="C22" s="123"/>
      <c r="D22" s="124"/>
      <c r="E22" s="100"/>
      <c r="F22" s="13" t="s">
        <v>24</v>
      </c>
      <c r="G22" s="125">
        <f>(G21+H21+I21)*16</f>
        <v>144</v>
      </c>
      <c r="H22" s="125"/>
      <c r="I22" s="126"/>
      <c r="J22" s="100"/>
      <c r="K22" s="72" t="s">
        <v>24</v>
      </c>
      <c r="L22" s="111">
        <f>(L21+M21+N21)*16</f>
        <v>96</v>
      </c>
      <c r="M22" s="111"/>
      <c r="N22" s="112"/>
      <c r="O22" s="104"/>
      <c r="P22" s="12" t="s">
        <v>24</v>
      </c>
      <c r="Q22" s="87">
        <f>(Q21+R21+S21)*16</f>
        <v>144</v>
      </c>
      <c r="R22" s="87"/>
      <c r="S22" s="115"/>
      <c r="T22" s="104"/>
      <c r="U22" s="12" t="s">
        <v>24</v>
      </c>
      <c r="V22" s="87">
        <f>(V21+W21+X21)*16</f>
        <v>96</v>
      </c>
      <c r="W22" s="87"/>
      <c r="X22" s="115"/>
      <c r="Y22" s="104"/>
      <c r="Z22" s="11" t="s">
        <v>24</v>
      </c>
      <c r="AA22" s="106">
        <f>(AA21+AB21+AC21)*16</f>
        <v>144</v>
      </c>
      <c r="AB22" s="106"/>
      <c r="AC22" s="107"/>
      <c r="AD22" s="104"/>
      <c r="AE22" s="12" t="s">
        <v>24</v>
      </c>
      <c r="AF22" s="87">
        <f>(AF21+AG21+AH21)*16</f>
        <v>144</v>
      </c>
      <c r="AG22" s="87"/>
      <c r="AH22" s="115"/>
      <c r="AI22" s="104"/>
      <c r="AJ22" s="12" t="s">
        <v>24</v>
      </c>
      <c r="AK22" s="87">
        <f>(AK21+AL21+AM21)*16</f>
        <v>96</v>
      </c>
      <c r="AL22" s="87"/>
      <c r="AM22" s="115"/>
      <c r="AN22" s="104"/>
    </row>
    <row r="23" spans="1:42" s="73" customFormat="1" ht="16.5" customHeight="1" x14ac:dyDescent="0.25">
      <c r="A23" s="33"/>
      <c r="B23" s="33"/>
      <c r="C23" s="33"/>
      <c r="D23" s="33"/>
      <c r="E23" s="100"/>
      <c r="F23" s="33"/>
      <c r="G23" s="33"/>
      <c r="H23" s="33"/>
      <c r="I23" s="33"/>
      <c r="J23" s="100"/>
      <c r="K23" s="132"/>
      <c r="L23" s="133"/>
      <c r="M23" s="133"/>
      <c r="N23" s="77"/>
      <c r="O23" s="104"/>
      <c r="P23" s="33"/>
      <c r="Q23" s="33"/>
      <c r="R23" s="33"/>
      <c r="S23" s="33"/>
      <c r="T23" s="104"/>
      <c r="U23" s="33"/>
      <c r="V23" s="33"/>
      <c r="W23" s="33"/>
      <c r="X23" s="33"/>
      <c r="Y23" s="104"/>
      <c r="Z23" s="33"/>
      <c r="AA23" s="33"/>
      <c r="AB23" s="33"/>
      <c r="AC23" s="33"/>
      <c r="AD23" s="104"/>
      <c r="AE23" s="33"/>
      <c r="AF23" s="33"/>
      <c r="AG23" s="33"/>
      <c r="AH23" s="33"/>
      <c r="AI23" s="104"/>
      <c r="AJ23" s="33"/>
      <c r="AK23" s="33"/>
      <c r="AL23" s="33"/>
      <c r="AM23" s="33"/>
      <c r="AN23" s="104"/>
    </row>
    <row r="24" spans="1:42" s="73" customFormat="1" ht="16.5" customHeight="1" x14ac:dyDescent="0.25">
      <c r="A24" s="33"/>
      <c r="B24" s="33"/>
      <c r="C24" s="33"/>
      <c r="D24" s="33"/>
      <c r="E24" s="100"/>
      <c r="F24" s="33"/>
      <c r="G24" s="33"/>
      <c r="H24" s="33"/>
      <c r="I24" s="33"/>
      <c r="J24" s="100"/>
      <c r="K24" s="78"/>
      <c r="L24" s="79"/>
      <c r="M24" s="79"/>
      <c r="N24" s="80"/>
      <c r="O24" s="104"/>
      <c r="P24" s="33"/>
      <c r="Q24" s="33"/>
      <c r="R24" s="33"/>
      <c r="S24" s="33"/>
      <c r="T24" s="104"/>
      <c r="U24" s="33"/>
      <c r="V24" s="33"/>
      <c r="W24" s="33"/>
      <c r="X24" s="33"/>
      <c r="Y24" s="104"/>
      <c r="Z24" s="33"/>
      <c r="AA24" s="33"/>
      <c r="AB24" s="33"/>
      <c r="AC24" s="33"/>
      <c r="AD24" s="104"/>
      <c r="AE24" s="33"/>
      <c r="AF24" s="33"/>
      <c r="AG24" s="33"/>
      <c r="AH24" s="33"/>
      <c r="AI24" s="104"/>
      <c r="AJ24" s="33"/>
      <c r="AK24" s="33"/>
      <c r="AL24" s="33"/>
      <c r="AM24" s="33"/>
      <c r="AN24" s="104"/>
    </row>
    <row r="25" spans="1:42" s="49" customFormat="1" ht="89.25" customHeight="1" x14ac:dyDescent="0.25">
      <c r="A25" s="92" t="s">
        <v>91</v>
      </c>
      <c r="B25" s="93"/>
      <c r="C25" s="93"/>
      <c r="D25" s="113"/>
      <c r="E25" s="99"/>
      <c r="F25" s="92" t="s">
        <v>92</v>
      </c>
      <c r="G25" s="93"/>
      <c r="H25" s="93"/>
      <c r="I25" s="113"/>
      <c r="J25" s="99"/>
      <c r="K25" s="118" t="s">
        <v>93</v>
      </c>
      <c r="L25" s="119"/>
      <c r="M25" s="119"/>
      <c r="N25" s="120"/>
      <c r="O25" s="103"/>
      <c r="P25" s="89" t="s">
        <v>94</v>
      </c>
      <c r="Q25" s="90"/>
      <c r="R25" s="90"/>
      <c r="S25" s="116"/>
      <c r="T25" s="103"/>
      <c r="U25" s="89" t="s">
        <v>95</v>
      </c>
      <c r="V25" s="90"/>
      <c r="W25" s="90"/>
      <c r="X25" s="116"/>
      <c r="Y25" s="103"/>
      <c r="Z25" s="89" t="s">
        <v>96</v>
      </c>
      <c r="AA25" s="90"/>
      <c r="AB25" s="90"/>
      <c r="AC25" s="116"/>
      <c r="AD25" s="103"/>
      <c r="AE25" s="108" t="s">
        <v>97</v>
      </c>
      <c r="AF25" s="109"/>
      <c r="AG25" s="109"/>
      <c r="AH25" s="127"/>
      <c r="AI25" s="103"/>
      <c r="AJ25" s="89" t="s">
        <v>98</v>
      </c>
      <c r="AK25" s="90"/>
      <c r="AL25" s="90"/>
      <c r="AM25" s="116"/>
      <c r="AN25" s="103"/>
    </row>
    <row r="26" spans="1:42" ht="15.75" customHeight="1" x14ac:dyDescent="0.25">
      <c r="A26" s="6" t="s">
        <v>99</v>
      </c>
      <c r="B26" s="61">
        <v>3</v>
      </c>
      <c r="C26" s="61">
        <v>0</v>
      </c>
      <c r="D26" s="63">
        <v>0</v>
      </c>
      <c r="E26" s="100"/>
      <c r="F26" s="6" t="s">
        <v>100</v>
      </c>
      <c r="G26" s="61">
        <v>3</v>
      </c>
      <c r="H26" s="61">
        <v>0</v>
      </c>
      <c r="I26" s="63">
        <v>0</v>
      </c>
      <c r="J26" s="100"/>
      <c r="K26" s="6" t="s">
        <v>101</v>
      </c>
      <c r="L26" s="61">
        <v>3</v>
      </c>
      <c r="M26" s="61">
        <v>0</v>
      </c>
      <c r="N26" s="63">
        <v>6</v>
      </c>
      <c r="O26" s="104"/>
      <c r="P26" s="12" t="s">
        <v>102</v>
      </c>
      <c r="Q26" s="57">
        <v>3</v>
      </c>
      <c r="R26" s="57">
        <v>1</v>
      </c>
      <c r="S26" s="62">
        <v>2</v>
      </c>
      <c r="T26" s="104"/>
      <c r="U26" s="12" t="s">
        <v>103</v>
      </c>
      <c r="V26" s="57">
        <v>3</v>
      </c>
      <c r="W26" s="57">
        <v>1</v>
      </c>
      <c r="X26" s="62">
        <v>2</v>
      </c>
      <c r="Y26" s="104"/>
      <c r="Z26" s="12" t="s">
        <v>104</v>
      </c>
      <c r="AA26" s="57">
        <v>3</v>
      </c>
      <c r="AB26" s="57">
        <v>1</v>
      </c>
      <c r="AC26" s="62">
        <v>2</v>
      </c>
      <c r="AD26" s="104"/>
      <c r="AE26" s="12" t="s">
        <v>105</v>
      </c>
      <c r="AF26" s="57">
        <v>3</v>
      </c>
      <c r="AG26" s="57">
        <v>1</v>
      </c>
      <c r="AH26" s="62">
        <v>5</v>
      </c>
      <c r="AI26" s="104"/>
      <c r="AJ26" s="12" t="s">
        <v>106</v>
      </c>
      <c r="AK26" s="57">
        <v>3</v>
      </c>
      <c r="AL26" s="57">
        <v>0</v>
      </c>
      <c r="AM26" s="62">
        <v>0</v>
      </c>
      <c r="AN26" s="104"/>
    </row>
    <row r="27" spans="1:42" ht="15.75" customHeight="1" x14ac:dyDescent="0.25">
      <c r="A27" s="6" t="s">
        <v>24</v>
      </c>
      <c r="B27" s="130">
        <f>(B26+C26+D26)*16</f>
        <v>48</v>
      </c>
      <c r="C27" s="130"/>
      <c r="D27" s="131"/>
      <c r="E27" s="100"/>
      <c r="F27" s="6" t="s">
        <v>24</v>
      </c>
      <c r="G27" s="130">
        <f>(G26+H26+I26)*16</f>
        <v>48</v>
      </c>
      <c r="H27" s="130"/>
      <c r="I27" s="131"/>
      <c r="J27" s="100"/>
      <c r="K27" s="6" t="s">
        <v>24</v>
      </c>
      <c r="L27" s="130">
        <f>(L26+M26+N26)*16</f>
        <v>144</v>
      </c>
      <c r="M27" s="130"/>
      <c r="N27" s="131"/>
      <c r="O27" s="104"/>
      <c r="P27" s="12" t="s">
        <v>24</v>
      </c>
      <c r="Q27" s="88">
        <f>(Q26+R26+S26)*16</f>
        <v>96</v>
      </c>
      <c r="R27" s="128"/>
      <c r="S27" s="129"/>
      <c r="T27" s="104"/>
      <c r="U27" s="12" t="s">
        <v>24</v>
      </c>
      <c r="V27" s="88">
        <f>(V26+W26+X26)*16</f>
        <v>96</v>
      </c>
      <c r="W27" s="128"/>
      <c r="X27" s="129"/>
      <c r="Y27" s="104"/>
      <c r="Z27" s="12" t="s">
        <v>24</v>
      </c>
      <c r="AA27" s="88">
        <f>(AA26+AB26+AC26)*16</f>
        <v>96</v>
      </c>
      <c r="AB27" s="128"/>
      <c r="AC27" s="129"/>
      <c r="AD27" s="104"/>
      <c r="AE27" s="12" t="s">
        <v>24</v>
      </c>
      <c r="AF27" s="88">
        <f>(AF26+AG26+AH26)*16</f>
        <v>144</v>
      </c>
      <c r="AG27" s="128"/>
      <c r="AH27" s="129"/>
      <c r="AI27" s="104"/>
      <c r="AJ27" s="12" t="s">
        <v>24</v>
      </c>
      <c r="AK27" s="87">
        <f>(AK26+AL26+AM26)*16</f>
        <v>48</v>
      </c>
      <c r="AL27" s="87"/>
      <c r="AM27" s="88"/>
      <c r="AN27" s="104"/>
    </row>
    <row r="28" spans="1:42" ht="24.75" customHeight="1" x14ac:dyDescent="0.25">
      <c r="A28" s="36"/>
      <c r="E28" s="100"/>
      <c r="F28" s="36"/>
      <c r="J28" s="100"/>
      <c r="K28" s="42" t="s">
        <v>107</v>
      </c>
      <c r="L28" s="3"/>
      <c r="M28" s="3"/>
      <c r="N28" s="3"/>
      <c r="O28" s="104"/>
      <c r="P28" s="43"/>
      <c r="T28" s="104"/>
      <c r="U28" s="42"/>
      <c r="V28" s="3"/>
      <c r="W28" s="3"/>
      <c r="X28" s="3"/>
      <c r="Y28" s="104"/>
      <c r="Z28" s="36"/>
      <c r="AA28" s="9"/>
      <c r="AB28" s="9"/>
      <c r="AC28" s="9"/>
      <c r="AD28" s="104"/>
      <c r="AE28" s="36"/>
      <c r="AF28" s="9"/>
      <c r="AG28" s="9"/>
      <c r="AH28" s="9"/>
      <c r="AI28" s="104"/>
      <c r="AJ28" s="139"/>
      <c r="AK28" s="140"/>
      <c r="AL28" s="140"/>
      <c r="AM28" s="16"/>
      <c r="AN28" s="104"/>
    </row>
    <row r="29" spans="1:42" ht="19.5" customHeight="1" x14ac:dyDescent="0.25">
      <c r="A29" s="59"/>
      <c r="B29" s="1"/>
      <c r="C29" s="1"/>
      <c r="D29" s="1"/>
      <c r="E29" s="100"/>
      <c r="F29" s="59"/>
      <c r="G29" s="1"/>
      <c r="H29" s="1"/>
      <c r="I29" s="1"/>
      <c r="J29" s="100"/>
      <c r="K29" s="42"/>
      <c r="L29" s="3"/>
      <c r="M29" s="3"/>
      <c r="N29" s="3"/>
      <c r="O29" s="104"/>
      <c r="P29" s="42"/>
      <c r="Q29" s="3"/>
      <c r="R29" s="3"/>
      <c r="S29" s="3"/>
      <c r="T29" s="104"/>
      <c r="U29" s="36"/>
      <c r="V29" s="9"/>
      <c r="W29" s="9"/>
      <c r="X29" s="9"/>
      <c r="Y29" s="104"/>
      <c r="Z29" s="42"/>
      <c r="AA29" s="3"/>
      <c r="AB29" s="3"/>
      <c r="AC29" s="3"/>
      <c r="AD29" s="104"/>
      <c r="AE29" s="59"/>
      <c r="AF29" s="1"/>
      <c r="AG29" s="1"/>
      <c r="AH29" s="1"/>
      <c r="AI29" s="104"/>
      <c r="AJ29" s="42"/>
      <c r="AK29" s="3"/>
      <c r="AL29" s="3"/>
      <c r="AM29" s="3"/>
      <c r="AN29" s="104"/>
    </row>
    <row r="30" spans="1:42" ht="54" customHeight="1" x14ac:dyDescent="0.25">
      <c r="A30" s="37"/>
      <c r="B30" s="7"/>
      <c r="C30" s="7"/>
      <c r="D30" s="7"/>
      <c r="E30" s="100"/>
      <c r="F30" s="37"/>
      <c r="G30" s="7"/>
      <c r="H30" s="7"/>
      <c r="I30" s="7"/>
      <c r="J30" s="100"/>
      <c r="O30" s="104"/>
      <c r="T30" s="104"/>
      <c r="Y30" s="104"/>
      <c r="AD30" s="104"/>
      <c r="AI30" s="104"/>
      <c r="AJ30" s="134" t="s">
        <v>108</v>
      </c>
      <c r="AK30" s="135"/>
      <c r="AL30" s="136"/>
      <c r="AM30" s="71">
        <f>+(AM31+AL31+AK31)*16</f>
        <v>240</v>
      </c>
      <c r="AN30" s="104"/>
      <c r="AO30" s="8"/>
      <c r="AP30" s="8"/>
    </row>
    <row r="31" spans="1:42" ht="18" customHeight="1" thickBot="1" x14ac:dyDescent="0.3">
      <c r="A31" s="37"/>
      <c r="B31" s="7"/>
      <c r="C31" s="7"/>
      <c r="D31" s="7"/>
      <c r="E31" s="100"/>
      <c r="F31" s="37"/>
      <c r="G31" s="7"/>
      <c r="H31" s="7"/>
      <c r="I31" s="7"/>
      <c r="J31" s="100"/>
      <c r="O31" s="104"/>
      <c r="T31" s="104"/>
      <c r="Y31" s="104"/>
      <c r="AD31" s="104"/>
      <c r="AI31" s="104"/>
      <c r="AJ31" s="44" t="s">
        <v>24</v>
      </c>
      <c r="AK31" s="21">
        <v>2</v>
      </c>
      <c r="AL31" s="21">
        <v>0</v>
      </c>
      <c r="AM31" s="22">
        <v>13</v>
      </c>
      <c r="AN31" s="104"/>
      <c r="AO31" s="8"/>
      <c r="AP31" s="8"/>
    </row>
    <row r="32" spans="1:42" ht="18" customHeight="1" thickBot="1" x14ac:dyDescent="0.3">
      <c r="A32" s="47"/>
      <c r="B32" s="48"/>
      <c r="C32" s="48"/>
      <c r="D32" s="48"/>
      <c r="E32" s="100"/>
      <c r="F32" s="47"/>
      <c r="G32" s="48"/>
      <c r="H32" s="48"/>
      <c r="I32" s="48"/>
      <c r="J32" s="100"/>
      <c r="K32" s="47"/>
      <c r="L32" s="48"/>
      <c r="M32" s="48"/>
      <c r="N32" s="48"/>
      <c r="O32" s="104"/>
      <c r="P32" s="47"/>
      <c r="Q32" s="48"/>
      <c r="R32" s="48"/>
      <c r="S32" s="48"/>
      <c r="T32" s="104"/>
      <c r="U32" s="47"/>
      <c r="V32" s="48"/>
      <c r="W32" s="48"/>
      <c r="X32" s="48"/>
      <c r="Y32" s="104"/>
      <c r="Z32" s="47"/>
      <c r="AA32" s="48"/>
      <c r="AB32" s="48"/>
      <c r="AC32" s="48"/>
      <c r="AD32" s="104"/>
      <c r="AE32" s="47"/>
      <c r="AF32" s="48"/>
      <c r="AG32" s="48"/>
      <c r="AH32" s="48"/>
      <c r="AI32" s="104"/>
      <c r="AJ32" s="47"/>
      <c r="AK32" s="48"/>
      <c r="AL32" s="48"/>
      <c r="AM32" s="48"/>
      <c r="AN32" s="104"/>
      <c r="AO32" s="8"/>
      <c r="AP32" s="8"/>
    </row>
    <row r="33" spans="1:46" s="60" customFormat="1" ht="39" customHeight="1" thickBot="1" x14ac:dyDescent="0.3">
      <c r="A33" s="70" t="s">
        <v>109</v>
      </c>
      <c r="B33" s="147">
        <f>B17+B12+B27+B9+B6+B22</f>
        <v>720</v>
      </c>
      <c r="C33" s="148"/>
      <c r="D33" s="149"/>
      <c r="E33" s="100"/>
      <c r="F33" s="70" t="s">
        <v>109</v>
      </c>
      <c r="G33" s="137">
        <f>G27+G17+G12+G9+G6+G22</f>
        <v>720</v>
      </c>
      <c r="H33" s="137"/>
      <c r="I33" s="138"/>
      <c r="J33" s="100"/>
      <c r="K33" s="70" t="s">
        <v>109</v>
      </c>
      <c r="L33" s="137">
        <f>L9+L17+L12+L22+L6+L27+N23</f>
        <v>720</v>
      </c>
      <c r="M33" s="137"/>
      <c r="N33" s="138"/>
      <c r="O33" s="104"/>
      <c r="P33" s="70" t="s">
        <v>109</v>
      </c>
      <c r="Q33" s="137">
        <f>Q12+Q17+Q9+Q22+Q6+Q27+S18</f>
        <v>720</v>
      </c>
      <c r="R33" s="137"/>
      <c r="S33" s="138"/>
      <c r="T33" s="104"/>
      <c r="U33" s="70" t="s">
        <v>109</v>
      </c>
      <c r="V33" s="137">
        <f>V9+V17+V12+V22+V6+V27+X13</f>
        <v>720</v>
      </c>
      <c r="W33" s="137"/>
      <c r="X33" s="138"/>
      <c r="Y33" s="104"/>
      <c r="Z33" s="70" t="s">
        <v>109</v>
      </c>
      <c r="AA33" s="137">
        <f>AA27+AA17+AA9+AA6+AA22+AA12+AC18</f>
        <v>720</v>
      </c>
      <c r="AB33" s="137"/>
      <c r="AC33" s="138"/>
      <c r="AD33" s="104"/>
      <c r="AE33" s="70" t="s">
        <v>109</v>
      </c>
      <c r="AF33" s="137">
        <f>AF27+AF17+AF9+AF22+AF6+AF12+AH18</f>
        <v>720</v>
      </c>
      <c r="AG33" s="137"/>
      <c r="AH33" s="138"/>
      <c r="AI33" s="104"/>
      <c r="AJ33" s="70" t="s">
        <v>109</v>
      </c>
      <c r="AK33" s="137">
        <f>AK27+AK17+AK6+AK22+AK9+AK12+AM30</f>
        <v>720</v>
      </c>
      <c r="AL33" s="137"/>
      <c r="AM33" s="138"/>
      <c r="AN33" s="104"/>
    </row>
    <row r="34" spans="1:46" ht="30.75" customHeight="1" x14ac:dyDescent="0.25">
      <c r="A34" s="66" t="s">
        <v>110</v>
      </c>
      <c r="B34" s="67">
        <f>B16++B11+B21+B8+B5+B26</f>
        <v>18</v>
      </c>
      <c r="C34" s="68">
        <f>C5+C8+C21+C11+C16+C26</f>
        <v>2</v>
      </c>
      <c r="D34" s="69">
        <f>D16+D11+D21+D8+D5+D26</f>
        <v>25</v>
      </c>
      <c r="E34" s="100"/>
      <c r="F34" s="66" t="s">
        <v>110</v>
      </c>
      <c r="G34" s="67">
        <f>G16++G11+G21+G8+G5+G26</f>
        <v>18</v>
      </c>
      <c r="H34" s="68">
        <f>H5+H8+H21+H11+H16+H26</f>
        <v>1</v>
      </c>
      <c r="I34" s="69">
        <f>I16+I11+I21+I8+I5+I26</f>
        <v>26</v>
      </c>
      <c r="J34" s="100"/>
      <c r="K34" s="66" t="s">
        <v>110</v>
      </c>
      <c r="L34" s="67">
        <f>L16++L11+L21+L8+L5+L26</f>
        <v>18</v>
      </c>
      <c r="M34" s="68">
        <f>M5+M8+M21+M11+M16+M26</f>
        <v>2</v>
      </c>
      <c r="N34" s="69">
        <f>N16+N11+N21+N8+N5+N26</f>
        <v>25</v>
      </c>
      <c r="O34" s="104"/>
      <c r="P34" s="66" t="s">
        <v>110</v>
      </c>
      <c r="Q34" s="67">
        <f>Q16++Q11+Q21+Q8+Q5+Q26</f>
        <v>18</v>
      </c>
      <c r="R34" s="68">
        <f>R5+R8+R21+R11+R16+R26</f>
        <v>2</v>
      </c>
      <c r="S34" s="69">
        <f>S16+S11+S21+S8+S5+S26</f>
        <v>17.5</v>
      </c>
      <c r="T34" s="104"/>
      <c r="U34" s="66" t="s">
        <v>110</v>
      </c>
      <c r="V34" s="67">
        <f>V16++V11+V21+V8+V5+V26</f>
        <v>18</v>
      </c>
      <c r="W34" s="68">
        <f>W5+W8+W21+W11+W16+W26</f>
        <v>2</v>
      </c>
      <c r="X34" s="69">
        <f>X16+X11+X21+X8+X5+X26</f>
        <v>17.5</v>
      </c>
      <c r="Y34" s="104"/>
      <c r="Z34" s="66" t="s">
        <v>110</v>
      </c>
      <c r="AA34" s="67">
        <f>AA16++AA11+AA21+AA8+AA5+AA26</f>
        <v>18</v>
      </c>
      <c r="AB34" s="68">
        <f>AB5+AB8+AB21+AB11+AB16+AB26</f>
        <v>3</v>
      </c>
      <c r="AC34" s="69">
        <f>AC16+AC11+AC21+AC8+AC5+AC26</f>
        <v>18</v>
      </c>
      <c r="AD34" s="104"/>
      <c r="AE34" s="66" t="s">
        <v>110</v>
      </c>
      <c r="AF34" s="67">
        <f>AF16++AF11+AF21+AF8+AF5+AF26</f>
        <v>18</v>
      </c>
      <c r="AG34" s="68">
        <f>AG5+AG8+AG21+AG11+AG16+AG26</f>
        <v>1</v>
      </c>
      <c r="AH34" s="69">
        <f>AH16+AH11+AH21+AH8+AH5+AH26</f>
        <v>26</v>
      </c>
      <c r="AI34" s="104"/>
      <c r="AJ34" s="66" t="s">
        <v>110</v>
      </c>
      <c r="AK34" s="67">
        <f>AK16++AK11+AK21+AK8+AK5+AK26+AK31</f>
        <v>18</v>
      </c>
      <c r="AL34" s="68">
        <f>AL5+AL8+AL21+AL11+AL16+AL26+AL31</f>
        <v>2</v>
      </c>
      <c r="AM34" s="69">
        <f>AM16+AM11+AM21+AM8+AM5+AM26+AM31</f>
        <v>25</v>
      </c>
      <c r="AN34" s="104"/>
    </row>
    <row r="35" spans="1:46" ht="30.75" customHeight="1" x14ac:dyDescent="0.25">
      <c r="A35" s="34" t="s">
        <v>111</v>
      </c>
      <c r="B35" s="4">
        <f>B34*16</f>
        <v>288</v>
      </c>
      <c r="C35" s="5">
        <f>C34*16</f>
        <v>32</v>
      </c>
      <c r="D35" s="51">
        <f>D34*16</f>
        <v>400</v>
      </c>
      <c r="E35" s="100"/>
      <c r="F35" s="34" t="s">
        <v>111</v>
      </c>
      <c r="G35" s="4">
        <f>G34*16</f>
        <v>288</v>
      </c>
      <c r="H35" s="5">
        <f>H34*16</f>
        <v>16</v>
      </c>
      <c r="I35" s="51">
        <f>I34*16</f>
        <v>416</v>
      </c>
      <c r="J35" s="100"/>
      <c r="K35" s="34" t="s">
        <v>111</v>
      </c>
      <c r="L35" s="4">
        <f>L34*16</f>
        <v>288</v>
      </c>
      <c r="M35" s="5">
        <f>M34*16</f>
        <v>32</v>
      </c>
      <c r="N35" s="51">
        <f>N34*16</f>
        <v>400</v>
      </c>
      <c r="O35" s="104"/>
      <c r="P35" s="34" t="s">
        <v>111</v>
      </c>
      <c r="Q35" s="4">
        <f>Q34*16</f>
        <v>288</v>
      </c>
      <c r="R35" s="5">
        <f>R34*16</f>
        <v>32</v>
      </c>
      <c r="S35" s="51">
        <f>S34*16</f>
        <v>280</v>
      </c>
      <c r="T35" s="104"/>
      <c r="U35" s="34" t="s">
        <v>111</v>
      </c>
      <c r="V35" s="4">
        <f>V34*16</f>
        <v>288</v>
      </c>
      <c r="W35" s="5">
        <f>W34*16</f>
        <v>32</v>
      </c>
      <c r="X35" s="51">
        <f>X34*16</f>
        <v>280</v>
      </c>
      <c r="Y35" s="104"/>
      <c r="Z35" s="34" t="s">
        <v>111</v>
      </c>
      <c r="AA35" s="4">
        <f>AA34*16</f>
        <v>288</v>
      </c>
      <c r="AB35" s="5">
        <f>AB34*16</f>
        <v>48</v>
      </c>
      <c r="AC35" s="51">
        <f>AC34*16</f>
        <v>288</v>
      </c>
      <c r="AD35" s="104"/>
      <c r="AE35" s="34" t="s">
        <v>111</v>
      </c>
      <c r="AF35" s="4">
        <f>AF34*16</f>
        <v>288</v>
      </c>
      <c r="AG35" s="5">
        <f>AG34*16</f>
        <v>16</v>
      </c>
      <c r="AH35" s="51">
        <f>AH34*16</f>
        <v>416</v>
      </c>
      <c r="AI35" s="104"/>
      <c r="AJ35" s="34" t="s">
        <v>111</v>
      </c>
      <c r="AK35" s="4">
        <f>AK34*16</f>
        <v>288</v>
      </c>
      <c r="AL35" s="5">
        <f>AL34*16</f>
        <v>32</v>
      </c>
      <c r="AM35" s="51">
        <f>AM34*16</f>
        <v>400</v>
      </c>
      <c r="AN35" s="104"/>
    </row>
    <row r="36" spans="1:46" ht="20.100000000000001" customHeight="1" thickBot="1" x14ac:dyDescent="0.3">
      <c r="A36" s="34" t="s">
        <v>112</v>
      </c>
      <c r="B36" s="4" t="s">
        <v>113</v>
      </c>
      <c r="C36" s="5" t="s">
        <v>114</v>
      </c>
      <c r="D36" s="51" t="s">
        <v>115</v>
      </c>
      <c r="E36" s="101"/>
      <c r="F36" s="34" t="s">
        <v>112</v>
      </c>
      <c r="G36" s="4" t="s">
        <v>113</v>
      </c>
      <c r="H36" s="5" t="s">
        <v>114</v>
      </c>
      <c r="I36" s="51" t="s">
        <v>115</v>
      </c>
      <c r="J36" s="101"/>
      <c r="K36" s="34" t="s">
        <v>112</v>
      </c>
      <c r="L36" s="4" t="s">
        <v>113</v>
      </c>
      <c r="M36" s="5" t="s">
        <v>114</v>
      </c>
      <c r="N36" s="51" t="s">
        <v>115</v>
      </c>
      <c r="O36" s="105"/>
      <c r="P36" s="34" t="s">
        <v>112</v>
      </c>
      <c r="Q36" s="4" t="s">
        <v>113</v>
      </c>
      <c r="R36" s="5" t="s">
        <v>114</v>
      </c>
      <c r="S36" s="51" t="s">
        <v>115</v>
      </c>
      <c r="T36" s="105"/>
      <c r="U36" s="34" t="s">
        <v>112</v>
      </c>
      <c r="V36" s="4" t="s">
        <v>113</v>
      </c>
      <c r="W36" s="5" t="s">
        <v>114</v>
      </c>
      <c r="X36" s="51" t="s">
        <v>115</v>
      </c>
      <c r="Y36" s="105"/>
      <c r="Z36" s="34" t="s">
        <v>112</v>
      </c>
      <c r="AA36" s="4" t="s">
        <v>113</v>
      </c>
      <c r="AB36" s="5" t="s">
        <v>114</v>
      </c>
      <c r="AC36" s="51" t="s">
        <v>115</v>
      </c>
      <c r="AD36" s="105"/>
      <c r="AE36" s="34" t="s">
        <v>112</v>
      </c>
      <c r="AF36" s="4" t="s">
        <v>113</v>
      </c>
      <c r="AG36" s="5" t="s">
        <v>114</v>
      </c>
      <c r="AH36" s="51" t="s">
        <v>115</v>
      </c>
      <c r="AI36" s="105"/>
      <c r="AJ36" s="34" t="s">
        <v>112</v>
      </c>
      <c r="AK36" s="4" t="s">
        <v>113</v>
      </c>
      <c r="AL36" s="5" t="s">
        <v>114</v>
      </c>
      <c r="AM36" s="51" t="s">
        <v>115</v>
      </c>
      <c r="AN36" s="105"/>
    </row>
    <row r="37" spans="1:46" ht="30" customHeight="1" x14ac:dyDescent="0.25">
      <c r="A37" s="35" t="s">
        <v>116</v>
      </c>
      <c r="B37" s="153">
        <v>6</v>
      </c>
      <c r="C37" s="153"/>
      <c r="D37" s="153"/>
      <c r="E37" s="154"/>
      <c r="F37" s="35" t="s">
        <v>116</v>
      </c>
      <c r="G37" s="153">
        <v>6</v>
      </c>
      <c r="H37" s="153"/>
      <c r="I37" s="153"/>
      <c r="J37" s="154"/>
      <c r="K37" s="35" t="s">
        <v>116</v>
      </c>
      <c r="L37" s="153">
        <v>6</v>
      </c>
      <c r="M37" s="153"/>
      <c r="N37" s="153"/>
      <c r="O37" s="154"/>
      <c r="P37" s="35" t="s">
        <v>116</v>
      </c>
      <c r="Q37" s="150">
        <v>6</v>
      </c>
      <c r="R37" s="151"/>
      <c r="S37" s="151"/>
      <c r="T37" s="152"/>
      <c r="U37" s="35" t="s">
        <v>116</v>
      </c>
      <c r="V37" s="153">
        <v>6</v>
      </c>
      <c r="W37" s="153"/>
      <c r="X37" s="153"/>
      <c r="Y37" s="154"/>
      <c r="Z37" s="35" t="s">
        <v>116</v>
      </c>
      <c r="AA37" s="153">
        <v>6</v>
      </c>
      <c r="AB37" s="153"/>
      <c r="AC37" s="153"/>
      <c r="AD37" s="154"/>
      <c r="AE37" s="35" t="s">
        <v>116</v>
      </c>
      <c r="AF37" s="153">
        <v>6</v>
      </c>
      <c r="AG37" s="153"/>
      <c r="AH37" s="153"/>
      <c r="AI37" s="154"/>
      <c r="AJ37" s="35" t="s">
        <v>116</v>
      </c>
      <c r="AK37" s="153">
        <v>7</v>
      </c>
      <c r="AL37" s="153"/>
      <c r="AM37" s="153"/>
      <c r="AN37" s="154"/>
    </row>
    <row r="38" spans="1:46" ht="30" customHeight="1" thickBot="1" x14ac:dyDescent="0.3">
      <c r="A38" s="38" t="s">
        <v>117</v>
      </c>
      <c r="B38" s="173">
        <f>SUM(B34:D34)*16</f>
        <v>720</v>
      </c>
      <c r="C38" s="174"/>
      <c r="D38" s="174"/>
      <c r="E38" s="175"/>
      <c r="F38" s="38" t="s">
        <v>117</v>
      </c>
      <c r="G38" s="173">
        <f>SUM(G34:I34)*16</f>
        <v>720</v>
      </c>
      <c r="H38" s="174"/>
      <c r="I38" s="174"/>
      <c r="J38" s="175"/>
      <c r="K38" s="38" t="s">
        <v>117</v>
      </c>
      <c r="L38" s="173">
        <f>SUM(L34:N34)*16+N23</f>
        <v>720</v>
      </c>
      <c r="M38" s="174"/>
      <c r="N38" s="174"/>
      <c r="O38" s="175"/>
      <c r="P38" s="38" t="s">
        <v>117</v>
      </c>
      <c r="Q38" s="173">
        <f>SUM(Q34:S34)*16+S18</f>
        <v>720</v>
      </c>
      <c r="R38" s="174"/>
      <c r="S38" s="174"/>
      <c r="T38" s="175"/>
      <c r="U38" s="38" t="s">
        <v>117</v>
      </c>
      <c r="V38" s="173">
        <f>SUM(V34:X34)*16+X13</f>
        <v>720</v>
      </c>
      <c r="W38" s="174"/>
      <c r="X38" s="174"/>
      <c r="Y38" s="175"/>
      <c r="Z38" s="38" t="s">
        <v>117</v>
      </c>
      <c r="AA38" s="173">
        <f>SUM(AA34:AC34)*16+AC18</f>
        <v>720</v>
      </c>
      <c r="AB38" s="174"/>
      <c r="AC38" s="174"/>
      <c r="AD38" s="175"/>
      <c r="AE38" s="38" t="s">
        <v>117</v>
      </c>
      <c r="AF38" s="173">
        <f>SUM(AF34:AH34)*16+AH18</f>
        <v>720</v>
      </c>
      <c r="AG38" s="174"/>
      <c r="AH38" s="174"/>
      <c r="AI38" s="175"/>
      <c r="AJ38" s="38" t="s">
        <v>117</v>
      </c>
      <c r="AK38" s="173">
        <f>SUM(AK34:AM34)*16</f>
        <v>720</v>
      </c>
      <c r="AL38" s="174"/>
      <c r="AM38" s="174"/>
      <c r="AN38" s="175"/>
    </row>
    <row r="39" spans="1:46" ht="21.7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 ht="18" customHeight="1" thickBot="1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 ht="18" customHeight="1" thickBot="1" x14ac:dyDescent="0.3">
      <c r="A41" s="176" t="s">
        <v>118</v>
      </c>
      <c r="B41" s="177"/>
      <c r="C41" s="177"/>
      <c r="D41" s="177"/>
      <c r="E41" s="178"/>
      <c r="F41" s="185" t="s">
        <v>119</v>
      </c>
      <c r="G41" s="186"/>
      <c r="H41" s="186"/>
      <c r="I41" s="186"/>
      <c r="J41" s="186"/>
      <c r="K41" s="187"/>
      <c r="L41" s="26"/>
      <c r="M41" s="26"/>
      <c r="N41" s="26"/>
      <c r="O41" s="26"/>
      <c r="P41" s="155" t="s">
        <v>120</v>
      </c>
      <c r="Q41" s="156"/>
      <c r="R41" s="156"/>
      <c r="S41" s="156"/>
      <c r="T41" s="156"/>
      <c r="U41" s="156"/>
      <c r="V41" s="156"/>
      <c r="W41" s="156"/>
      <c r="X41" s="156"/>
      <c r="Y41" s="157"/>
      <c r="Z41" s="155" t="s">
        <v>121</v>
      </c>
      <c r="AA41" s="156"/>
      <c r="AB41" s="156"/>
      <c r="AC41" s="156"/>
      <c r="AD41" s="157"/>
      <c r="AE41" s="27"/>
      <c r="AF41" s="158" t="s">
        <v>122</v>
      </c>
      <c r="AG41" s="159"/>
      <c r="AH41" s="159"/>
      <c r="AI41" s="159"/>
      <c r="AJ41" s="158" t="s">
        <v>123</v>
      </c>
      <c r="AK41" s="159"/>
      <c r="AL41" s="159"/>
      <c r="AM41" s="159"/>
      <c r="AN41" s="160"/>
      <c r="AO41" s="24"/>
      <c r="AP41" s="24"/>
      <c r="AQ41" s="24"/>
    </row>
    <row r="42" spans="1:46" ht="18" customHeight="1" x14ac:dyDescent="0.25">
      <c r="A42" s="179"/>
      <c r="B42" s="180"/>
      <c r="C42" s="180"/>
      <c r="D42" s="180"/>
      <c r="E42" s="181"/>
      <c r="F42" s="161" t="s">
        <v>124</v>
      </c>
      <c r="G42" s="162"/>
      <c r="H42" s="162"/>
      <c r="I42" s="162"/>
      <c r="J42" s="162"/>
      <c r="K42" s="163"/>
      <c r="L42" s="26"/>
      <c r="M42" s="26"/>
      <c r="N42" s="26"/>
      <c r="O42" s="26"/>
      <c r="P42" s="170" t="s">
        <v>125</v>
      </c>
      <c r="Q42" s="171"/>
      <c r="R42" s="171"/>
      <c r="S42" s="171"/>
      <c r="T42" s="171"/>
      <c r="U42" s="171"/>
      <c r="V42" s="171"/>
      <c r="W42" s="171"/>
      <c r="X42" s="171"/>
      <c r="Y42" s="172"/>
      <c r="Z42" s="170">
        <f>B35+G35+L35+Q35+V35+AA35+AF35+AK35</f>
        <v>2304</v>
      </c>
      <c r="AA42" s="171"/>
      <c r="AB42" s="171"/>
      <c r="AC42" s="171"/>
      <c r="AD42" s="172"/>
      <c r="AE42" s="16"/>
      <c r="AF42" s="193" t="s">
        <v>126</v>
      </c>
      <c r="AG42" s="194"/>
      <c r="AH42" s="194"/>
      <c r="AI42" s="194"/>
      <c r="AJ42" s="195" t="s">
        <v>127</v>
      </c>
      <c r="AK42" s="196"/>
      <c r="AL42" s="196"/>
      <c r="AM42" s="196"/>
      <c r="AN42" s="197"/>
      <c r="AO42" s="24"/>
      <c r="AP42" s="24"/>
      <c r="AQ42" s="24"/>
    </row>
    <row r="43" spans="1:46" ht="18" customHeight="1" x14ac:dyDescent="0.25">
      <c r="A43" s="179"/>
      <c r="B43" s="180"/>
      <c r="C43" s="180"/>
      <c r="D43" s="180"/>
      <c r="E43" s="181"/>
      <c r="F43" s="164"/>
      <c r="G43" s="165"/>
      <c r="H43" s="165"/>
      <c r="I43" s="165"/>
      <c r="J43" s="165"/>
      <c r="K43" s="166"/>
      <c r="L43" s="26"/>
      <c r="M43" s="26"/>
      <c r="N43" s="26"/>
      <c r="O43" s="26"/>
      <c r="P43" s="201" t="s">
        <v>128</v>
      </c>
      <c r="Q43" s="202"/>
      <c r="R43" s="202"/>
      <c r="S43" s="202"/>
      <c r="T43" s="202"/>
      <c r="U43" s="202"/>
      <c r="V43" s="202"/>
      <c r="W43" s="202"/>
      <c r="X43" s="202"/>
      <c r="Y43" s="203"/>
      <c r="Z43" s="201">
        <f>C35+H35+M35+R35+W35+AB35+AG35+AL35</f>
        <v>240</v>
      </c>
      <c r="AA43" s="202"/>
      <c r="AB43" s="202"/>
      <c r="AC43" s="202"/>
      <c r="AD43" s="203"/>
      <c r="AE43" s="25"/>
      <c r="AF43" s="204" t="s">
        <v>129</v>
      </c>
      <c r="AG43" s="205"/>
      <c r="AH43" s="205"/>
      <c r="AI43" s="205"/>
      <c r="AJ43" s="190" t="s">
        <v>130</v>
      </c>
      <c r="AK43" s="191"/>
      <c r="AL43" s="191"/>
      <c r="AM43" s="191"/>
      <c r="AN43" s="192"/>
      <c r="AO43" s="24"/>
      <c r="AP43" s="24"/>
      <c r="AQ43" s="24"/>
    </row>
    <row r="44" spans="1:46" ht="18" customHeight="1" thickBot="1" x14ac:dyDescent="0.3">
      <c r="A44" s="182"/>
      <c r="B44" s="183"/>
      <c r="C44" s="183"/>
      <c r="D44" s="183"/>
      <c r="E44" s="184"/>
      <c r="F44" s="167"/>
      <c r="G44" s="168"/>
      <c r="H44" s="168"/>
      <c r="I44" s="168"/>
      <c r="J44" s="168"/>
      <c r="K44" s="169"/>
      <c r="L44" s="26"/>
      <c r="M44" s="26"/>
      <c r="N44" s="26"/>
      <c r="O44" s="26"/>
      <c r="P44" s="214" t="s">
        <v>131</v>
      </c>
      <c r="Q44" s="215"/>
      <c r="R44" s="215"/>
      <c r="S44" s="215"/>
      <c r="T44" s="215"/>
      <c r="U44" s="215"/>
      <c r="V44" s="215"/>
      <c r="W44" s="215"/>
      <c r="X44" s="215"/>
      <c r="Y44" s="216"/>
      <c r="Z44" s="214">
        <f>D35+I35+N35+S35+X35+AC35+AH35+AM35</f>
        <v>2880</v>
      </c>
      <c r="AA44" s="215"/>
      <c r="AB44" s="215"/>
      <c r="AC44" s="215"/>
      <c r="AD44" s="216"/>
      <c r="AE44" s="25"/>
      <c r="AF44" s="217" t="s">
        <v>132</v>
      </c>
      <c r="AG44" s="218"/>
      <c r="AH44" s="218"/>
      <c r="AI44" s="218"/>
      <c r="AJ44" s="190" t="s">
        <v>133</v>
      </c>
      <c r="AK44" s="191"/>
      <c r="AL44" s="191"/>
      <c r="AM44" s="191"/>
      <c r="AN44" s="192"/>
      <c r="AO44" s="24"/>
      <c r="AP44" s="24"/>
      <c r="AQ44" s="24"/>
    </row>
    <row r="45" spans="1:46" ht="18" customHeight="1" x14ac:dyDescent="0.25">
      <c r="A45" s="23"/>
      <c r="B45" s="23"/>
      <c r="C45" s="23"/>
      <c r="D45" s="23"/>
      <c r="E45" s="23"/>
      <c r="F45" s="29"/>
      <c r="G45" s="29"/>
      <c r="H45" s="29"/>
      <c r="I45" s="29"/>
      <c r="J45" s="29"/>
      <c r="K45" s="29"/>
      <c r="L45" s="26"/>
      <c r="M45" s="26"/>
      <c r="N45" s="26"/>
      <c r="O45" s="26"/>
      <c r="P45" s="206" t="s">
        <v>134</v>
      </c>
      <c r="Q45" s="207"/>
      <c r="R45" s="207"/>
      <c r="S45" s="207"/>
      <c r="T45" s="207"/>
      <c r="U45" s="207"/>
      <c r="V45" s="207"/>
      <c r="W45" s="207"/>
      <c r="X45" s="207"/>
      <c r="Y45" s="208"/>
      <c r="Z45" s="206">
        <f>N23+S18+X13+AC18+AH18</f>
        <v>336</v>
      </c>
      <c r="AA45" s="207"/>
      <c r="AB45" s="207"/>
      <c r="AC45" s="207"/>
      <c r="AD45" s="208"/>
      <c r="AE45" s="25"/>
      <c r="AF45" s="188" t="s">
        <v>135</v>
      </c>
      <c r="AG45" s="189"/>
      <c r="AH45" s="189"/>
      <c r="AI45" s="189"/>
      <c r="AJ45" s="190" t="s">
        <v>136</v>
      </c>
      <c r="AK45" s="191"/>
      <c r="AL45" s="191"/>
      <c r="AM45" s="191"/>
      <c r="AN45" s="192"/>
      <c r="AO45" s="24"/>
      <c r="AP45" s="24"/>
      <c r="AQ45" s="24"/>
    </row>
    <row r="46" spans="1:46" ht="18" customHeight="1" thickBot="1" x14ac:dyDescent="0.3">
      <c r="A46" s="1"/>
      <c r="B46" s="1"/>
      <c r="C46" s="1"/>
      <c r="D46" s="1"/>
      <c r="E46" s="1"/>
      <c r="F46" s="30"/>
      <c r="G46" s="30"/>
      <c r="H46" s="30"/>
      <c r="I46" s="31"/>
      <c r="J46" s="31"/>
      <c r="K46" s="32"/>
      <c r="L46" s="32"/>
      <c r="M46" s="32"/>
      <c r="N46" s="28"/>
      <c r="O46" s="28"/>
      <c r="P46" s="198" t="s">
        <v>137</v>
      </c>
      <c r="Q46" s="199"/>
      <c r="R46" s="199"/>
      <c r="S46" s="199"/>
      <c r="T46" s="199"/>
      <c r="U46" s="199"/>
      <c r="V46" s="199"/>
      <c r="W46" s="199"/>
      <c r="X46" s="199"/>
      <c r="Y46" s="200"/>
      <c r="Z46" s="198">
        <f>(AK31+AL31+AM31)*16</f>
        <v>240</v>
      </c>
      <c r="AA46" s="199"/>
      <c r="AB46" s="199"/>
      <c r="AC46" s="199"/>
      <c r="AD46" s="200"/>
      <c r="AE46" s="25"/>
      <c r="AF46" s="209" t="s">
        <v>138</v>
      </c>
      <c r="AG46" s="210"/>
      <c r="AH46" s="210"/>
      <c r="AI46" s="210"/>
      <c r="AJ46" s="211" t="s">
        <v>139</v>
      </c>
      <c r="AK46" s="212"/>
      <c r="AL46" s="212"/>
      <c r="AM46" s="212"/>
      <c r="AN46" s="213"/>
      <c r="AO46" s="24"/>
      <c r="AP46" s="24"/>
      <c r="AQ46" s="24"/>
    </row>
    <row r="47" spans="1:46" ht="18" customHeight="1" thickBot="1" x14ac:dyDescent="0.3">
      <c r="A47" s="1"/>
      <c r="B47" s="1"/>
      <c r="C47" s="1"/>
      <c r="D47" s="1"/>
      <c r="E47" s="1"/>
      <c r="F47" s="30"/>
      <c r="G47" s="30"/>
      <c r="H47" s="30"/>
      <c r="I47" s="31"/>
      <c r="J47" s="31"/>
      <c r="K47" s="32"/>
      <c r="L47" s="32"/>
      <c r="M47" s="32"/>
      <c r="N47" s="28"/>
      <c r="O47" s="28"/>
      <c r="P47" s="219" t="s">
        <v>140</v>
      </c>
      <c r="Q47" s="220"/>
      <c r="R47" s="220"/>
      <c r="S47" s="220"/>
      <c r="T47" s="220"/>
      <c r="U47" s="220"/>
      <c r="V47" s="220"/>
      <c r="W47" s="220"/>
      <c r="X47" s="220"/>
      <c r="Y47" s="221"/>
      <c r="Z47" s="219">
        <f>+Z42+Z43+Z44+Z45</f>
        <v>5760</v>
      </c>
      <c r="AA47" s="220"/>
      <c r="AB47" s="220"/>
      <c r="AC47" s="220"/>
      <c r="AD47" s="221"/>
      <c r="AE47" s="25"/>
      <c r="AF47" s="158" t="s">
        <v>122</v>
      </c>
      <c r="AG47" s="159"/>
      <c r="AH47" s="159"/>
      <c r="AI47" s="159"/>
      <c r="AJ47" s="158" t="s">
        <v>141</v>
      </c>
      <c r="AK47" s="159"/>
      <c r="AL47" s="159"/>
      <c r="AM47" s="159"/>
      <c r="AN47" s="160"/>
      <c r="AO47" s="24"/>
      <c r="AP47" s="24"/>
      <c r="AQ47" s="24"/>
    </row>
  </sheetData>
  <mergeCells count="174">
    <mergeCell ref="P47:Y47"/>
    <mergeCell ref="Z47:AD47"/>
    <mergeCell ref="P46:Y46"/>
    <mergeCell ref="Z46:AD46"/>
    <mergeCell ref="P43:Y43"/>
    <mergeCell ref="Z43:AD43"/>
    <mergeCell ref="AF43:AI43"/>
    <mergeCell ref="K25:N25"/>
    <mergeCell ref="L27:N27"/>
    <mergeCell ref="P25:S25"/>
    <mergeCell ref="Q27:S27"/>
    <mergeCell ref="P45:Y45"/>
    <mergeCell ref="Z45:AD45"/>
    <mergeCell ref="AF46:AI46"/>
    <mergeCell ref="P44:Y44"/>
    <mergeCell ref="Z44:AD44"/>
    <mergeCell ref="AF44:AI44"/>
    <mergeCell ref="AF47:AI47"/>
    <mergeCell ref="AJ15:AM15"/>
    <mergeCell ref="AA17:AC17"/>
    <mergeCell ref="AF17:AH17"/>
    <mergeCell ref="AK17:AM17"/>
    <mergeCell ref="Z15:AC15"/>
    <mergeCell ref="AJ47:AN47"/>
    <mergeCell ref="AF38:AI38"/>
    <mergeCell ref="AK38:AN38"/>
    <mergeCell ref="AF45:AI45"/>
    <mergeCell ref="AJ45:AN45"/>
    <mergeCell ref="Z42:AD42"/>
    <mergeCell ref="AF42:AI42"/>
    <mergeCell ref="AJ42:AN42"/>
    <mergeCell ref="AJ43:AN43"/>
    <mergeCell ref="AA37:AD37"/>
    <mergeCell ref="AJ46:AN46"/>
    <mergeCell ref="AJ44:AN44"/>
    <mergeCell ref="AF37:AI37"/>
    <mergeCell ref="AK37:AN37"/>
    <mergeCell ref="Z41:AD41"/>
    <mergeCell ref="AF41:AI41"/>
    <mergeCell ref="AJ41:AN41"/>
    <mergeCell ref="F42:K44"/>
    <mergeCell ref="P42:Y42"/>
    <mergeCell ref="AA38:AD38"/>
    <mergeCell ref="B38:E38"/>
    <mergeCell ref="G38:J38"/>
    <mergeCell ref="L38:O38"/>
    <mergeCell ref="Q38:T38"/>
    <mergeCell ref="V38:Y38"/>
    <mergeCell ref="A41:E44"/>
    <mergeCell ref="F41:K41"/>
    <mergeCell ref="P41:Y41"/>
    <mergeCell ref="B37:E37"/>
    <mergeCell ref="G37:J37"/>
    <mergeCell ref="L37:O37"/>
    <mergeCell ref="B33:D33"/>
    <mergeCell ref="G33:I33"/>
    <mergeCell ref="L33:N33"/>
    <mergeCell ref="Q33:S33"/>
    <mergeCell ref="V33:X33"/>
    <mergeCell ref="Q37:T37"/>
    <mergeCell ref="V37:Y37"/>
    <mergeCell ref="AN3:AN36"/>
    <mergeCell ref="AE7:AH7"/>
    <mergeCell ref="AJ7:AM7"/>
    <mergeCell ref="AK9:AM9"/>
    <mergeCell ref="AF12:AH12"/>
    <mergeCell ref="AJ10:AM10"/>
    <mergeCell ref="AK12:AM12"/>
    <mergeCell ref="U13:W13"/>
    <mergeCell ref="Z18:AB18"/>
    <mergeCell ref="AE18:AG18"/>
    <mergeCell ref="AJ20:AM20"/>
    <mergeCell ref="AF22:AH22"/>
    <mergeCell ref="AK22:AM22"/>
    <mergeCell ref="V27:X27"/>
    <mergeCell ref="U20:X20"/>
    <mergeCell ref="V22:X22"/>
    <mergeCell ref="AF9:AH9"/>
    <mergeCell ref="AE10:AH10"/>
    <mergeCell ref="AE15:AH15"/>
    <mergeCell ref="AJ30:AL30"/>
    <mergeCell ref="AF33:AH33"/>
    <mergeCell ref="AK33:AM33"/>
    <mergeCell ref="AJ28:AL28"/>
    <mergeCell ref="P20:S20"/>
    <mergeCell ref="Z20:AC20"/>
    <mergeCell ref="AE20:AH20"/>
    <mergeCell ref="AA33:AC33"/>
    <mergeCell ref="B22:D22"/>
    <mergeCell ref="G22:I22"/>
    <mergeCell ref="A25:D25"/>
    <mergeCell ref="F25:I25"/>
    <mergeCell ref="AE25:AH25"/>
    <mergeCell ref="AJ25:AM25"/>
    <mergeCell ref="AA27:AC27"/>
    <mergeCell ref="AF27:AH27"/>
    <mergeCell ref="AK27:AM27"/>
    <mergeCell ref="B27:D27"/>
    <mergeCell ref="G27:I27"/>
    <mergeCell ref="Q22:S22"/>
    <mergeCell ref="Z25:AC25"/>
    <mergeCell ref="U25:X25"/>
    <mergeCell ref="L22:N22"/>
    <mergeCell ref="AA22:AC22"/>
    <mergeCell ref="K23:M23"/>
    <mergeCell ref="F20:I20"/>
    <mergeCell ref="B9:D9"/>
    <mergeCell ref="G9:I9"/>
    <mergeCell ref="L9:N9"/>
    <mergeCell ref="Q9:S9"/>
    <mergeCell ref="Q12:S12"/>
    <mergeCell ref="AA9:AC9"/>
    <mergeCell ref="B17:D17"/>
    <mergeCell ref="G17:I17"/>
    <mergeCell ref="L17:N17"/>
    <mergeCell ref="Q17:S17"/>
    <mergeCell ref="V17:X17"/>
    <mergeCell ref="A15:D15"/>
    <mergeCell ref="F15:I15"/>
    <mergeCell ref="K15:N15"/>
    <mergeCell ref="P15:S15"/>
    <mergeCell ref="U15:X15"/>
    <mergeCell ref="Z10:AC10"/>
    <mergeCell ref="AA12:AC12"/>
    <mergeCell ref="P18:R18"/>
    <mergeCell ref="K20:N20"/>
    <mergeCell ref="O3:O36"/>
    <mergeCell ref="T3:T36"/>
    <mergeCell ref="Y3:Y36"/>
    <mergeCell ref="AD3:AD36"/>
    <mergeCell ref="AI3:AI36"/>
    <mergeCell ref="AE4:AH4"/>
    <mergeCell ref="AJ4:AM4"/>
    <mergeCell ref="U7:X7"/>
    <mergeCell ref="A7:D7"/>
    <mergeCell ref="F7:I7"/>
    <mergeCell ref="K7:N7"/>
    <mergeCell ref="P7:S7"/>
    <mergeCell ref="P10:S10"/>
    <mergeCell ref="Z7:AC7"/>
    <mergeCell ref="B12:D12"/>
    <mergeCell ref="G12:I12"/>
    <mergeCell ref="L12:N12"/>
    <mergeCell ref="V9:X9"/>
    <mergeCell ref="A10:D10"/>
    <mergeCell ref="F10:I10"/>
    <mergeCell ref="K10:N10"/>
    <mergeCell ref="U10:X10"/>
    <mergeCell ref="V12:X12"/>
    <mergeCell ref="A20:D20"/>
    <mergeCell ref="A1:E1"/>
    <mergeCell ref="F1:J1"/>
    <mergeCell ref="K1:O1"/>
    <mergeCell ref="P1:T1"/>
    <mergeCell ref="U1:Y1"/>
    <mergeCell ref="Z1:AD1"/>
    <mergeCell ref="AE1:AI1"/>
    <mergeCell ref="AJ1:AN1"/>
    <mergeCell ref="B6:D6"/>
    <mergeCell ref="G6:I6"/>
    <mergeCell ref="L6:N6"/>
    <mergeCell ref="Q6:S6"/>
    <mergeCell ref="V6:X6"/>
    <mergeCell ref="AA6:AC6"/>
    <mergeCell ref="AF6:AH6"/>
    <mergeCell ref="AK6:AM6"/>
    <mergeCell ref="A4:D4"/>
    <mergeCell ref="F4:I4"/>
    <mergeCell ref="K4:N4"/>
    <mergeCell ref="P4:S4"/>
    <mergeCell ref="U4:X4"/>
    <mergeCell ref="Z4:AC4"/>
    <mergeCell ref="E3:E36"/>
    <mergeCell ref="J3:J36"/>
  </mergeCells>
  <printOptions horizontalCentered="1"/>
  <pageMargins left="0.23622047244094491" right="0" top="0.59055118110236227" bottom="0" header="0.19685039370078741" footer="0"/>
  <pageSetup paperSize="9" scale="32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DFEEEB52BEAA4E83694ADBB5232A3F" ma:contentTypeVersion="16" ma:contentTypeDescription="Crear nuevo documento." ma:contentTypeScope="" ma:versionID="b16c397ed2c3dc6889186246a349eed0">
  <xsd:schema xmlns:xsd="http://www.w3.org/2001/XMLSchema" xmlns:xs="http://www.w3.org/2001/XMLSchema" xmlns:p="http://schemas.microsoft.com/office/2006/metadata/properties" xmlns:ns1="http://schemas.microsoft.com/sharepoint/v3" xmlns:ns2="1856923d-1a7e-419a-b4bc-4f7819647df2" xmlns:ns3="b20a8ef5-4484-44ea-ad87-d59648c94bcb" xmlns:ns4="ca7d66e2-1385-4809-a357-c18c153e4466" targetNamespace="http://schemas.microsoft.com/office/2006/metadata/properties" ma:root="true" ma:fieldsID="bc54d6b5e599f67be0be731fca56acab" ns1:_="" ns2:_="" ns3:_="" ns4:_="">
    <xsd:import namespace="http://schemas.microsoft.com/sharepoint/v3"/>
    <xsd:import namespace="1856923d-1a7e-419a-b4bc-4f7819647df2"/>
    <xsd:import namespace="b20a8ef5-4484-44ea-ad87-d59648c94bcb"/>
    <xsd:import namespace="ca7d66e2-1385-4809-a357-c18c153e44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2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12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6923d-1a7e-419a-b4bc-4f7819647df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73015816-8f77-4bd2-b551-63abf743dc0f}" ma:internalName="TaxCatchAll" ma:showField="CatchAllData" ma:web="1856923d-1a7e-419a-b4bc-4f7819647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a8ef5-4484-44ea-ad87-d59648c94b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d66e2-1385-4809-a357-c18c153e4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0c5bd8-60b4-4348-aafa-0885dd9c9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7d66e2-1385-4809-a357-c18c153e4466">
      <Terms xmlns="http://schemas.microsoft.com/office/infopath/2007/PartnerControls"/>
    </lcf76f155ced4ddcb4097134ff3c332f>
    <TaxCatchAll xmlns="1856923d-1a7e-419a-b4bc-4f7819647df2" xsi:nil="true"/>
    <PublishingExpirationDate xmlns="http://schemas.microsoft.com/sharepoint/v3" xsi:nil="true"/>
    <PublishingStartDate xmlns="http://schemas.microsoft.com/sharepoint/v3" xsi:nil="true"/>
    <_dlc_DocId xmlns="1856923d-1a7e-419a-b4bc-4f7819647df2">XFHPDEAJU5UD-1929385430-230722</_dlc_DocId>
    <_dlc_DocIdUrl xmlns="1856923d-1a7e-419a-b4bc-4f7819647df2">
      <Url>https://mailinternacionaledu.sharepoint.com/sites/sitios/ProcesosAgregadores/_layouts/15/DocIdRedir.aspx?ID=XFHPDEAJU5UD-1929385430-230722</Url>
      <Description>XFHPDEAJU5UD-1929385430-230722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05BC28A-55AB-46F8-B2EB-A65CCB3787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56923d-1a7e-419a-b4bc-4f7819647df2"/>
    <ds:schemaRef ds:uri="b20a8ef5-4484-44ea-ad87-d59648c94bcb"/>
    <ds:schemaRef ds:uri="ca7d66e2-1385-4809-a357-c18c153e4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FAC99E-D38F-4C5F-841A-D2F1DE5855EA}">
  <ds:schemaRefs>
    <ds:schemaRef ds:uri="http://schemas.microsoft.com/office/2006/metadata/properties"/>
    <ds:schemaRef ds:uri="http://schemas.microsoft.com/office/infopath/2007/PartnerControls"/>
    <ds:schemaRef ds:uri="ca7d66e2-1385-4809-a357-c18c153e4466"/>
    <ds:schemaRef ds:uri="1856923d-1a7e-419a-b4bc-4f7819647df2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8672D95-F081-46F1-9D9B-8AF7EB154DF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2950EB6-6246-46B7-ADBC-A4A81702448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ADM 2019</vt:lpstr>
      <vt:lpstr>'MALLA ADM 2019'!Área_de_impresión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Chicaiza Guaña Emerson Gonzalo</dc:creator>
  <cp:keywords/>
  <dc:description/>
  <cp:lastModifiedBy>Dario</cp:lastModifiedBy>
  <cp:revision/>
  <dcterms:created xsi:type="dcterms:W3CDTF">2015-02-09T15:53:57Z</dcterms:created>
  <dcterms:modified xsi:type="dcterms:W3CDTF">2025-08-07T15:54:50Z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0x01010000DFEEEB52BEAA4E83694ADBB5232A3F</vt:lpwstr>
  </property>
  <property fmtid="{D5CDD505-2E9C-101B-9397-08002B2CF9AE}" pid="3" name="_dlc_DocIdItemGuid">
    <vt:lpwstr>748f1ef9-e21a-46da-b224-273e0a1f4c30</vt:lpwstr>
  </property>
</Properties>
</file>