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mailinternacionaledu-my.sharepoint.com/personal/cehurtadocu_uide_edu_ec/Documents/Escritorio/datos/Mallas/"/>
    </mc:Choice>
  </mc:AlternateContent>
  <xr:revisionPtr revIDLastSave="3" documentId="8_{83A6059D-420D-4E72-AC02-5CABE7413B30}" xr6:coauthVersionLast="47" xr6:coauthVersionMax="47" xr10:uidLastSave="{F1022FC6-9C1B-4AD1-A76A-E3DD5296383E}"/>
  <bookViews>
    <workbookView xWindow="-120" yWindow="-120" windowWidth="20730" windowHeight="11040" tabRatio="659" xr2:uid="{00000000-000D-0000-FFFF-FFFF00000000}"/>
  </bookViews>
  <sheets>
    <sheet name="MALLA MKT 2019" sheetId="1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4" i="14" l="1"/>
  <c r="AF44" i="14" l="1"/>
  <c r="AG44" i="14"/>
  <c r="AH44" i="14"/>
  <c r="N45" i="14"/>
  <c r="AM44" i="14" l="1"/>
  <c r="AL44" i="14"/>
  <c r="AK44" i="14"/>
  <c r="AM30" i="14" l="1"/>
  <c r="AK27" i="14"/>
  <c r="AK21" i="14"/>
  <c r="AK15" i="14"/>
  <c r="AK11" i="14"/>
  <c r="AK7" i="14"/>
  <c r="AK4" i="14"/>
  <c r="AF27" i="14"/>
  <c r="AF21" i="14"/>
  <c r="AF15" i="14"/>
  <c r="AF11" i="14"/>
  <c r="AF7" i="14"/>
  <c r="AM45" i="14"/>
  <c r="AL45" i="14"/>
  <c r="AK45" i="14"/>
  <c r="AH45" i="14"/>
  <c r="AG45" i="14"/>
  <c r="AF45" i="14"/>
  <c r="AC44" i="14"/>
  <c r="AC45" i="14" s="1"/>
  <c r="AB44" i="14"/>
  <c r="AB45" i="14" s="1"/>
  <c r="AA44" i="14"/>
  <c r="AA45" i="14" s="1"/>
  <c r="X44" i="14"/>
  <c r="X45" i="14" s="1"/>
  <c r="W44" i="14"/>
  <c r="W45" i="14" s="1"/>
  <c r="V44" i="14"/>
  <c r="V45" i="14" s="1"/>
  <c r="S44" i="14"/>
  <c r="S45" i="14" s="1"/>
  <c r="R44" i="14"/>
  <c r="R45" i="14" s="1"/>
  <c r="Q44" i="14"/>
  <c r="Q45" i="14" s="1"/>
  <c r="M44" i="14"/>
  <c r="M45" i="14" s="1"/>
  <c r="L44" i="14"/>
  <c r="L45" i="14" s="1"/>
  <c r="I44" i="14"/>
  <c r="I45" i="14" s="1"/>
  <c r="H44" i="14"/>
  <c r="H45" i="14" s="1"/>
  <c r="G44" i="14"/>
  <c r="G45" i="14" s="1"/>
  <c r="D44" i="14"/>
  <c r="D45" i="14" s="1"/>
  <c r="C44" i="14"/>
  <c r="C45" i="14" s="1"/>
  <c r="B44" i="14"/>
  <c r="B45" i="14" s="1"/>
  <c r="AJ39" i="14"/>
  <c r="AJ38" i="14"/>
  <c r="AJ36" i="14"/>
  <c r="AJ35" i="14"/>
  <c r="AJ33" i="14"/>
  <c r="AJ32" i="14"/>
  <c r="X17" i="14"/>
  <c r="V47" i="14" s="1"/>
  <c r="S17" i="14"/>
  <c r="AA27" i="14"/>
  <c r="V27" i="14"/>
  <c r="Q27" i="14"/>
  <c r="L27" i="14"/>
  <c r="G27" i="14"/>
  <c r="B27" i="14"/>
  <c r="AA21" i="14"/>
  <c r="V21" i="14"/>
  <c r="Q21" i="14"/>
  <c r="L21" i="14"/>
  <c r="G21" i="14"/>
  <c r="B21" i="14"/>
  <c r="AA15" i="14"/>
  <c r="V15" i="14"/>
  <c r="Q15" i="14"/>
  <c r="L15" i="14"/>
  <c r="G15" i="14"/>
  <c r="B15" i="14"/>
  <c r="AA11" i="14"/>
  <c r="V11" i="14"/>
  <c r="Q11" i="14"/>
  <c r="L11" i="14"/>
  <c r="G11" i="14"/>
  <c r="B11" i="14"/>
  <c r="AA7" i="14"/>
  <c r="V7" i="14"/>
  <c r="Q7" i="14"/>
  <c r="L7" i="14"/>
  <c r="G7" i="14"/>
  <c r="B7" i="14"/>
  <c r="AF4" i="14"/>
  <c r="AA4" i="14"/>
  <c r="V4" i="14"/>
  <c r="Q4" i="14"/>
  <c r="L4" i="14"/>
  <c r="G4" i="14"/>
  <c r="B4" i="14"/>
  <c r="M41" i="14" l="1"/>
  <c r="K56" i="14"/>
  <c r="K53" i="14"/>
  <c r="K54" i="14"/>
  <c r="K55" i="14"/>
  <c r="Q47" i="14"/>
  <c r="AA47" i="14"/>
  <c r="K57" i="14"/>
  <c r="AG41" i="14"/>
  <c r="L49" i="14"/>
  <c r="V49" i="14"/>
  <c r="W41" i="14"/>
  <c r="AL41" i="14"/>
  <c r="AK49" i="14"/>
  <c r="AF49" i="14"/>
  <c r="AA49" i="14"/>
  <c r="R41" i="14"/>
  <c r="Q49" i="14"/>
  <c r="G49" i="14"/>
  <c r="AB41" i="14"/>
  <c r="H41" i="14"/>
  <c r="C41" i="14"/>
  <c r="B49" i="14"/>
  <c r="K58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tc={BAE64434-06D5-4940-AB9F-4A9FA4233C03}</author>
    <author>tc={498C95FC-48AE-4E01-A2B9-06B5362827CC}</author>
  </authors>
  <commentList>
    <comment ref="D20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cumple con la carga horaria especificada para Ciencias humanas</t>
      </text>
    </comment>
    <comment ref="AK44" authorId="1" shapeId="0" xr:uid="{00000000-0006-0000-00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ser 18 horas de docencia</t>
      </text>
    </comment>
  </commentList>
</comments>
</file>

<file path=xl/sharedStrings.xml><?xml version="1.0" encoding="utf-8"?>
<sst xmlns="http://schemas.openxmlformats.org/spreadsheetml/2006/main" count="277" uniqueCount="152">
  <si>
    <t>PRIMERO</t>
  </si>
  <si>
    <t>SEGUNDO</t>
  </si>
  <si>
    <t>TERCERO</t>
  </si>
  <si>
    <t>CUARTO</t>
  </si>
  <si>
    <t>QUINTO</t>
  </si>
  <si>
    <t>SEXTO</t>
  </si>
  <si>
    <t>SÉPTIMO</t>
  </si>
  <si>
    <t>OCTAVO</t>
  </si>
  <si>
    <t>CONTABILIDAD EMPRESARIAL</t>
  </si>
  <si>
    <t>CONTABILIDAD DE COSTOS</t>
  </si>
  <si>
    <t>ADMINISTRACIÓN FINANCIERA</t>
  </si>
  <si>
    <t>PRESUPUESTO DE LOS NEGOCIOS</t>
  </si>
  <si>
    <t xml:space="preserve">FINANZAS CORPORATIVAS </t>
  </si>
  <si>
    <t>LOGÍSTICA INTEGRAL</t>
  </si>
  <si>
    <t xml:space="preserve">DIGITAL MARKETING &amp; E-BUSINESS  </t>
  </si>
  <si>
    <t>ANÁLISIS Y MÉTRICAS DE MARKETING</t>
  </si>
  <si>
    <t>PP-01-CONT1</t>
  </si>
  <si>
    <t>PP-02-CONCOS</t>
  </si>
  <si>
    <t>FT-03-FINCOR</t>
  </si>
  <si>
    <t>PP-04-PRENEG</t>
  </si>
  <si>
    <t>FT-05-FINLAR</t>
  </si>
  <si>
    <t>PP-06-LOGINT</t>
  </si>
  <si>
    <t>PP-07-EBDMKT</t>
  </si>
  <si>
    <t>PP-08-ANAMET</t>
  </si>
  <si>
    <t>TOTAL</t>
  </si>
  <si>
    <t xml:space="preserve">MATEMÁTICA EN LOS NEGOCIOS </t>
  </si>
  <si>
    <t>MATEMÁTICAS FINANCIERAS</t>
  </si>
  <si>
    <t xml:space="preserve">ESTADÍSTICA EN LOS NEGOCIOS </t>
  </si>
  <si>
    <t>PROBABILIDADES E INFERENCIA ESTADÍSTICA</t>
  </si>
  <si>
    <t>GESTIÓN DE LA CALIDAD Y LA PRODUCTIVIDAD</t>
  </si>
  <si>
    <t>NEGOCIACIÓN Y MANEJO DE CONFLICTOS</t>
  </si>
  <si>
    <t>TRADE MARKETING Y MERCHANDISING</t>
  </si>
  <si>
    <t>DIRECCIÓN DE PROYECTOS</t>
  </si>
  <si>
    <t>CH-01-MAT01</t>
  </si>
  <si>
    <t>FT-02-MATFIN</t>
  </si>
  <si>
    <t>FT-03-EST1</t>
  </si>
  <si>
    <t>FT-04-EST2</t>
  </si>
  <si>
    <t>PP-05-GESCAL</t>
  </si>
  <si>
    <t>PP-06-NEGMAN</t>
  </si>
  <si>
    <t>PP-07-TMM</t>
  </si>
  <si>
    <t>PP-08-DIRPRO</t>
  </si>
  <si>
    <t>PRINCIPIOS DEL MANAGEMENT Y SU ENTORNO</t>
  </si>
  <si>
    <t xml:space="preserve">MICROECONOMÍA </t>
  </si>
  <si>
    <t>MACROECONOMÍA</t>
  </si>
  <si>
    <t>DERECHO EMPRESARIAL</t>
  </si>
  <si>
    <t>GERENCIA DE PROCESOS</t>
  </si>
  <si>
    <t xml:space="preserve">GERENCIA DE PRECIOS Y CANALES DE DISTRIBUCIÓN </t>
  </si>
  <si>
    <t xml:space="preserve">GERENCIA Y TÉCNICAS COMERCIALES </t>
  </si>
  <si>
    <t>NEUROMARKETING  Y MARKETING RELACIONAL</t>
  </si>
  <si>
    <t>FT-01-PME</t>
  </si>
  <si>
    <t>FT-02-ECO1</t>
  </si>
  <si>
    <t>FT-03-ECO2</t>
  </si>
  <si>
    <t>FT-04-DEREMP</t>
  </si>
  <si>
    <t>PP-05-GERPRO</t>
  </si>
  <si>
    <t>PP-06-GERPRE</t>
  </si>
  <si>
    <t>PP-07-GERCOM</t>
  </si>
  <si>
    <t>PP-08-NEUMKT</t>
  </si>
  <si>
    <t>HERRAMIENTAS     INFORMÁTICAS</t>
  </si>
  <si>
    <t>MARKETING Y EL CONSUMIDOR</t>
  </si>
  <si>
    <t>MARKETING OPERATIVO</t>
  </si>
  <si>
    <t>MARKETING ESTRATÉGICO</t>
  </si>
  <si>
    <t>GERENCIA DE MARCAS Y PRODUCTOS</t>
  </si>
  <si>
    <t>GERENCIA Y MARKETING DE SERVICIOS</t>
  </si>
  <si>
    <t>MARKETING INTERNACIONAL</t>
  </si>
  <si>
    <t xml:space="preserve">MARKETING SECTORIAL </t>
  </si>
  <si>
    <t>PP-01-INF01</t>
  </si>
  <si>
    <t>PP-02-MKT</t>
  </si>
  <si>
    <t>PP-03-MKTOPE</t>
  </si>
  <si>
    <t>PP-04-MKTEST</t>
  </si>
  <si>
    <t>PP-06-MKTSER</t>
  </si>
  <si>
    <t>PP-07-MKTINT</t>
  </si>
  <si>
    <t>PP-08-MKTSEC</t>
  </si>
  <si>
    <t>PRÁCTICAS LABORAL 1</t>
  </si>
  <si>
    <t>PRÁCTICAS LABORAL 2</t>
  </si>
  <si>
    <t>PRÁCTICAS SERVICIO COMUNITARIO 1</t>
  </si>
  <si>
    <t>TÉCNICAS DE COMUNICACIÓN</t>
  </si>
  <si>
    <t>METODOLOGÍA DE LA INVESTIGACIÓN I</t>
  </si>
  <si>
    <t xml:space="preserve">DIRECCIÓN ESTRATÉGICA </t>
  </si>
  <si>
    <t>INVESTIGACIÓN DE MERCADOS</t>
  </si>
  <si>
    <t>PUBLICIDAD</t>
  </si>
  <si>
    <t>DISEÑO GRÁFICO PUBLICITARIO</t>
  </si>
  <si>
    <t>PLANIFICACIÓN DE MEDIOS PUBLICITARIOS Y DIGITALES</t>
  </si>
  <si>
    <t>BUSINESS SIMULATOR</t>
  </si>
  <si>
    <t>CH-01-COMBA</t>
  </si>
  <si>
    <t>CH-EI-02-METINV1</t>
  </si>
  <si>
    <t>PP-03-DIREST</t>
  </si>
  <si>
    <t>PP-04-INVMER</t>
  </si>
  <si>
    <t>PP-05-PUB</t>
  </si>
  <si>
    <t>PP-06-DGP</t>
  </si>
  <si>
    <t>PP-07-PMPD</t>
  </si>
  <si>
    <t>PP-08-BUSSIM</t>
  </si>
  <si>
    <t>CULTURA FÍSICA I</t>
  </si>
  <si>
    <t>CULTURA FÍSICA II</t>
  </si>
  <si>
    <t>ÉTICA PROFESIONAL</t>
  </si>
  <si>
    <t>ESPÍRITU EMPRENDEDOR</t>
  </si>
  <si>
    <t xml:space="preserve"> CREATIVIDAD E IDEA DE NEGOCIO</t>
  </si>
  <si>
    <t>CONFORMACIÓN DE LA OPORTUNIDAD</t>
  </si>
  <si>
    <t>GESTIÓN DE PROCESOS PARA NUEVOS NEGOCIOS</t>
  </si>
  <si>
    <t>MERCADEO Y VENTAS PARA NUEVOS NEGOCIOS</t>
  </si>
  <si>
    <t>CSC-01-CF01</t>
  </si>
  <si>
    <t>CSC-02-CF02</t>
  </si>
  <si>
    <t>CH-03-ETIPRO</t>
  </si>
  <si>
    <t>FT-04-ESPEMP</t>
  </si>
  <si>
    <t>FT-05-CREIDE</t>
  </si>
  <si>
    <t>FT-06-CONOPO</t>
  </si>
  <si>
    <t>FT-07-GESPRO</t>
  </si>
  <si>
    <t>FT-08-MERVTA</t>
  </si>
  <si>
    <t>UNIDAD DE INTEGRACIÓN CURRICULAR</t>
  </si>
  <si>
    <t>Práctica pre profesionales
(80 horas)
MARKETING OPERATIVO
(asignatura rectora)</t>
  </si>
  <si>
    <r>
      <t xml:space="preserve">Práctica pre profesionales
</t>
    </r>
    <r>
      <rPr>
        <b/>
        <sz val="12"/>
        <color theme="1"/>
        <rFont val="Calibri"/>
        <family val="2"/>
        <scheme val="minor"/>
      </rPr>
      <t>(80 horas)</t>
    </r>
    <r>
      <rPr>
        <sz val="12"/>
        <color theme="1"/>
        <rFont val="Calibri"/>
        <family val="2"/>
        <scheme val="minor"/>
      </rPr>
      <t xml:space="preserve">
DIRECCIÓN ESTRATÉGICA 
</t>
    </r>
    <r>
      <rPr>
        <b/>
        <sz val="12"/>
        <color theme="1"/>
        <rFont val="Calibri"/>
        <family val="2"/>
        <scheme val="minor"/>
      </rPr>
      <t>(asignatura rectora)</t>
    </r>
  </si>
  <si>
    <r>
      <t xml:space="preserve">Práctica pre profesionales
</t>
    </r>
    <r>
      <rPr>
        <b/>
        <sz val="12"/>
        <color theme="1"/>
        <rFont val="Calibri"/>
        <family val="2"/>
        <scheme val="minor"/>
      </rPr>
      <t>(80 horas)</t>
    </r>
    <r>
      <rPr>
        <sz val="12"/>
        <color theme="1"/>
        <rFont val="Calibri"/>
        <family val="2"/>
        <scheme val="minor"/>
      </rPr>
      <t xml:space="preserve">
GERENCIA DE MARCAS Y PRODUCTOS
</t>
    </r>
    <r>
      <rPr>
        <b/>
        <sz val="12"/>
        <color theme="1"/>
        <rFont val="Calibri"/>
        <family val="2"/>
        <scheme val="minor"/>
      </rPr>
      <t>(asignatura rectora)</t>
    </r>
  </si>
  <si>
    <r>
      <t xml:space="preserve">Práctica pre profesionales
</t>
    </r>
    <r>
      <rPr>
        <b/>
        <sz val="12"/>
        <color theme="1"/>
        <rFont val="Calibri"/>
        <family val="2"/>
        <scheme val="minor"/>
      </rPr>
      <t>(80 horas)</t>
    </r>
    <r>
      <rPr>
        <sz val="12"/>
        <color theme="1"/>
        <rFont val="Calibri"/>
        <family val="2"/>
        <scheme val="minor"/>
      </rPr>
      <t xml:space="preserve">
 TRADE MARKETING Y MERCHANDISING
</t>
    </r>
    <r>
      <rPr>
        <b/>
        <sz val="12"/>
        <color theme="1"/>
        <rFont val="Calibri"/>
        <family val="2"/>
        <scheme val="minor"/>
      </rPr>
      <t>(asignatura rectora)</t>
    </r>
  </si>
  <si>
    <r>
      <t xml:space="preserve">Práctica pre profesionales
</t>
    </r>
    <r>
      <rPr>
        <b/>
        <sz val="12"/>
        <color theme="1"/>
        <rFont val="Calibri"/>
        <family val="2"/>
        <scheme val="minor"/>
      </rPr>
      <t>(80 horas)</t>
    </r>
    <r>
      <rPr>
        <sz val="12"/>
        <color theme="1"/>
        <rFont val="Calibri"/>
        <family val="2"/>
        <scheme val="minor"/>
      </rPr>
      <t xml:space="preserve">
GERENCIA Y TÉCNICAS COMERCIALES 
</t>
    </r>
    <r>
      <rPr>
        <b/>
        <sz val="12"/>
        <color theme="1"/>
        <rFont val="Calibri"/>
        <family val="2"/>
        <scheme val="minor"/>
      </rPr>
      <t>(asignatura rectora)</t>
    </r>
  </si>
  <si>
    <t>PRÁCTICAS</t>
  </si>
  <si>
    <t>VINCULACIÓN</t>
  </si>
  <si>
    <t>TOTAL HORAS POR NIVEL</t>
  </si>
  <si>
    <t>Carga horaria semanal</t>
  </si>
  <si>
    <t>Carga horaria por nivel</t>
  </si>
  <si>
    <t>Componente</t>
  </si>
  <si>
    <t>DO</t>
  </si>
  <si>
    <t>PR</t>
  </si>
  <si>
    <t>TA</t>
  </si>
  <si>
    <t>Num. Asignaturas</t>
  </si>
  <si>
    <t>horas asignaturas</t>
  </si>
  <si>
    <t>RESUMEN GENERAL</t>
  </si>
  <si>
    <t>HORAS</t>
  </si>
  <si>
    <t>CODIFICACIÓN</t>
  </si>
  <si>
    <t>CAMPOS DE FORMACIÓN</t>
  </si>
  <si>
    <t>DOCENCIA</t>
  </si>
  <si>
    <t>FT</t>
  </si>
  <si>
    <t>FUNDAMENTOS TEÓRICOS</t>
  </si>
  <si>
    <t>PRÁCTICA</t>
  </si>
  <si>
    <t>PP</t>
  </si>
  <si>
    <t>PRAXIS PROFESIONAL</t>
  </si>
  <si>
    <t>AUTÓNOMO</t>
  </si>
  <si>
    <t>EI</t>
  </si>
  <si>
    <t>EPISTEMOLOGÍA / INVESTIGACIÓN</t>
  </si>
  <si>
    <t>PRÁCTICAS LABORALES</t>
  </si>
  <si>
    <t>CSC</t>
  </si>
  <si>
    <t>CONTEXTOS, SABERES, CULTURA</t>
  </si>
  <si>
    <t>SERVICIO COMUNITARIO</t>
  </si>
  <si>
    <t>LC</t>
  </si>
  <si>
    <t>LENGUAJE / COMUNICACIÓN</t>
  </si>
  <si>
    <t>TOTAL HORAS CARRERA</t>
  </si>
  <si>
    <t>DESCRIPCIÓN</t>
  </si>
  <si>
    <t>ITA</t>
  </si>
  <si>
    <t>ITINERARIO ACADÉMICO</t>
  </si>
  <si>
    <t>Pre</t>
  </si>
  <si>
    <t>PRÁCTICAS PRE PROFESIONALES</t>
  </si>
  <si>
    <t>CH</t>
  </si>
  <si>
    <t>CIENCIAS HUMANAS</t>
  </si>
  <si>
    <t>UIC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</si>
</sst>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7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7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35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0" borderId="47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11" fillId="0" borderId="27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9" fillId="10" borderId="27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3" fillId="0" borderId="0" xfId="1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13" borderId="3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3" borderId="31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vertical="center" wrapText="1"/>
    </xf>
    <xf numFmtId="0" fontId="3" fillId="0" borderId="5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2" fillId="7" borderId="15" xfId="0" applyFont="1" applyFill="1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21" fillId="10" borderId="41" xfId="0" applyFont="1" applyFill="1" applyBorder="1" applyAlignment="1">
      <alignment horizontal="center" vertical="center" wrapText="1"/>
    </xf>
    <xf numFmtId="0" fontId="22" fillId="10" borderId="4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1" fillId="10" borderId="55" xfId="0" applyFont="1" applyFill="1" applyBorder="1" applyAlignment="1">
      <alignment horizontal="center" vertical="center" textRotation="90"/>
    </xf>
    <xf numFmtId="0" fontId="8" fillId="10" borderId="55" xfId="0" applyFont="1" applyFill="1" applyBorder="1" applyAlignment="1">
      <alignment horizontal="center" vertical="center" textRotation="90"/>
    </xf>
    <xf numFmtId="0" fontId="6" fillId="10" borderId="55" xfId="0" applyFont="1" applyFill="1" applyBorder="1" applyAlignment="1">
      <alignment horizontal="center" vertical="center" textRotation="90"/>
    </xf>
    <xf numFmtId="0" fontId="6" fillId="10" borderId="0" xfId="0" applyFont="1" applyFill="1" applyAlignment="1">
      <alignment horizontal="center" vertical="center" textRotation="90"/>
    </xf>
    <xf numFmtId="0" fontId="22" fillId="10" borderId="51" xfId="0" applyFont="1" applyFill="1" applyBorder="1" applyAlignment="1">
      <alignment horizontal="center" vertical="center" wrapText="1"/>
    </xf>
    <xf numFmtId="0" fontId="22" fillId="10" borderId="52" xfId="0" applyFont="1" applyFill="1" applyBorder="1" applyAlignment="1">
      <alignment horizontal="center" vertical="center" wrapText="1"/>
    </xf>
    <xf numFmtId="2" fontId="3" fillId="6" borderId="40" xfId="0" applyNumberFormat="1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8" borderId="56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13" borderId="14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2" fillId="13" borderId="15" xfId="0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2" fillId="9" borderId="24" xfId="0" applyFont="1" applyFill="1" applyBorder="1" applyAlignment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3" fillId="14" borderId="24" xfId="0" applyFont="1" applyFill="1" applyBorder="1" applyAlignment="1">
      <alignment horizontal="center" vertical="center"/>
    </xf>
    <xf numFmtId="0" fontId="13" fillId="14" borderId="25" xfId="0" applyFont="1" applyFill="1" applyBorder="1" applyAlignment="1">
      <alignment horizontal="center" vertical="center"/>
    </xf>
    <xf numFmtId="0" fontId="13" fillId="14" borderId="27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 textRotation="90"/>
    </xf>
    <xf numFmtId="0" fontId="6" fillId="10" borderId="22" xfId="0" applyFont="1" applyFill="1" applyBorder="1" applyAlignment="1">
      <alignment horizontal="center" vertical="center" textRotation="90"/>
    </xf>
    <xf numFmtId="0" fontId="28" fillId="10" borderId="22" xfId="0" applyFont="1" applyFill="1" applyBorder="1" applyAlignment="1">
      <alignment horizontal="center" vertical="center" textRotation="90"/>
    </xf>
    <xf numFmtId="0" fontId="6" fillId="10" borderId="35" xfId="0" applyFont="1" applyFill="1" applyBorder="1" applyAlignment="1">
      <alignment horizontal="center" vertical="center" textRotation="90"/>
    </xf>
    <xf numFmtId="0" fontId="17" fillId="7" borderId="3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6" fillId="10" borderId="3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6" fillId="12" borderId="49" xfId="0" applyFont="1" applyFill="1" applyBorder="1" applyAlignment="1">
      <alignment horizontal="center" vertical="center" wrapText="1"/>
    </xf>
    <xf numFmtId="0" fontId="16" fillId="12" borderId="47" xfId="0" applyFont="1" applyFill="1" applyBorder="1" applyAlignment="1">
      <alignment horizontal="center" vertical="center" wrapText="1"/>
    </xf>
    <xf numFmtId="0" fontId="15" fillId="2" borderId="51" xfId="0" applyFont="1" applyFill="1" applyBorder="1" applyAlignment="1">
      <alignment horizontal="center" vertical="center" wrapText="1"/>
    </xf>
    <xf numFmtId="0" fontId="15" fillId="2" borderId="5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7" fillId="15" borderId="13" xfId="0" applyFont="1" applyFill="1" applyBorder="1" applyAlignment="1">
      <alignment horizontal="center" vertical="center" wrapText="1"/>
    </xf>
    <xf numFmtId="0" fontId="27" fillId="15" borderId="12" xfId="0" applyFont="1" applyFill="1" applyBorder="1" applyAlignment="1">
      <alignment horizontal="center" vertical="center" wrapText="1"/>
    </xf>
    <xf numFmtId="0" fontId="27" fillId="15" borderId="11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 wrapText="1"/>
    </xf>
    <xf numFmtId="0" fontId="16" fillId="12" borderId="10" xfId="0" applyFont="1" applyFill="1" applyBorder="1" applyAlignment="1">
      <alignment horizontal="center" vertical="center" wrapText="1"/>
    </xf>
    <xf numFmtId="0" fontId="16" fillId="12" borderId="9" xfId="0" applyFont="1" applyFill="1" applyBorder="1" applyAlignment="1">
      <alignment horizontal="center" vertical="center" wrapText="1"/>
    </xf>
    <xf numFmtId="0" fontId="16" fillId="12" borderId="45" xfId="0" applyFont="1" applyFill="1" applyBorder="1" applyAlignment="1">
      <alignment horizontal="center" vertical="center" wrapText="1"/>
    </xf>
    <xf numFmtId="0" fontId="16" fillId="12" borderId="6" xfId="0" applyFont="1" applyFill="1" applyBorder="1" applyAlignment="1">
      <alignment horizontal="center" vertical="center" wrapText="1"/>
    </xf>
    <xf numFmtId="0" fontId="16" fillId="12" borderId="8" xfId="0" applyFont="1" applyFill="1" applyBorder="1" applyAlignment="1">
      <alignment horizontal="center" vertical="center" wrapText="1"/>
    </xf>
    <xf numFmtId="0" fontId="16" fillId="12" borderId="46" xfId="0" applyFont="1" applyFill="1" applyBorder="1" applyAlignment="1">
      <alignment horizontal="center" vertical="center" wrapText="1"/>
    </xf>
    <xf numFmtId="0" fontId="24" fillId="14" borderId="24" xfId="0" applyFont="1" applyFill="1" applyBorder="1" applyAlignment="1">
      <alignment horizontal="center" vertical="center"/>
    </xf>
    <xf numFmtId="0" fontId="24" fillId="14" borderId="25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19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/>
    </xf>
    <xf numFmtId="0" fontId="10" fillId="14" borderId="27" xfId="0" applyFont="1" applyFill="1" applyBorder="1" applyAlignment="1">
      <alignment horizontal="center" vertical="center"/>
    </xf>
    <xf numFmtId="0" fontId="10" fillId="14" borderId="19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2" fillId="10" borderId="8" xfId="0" applyFont="1" applyFill="1" applyBorder="1" applyAlignment="1">
      <alignment horizontal="center" vertical="center" wrapText="1"/>
    </xf>
    <xf numFmtId="0" fontId="12" fillId="7" borderId="30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6" fillId="11" borderId="49" xfId="0" applyFont="1" applyFill="1" applyBorder="1" applyAlignment="1">
      <alignment horizontal="center" vertical="center" wrapText="1"/>
    </xf>
    <xf numFmtId="0" fontId="16" fillId="11" borderId="47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9" xfId="0" applyFont="1" applyFill="1" applyBorder="1" applyAlignment="1">
      <alignment horizontal="center" vertical="center" wrapText="1"/>
    </xf>
    <xf numFmtId="0" fontId="16" fillId="11" borderId="45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6" fillId="11" borderId="8" xfId="0" applyFont="1" applyFill="1" applyBorder="1" applyAlignment="1">
      <alignment horizontal="center" vertical="center" wrapText="1"/>
    </xf>
    <xf numFmtId="0" fontId="16" fillId="11" borderId="46" xfId="0" applyFont="1" applyFill="1" applyBorder="1" applyAlignment="1">
      <alignment horizontal="center" vertical="center" wrapText="1"/>
    </xf>
    <xf numFmtId="0" fontId="16" fillId="5" borderId="49" xfId="0" applyFont="1" applyFill="1" applyBorder="1" applyAlignment="1">
      <alignment horizontal="center" vertical="center" wrapText="1"/>
    </xf>
    <xf numFmtId="0" fontId="16" fillId="5" borderId="47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46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6" fillId="10" borderId="15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15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6" fillId="10" borderId="15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15" xfId="0" applyFont="1" applyFill="1" applyBorder="1" applyAlignment="1">
      <alignment horizontal="center" vertical="center" wrapText="1"/>
    </xf>
    <xf numFmtId="0" fontId="26" fillId="15" borderId="8" xfId="0" applyFont="1" applyFill="1" applyBorder="1" applyAlignment="1">
      <alignment horizontal="center" vertical="center" wrapText="1"/>
    </xf>
    <xf numFmtId="0" fontId="22" fillId="13" borderId="30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22" fillId="13" borderId="4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26" fillId="10" borderId="4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7" fillId="15" borderId="3" xfId="0" applyFont="1" applyFill="1" applyBorder="1" applyAlignment="1">
      <alignment horizontal="center" vertical="center" wrapText="1"/>
    </xf>
    <xf numFmtId="0" fontId="27" fillId="15" borderId="2" xfId="0" applyFont="1" applyFill="1" applyBorder="1" applyAlignment="1">
      <alignment horizontal="center" vertical="center" wrapText="1"/>
    </xf>
    <xf numFmtId="0" fontId="27" fillId="10" borderId="3" xfId="0" applyFont="1" applyFill="1" applyBorder="1" applyAlignment="1">
      <alignment horizontal="center" vertical="center" wrapText="1"/>
    </xf>
    <xf numFmtId="0" fontId="27" fillId="15" borderId="52" xfId="0" applyFont="1" applyFill="1" applyBorder="1" applyAlignment="1">
      <alignment horizontal="center" vertical="center" wrapText="1"/>
    </xf>
    <xf numFmtId="0" fontId="27" fillId="15" borderId="8" xfId="0" applyFont="1" applyFill="1" applyBorder="1" applyAlignment="1">
      <alignment horizontal="center" vertical="center" wrapText="1"/>
    </xf>
    <xf numFmtId="0" fontId="27" fillId="15" borderId="6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6" fillId="15" borderId="4" xfId="0" applyFont="1" applyFill="1" applyBorder="1" applyAlignment="1">
      <alignment horizontal="center" vertical="center" wrapText="1"/>
    </xf>
    <xf numFmtId="0" fontId="26" fillId="15" borderId="3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 wrapText="1"/>
    </xf>
    <xf numFmtId="0" fontId="26" fillId="10" borderId="43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16" fillId="12" borderId="51" xfId="0" applyFont="1" applyFill="1" applyBorder="1" applyAlignment="1">
      <alignment horizontal="center" vertical="center" wrapText="1"/>
    </xf>
    <xf numFmtId="0" fontId="16" fillId="12" borderId="52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 textRotation="90"/>
    </xf>
    <xf numFmtId="0" fontId="11" fillId="10" borderId="22" xfId="0" applyFont="1" applyFill="1" applyBorder="1" applyAlignment="1">
      <alignment horizontal="center" vertical="center" textRotation="90"/>
    </xf>
    <xf numFmtId="0" fontId="26" fillId="10" borderId="22" xfId="0" applyFont="1" applyFill="1" applyBorder="1" applyAlignment="1">
      <alignment horizontal="center" vertical="center" textRotation="90"/>
    </xf>
    <xf numFmtId="0" fontId="11" fillId="10" borderId="35" xfId="0" applyFont="1" applyFill="1" applyBorder="1" applyAlignment="1">
      <alignment horizontal="center" vertical="center" textRotation="90"/>
    </xf>
    <xf numFmtId="0" fontId="11" fillId="10" borderId="16" xfId="0" applyFont="1" applyFill="1" applyBorder="1" applyAlignment="1">
      <alignment horizontal="center" vertical="center" textRotation="90"/>
    </xf>
    <xf numFmtId="0" fontId="26" fillId="10" borderId="16" xfId="0" applyFont="1" applyFill="1" applyBorder="1" applyAlignment="1">
      <alignment horizontal="center" vertical="center" textRotation="90"/>
    </xf>
    <xf numFmtId="0" fontId="8" fillId="10" borderId="21" xfId="0" applyFont="1" applyFill="1" applyBorder="1" applyAlignment="1">
      <alignment horizontal="center" vertical="center" textRotation="90"/>
    </xf>
    <xf numFmtId="0" fontId="8" fillId="10" borderId="22" xfId="0" applyFont="1" applyFill="1" applyBorder="1" applyAlignment="1">
      <alignment horizontal="center" vertical="center" textRotation="90"/>
    </xf>
    <xf numFmtId="0" fontId="8" fillId="10" borderId="55" xfId="0" applyFont="1" applyFill="1" applyBorder="1" applyAlignment="1">
      <alignment horizontal="center" vertical="center" textRotation="90"/>
    </xf>
    <xf numFmtId="0" fontId="29" fillId="10" borderId="55" xfId="0" applyFont="1" applyFill="1" applyBorder="1" applyAlignment="1">
      <alignment horizontal="center" vertical="center" textRotation="90"/>
    </xf>
    <xf numFmtId="0" fontId="8" fillId="10" borderId="35" xfId="0" applyFont="1" applyFill="1" applyBorder="1" applyAlignment="1">
      <alignment horizontal="center" vertical="center" textRotation="90"/>
    </xf>
    <xf numFmtId="0" fontId="26" fillId="10" borderId="13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center" vertical="center" wrapText="1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9" xfId="0" applyFont="1" applyFill="1" applyBorder="1" applyAlignment="1">
      <alignment horizontal="center" vertical="center" wrapText="1"/>
    </xf>
    <xf numFmtId="0" fontId="13" fillId="13" borderId="26" xfId="0" applyFont="1" applyFill="1" applyBorder="1" applyAlignment="1">
      <alignment horizontal="center" vertical="center" wrapText="1"/>
    </xf>
    <xf numFmtId="0" fontId="13" fillId="13" borderId="3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textRotation="90"/>
    </xf>
    <xf numFmtId="0" fontId="28" fillId="10" borderId="16" xfId="0" applyFont="1" applyFill="1" applyBorder="1" applyAlignment="1">
      <alignment horizontal="center" vertical="center" textRotation="90"/>
    </xf>
    <xf numFmtId="0" fontId="6" fillId="10" borderId="55" xfId="0" applyFont="1" applyFill="1" applyBorder="1" applyAlignment="1">
      <alignment horizontal="center" vertical="center" textRotation="90"/>
    </xf>
    <xf numFmtId="0" fontId="28" fillId="10" borderId="55" xfId="0" applyFont="1" applyFill="1" applyBorder="1" applyAlignment="1">
      <alignment horizontal="center" vertical="center" textRotation="90"/>
    </xf>
    <xf numFmtId="0" fontId="26" fillId="10" borderId="50" xfId="0" applyFont="1" applyFill="1" applyBorder="1" applyAlignment="1">
      <alignment horizontal="center" vertical="center" wrapText="1"/>
    </xf>
    <xf numFmtId="0" fontId="15" fillId="2" borderId="49" xfId="0" applyFont="1" applyFill="1" applyBorder="1" applyAlignment="1">
      <alignment horizontal="center" vertical="center" wrapText="1"/>
    </xf>
    <xf numFmtId="0" fontId="15" fillId="2" borderId="47" xfId="0" applyFont="1" applyFill="1" applyBorder="1" applyAlignment="1">
      <alignment horizontal="center" vertical="center" wrapText="1"/>
    </xf>
    <xf numFmtId="0" fontId="15" fillId="2" borderId="45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 wrapText="1"/>
    </xf>
    <xf numFmtId="0" fontId="16" fillId="13" borderId="26" xfId="0" applyFont="1" applyFill="1" applyBorder="1" applyAlignment="1">
      <alignment horizontal="center" vertical="center" wrapText="1"/>
    </xf>
    <xf numFmtId="0" fontId="16" fillId="13" borderId="32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10" borderId="8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 vertical="center" wrapText="1"/>
    </xf>
    <xf numFmtId="0" fontId="25" fillId="4" borderId="7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300"/>
      <color rgb="FFFFA375"/>
      <color rgb="FFFF99FF"/>
      <color rgb="FF00FF00"/>
      <color rgb="FFFF66FF"/>
      <color rgb="FFFB97A1"/>
      <color rgb="FF6600CC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1671638</xdr:colOff>
      <xdr:row>35</xdr:row>
      <xdr:rowOff>164646</xdr:rowOff>
    </xdr:from>
    <xdr:to>
      <xdr:col>35</xdr:col>
      <xdr:colOff>1671638</xdr:colOff>
      <xdr:row>37</xdr:row>
      <xdr:rowOff>161247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F3C9AD2-C02F-4817-8E2A-006F732CED0B}"/>
            </a:ext>
          </a:extLst>
        </xdr:cNvPr>
        <xdr:cNvCxnSpPr/>
      </xdr:nvCxnSpPr>
      <xdr:spPr>
        <a:xfrm>
          <a:off x="24407813" y="14125575"/>
          <a:ext cx="0" cy="0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1671638</xdr:colOff>
      <xdr:row>35</xdr:row>
      <xdr:rowOff>164646</xdr:rowOff>
    </xdr:from>
    <xdr:to>
      <xdr:col>35</xdr:col>
      <xdr:colOff>1671638</xdr:colOff>
      <xdr:row>37</xdr:row>
      <xdr:rowOff>161247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F50B9A67-637F-4F1A-A44C-5E93CE19E01D}"/>
            </a:ext>
          </a:extLst>
        </xdr:cNvPr>
        <xdr:cNvCxnSpPr/>
      </xdr:nvCxnSpPr>
      <xdr:spPr>
        <a:xfrm>
          <a:off x="24407813" y="14125575"/>
          <a:ext cx="0" cy="0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1671638</xdr:colOff>
      <xdr:row>35</xdr:row>
      <xdr:rowOff>164646</xdr:rowOff>
    </xdr:from>
    <xdr:to>
      <xdr:col>35</xdr:col>
      <xdr:colOff>1671638</xdr:colOff>
      <xdr:row>37</xdr:row>
      <xdr:rowOff>161247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388100BC-B69C-4E12-824A-3B6342D3588F}"/>
            </a:ext>
          </a:extLst>
        </xdr:cNvPr>
        <xdr:cNvCxnSpPr/>
      </xdr:nvCxnSpPr>
      <xdr:spPr>
        <a:xfrm>
          <a:off x="24407813" y="14125575"/>
          <a:ext cx="0" cy="0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1652588</xdr:colOff>
      <xdr:row>32</xdr:row>
      <xdr:rowOff>183696</xdr:rowOff>
    </xdr:from>
    <xdr:to>
      <xdr:col>35</xdr:col>
      <xdr:colOff>1652588</xdr:colOff>
      <xdr:row>34</xdr:row>
      <xdr:rowOff>180297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471F3E2-452A-4EA0-A125-E62158B202D5}"/>
            </a:ext>
          </a:extLst>
        </xdr:cNvPr>
        <xdr:cNvCxnSpPr/>
      </xdr:nvCxnSpPr>
      <xdr:spPr>
        <a:xfrm>
          <a:off x="24388763" y="14125575"/>
          <a:ext cx="0" cy="0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374595</xdr:colOff>
      <xdr:row>1</xdr:row>
      <xdr:rowOff>475298</xdr:rowOff>
    </xdr:from>
    <xdr:to>
      <xdr:col>5</xdr:col>
      <xdr:colOff>6405</xdr:colOff>
      <xdr:row>1</xdr:row>
      <xdr:rowOff>476250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F9F16BE-6874-4D95-BC3C-D8DE6D20EAE4}"/>
            </a:ext>
          </a:extLst>
        </xdr:cNvPr>
        <xdr:cNvCxnSpPr/>
      </xdr:nvCxnSpPr>
      <xdr:spPr>
        <a:xfrm>
          <a:off x="2851095" y="3161348"/>
          <a:ext cx="393810" cy="95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350783</xdr:colOff>
      <xdr:row>1</xdr:row>
      <xdr:rowOff>499110</xdr:rowOff>
    </xdr:from>
    <xdr:to>
      <xdr:col>19</xdr:col>
      <xdr:colOff>363593</xdr:colOff>
      <xdr:row>1</xdr:row>
      <xdr:rowOff>500062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3E574125-3AAF-42CA-A9BC-84FBF784D5A5}"/>
            </a:ext>
          </a:extLst>
        </xdr:cNvPr>
        <xdr:cNvCxnSpPr/>
      </xdr:nvCxnSpPr>
      <xdr:spPr>
        <a:xfrm>
          <a:off x="12542783" y="3185160"/>
          <a:ext cx="393810" cy="95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21167</xdr:colOff>
      <xdr:row>8</xdr:row>
      <xdr:rowOff>529166</xdr:rowOff>
    </xdr:from>
    <xdr:to>
      <xdr:col>4</xdr:col>
      <xdr:colOff>317500</xdr:colOff>
      <xdr:row>12</xdr:row>
      <xdr:rowOff>444500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CDD51E25-5FE6-4446-B884-E4A63E05243D}"/>
            </a:ext>
          </a:extLst>
        </xdr:cNvPr>
        <xdr:cNvCxnSpPr/>
      </xdr:nvCxnSpPr>
      <xdr:spPr>
        <a:xfrm>
          <a:off x="2878667" y="6644216"/>
          <a:ext cx="296333" cy="160125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374595</xdr:colOff>
      <xdr:row>12</xdr:row>
      <xdr:rowOff>569489</xdr:rowOff>
    </xdr:from>
    <xdr:to>
      <xdr:col>10</xdr:col>
      <xdr:colOff>6405</xdr:colOff>
      <xdr:row>12</xdr:row>
      <xdr:rowOff>579966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0E155E8-BB75-462C-83B0-72203F4E9605}"/>
            </a:ext>
          </a:extLst>
        </xdr:cNvPr>
        <xdr:cNvCxnSpPr/>
      </xdr:nvCxnSpPr>
      <xdr:spPr>
        <a:xfrm>
          <a:off x="6089595" y="8370464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357188</xdr:colOff>
      <xdr:row>1</xdr:row>
      <xdr:rowOff>404813</xdr:rowOff>
    </xdr:from>
    <xdr:to>
      <xdr:col>14</xdr:col>
      <xdr:colOff>369998</xdr:colOff>
      <xdr:row>1</xdr:row>
      <xdr:rowOff>415290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1753A3C-5B91-4EE3-A27B-C3317C555EA2}"/>
            </a:ext>
          </a:extLst>
        </xdr:cNvPr>
        <xdr:cNvCxnSpPr/>
      </xdr:nvCxnSpPr>
      <xdr:spPr>
        <a:xfrm>
          <a:off x="9310688" y="3090863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495300</xdr:rowOff>
    </xdr:from>
    <xdr:to>
      <xdr:col>15</xdr:col>
      <xdr:colOff>12810</xdr:colOff>
      <xdr:row>12</xdr:row>
      <xdr:rowOff>505777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E0F8C40-BA07-434F-B9A3-498E7B05545C}"/>
            </a:ext>
          </a:extLst>
        </xdr:cNvPr>
        <xdr:cNvCxnSpPr/>
      </xdr:nvCxnSpPr>
      <xdr:spPr>
        <a:xfrm>
          <a:off x="9334500" y="8296275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</xdr:row>
      <xdr:rowOff>476250</xdr:rowOff>
    </xdr:from>
    <xdr:to>
      <xdr:col>15</xdr:col>
      <xdr:colOff>12810</xdr:colOff>
      <xdr:row>4</xdr:row>
      <xdr:rowOff>486727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402E6CA5-2816-4A65-B755-22F994147DC7}"/>
            </a:ext>
          </a:extLst>
        </xdr:cNvPr>
        <xdr:cNvCxnSpPr/>
      </xdr:nvCxnSpPr>
      <xdr:spPr>
        <a:xfrm>
          <a:off x="9334500" y="4886325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24</xdr:row>
      <xdr:rowOff>552450</xdr:rowOff>
    </xdr:from>
    <xdr:to>
      <xdr:col>20</xdr:col>
      <xdr:colOff>12810</xdr:colOff>
      <xdr:row>24</xdr:row>
      <xdr:rowOff>562927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73306AC-E7D6-4303-9340-A8ED51EE64EC}"/>
            </a:ext>
          </a:extLst>
        </xdr:cNvPr>
        <xdr:cNvCxnSpPr/>
      </xdr:nvCxnSpPr>
      <xdr:spPr>
        <a:xfrm>
          <a:off x="12573000" y="11734800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</xdr:colOff>
      <xdr:row>12</xdr:row>
      <xdr:rowOff>507999</xdr:rowOff>
    </xdr:from>
    <xdr:to>
      <xdr:col>19</xdr:col>
      <xdr:colOff>342900</xdr:colOff>
      <xdr:row>18</xdr:row>
      <xdr:rowOff>590550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F6930B4-CEF4-417F-8CF2-296C02C9FC1E}"/>
            </a:ext>
          </a:extLst>
        </xdr:cNvPr>
        <xdr:cNvCxnSpPr/>
      </xdr:nvCxnSpPr>
      <xdr:spPr>
        <a:xfrm>
          <a:off x="12636500" y="8308974"/>
          <a:ext cx="279400" cy="176847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41414</xdr:colOff>
      <xdr:row>8</xdr:row>
      <xdr:rowOff>514351</xdr:rowOff>
    </xdr:from>
    <xdr:to>
      <xdr:col>24</xdr:col>
      <xdr:colOff>342900</xdr:colOff>
      <xdr:row>12</xdr:row>
      <xdr:rowOff>579783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134D42DA-C477-4A72-85E6-731875FDB9C3}"/>
            </a:ext>
          </a:extLst>
        </xdr:cNvPr>
        <xdr:cNvCxnSpPr/>
      </xdr:nvCxnSpPr>
      <xdr:spPr>
        <a:xfrm flipV="1">
          <a:off x="15871964" y="6629401"/>
          <a:ext cx="301486" cy="175135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514350</xdr:rowOff>
    </xdr:from>
    <xdr:to>
      <xdr:col>25</xdr:col>
      <xdr:colOff>12810</xdr:colOff>
      <xdr:row>18</xdr:row>
      <xdr:rowOff>524827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D14EBF0C-145A-4EF5-9CE5-0602DCEE0987}"/>
            </a:ext>
          </a:extLst>
        </xdr:cNvPr>
        <xdr:cNvCxnSpPr/>
      </xdr:nvCxnSpPr>
      <xdr:spPr>
        <a:xfrm>
          <a:off x="15830550" y="10001250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12</xdr:row>
      <xdr:rowOff>514350</xdr:rowOff>
    </xdr:from>
    <xdr:to>
      <xdr:col>30</xdr:col>
      <xdr:colOff>12810</xdr:colOff>
      <xdr:row>12</xdr:row>
      <xdr:rowOff>524827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7F80D46-40A2-42A8-BB20-93916FB71D74}"/>
            </a:ext>
          </a:extLst>
        </xdr:cNvPr>
        <xdr:cNvCxnSpPr/>
      </xdr:nvCxnSpPr>
      <xdr:spPr>
        <a:xfrm>
          <a:off x="19116675" y="8315325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8</xdr:row>
      <xdr:rowOff>571500</xdr:rowOff>
    </xdr:from>
    <xdr:to>
      <xdr:col>29</xdr:col>
      <xdr:colOff>342900</xdr:colOff>
      <xdr:row>12</xdr:row>
      <xdr:rowOff>539750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A9D202C6-4377-4B06-9594-0323C81E0E2A}"/>
            </a:ext>
          </a:extLst>
        </xdr:cNvPr>
        <xdr:cNvCxnSpPr/>
      </xdr:nvCxnSpPr>
      <xdr:spPr>
        <a:xfrm flipV="1">
          <a:off x="19164300" y="6686550"/>
          <a:ext cx="295275" cy="165417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18</xdr:row>
      <xdr:rowOff>495300</xdr:rowOff>
    </xdr:from>
    <xdr:to>
      <xdr:col>30</xdr:col>
      <xdr:colOff>12810</xdr:colOff>
      <xdr:row>18</xdr:row>
      <xdr:rowOff>505777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AA744AF1-0574-4D84-937C-2283EC8050E8}"/>
            </a:ext>
          </a:extLst>
        </xdr:cNvPr>
        <xdr:cNvCxnSpPr/>
      </xdr:nvCxnSpPr>
      <xdr:spPr>
        <a:xfrm>
          <a:off x="19116675" y="9982200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12</xdr:row>
      <xdr:rowOff>514350</xdr:rowOff>
    </xdr:from>
    <xdr:to>
      <xdr:col>35</xdr:col>
      <xdr:colOff>12810</xdr:colOff>
      <xdr:row>12</xdr:row>
      <xdr:rowOff>524827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A380003-5407-4851-B4D7-468DDDC964C8}"/>
            </a:ext>
          </a:extLst>
        </xdr:cNvPr>
        <xdr:cNvCxnSpPr/>
      </xdr:nvCxnSpPr>
      <xdr:spPr>
        <a:xfrm>
          <a:off x="22355175" y="8315325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8</xdr:row>
      <xdr:rowOff>495300</xdr:rowOff>
    </xdr:from>
    <xdr:to>
      <xdr:col>35</xdr:col>
      <xdr:colOff>12810</xdr:colOff>
      <xdr:row>8</xdr:row>
      <xdr:rowOff>505777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5AC73570-F145-4EF3-AF2D-701395C4D8F9}"/>
            </a:ext>
          </a:extLst>
        </xdr:cNvPr>
        <xdr:cNvCxnSpPr/>
      </xdr:nvCxnSpPr>
      <xdr:spPr>
        <a:xfrm>
          <a:off x="22355175" y="6610350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374595</xdr:colOff>
      <xdr:row>4</xdr:row>
      <xdr:rowOff>580073</xdr:rowOff>
    </xdr:from>
    <xdr:to>
      <xdr:col>10</xdr:col>
      <xdr:colOff>6405</xdr:colOff>
      <xdr:row>4</xdr:row>
      <xdr:rowOff>590550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584B4CD-FBF8-4A23-A631-0743FBFAD110}"/>
            </a:ext>
          </a:extLst>
        </xdr:cNvPr>
        <xdr:cNvCxnSpPr/>
      </xdr:nvCxnSpPr>
      <xdr:spPr>
        <a:xfrm>
          <a:off x="6089595" y="4990148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383481</xdr:colOff>
      <xdr:row>12</xdr:row>
      <xdr:rowOff>594683</xdr:rowOff>
    </xdr:from>
    <xdr:to>
      <xdr:col>25</xdr:col>
      <xdr:colOff>2868</xdr:colOff>
      <xdr:row>12</xdr:row>
      <xdr:rowOff>605160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CA3C65AF-2B99-4B57-9347-B572AB57EA65}"/>
            </a:ext>
          </a:extLst>
        </xdr:cNvPr>
        <xdr:cNvCxnSpPr/>
      </xdr:nvCxnSpPr>
      <xdr:spPr>
        <a:xfrm>
          <a:off x="15813981" y="8395658"/>
          <a:ext cx="400437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1</xdr:row>
      <xdr:rowOff>517663</xdr:rowOff>
    </xdr:from>
    <xdr:to>
      <xdr:col>29</xdr:col>
      <xdr:colOff>310598</xdr:colOff>
      <xdr:row>12</xdr:row>
      <xdr:rowOff>508000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3B1518A7-B0F1-4420-A7B8-3169D37A1FE6}"/>
            </a:ext>
          </a:extLst>
        </xdr:cNvPr>
        <xdr:cNvCxnSpPr/>
      </xdr:nvCxnSpPr>
      <xdr:spPr>
        <a:xfrm flipV="1">
          <a:off x="19164300" y="3203713"/>
          <a:ext cx="262973" cy="510526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50800</xdr:colOff>
      <xdr:row>1</xdr:row>
      <xdr:rowOff>586154</xdr:rowOff>
    </xdr:from>
    <xdr:to>
      <xdr:col>34</xdr:col>
      <xdr:colOff>341924</xdr:colOff>
      <xdr:row>12</xdr:row>
      <xdr:rowOff>508001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60C9D022-7C6A-41F9-B28D-5816D9F65BD8}"/>
            </a:ext>
          </a:extLst>
        </xdr:cNvPr>
        <xdr:cNvCxnSpPr/>
      </xdr:nvCxnSpPr>
      <xdr:spPr>
        <a:xfrm flipV="1">
          <a:off x="24009838" y="2698750"/>
          <a:ext cx="291124" cy="502627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369833</xdr:colOff>
      <xdr:row>24</xdr:row>
      <xdr:rowOff>613410</xdr:rowOff>
    </xdr:from>
    <xdr:to>
      <xdr:col>5</xdr:col>
      <xdr:colOff>1643</xdr:colOff>
      <xdr:row>24</xdr:row>
      <xdr:rowOff>614362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B90EED2C-9A51-4B14-87AF-AA90CA883EE9}"/>
            </a:ext>
          </a:extLst>
        </xdr:cNvPr>
        <xdr:cNvCxnSpPr/>
      </xdr:nvCxnSpPr>
      <xdr:spPr>
        <a:xfrm>
          <a:off x="2846333" y="11795760"/>
          <a:ext cx="393810" cy="95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</xdr:colOff>
      <xdr:row>4</xdr:row>
      <xdr:rowOff>582386</xdr:rowOff>
    </xdr:from>
    <xdr:to>
      <xdr:col>5</xdr:col>
      <xdr:colOff>27214</xdr:colOff>
      <xdr:row>4</xdr:row>
      <xdr:rowOff>582386</xdr:rowOff>
    </xdr:to>
    <xdr:cxnSp macro="">
      <xdr:nvCxnSpPr>
        <xdr:cNvPr id="29" name="Straight Arrow Connector 20">
          <a:extLst>
            <a:ext uri="{FF2B5EF4-FFF2-40B4-BE49-F238E27FC236}">
              <a16:creationId xmlns:a16="http://schemas.microsoft.com/office/drawing/2014/main" id="{0C8EDB5B-71A6-47DD-98E9-A755F371E4D7}"/>
            </a:ext>
          </a:extLst>
        </xdr:cNvPr>
        <xdr:cNvCxnSpPr/>
      </xdr:nvCxnSpPr>
      <xdr:spPr>
        <a:xfrm>
          <a:off x="2871107" y="4992461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533400</xdr:rowOff>
    </xdr:from>
    <xdr:to>
      <xdr:col>10</xdr:col>
      <xdr:colOff>0</xdr:colOff>
      <xdr:row>8</xdr:row>
      <xdr:rowOff>533400</xdr:rowOff>
    </xdr:to>
    <xdr:cxnSp macro="">
      <xdr:nvCxnSpPr>
        <xdr:cNvPr id="30" name="Straight Arrow Connector 110">
          <a:extLst>
            <a:ext uri="{FF2B5EF4-FFF2-40B4-BE49-F238E27FC236}">
              <a16:creationId xmlns:a16="http://schemas.microsoft.com/office/drawing/2014/main" id="{3DF00AB9-359F-46D1-8709-89EFBBB7556C}"/>
            </a:ext>
          </a:extLst>
        </xdr:cNvPr>
        <xdr:cNvCxnSpPr/>
      </xdr:nvCxnSpPr>
      <xdr:spPr>
        <a:xfrm>
          <a:off x="6096000" y="6648450"/>
          <a:ext cx="381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12</xdr:row>
      <xdr:rowOff>533400</xdr:rowOff>
    </xdr:from>
    <xdr:to>
      <xdr:col>20</xdr:col>
      <xdr:colOff>12810</xdr:colOff>
      <xdr:row>12</xdr:row>
      <xdr:rowOff>543877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0EE7020-DFC5-4B9A-ACFA-0EACAE11C0BA}"/>
            </a:ext>
          </a:extLst>
        </xdr:cNvPr>
        <xdr:cNvCxnSpPr/>
      </xdr:nvCxnSpPr>
      <xdr:spPr>
        <a:xfrm>
          <a:off x="12573000" y="8334375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40217</xdr:colOff>
      <xdr:row>12</xdr:row>
      <xdr:rowOff>586316</xdr:rowOff>
    </xdr:from>
    <xdr:to>
      <xdr:col>9</xdr:col>
      <xdr:colOff>336550</xdr:colOff>
      <xdr:row>18</xdr:row>
      <xdr:rowOff>501650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FD029A0E-CA09-4294-8EAF-00DA2C86E720}"/>
            </a:ext>
          </a:extLst>
        </xdr:cNvPr>
        <xdr:cNvCxnSpPr/>
      </xdr:nvCxnSpPr>
      <xdr:spPr>
        <a:xfrm>
          <a:off x="6136217" y="8387291"/>
          <a:ext cx="296333" cy="160125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44450</xdr:colOff>
      <xdr:row>12</xdr:row>
      <xdr:rowOff>517524</xdr:rowOff>
    </xdr:from>
    <xdr:to>
      <xdr:col>14</xdr:col>
      <xdr:colOff>323850</xdr:colOff>
      <xdr:row>18</xdr:row>
      <xdr:rowOff>590550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C2517FDF-1EC1-4072-A694-34E6716E265C}"/>
            </a:ext>
          </a:extLst>
        </xdr:cNvPr>
        <xdr:cNvCxnSpPr/>
      </xdr:nvCxnSpPr>
      <xdr:spPr>
        <a:xfrm>
          <a:off x="9378950" y="8318499"/>
          <a:ext cx="279400" cy="175895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24</xdr:row>
      <xdr:rowOff>552450</xdr:rowOff>
    </xdr:from>
    <xdr:to>
      <xdr:col>25</xdr:col>
      <xdr:colOff>31860</xdr:colOff>
      <xdr:row>24</xdr:row>
      <xdr:rowOff>562927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FB10F035-5A84-44CA-BBA6-04019D24605F}"/>
            </a:ext>
          </a:extLst>
        </xdr:cNvPr>
        <xdr:cNvCxnSpPr/>
      </xdr:nvCxnSpPr>
      <xdr:spPr>
        <a:xfrm>
          <a:off x="15849600" y="11734800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24</xdr:row>
      <xdr:rowOff>552450</xdr:rowOff>
    </xdr:from>
    <xdr:to>
      <xdr:col>30</xdr:col>
      <xdr:colOff>31860</xdr:colOff>
      <xdr:row>24</xdr:row>
      <xdr:rowOff>562927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70B5F7E8-0997-48CF-AF1E-098A20334ADE}"/>
            </a:ext>
          </a:extLst>
        </xdr:cNvPr>
        <xdr:cNvCxnSpPr/>
      </xdr:nvCxnSpPr>
      <xdr:spPr>
        <a:xfrm>
          <a:off x="19135725" y="11734800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24</xdr:row>
      <xdr:rowOff>552450</xdr:rowOff>
    </xdr:from>
    <xdr:to>
      <xdr:col>35</xdr:col>
      <xdr:colOff>12810</xdr:colOff>
      <xdr:row>24</xdr:row>
      <xdr:rowOff>562927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47C883A-C417-4ACF-8D2D-78531F0CB3A5}"/>
            </a:ext>
          </a:extLst>
        </xdr:cNvPr>
        <xdr:cNvCxnSpPr/>
      </xdr:nvCxnSpPr>
      <xdr:spPr>
        <a:xfrm>
          <a:off x="22355175" y="11734800"/>
          <a:ext cx="393810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375557</xdr:colOff>
      <xdr:row>8</xdr:row>
      <xdr:rowOff>525236</xdr:rowOff>
    </xdr:from>
    <xdr:to>
      <xdr:col>5</xdr:col>
      <xdr:colOff>8164</xdr:colOff>
      <xdr:row>8</xdr:row>
      <xdr:rowOff>525236</xdr:rowOff>
    </xdr:to>
    <xdr:cxnSp macro="">
      <xdr:nvCxnSpPr>
        <xdr:cNvPr id="37" name="Straight Arrow Connector 20">
          <a:extLst>
            <a:ext uri="{FF2B5EF4-FFF2-40B4-BE49-F238E27FC236}">
              <a16:creationId xmlns:a16="http://schemas.microsoft.com/office/drawing/2014/main" id="{AA64F79C-C223-4AA6-A6DF-A4A831EA9C96}"/>
            </a:ext>
          </a:extLst>
        </xdr:cNvPr>
        <xdr:cNvCxnSpPr/>
      </xdr:nvCxnSpPr>
      <xdr:spPr>
        <a:xfrm>
          <a:off x="2852057" y="6640286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64943</xdr:colOff>
      <xdr:row>1</xdr:row>
      <xdr:rowOff>519546</xdr:rowOff>
    </xdr:from>
    <xdr:to>
      <xdr:col>9</xdr:col>
      <xdr:colOff>346363</xdr:colOff>
      <xdr:row>4</xdr:row>
      <xdr:rowOff>541194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58BCC500-52F9-4D39-90A9-4EE68643C11B}"/>
            </a:ext>
          </a:extLst>
        </xdr:cNvPr>
        <xdr:cNvCxnSpPr/>
      </xdr:nvCxnSpPr>
      <xdr:spPr>
        <a:xfrm flipV="1">
          <a:off x="6212898" y="3225512"/>
          <a:ext cx="281420" cy="173181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43296</xdr:colOff>
      <xdr:row>8</xdr:row>
      <xdr:rowOff>578513</xdr:rowOff>
    </xdr:from>
    <xdr:to>
      <xdr:col>15</xdr:col>
      <xdr:colOff>17140</xdr:colOff>
      <xdr:row>24</xdr:row>
      <xdr:rowOff>606136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BBD1F14A-3E6E-480E-81A9-990EAF643BBA}"/>
            </a:ext>
          </a:extLst>
        </xdr:cNvPr>
        <xdr:cNvCxnSpPr/>
      </xdr:nvCxnSpPr>
      <xdr:spPr>
        <a:xfrm flipV="1">
          <a:off x="9460057" y="6683172"/>
          <a:ext cx="363503" cy="504989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</xdr:row>
      <xdr:rowOff>584489</xdr:rowOff>
    </xdr:from>
    <xdr:to>
      <xdr:col>14</xdr:col>
      <xdr:colOff>368012</xdr:colOff>
      <xdr:row>24</xdr:row>
      <xdr:rowOff>541193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5EC2535-2606-4BF4-8230-39ADD70C6C1F}"/>
            </a:ext>
          </a:extLst>
        </xdr:cNvPr>
        <xdr:cNvCxnSpPr/>
      </xdr:nvCxnSpPr>
      <xdr:spPr>
        <a:xfrm>
          <a:off x="9416761" y="10022898"/>
          <a:ext cx="368012" cy="164522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43295</xdr:colOff>
      <xdr:row>4</xdr:row>
      <xdr:rowOff>573318</xdr:rowOff>
    </xdr:from>
    <xdr:to>
      <xdr:col>19</xdr:col>
      <xdr:colOff>354844</xdr:colOff>
      <xdr:row>18</xdr:row>
      <xdr:rowOff>519546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44EED5A7-EFEB-437F-AE8B-7C13B9863114}"/>
            </a:ext>
          </a:extLst>
        </xdr:cNvPr>
        <xdr:cNvCxnSpPr/>
      </xdr:nvCxnSpPr>
      <xdr:spPr>
        <a:xfrm flipV="1">
          <a:off x="12728863" y="4989454"/>
          <a:ext cx="311549" cy="496850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54952</xdr:colOff>
      <xdr:row>8</xdr:row>
      <xdr:rowOff>649432</xdr:rowOff>
    </xdr:from>
    <xdr:to>
      <xdr:col>19</xdr:col>
      <xdr:colOff>368011</xdr:colOff>
      <xdr:row>18</xdr:row>
      <xdr:rowOff>512884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2CE86A-F37F-417B-BEEE-7A115201C047}"/>
            </a:ext>
          </a:extLst>
        </xdr:cNvPr>
        <xdr:cNvCxnSpPr/>
      </xdr:nvCxnSpPr>
      <xdr:spPr>
        <a:xfrm flipV="1">
          <a:off x="12712212" y="5851547"/>
          <a:ext cx="313059" cy="363681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64943</xdr:colOff>
      <xdr:row>1</xdr:row>
      <xdr:rowOff>589684</xdr:rowOff>
    </xdr:from>
    <xdr:to>
      <xdr:col>24</xdr:col>
      <xdr:colOff>327314</xdr:colOff>
      <xdr:row>8</xdr:row>
      <xdr:rowOff>606136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2F4DFC76-E61C-40CA-AF5D-F14DC6900556}"/>
            </a:ext>
          </a:extLst>
        </xdr:cNvPr>
        <xdr:cNvCxnSpPr/>
      </xdr:nvCxnSpPr>
      <xdr:spPr>
        <a:xfrm flipV="1">
          <a:off x="16019318" y="3295650"/>
          <a:ext cx="262371" cy="341514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379152</xdr:colOff>
      <xdr:row>4</xdr:row>
      <xdr:rowOff>602476</xdr:rowOff>
    </xdr:from>
    <xdr:to>
      <xdr:col>24</xdr:col>
      <xdr:colOff>388198</xdr:colOff>
      <xdr:row>4</xdr:row>
      <xdr:rowOff>612953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7BA4DB03-C085-4E0F-9773-68D1D3765353}"/>
            </a:ext>
          </a:extLst>
        </xdr:cNvPr>
        <xdr:cNvCxnSpPr/>
      </xdr:nvCxnSpPr>
      <xdr:spPr>
        <a:xfrm>
          <a:off x="15943868" y="5018612"/>
          <a:ext cx="398705" cy="104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43296</xdr:colOff>
      <xdr:row>1</xdr:row>
      <xdr:rowOff>562841</xdr:rowOff>
    </xdr:from>
    <xdr:to>
      <xdr:col>35</xdr:col>
      <xdr:colOff>27531</xdr:colOff>
      <xdr:row>18</xdr:row>
      <xdr:rowOff>575915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4193C88D-5943-49BB-82EF-FC2F35098370}"/>
            </a:ext>
          </a:extLst>
        </xdr:cNvPr>
        <xdr:cNvCxnSpPr/>
      </xdr:nvCxnSpPr>
      <xdr:spPr>
        <a:xfrm>
          <a:off x="22578580" y="3268807"/>
          <a:ext cx="373894" cy="674551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57150</xdr:colOff>
      <xdr:row>4</xdr:row>
      <xdr:rowOff>704850</xdr:rowOff>
    </xdr:from>
    <xdr:to>
      <xdr:col>34</xdr:col>
      <xdr:colOff>361950</xdr:colOff>
      <xdr:row>8</xdr:row>
      <xdr:rowOff>476250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7A7DD51A-6554-415E-A17B-23B897F199C7}"/>
            </a:ext>
          </a:extLst>
        </xdr:cNvPr>
        <xdr:cNvCxnSpPr/>
      </xdr:nvCxnSpPr>
      <xdr:spPr>
        <a:xfrm flipV="1">
          <a:off x="22421850" y="4171950"/>
          <a:ext cx="304800" cy="14859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379602</xdr:colOff>
      <xdr:row>18</xdr:row>
      <xdr:rowOff>622202</xdr:rowOff>
    </xdr:from>
    <xdr:to>
      <xdr:col>5</xdr:col>
      <xdr:colOff>11412</xdr:colOff>
      <xdr:row>18</xdr:row>
      <xdr:rowOff>623154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C059D720-6EED-4F7D-9F95-2D8E5E759D11}"/>
            </a:ext>
          </a:extLst>
        </xdr:cNvPr>
        <xdr:cNvCxnSpPr/>
      </xdr:nvCxnSpPr>
      <xdr:spPr>
        <a:xfrm>
          <a:off x="2980660" y="9939606"/>
          <a:ext cx="437771" cy="952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537308</xdr:colOff>
      <xdr:row>4</xdr:row>
      <xdr:rowOff>647212</xdr:rowOff>
    </xdr:from>
    <xdr:to>
      <xdr:col>30</xdr:col>
      <xdr:colOff>12212</xdr:colOff>
      <xdr:row>8</xdr:row>
      <xdr:rowOff>573942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3959D77C-F46F-4E42-910F-E1BEEF01A56A}"/>
            </a:ext>
          </a:extLst>
        </xdr:cNvPr>
        <xdr:cNvCxnSpPr/>
      </xdr:nvCxnSpPr>
      <xdr:spPr>
        <a:xfrm flipV="1">
          <a:off x="20515385" y="4481635"/>
          <a:ext cx="451827" cy="162413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354134</xdr:colOff>
      <xdr:row>24</xdr:row>
      <xdr:rowOff>476250</xdr:rowOff>
    </xdr:from>
    <xdr:to>
      <xdr:col>35</xdr:col>
      <xdr:colOff>207596</xdr:colOff>
      <xdr:row>28</xdr:row>
      <xdr:rowOff>219808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7043A781-C562-4041-BB79-593AA0BC002A}"/>
            </a:ext>
          </a:extLst>
        </xdr:cNvPr>
        <xdr:cNvCxnSpPr/>
      </xdr:nvCxnSpPr>
      <xdr:spPr>
        <a:xfrm>
          <a:off x="23910192" y="11906250"/>
          <a:ext cx="659423" cy="14287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373592</xdr:colOff>
      <xdr:row>18</xdr:row>
      <xdr:rowOff>592666</xdr:rowOff>
    </xdr:from>
    <xdr:to>
      <xdr:col>10</xdr:col>
      <xdr:colOff>31750</xdr:colOff>
      <xdr:row>24</xdr:row>
      <xdr:rowOff>508000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22DC4E05-6B48-46B3-8BBE-C658FD2D017D}"/>
            </a:ext>
          </a:extLst>
        </xdr:cNvPr>
        <xdr:cNvCxnSpPr/>
      </xdr:nvCxnSpPr>
      <xdr:spPr>
        <a:xfrm>
          <a:off x="6088592" y="9863666"/>
          <a:ext cx="420158" cy="201083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mando Echeverria" id="{CD133016-2376-4578-AF33-39406AACBEFE}" userId="0e534694dce2db54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" dT="2019-10-24T06:56:50.43" personId="{CD133016-2376-4578-AF33-39406AACBEFE}" id="{BAE64434-06D5-4940-AB9F-4A9FA4233C03}">
    <text>No cumple con la carga horaria especificada para Ciencias humanas</text>
  </threadedComment>
  <threadedComment ref="AK44" dT="2019-10-24T06:55:26.10" personId="{CD133016-2376-4578-AF33-39406AACBEFE}" id="{498C95FC-48AE-4E01-A2B9-06B5362827CC}">
    <text>Deben ser 18 horas de docencia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5"/>
  <sheetViews>
    <sheetView tabSelected="1" zoomScale="60" zoomScaleNormal="60" zoomScaleSheetLayoutView="40" workbookViewId="0">
      <selection sqref="A1:XFD5"/>
    </sheetView>
  </sheetViews>
  <sheetFormatPr baseColWidth="10" defaultColWidth="11.42578125" defaultRowHeight="15" x14ac:dyDescent="0.25"/>
  <cols>
    <col min="1" max="1" width="25.7109375" style="24" customWidth="1"/>
    <col min="2" max="3" width="5.7109375" style="24" customWidth="1"/>
    <col min="4" max="5" width="5.7109375" style="3" customWidth="1"/>
    <col min="6" max="6" width="25.7109375" style="24" customWidth="1"/>
    <col min="7" max="8" width="5.7109375" style="24" customWidth="1"/>
    <col min="9" max="10" width="5.7109375" style="3" customWidth="1"/>
    <col min="11" max="11" width="25.7109375" style="25" customWidth="1"/>
    <col min="12" max="13" width="5.7109375" style="25" customWidth="1"/>
    <col min="14" max="15" width="5.7109375" style="1" customWidth="1"/>
    <col min="16" max="16" width="25.7109375" style="25" customWidth="1"/>
    <col min="17" max="18" width="5.7109375" style="25" customWidth="1"/>
    <col min="19" max="19" width="7.7109375" style="1" customWidth="1"/>
    <col min="20" max="20" width="5.7109375" style="1" customWidth="1"/>
    <col min="21" max="21" width="25.7109375" style="25" customWidth="1"/>
    <col min="22" max="23" width="5.7109375" style="25" customWidth="1"/>
    <col min="24" max="24" width="7.7109375" style="1" customWidth="1"/>
    <col min="25" max="25" width="5.7109375" style="1" customWidth="1"/>
    <col min="26" max="26" width="26.42578125" style="25" customWidth="1"/>
    <col min="27" max="28" width="5.7109375" style="25" customWidth="1"/>
    <col min="29" max="29" width="8.28515625" style="1" customWidth="1"/>
    <col min="30" max="30" width="5.7109375" style="1" customWidth="1"/>
    <col min="31" max="31" width="25.7109375" style="25" customWidth="1"/>
    <col min="32" max="33" width="5.7109375" style="25" customWidth="1"/>
    <col min="34" max="35" width="5.7109375" style="1" customWidth="1"/>
    <col min="36" max="36" width="25.7109375" style="25" customWidth="1"/>
    <col min="37" max="38" width="5.7109375" style="25" customWidth="1"/>
    <col min="39" max="40" width="5.7109375" style="1" customWidth="1"/>
    <col min="41" max="16384" width="11.42578125" style="1"/>
  </cols>
  <sheetData>
    <row r="1" spans="1:42" ht="27" customHeight="1" thickBot="1" x14ac:dyDescent="0.3">
      <c r="A1" s="347" t="s">
        <v>0</v>
      </c>
      <c r="B1" s="348"/>
      <c r="C1" s="348"/>
      <c r="D1" s="348"/>
      <c r="E1" s="349"/>
      <c r="F1" s="347" t="s">
        <v>1</v>
      </c>
      <c r="G1" s="348"/>
      <c r="H1" s="348"/>
      <c r="I1" s="348"/>
      <c r="J1" s="349"/>
      <c r="K1" s="350" t="s">
        <v>2</v>
      </c>
      <c r="L1" s="351"/>
      <c r="M1" s="351"/>
      <c r="N1" s="351"/>
      <c r="O1" s="352"/>
      <c r="P1" s="350" t="s">
        <v>3</v>
      </c>
      <c r="Q1" s="351"/>
      <c r="R1" s="351"/>
      <c r="S1" s="351"/>
      <c r="T1" s="352"/>
      <c r="U1" s="350" t="s">
        <v>4</v>
      </c>
      <c r="V1" s="351"/>
      <c r="W1" s="351"/>
      <c r="X1" s="351"/>
      <c r="Y1" s="352"/>
      <c r="Z1" s="350" t="s">
        <v>5</v>
      </c>
      <c r="AA1" s="351"/>
      <c r="AB1" s="351"/>
      <c r="AC1" s="351"/>
      <c r="AD1" s="352"/>
      <c r="AE1" s="350" t="s">
        <v>6</v>
      </c>
      <c r="AF1" s="351"/>
      <c r="AG1" s="351"/>
      <c r="AH1" s="351"/>
      <c r="AI1" s="352"/>
      <c r="AJ1" s="350" t="s">
        <v>7</v>
      </c>
      <c r="AK1" s="351"/>
      <c r="AL1" s="351"/>
      <c r="AM1" s="351"/>
      <c r="AN1" s="351"/>
    </row>
    <row r="2" spans="1:42" s="76" customFormat="1" ht="89.25" customHeight="1" x14ac:dyDescent="0.25">
      <c r="A2" s="220" t="s">
        <v>8</v>
      </c>
      <c r="B2" s="197"/>
      <c r="C2" s="197"/>
      <c r="D2" s="221"/>
      <c r="E2" s="312"/>
      <c r="F2" s="301" t="s">
        <v>9</v>
      </c>
      <c r="G2" s="277"/>
      <c r="H2" s="277"/>
      <c r="I2" s="302"/>
      <c r="J2" s="312"/>
      <c r="K2" s="293" t="s">
        <v>10</v>
      </c>
      <c r="L2" s="274"/>
      <c r="M2" s="274"/>
      <c r="N2" s="221"/>
      <c r="O2" s="318"/>
      <c r="P2" s="323" t="s">
        <v>11</v>
      </c>
      <c r="Q2" s="308"/>
      <c r="R2" s="308"/>
      <c r="S2" s="324"/>
      <c r="T2" s="189"/>
      <c r="U2" s="217" t="s">
        <v>12</v>
      </c>
      <c r="V2" s="218"/>
      <c r="W2" s="218"/>
      <c r="X2" s="219"/>
      <c r="Y2" s="189"/>
      <c r="Z2" s="218" t="s">
        <v>13</v>
      </c>
      <c r="AA2" s="218"/>
      <c r="AB2" s="218"/>
      <c r="AC2" s="218"/>
      <c r="AD2" s="189"/>
      <c r="AE2" s="197" t="s">
        <v>14</v>
      </c>
      <c r="AF2" s="197"/>
      <c r="AG2" s="197"/>
      <c r="AH2" s="197"/>
      <c r="AI2" s="189"/>
      <c r="AJ2" s="301" t="s">
        <v>15</v>
      </c>
      <c r="AK2" s="277"/>
      <c r="AL2" s="277"/>
      <c r="AM2" s="302"/>
      <c r="AN2" s="189"/>
      <c r="AP2" s="77"/>
    </row>
    <row r="3" spans="1:42" ht="24" customHeight="1" x14ac:dyDescent="0.25">
      <c r="A3" s="30" t="s">
        <v>16</v>
      </c>
      <c r="B3" s="31">
        <v>3</v>
      </c>
      <c r="C3" s="31">
        <v>0</v>
      </c>
      <c r="D3" s="55">
        <v>3</v>
      </c>
      <c r="E3" s="313"/>
      <c r="F3" s="84" t="s">
        <v>17</v>
      </c>
      <c r="G3" s="78">
        <v>3</v>
      </c>
      <c r="H3" s="78">
        <v>0</v>
      </c>
      <c r="I3" s="79">
        <v>3</v>
      </c>
      <c r="J3" s="313"/>
      <c r="K3" s="52" t="s">
        <v>18</v>
      </c>
      <c r="L3" s="29">
        <v>3</v>
      </c>
      <c r="M3" s="29">
        <v>0</v>
      </c>
      <c r="N3" s="54">
        <v>3</v>
      </c>
      <c r="O3" s="319"/>
      <c r="P3" s="84" t="s">
        <v>19</v>
      </c>
      <c r="Q3" s="9">
        <v>3</v>
      </c>
      <c r="R3" s="9">
        <v>0</v>
      </c>
      <c r="S3" s="61">
        <v>3</v>
      </c>
      <c r="T3" s="190"/>
      <c r="U3" s="83" t="s">
        <v>20</v>
      </c>
      <c r="V3" s="16">
        <v>3</v>
      </c>
      <c r="W3" s="16">
        <v>0</v>
      </c>
      <c r="X3" s="54">
        <v>3</v>
      </c>
      <c r="Y3" s="190"/>
      <c r="Z3" s="84" t="s">
        <v>21</v>
      </c>
      <c r="AA3" s="9">
        <v>3</v>
      </c>
      <c r="AB3" s="9">
        <v>0</v>
      </c>
      <c r="AC3" s="61">
        <v>6</v>
      </c>
      <c r="AD3" s="190"/>
      <c r="AE3" s="84" t="s">
        <v>22</v>
      </c>
      <c r="AF3" s="9">
        <v>3</v>
      </c>
      <c r="AG3" s="9">
        <v>0</v>
      </c>
      <c r="AH3" s="61">
        <v>6</v>
      </c>
      <c r="AI3" s="190"/>
      <c r="AJ3" s="84" t="s">
        <v>23</v>
      </c>
      <c r="AK3" s="9">
        <v>2</v>
      </c>
      <c r="AL3" s="9">
        <v>1</v>
      </c>
      <c r="AM3" s="61">
        <v>3</v>
      </c>
      <c r="AN3" s="190"/>
      <c r="AP3" s="50"/>
    </row>
    <row r="4" spans="1:42" ht="22.5" customHeight="1" thickBot="1" x14ac:dyDescent="0.3">
      <c r="A4" s="82" t="s">
        <v>24</v>
      </c>
      <c r="B4" s="209">
        <f>+(B3+C3+D3)*16</f>
        <v>96</v>
      </c>
      <c r="C4" s="210"/>
      <c r="D4" s="210"/>
      <c r="E4" s="313"/>
      <c r="F4" s="91" t="s">
        <v>24</v>
      </c>
      <c r="G4" s="211">
        <f>(G3+H3+I3)*16</f>
        <v>96</v>
      </c>
      <c r="H4" s="211"/>
      <c r="I4" s="211"/>
      <c r="J4" s="313"/>
      <c r="K4" s="52" t="s">
        <v>24</v>
      </c>
      <c r="L4" s="212">
        <f>+(L3+M3+N3)*16</f>
        <v>96</v>
      </c>
      <c r="M4" s="212"/>
      <c r="N4" s="213"/>
      <c r="O4" s="319"/>
      <c r="P4" s="84" t="s">
        <v>24</v>
      </c>
      <c r="Q4" s="200">
        <f>+(Q3+R3+S3)*16</f>
        <v>96</v>
      </c>
      <c r="R4" s="200"/>
      <c r="S4" s="201"/>
      <c r="T4" s="190"/>
      <c r="U4" s="83" t="s">
        <v>24</v>
      </c>
      <c r="V4" s="214">
        <f>+(V3+W3+X3)*16</f>
        <v>96</v>
      </c>
      <c r="W4" s="214"/>
      <c r="X4" s="215"/>
      <c r="Y4" s="190"/>
      <c r="Z4" s="84" t="s">
        <v>24</v>
      </c>
      <c r="AA4" s="200">
        <f>+(AA3+AB3+AC3)*16</f>
        <v>144</v>
      </c>
      <c r="AB4" s="200"/>
      <c r="AC4" s="201"/>
      <c r="AD4" s="190"/>
      <c r="AE4" s="84" t="s">
        <v>24</v>
      </c>
      <c r="AF4" s="200">
        <f>+(AF3+AG3+AH3)*16</f>
        <v>144</v>
      </c>
      <c r="AG4" s="200"/>
      <c r="AH4" s="201"/>
      <c r="AI4" s="190"/>
      <c r="AJ4" s="84" t="s">
        <v>24</v>
      </c>
      <c r="AK4" s="201">
        <f>+(AK3+AL3+AM3)*16</f>
        <v>96</v>
      </c>
      <c r="AL4" s="216"/>
      <c r="AM4" s="216"/>
      <c r="AN4" s="190"/>
      <c r="AP4" s="51"/>
    </row>
    <row r="5" spans="1:42" s="76" customFormat="1" ht="89.25" customHeight="1" x14ac:dyDescent="0.25">
      <c r="A5" s="307" t="s">
        <v>25</v>
      </c>
      <c r="B5" s="308"/>
      <c r="C5" s="308"/>
      <c r="D5" s="308"/>
      <c r="E5" s="313"/>
      <c r="F5" s="323" t="s">
        <v>26</v>
      </c>
      <c r="G5" s="308"/>
      <c r="H5" s="308"/>
      <c r="I5" s="324"/>
      <c r="J5" s="313"/>
      <c r="K5" s="293" t="s">
        <v>27</v>
      </c>
      <c r="L5" s="197"/>
      <c r="M5" s="197"/>
      <c r="N5" s="221"/>
      <c r="O5" s="319"/>
      <c r="P5" s="301" t="s">
        <v>28</v>
      </c>
      <c r="Q5" s="297"/>
      <c r="R5" s="297"/>
      <c r="S5" s="302"/>
      <c r="T5" s="190"/>
      <c r="U5" s="197" t="s">
        <v>29</v>
      </c>
      <c r="V5" s="197"/>
      <c r="W5" s="197"/>
      <c r="X5" s="197"/>
      <c r="Y5" s="190"/>
      <c r="Z5" s="304" t="s">
        <v>30</v>
      </c>
      <c r="AA5" s="304"/>
      <c r="AB5" s="304"/>
      <c r="AC5" s="304"/>
      <c r="AD5" s="190"/>
      <c r="AE5" s="323" t="s">
        <v>31</v>
      </c>
      <c r="AF5" s="337"/>
      <c r="AG5" s="337"/>
      <c r="AH5" s="324"/>
      <c r="AI5" s="190"/>
      <c r="AJ5" s="301" t="s">
        <v>32</v>
      </c>
      <c r="AK5" s="277"/>
      <c r="AL5" s="277"/>
      <c r="AM5" s="302"/>
      <c r="AN5" s="190"/>
    </row>
    <row r="6" spans="1:42" ht="22.5" customHeight="1" x14ac:dyDescent="0.25">
      <c r="A6" s="28" t="s">
        <v>33</v>
      </c>
      <c r="B6" s="29">
        <v>3</v>
      </c>
      <c r="C6" s="29">
        <v>0</v>
      </c>
      <c r="D6" s="54">
        <v>6</v>
      </c>
      <c r="E6" s="313"/>
      <c r="F6" s="52" t="s">
        <v>34</v>
      </c>
      <c r="G6" s="29">
        <v>3</v>
      </c>
      <c r="H6" s="29">
        <v>0</v>
      </c>
      <c r="I6" s="54">
        <v>6</v>
      </c>
      <c r="J6" s="313"/>
      <c r="K6" s="52" t="s">
        <v>35</v>
      </c>
      <c r="L6" s="29">
        <v>3</v>
      </c>
      <c r="M6" s="29">
        <v>0</v>
      </c>
      <c r="N6" s="54">
        <v>3</v>
      </c>
      <c r="O6" s="319"/>
      <c r="P6" s="83" t="s">
        <v>36</v>
      </c>
      <c r="Q6" s="16">
        <v>3</v>
      </c>
      <c r="R6" s="16">
        <v>0</v>
      </c>
      <c r="S6" s="54">
        <v>3</v>
      </c>
      <c r="T6" s="190"/>
      <c r="U6" s="84" t="s">
        <v>37</v>
      </c>
      <c r="V6" s="11">
        <v>3</v>
      </c>
      <c r="W6" s="9">
        <v>1</v>
      </c>
      <c r="X6" s="61">
        <v>2</v>
      </c>
      <c r="Y6" s="190"/>
      <c r="Z6" s="80" t="s">
        <v>38</v>
      </c>
      <c r="AA6" s="81">
        <v>3</v>
      </c>
      <c r="AB6" s="81">
        <v>1</v>
      </c>
      <c r="AC6" s="61">
        <v>2</v>
      </c>
      <c r="AD6" s="190"/>
      <c r="AE6" s="84" t="s">
        <v>39</v>
      </c>
      <c r="AF6" s="9">
        <v>3</v>
      </c>
      <c r="AG6" s="9">
        <v>0</v>
      </c>
      <c r="AH6" s="61">
        <v>3</v>
      </c>
      <c r="AI6" s="190"/>
      <c r="AJ6" s="84" t="s">
        <v>40</v>
      </c>
      <c r="AK6" s="11">
        <v>3</v>
      </c>
      <c r="AL6" s="9">
        <v>0</v>
      </c>
      <c r="AM6" s="61">
        <v>3</v>
      </c>
      <c r="AN6" s="190"/>
    </row>
    <row r="7" spans="1:42" ht="10.5" customHeight="1" x14ac:dyDescent="0.25">
      <c r="A7" s="309" t="s">
        <v>24</v>
      </c>
      <c r="B7" s="223">
        <f>+(B6+C6+D6)*16</f>
        <v>144</v>
      </c>
      <c r="C7" s="223"/>
      <c r="D7" s="223"/>
      <c r="E7" s="313"/>
      <c r="F7" s="309" t="s">
        <v>24</v>
      </c>
      <c r="G7" s="223">
        <f>+(G6+H6+I6)*16</f>
        <v>144</v>
      </c>
      <c r="H7" s="223"/>
      <c r="I7" s="223"/>
      <c r="J7" s="313"/>
      <c r="K7" s="223" t="s">
        <v>24</v>
      </c>
      <c r="L7" s="212">
        <f>+(L6+M6+N6)*16</f>
        <v>96</v>
      </c>
      <c r="M7" s="212"/>
      <c r="N7" s="213"/>
      <c r="O7" s="319"/>
      <c r="P7" s="311" t="s">
        <v>24</v>
      </c>
      <c r="Q7" s="214">
        <f>+(Q6+R6+S6)*16</f>
        <v>96</v>
      </c>
      <c r="R7" s="214"/>
      <c r="S7" s="215"/>
      <c r="T7" s="190"/>
      <c r="U7" s="205" t="s">
        <v>24</v>
      </c>
      <c r="V7" s="207">
        <f>+(V6+W6+X6)*16</f>
        <v>96</v>
      </c>
      <c r="W7" s="198"/>
      <c r="X7" s="198"/>
      <c r="Y7" s="190"/>
      <c r="Z7" s="338" t="s">
        <v>24</v>
      </c>
      <c r="AA7" s="198">
        <f>(AA6+AB6+AC6)*16</f>
        <v>96</v>
      </c>
      <c r="AB7" s="198"/>
      <c r="AC7" s="340"/>
      <c r="AD7" s="190"/>
      <c r="AE7" s="202" t="s">
        <v>24</v>
      </c>
      <c r="AF7" s="200">
        <f>+(AF6+AG6+AH6)*16</f>
        <v>96</v>
      </c>
      <c r="AG7" s="200"/>
      <c r="AH7" s="201"/>
      <c r="AI7" s="190"/>
      <c r="AJ7" s="338" t="s">
        <v>24</v>
      </c>
      <c r="AK7" s="198">
        <f>+(AK6+AL6+AM6)*16</f>
        <v>96</v>
      </c>
      <c r="AL7" s="198"/>
      <c r="AM7" s="198"/>
      <c r="AN7" s="190"/>
    </row>
    <row r="8" spans="1:42" ht="12" customHeight="1" x14ac:dyDescent="0.25">
      <c r="A8" s="310"/>
      <c r="B8" s="226"/>
      <c r="C8" s="226"/>
      <c r="D8" s="226"/>
      <c r="E8" s="313"/>
      <c r="F8" s="310"/>
      <c r="G8" s="226"/>
      <c r="H8" s="226"/>
      <c r="I8" s="226"/>
      <c r="J8" s="313"/>
      <c r="K8" s="226"/>
      <c r="L8" s="212"/>
      <c r="M8" s="212"/>
      <c r="N8" s="213"/>
      <c r="O8" s="319"/>
      <c r="P8" s="311"/>
      <c r="Q8" s="214"/>
      <c r="R8" s="214"/>
      <c r="S8" s="215"/>
      <c r="T8" s="190"/>
      <c r="U8" s="206"/>
      <c r="V8" s="208"/>
      <c r="W8" s="199"/>
      <c r="X8" s="199"/>
      <c r="Y8" s="190"/>
      <c r="Z8" s="339"/>
      <c r="AA8" s="199"/>
      <c r="AB8" s="199"/>
      <c r="AC8" s="341"/>
      <c r="AD8" s="190"/>
      <c r="AE8" s="202"/>
      <c r="AF8" s="200"/>
      <c r="AG8" s="200"/>
      <c r="AH8" s="201"/>
      <c r="AI8" s="190"/>
      <c r="AJ8" s="339"/>
      <c r="AK8" s="199"/>
      <c r="AL8" s="199"/>
      <c r="AM8" s="199"/>
      <c r="AN8" s="190"/>
    </row>
    <row r="9" spans="1:42" s="76" customFormat="1" ht="89.25" customHeight="1" x14ac:dyDescent="0.25">
      <c r="A9" s="220" t="s">
        <v>41</v>
      </c>
      <c r="B9" s="274"/>
      <c r="C9" s="274"/>
      <c r="D9" s="221"/>
      <c r="E9" s="313"/>
      <c r="F9" s="293" t="s">
        <v>42</v>
      </c>
      <c r="G9" s="274"/>
      <c r="H9" s="274"/>
      <c r="I9" s="221"/>
      <c r="J9" s="313"/>
      <c r="K9" s="293" t="s">
        <v>43</v>
      </c>
      <c r="L9" s="274"/>
      <c r="M9" s="274"/>
      <c r="N9" s="221"/>
      <c r="O9" s="319"/>
      <c r="P9" s="294" t="s">
        <v>44</v>
      </c>
      <c r="Q9" s="295"/>
      <c r="R9" s="295"/>
      <c r="S9" s="296"/>
      <c r="T9" s="190"/>
      <c r="U9" s="197" t="s">
        <v>45</v>
      </c>
      <c r="V9" s="197"/>
      <c r="W9" s="197"/>
      <c r="X9" s="197"/>
      <c r="Y9" s="190"/>
      <c r="Z9" s="297" t="s">
        <v>46</v>
      </c>
      <c r="AA9" s="297"/>
      <c r="AB9" s="297"/>
      <c r="AC9" s="297"/>
      <c r="AD9" s="190"/>
      <c r="AE9" s="301" t="s">
        <v>47</v>
      </c>
      <c r="AF9" s="277"/>
      <c r="AG9" s="277"/>
      <c r="AH9" s="302"/>
      <c r="AI9" s="190"/>
      <c r="AJ9" s="197" t="s">
        <v>48</v>
      </c>
      <c r="AK9" s="197"/>
      <c r="AL9" s="197"/>
      <c r="AM9" s="197"/>
      <c r="AN9" s="190"/>
    </row>
    <row r="10" spans="1:42" ht="22.5" customHeight="1" x14ac:dyDescent="0.25">
      <c r="A10" s="28" t="s">
        <v>49</v>
      </c>
      <c r="B10" s="29">
        <v>3</v>
      </c>
      <c r="C10" s="29">
        <v>1</v>
      </c>
      <c r="D10" s="54">
        <v>5</v>
      </c>
      <c r="E10" s="313"/>
      <c r="F10" s="52" t="s">
        <v>50</v>
      </c>
      <c r="G10" s="29">
        <v>3</v>
      </c>
      <c r="H10" s="29">
        <v>0</v>
      </c>
      <c r="I10" s="54">
        <v>6</v>
      </c>
      <c r="J10" s="313"/>
      <c r="K10" s="52" t="s">
        <v>51</v>
      </c>
      <c r="L10" s="29">
        <v>3</v>
      </c>
      <c r="M10" s="29">
        <v>1</v>
      </c>
      <c r="N10" s="54">
        <v>5</v>
      </c>
      <c r="O10" s="319"/>
      <c r="P10" s="83" t="s">
        <v>52</v>
      </c>
      <c r="Q10" s="16">
        <v>3</v>
      </c>
      <c r="R10" s="16">
        <v>0</v>
      </c>
      <c r="S10" s="54">
        <v>0</v>
      </c>
      <c r="T10" s="190"/>
      <c r="U10" s="84" t="s">
        <v>53</v>
      </c>
      <c r="V10" s="9">
        <v>3</v>
      </c>
      <c r="W10" s="9">
        <v>0</v>
      </c>
      <c r="X10" s="61">
        <v>6</v>
      </c>
      <c r="Y10" s="190"/>
      <c r="Z10" s="84" t="s">
        <v>54</v>
      </c>
      <c r="AA10" s="9">
        <v>3</v>
      </c>
      <c r="AB10" s="9">
        <v>0</v>
      </c>
      <c r="AC10" s="61">
        <v>3</v>
      </c>
      <c r="AD10" s="190"/>
      <c r="AE10" s="84" t="s">
        <v>55</v>
      </c>
      <c r="AF10" s="11">
        <v>3</v>
      </c>
      <c r="AG10" s="9">
        <v>0</v>
      </c>
      <c r="AH10" s="61">
        <v>3</v>
      </c>
      <c r="AI10" s="190"/>
      <c r="AJ10" s="84" t="s">
        <v>56</v>
      </c>
      <c r="AK10" s="9">
        <v>3</v>
      </c>
      <c r="AL10" s="9">
        <v>0</v>
      </c>
      <c r="AM10" s="61">
        <v>0</v>
      </c>
      <c r="AN10" s="190"/>
    </row>
    <row r="11" spans="1:42" ht="10.5" customHeight="1" x14ac:dyDescent="0.25">
      <c r="A11" s="203" t="s">
        <v>24</v>
      </c>
      <c r="B11" s="222">
        <f>+(B10+C10+D10)*16</f>
        <v>144</v>
      </c>
      <c r="C11" s="223"/>
      <c r="D11" s="223"/>
      <c r="E11" s="313"/>
      <c r="F11" s="309" t="s">
        <v>24</v>
      </c>
      <c r="G11" s="222">
        <f>+(G10+H10+I10)*16</f>
        <v>144</v>
      </c>
      <c r="H11" s="223"/>
      <c r="I11" s="223"/>
      <c r="J11" s="313"/>
      <c r="K11" s="309" t="s">
        <v>24</v>
      </c>
      <c r="L11" s="222">
        <f>+(L10+M10+N10)*16</f>
        <v>144</v>
      </c>
      <c r="M11" s="223"/>
      <c r="N11" s="223"/>
      <c r="O11" s="319"/>
      <c r="P11" s="311" t="s">
        <v>24</v>
      </c>
      <c r="Q11" s="214">
        <f>+(Q10+R10+S10)*16</f>
        <v>48</v>
      </c>
      <c r="R11" s="214"/>
      <c r="S11" s="215"/>
      <c r="T11" s="190"/>
      <c r="U11" s="198" t="s">
        <v>24</v>
      </c>
      <c r="V11" s="207">
        <f>+(V10+W10+X10)*16</f>
        <v>144</v>
      </c>
      <c r="W11" s="198"/>
      <c r="X11" s="198"/>
      <c r="Y11" s="190"/>
      <c r="Z11" s="198" t="s">
        <v>24</v>
      </c>
      <c r="AA11" s="207">
        <f>+(AA10+AB10+AC10)*16</f>
        <v>96</v>
      </c>
      <c r="AB11" s="198"/>
      <c r="AC11" s="198"/>
      <c r="AD11" s="190"/>
      <c r="AE11" s="198" t="s">
        <v>24</v>
      </c>
      <c r="AF11" s="207">
        <f>+(AF10+AG10+AH10)*16</f>
        <v>96</v>
      </c>
      <c r="AG11" s="198"/>
      <c r="AH11" s="198"/>
      <c r="AI11" s="190"/>
      <c r="AJ11" s="198" t="s">
        <v>24</v>
      </c>
      <c r="AK11" s="207">
        <f>+(AK10+AL10+AM10)*16</f>
        <v>48</v>
      </c>
      <c r="AL11" s="198"/>
      <c r="AM11" s="198"/>
      <c r="AN11" s="190"/>
    </row>
    <row r="12" spans="1:42" ht="10.5" customHeight="1" x14ac:dyDescent="0.25">
      <c r="A12" s="204"/>
      <c r="B12" s="225"/>
      <c r="C12" s="226"/>
      <c r="D12" s="226"/>
      <c r="E12" s="313"/>
      <c r="F12" s="310"/>
      <c r="G12" s="225"/>
      <c r="H12" s="226"/>
      <c r="I12" s="226"/>
      <c r="J12" s="313"/>
      <c r="K12" s="310"/>
      <c r="L12" s="225"/>
      <c r="M12" s="226"/>
      <c r="N12" s="226"/>
      <c r="O12" s="319"/>
      <c r="P12" s="311"/>
      <c r="Q12" s="214"/>
      <c r="R12" s="214"/>
      <c r="S12" s="215"/>
      <c r="T12" s="190"/>
      <c r="U12" s="199"/>
      <c r="V12" s="208"/>
      <c r="W12" s="199"/>
      <c r="X12" s="199"/>
      <c r="Y12" s="190"/>
      <c r="Z12" s="199"/>
      <c r="AA12" s="208"/>
      <c r="AB12" s="199"/>
      <c r="AC12" s="199"/>
      <c r="AD12" s="190"/>
      <c r="AE12" s="199"/>
      <c r="AF12" s="208"/>
      <c r="AG12" s="199"/>
      <c r="AH12" s="199"/>
      <c r="AI12" s="190"/>
      <c r="AJ12" s="199"/>
      <c r="AK12" s="208"/>
      <c r="AL12" s="199"/>
      <c r="AM12" s="199"/>
      <c r="AN12" s="190"/>
    </row>
    <row r="13" spans="1:42" s="76" customFormat="1" ht="89.25" customHeight="1" x14ac:dyDescent="0.25">
      <c r="A13" s="220" t="s">
        <v>57</v>
      </c>
      <c r="B13" s="197"/>
      <c r="C13" s="197"/>
      <c r="D13" s="221"/>
      <c r="E13" s="313"/>
      <c r="F13" s="293" t="s">
        <v>58</v>
      </c>
      <c r="G13" s="197"/>
      <c r="H13" s="197"/>
      <c r="I13" s="221"/>
      <c r="J13" s="313"/>
      <c r="K13" s="293" t="s">
        <v>59</v>
      </c>
      <c r="L13" s="197"/>
      <c r="M13" s="197"/>
      <c r="N13" s="221"/>
      <c r="O13" s="319"/>
      <c r="P13" s="294" t="s">
        <v>60</v>
      </c>
      <c r="Q13" s="295"/>
      <c r="R13" s="295"/>
      <c r="S13" s="296"/>
      <c r="T13" s="190"/>
      <c r="U13" s="297" t="s">
        <v>61</v>
      </c>
      <c r="V13" s="297"/>
      <c r="W13" s="297"/>
      <c r="X13" s="297"/>
      <c r="Y13" s="190"/>
      <c r="Z13" s="298" t="s">
        <v>62</v>
      </c>
      <c r="AA13" s="299"/>
      <c r="AB13" s="299"/>
      <c r="AC13" s="300"/>
      <c r="AD13" s="190"/>
      <c r="AE13" s="297" t="s">
        <v>63</v>
      </c>
      <c r="AF13" s="297"/>
      <c r="AG13" s="297"/>
      <c r="AH13" s="297"/>
      <c r="AI13" s="190"/>
      <c r="AJ13" s="297" t="s">
        <v>64</v>
      </c>
      <c r="AK13" s="297"/>
      <c r="AL13" s="297"/>
      <c r="AM13" s="297"/>
      <c r="AN13" s="190"/>
    </row>
    <row r="14" spans="1:42" ht="22.5" customHeight="1" x14ac:dyDescent="0.25">
      <c r="A14" s="30" t="s">
        <v>65</v>
      </c>
      <c r="B14" s="31">
        <v>3</v>
      </c>
      <c r="C14" s="31">
        <v>1</v>
      </c>
      <c r="D14" s="55">
        <v>5</v>
      </c>
      <c r="E14" s="313"/>
      <c r="F14" s="53" t="s">
        <v>66</v>
      </c>
      <c r="G14" s="31">
        <v>3</v>
      </c>
      <c r="H14" s="31">
        <v>1</v>
      </c>
      <c r="I14" s="79">
        <v>5</v>
      </c>
      <c r="J14" s="313"/>
      <c r="K14" s="53" t="s">
        <v>67</v>
      </c>
      <c r="L14" s="31">
        <v>3</v>
      </c>
      <c r="M14" s="31">
        <v>0</v>
      </c>
      <c r="N14" s="79">
        <v>6</v>
      </c>
      <c r="O14" s="319"/>
      <c r="P14" s="84" t="s">
        <v>68</v>
      </c>
      <c r="Q14" s="9">
        <v>3</v>
      </c>
      <c r="R14" s="9">
        <v>0</v>
      </c>
      <c r="S14" s="61">
        <v>4.5</v>
      </c>
      <c r="T14" s="190"/>
      <c r="U14" s="84" t="s">
        <v>53</v>
      </c>
      <c r="V14" s="9">
        <v>3</v>
      </c>
      <c r="W14" s="9">
        <v>0</v>
      </c>
      <c r="X14" s="61">
        <v>1.5</v>
      </c>
      <c r="Y14" s="190"/>
      <c r="Z14" s="84" t="s">
        <v>69</v>
      </c>
      <c r="AA14" s="11">
        <v>3</v>
      </c>
      <c r="AB14" s="9">
        <v>0</v>
      </c>
      <c r="AC14" s="61">
        <v>3</v>
      </c>
      <c r="AD14" s="190"/>
      <c r="AE14" s="84" t="s">
        <v>70</v>
      </c>
      <c r="AF14" s="11">
        <v>3</v>
      </c>
      <c r="AG14" s="9">
        <v>0</v>
      </c>
      <c r="AH14" s="61">
        <v>3</v>
      </c>
      <c r="AI14" s="190"/>
      <c r="AJ14" s="84" t="s">
        <v>71</v>
      </c>
      <c r="AK14" s="9">
        <v>2</v>
      </c>
      <c r="AL14" s="9">
        <v>1</v>
      </c>
      <c r="AM14" s="61">
        <v>3</v>
      </c>
      <c r="AN14" s="190"/>
    </row>
    <row r="15" spans="1:42" ht="10.5" customHeight="1" x14ac:dyDescent="0.25">
      <c r="A15" s="283" t="s">
        <v>24</v>
      </c>
      <c r="B15" s="285">
        <f>+(B14+C14+D14)*16</f>
        <v>144</v>
      </c>
      <c r="C15" s="285"/>
      <c r="D15" s="286"/>
      <c r="E15" s="313"/>
      <c r="F15" s="287" t="s">
        <v>24</v>
      </c>
      <c r="G15" s="289">
        <f>+(G14+H14+I14)*16</f>
        <v>144</v>
      </c>
      <c r="H15" s="290"/>
      <c r="I15" s="290"/>
      <c r="J15" s="313"/>
      <c r="K15" s="290" t="s">
        <v>24</v>
      </c>
      <c r="L15" s="285">
        <f>+(L14+M14+N14)*16</f>
        <v>144</v>
      </c>
      <c r="M15" s="285"/>
      <c r="N15" s="286"/>
      <c r="O15" s="319"/>
      <c r="P15" s="205" t="s">
        <v>24</v>
      </c>
      <c r="Q15" s="207">
        <f>+(Q14+R14+S14)*16</f>
        <v>120</v>
      </c>
      <c r="R15" s="198"/>
      <c r="S15" s="198"/>
      <c r="T15" s="190"/>
      <c r="U15" s="198" t="s">
        <v>24</v>
      </c>
      <c r="V15" s="207">
        <f>+(V14+W14+X14)*16</f>
        <v>72</v>
      </c>
      <c r="W15" s="198"/>
      <c r="X15" s="198"/>
      <c r="Y15" s="190"/>
      <c r="Z15" s="205" t="s">
        <v>24</v>
      </c>
      <c r="AA15" s="207">
        <f>+(AA14+AB14+AC14)*16</f>
        <v>96</v>
      </c>
      <c r="AB15" s="198"/>
      <c r="AC15" s="198"/>
      <c r="AD15" s="190"/>
      <c r="AE15" s="205" t="s">
        <v>24</v>
      </c>
      <c r="AF15" s="207">
        <f>+(AF14+AG14+AH14)*16</f>
        <v>96</v>
      </c>
      <c r="AG15" s="198"/>
      <c r="AH15" s="198"/>
      <c r="AI15" s="190"/>
      <c r="AJ15" s="202" t="s">
        <v>24</v>
      </c>
      <c r="AK15" s="198">
        <f>+(AK14+AL14+AM14)*16</f>
        <v>96</v>
      </c>
      <c r="AL15" s="198"/>
      <c r="AM15" s="198"/>
      <c r="AN15" s="190"/>
    </row>
    <row r="16" spans="1:42" ht="10.5" customHeight="1" x14ac:dyDescent="0.25">
      <c r="A16" s="284"/>
      <c r="B16" s="285"/>
      <c r="C16" s="285"/>
      <c r="D16" s="286"/>
      <c r="E16" s="313"/>
      <c r="F16" s="288"/>
      <c r="G16" s="291"/>
      <c r="H16" s="292"/>
      <c r="I16" s="292"/>
      <c r="J16" s="313"/>
      <c r="K16" s="292"/>
      <c r="L16" s="285"/>
      <c r="M16" s="285"/>
      <c r="N16" s="286"/>
      <c r="O16" s="319"/>
      <c r="P16" s="206"/>
      <c r="Q16" s="208"/>
      <c r="R16" s="199"/>
      <c r="S16" s="199"/>
      <c r="T16" s="190"/>
      <c r="U16" s="199"/>
      <c r="V16" s="208"/>
      <c r="W16" s="199"/>
      <c r="X16" s="199"/>
      <c r="Y16" s="190"/>
      <c r="Z16" s="206"/>
      <c r="AA16" s="208"/>
      <c r="AB16" s="199"/>
      <c r="AC16" s="199"/>
      <c r="AD16" s="190"/>
      <c r="AE16" s="206"/>
      <c r="AF16" s="208"/>
      <c r="AG16" s="199"/>
      <c r="AH16" s="199"/>
      <c r="AI16" s="190"/>
      <c r="AJ16" s="202"/>
      <c r="AK16" s="199"/>
      <c r="AL16" s="199"/>
      <c r="AM16" s="199"/>
      <c r="AN16" s="190"/>
    </row>
    <row r="17" spans="1:40" s="93" customFormat="1" ht="16.5" customHeight="1" x14ac:dyDescent="0.25">
      <c r="A17" s="37"/>
      <c r="B17" s="37"/>
      <c r="C17" s="37"/>
      <c r="D17" s="37"/>
      <c r="E17" s="313"/>
      <c r="F17" s="37"/>
      <c r="G17" s="37"/>
      <c r="H17" s="37"/>
      <c r="I17" s="37"/>
      <c r="J17" s="313"/>
      <c r="K17" s="37"/>
      <c r="L17" s="37"/>
      <c r="M17" s="37"/>
      <c r="N17" s="37"/>
      <c r="O17" s="319"/>
      <c r="P17" s="282" t="s">
        <v>72</v>
      </c>
      <c r="Q17" s="141"/>
      <c r="R17" s="141"/>
      <c r="S17" s="75">
        <f>(Q18+R18+S18)*16</f>
        <v>120</v>
      </c>
      <c r="T17" s="190"/>
      <c r="U17" s="282" t="s">
        <v>73</v>
      </c>
      <c r="V17" s="141"/>
      <c r="W17" s="141"/>
      <c r="X17" s="75">
        <f>(V18+W18+X18)*16</f>
        <v>120</v>
      </c>
      <c r="Y17" s="190"/>
      <c r="Z17" s="282" t="s">
        <v>74</v>
      </c>
      <c r="AA17" s="141"/>
      <c r="AB17" s="141"/>
      <c r="AC17" s="75">
        <v>96</v>
      </c>
      <c r="AD17" s="190"/>
      <c r="AE17" s="12"/>
      <c r="AF17" s="12"/>
      <c r="AG17" s="12"/>
      <c r="AH17" s="12"/>
      <c r="AI17" s="190"/>
      <c r="AJ17" s="12"/>
      <c r="AK17" s="12"/>
      <c r="AL17" s="12"/>
      <c r="AM17" s="12"/>
      <c r="AN17" s="190"/>
    </row>
    <row r="18" spans="1:40" s="93" customFormat="1" ht="16.5" customHeight="1" x14ac:dyDescent="0.25">
      <c r="A18" s="37"/>
      <c r="B18" s="37"/>
      <c r="C18" s="37"/>
      <c r="D18" s="37"/>
      <c r="E18" s="313"/>
      <c r="F18" s="37"/>
      <c r="G18" s="37"/>
      <c r="H18" s="37"/>
      <c r="I18" s="37"/>
      <c r="J18" s="313"/>
      <c r="K18" s="37"/>
      <c r="L18" s="37"/>
      <c r="M18" s="37"/>
      <c r="N18" s="37"/>
      <c r="O18" s="319"/>
      <c r="P18" s="280" t="s">
        <v>24</v>
      </c>
      <c r="Q18" s="281"/>
      <c r="R18" s="282"/>
      <c r="S18" s="75">
        <v>7.5</v>
      </c>
      <c r="T18" s="190"/>
      <c r="U18" s="280" t="s">
        <v>24</v>
      </c>
      <c r="V18" s="281"/>
      <c r="W18" s="282"/>
      <c r="X18" s="75">
        <v>7.5</v>
      </c>
      <c r="Y18" s="190"/>
      <c r="Z18" s="280" t="s">
        <v>24</v>
      </c>
      <c r="AA18" s="281"/>
      <c r="AB18" s="282"/>
      <c r="AC18" s="75">
        <v>6</v>
      </c>
      <c r="AD18" s="190"/>
      <c r="AE18" s="12"/>
      <c r="AF18" s="12"/>
      <c r="AG18" s="12"/>
      <c r="AH18" s="12"/>
      <c r="AI18" s="190"/>
      <c r="AJ18" s="12"/>
      <c r="AK18" s="12"/>
      <c r="AL18" s="12"/>
      <c r="AM18" s="12"/>
      <c r="AN18" s="190"/>
    </row>
    <row r="19" spans="1:40" s="23" customFormat="1" ht="90" customHeight="1" x14ac:dyDescent="0.25">
      <c r="A19" s="220" t="s">
        <v>75</v>
      </c>
      <c r="B19" s="274"/>
      <c r="C19" s="274"/>
      <c r="D19" s="275"/>
      <c r="E19" s="313"/>
      <c r="F19" s="220" t="s">
        <v>76</v>
      </c>
      <c r="G19" s="274"/>
      <c r="H19" s="274"/>
      <c r="I19" s="275"/>
      <c r="J19" s="313"/>
      <c r="K19" s="276" t="s">
        <v>77</v>
      </c>
      <c r="L19" s="277"/>
      <c r="M19" s="277"/>
      <c r="N19" s="278"/>
      <c r="O19" s="319"/>
      <c r="P19" s="345" t="s">
        <v>78</v>
      </c>
      <c r="Q19" s="345"/>
      <c r="R19" s="345"/>
      <c r="S19" s="345"/>
      <c r="T19" s="190"/>
      <c r="U19" s="346" t="s">
        <v>79</v>
      </c>
      <c r="V19" s="346"/>
      <c r="W19" s="346"/>
      <c r="X19" s="346"/>
      <c r="Y19" s="190"/>
      <c r="Z19" s="279" t="s">
        <v>80</v>
      </c>
      <c r="AA19" s="279"/>
      <c r="AB19" s="279"/>
      <c r="AC19" s="279"/>
      <c r="AD19" s="190"/>
      <c r="AE19" s="220" t="s">
        <v>81</v>
      </c>
      <c r="AF19" s="274"/>
      <c r="AG19" s="274"/>
      <c r="AH19" s="275"/>
      <c r="AI19" s="190"/>
      <c r="AJ19" s="220" t="s">
        <v>82</v>
      </c>
      <c r="AK19" s="274"/>
      <c r="AL19" s="274"/>
      <c r="AM19" s="275"/>
      <c r="AN19" s="190"/>
    </row>
    <row r="20" spans="1:40" s="23" customFormat="1" ht="22.5" customHeight="1" x14ac:dyDescent="0.25">
      <c r="A20" s="33" t="s">
        <v>83</v>
      </c>
      <c r="B20" s="34">
        <v>3</v>
      </c>
      <c r="C20" s="34">
        <v>0</v>
      </c>
      <c r="D20" s="90">
        <v>6</v>
      </c>
      <c r="E20" s="313"/>
      <c r="F20" s="92" t="s">
        <v>84</v>
      </c>
      <c r="G20" s="32">
        <v>3</v>
      </c>
      <c r="H20" s="32">
        <v>0</v>
      </c>
      <c r="I20" s="72">
        <v>6</v>
      </c>
      <c r="J20" s="316"/>
      <c r="K20" s="81" t="s">
        <v>85</v>
      </c>
      <c r="L20" s="9">
        <v>3</v>
      </c>
      <c r="M20" s="9">
        <v>1</v>
      </c>
      <c r="N20" s="78">
        <v>2</v>
      </c>
      <c r="O20" s="320"/>
      <c r="P20" s="53" t="s">
        <v>86</v>
      </c>
      <c r="Q20" s="31">
        <v>3</v>
      </c>
      <c r="R20" s="31">
        <v>1</v>
      </c>
      <c r="S20" s="55">
        <v>5</v>
      </c>
      <c r="T20" s="190"/>
      <c r="U20" s="84" t="s">
        <v>87</v>
      </c>
      <c r="V20" s="9">
        <v>3</v>
      </c>
      <c r="W20" s="9">
        <v>0</v>
      </c>
      <c r="X20" s="61">
        <v>3</v>
      </c>
      <c r="Y20" s="190"/>
      <c r="Z20" s="84" t="s">
        <v>88</v>
      </c>
      <c r="AA20" s="9">
        <v>3</v>
      </c>
      <c r="AB20" s="9">
        <v>1</v>
      </c>
      <c r="AC20" s="61">
        <v>2</v>
      </c>
      <c r="AD20" s="333"/>
      <c r="AE20" s="81" t="s">
        <v>89</v>
      </c>
      <c r="AF20" s="9">
        <v>3</v>
      </c>
      <c r="AG20" s="9">
        <v>1</v>
      </c>
      <c r="AH20" s="9">
        <v>5</v>
      </c>
      <c r="AI20" s="335"/>
      <c r="AJ20" s="84" t="s">
        <v>90</v>
      </c>
      <c r="AK20" s="9">
        <v>3</v>
      </c>
      <c r="AL20" s="9">
        <v>0</v>
      </c>
      <c r="AM20" s="61">
        <v>3</v>
      </c>
      <c r="AN20" s="190"/>
    </row>
    <row r="21" spans="1:40" s="23" customFormat="1" ht="10.5" customHeight="1" x14ac:dyDescent="0.25">
      <c r="A21" s="242" t="s">
        <v>24</v>
      </c>
      <c r="B21" s="244">
        <f>+(B20+C20+D20)*16</f>
        <v>144</v>
      </c>
      <c r="C21" s="245"/>
      <c r="D21" s="246"/>
      <c r="E21" s="313"/>
      <c r="F21" s="250" t="s">
        <v>24</v>
      </c>
      <c r="G21" s="252">
        <f>+(G20+H20+I20)*16</f>
        <v>144</v>
      </c>
      <c r="H21" s="253"/>
      <c r="I21" s="254"/>
      <c r="J21" s="316"/>
      <c r="K21" s="200" t="s">
        <v>24</v>
      </c>
      <c r="L21" s="200">
        <f>+(L20+M20+N20)*16</f>
        <v>96</v>
      </c>
      <c r="M21" s="200"/>
      <c r="N21" s="200"/>
      <c r="O21" s="320"/>
      <c r="P21" s="287" t="s">
        <v>24</v>
      </c>
      <c r="Q21" s="289">
        <f>+(Q20+R20+S20)*16</f>
        <v>144</v>
      </c>
      <c r="R21" s="290"/>
      <c r="S21" s="290"/>
      <c r="T21" s="190"/>
      <c r="U21" s="198" t="s">
        <v>24</v>
      </c>
      <c r="V21" s="200">
        <f>+(V20+W20+X20)*16</f>
        <v>96</v>
      </c>
      <c r="W21" s="200"/>
      <c r="X21" s="201"/>
      <c r="Y21" s="190"/>
      <c r="Z21" s="202" t="s">
        <v>24</v>
      </c>
      <c r="AA21" s="200">
        <f>+(AA20+AB20+AC20)*16</f>
        <v>96</v>
      </c>
      <c r="AB21" s="200"/>
      <c r="AC21" s="201"/>
      <c r="AD21" s="333"/>
      <c r="AE21" s="200" t="s">
        <v>24</v>
      </c>
      <c r="AF21" s="200">
        <f>+(AF20+AG20+AH20)*16</f>
        <v>144</v>
      </c>
      <c r="AG21" s="200"/>
      <c r="AH21" s="200"/>
      <c r="AI21" s="335"/>
      <c r="AJ21" s="202" t="s">
        <v>24</v>
      </c>
      <c r="AK21" s="198">
        <f>+(AK20+AL20+AM20)*16</f>
        <v>96</v>
      </c>
      <c r="AL21" s="198"/>
      <c r="AM21" s="198"/>
      <c r="AN21" s="190"/>
    </row>
    <row r="22" spans="1:40" s="23" customFormat="1" ht="10.5" customHeight="1" x14ac:dyDescent="0.25">
      <c r="A22" s="243"/>
      <c r="B22" s="247"/>
      <c r="C22" s="248"/>
      <c r="D22" s="249"/>
      <c r="E22" s="313"/>
      <c r="F22" s="251"/>
      <c r="G22" s="255"/>
      <c r="H22" s="256"/>
      <c r="I22" s="257"/>
      <c r="J22" s="316"/>
      <c r="K22" s="200"/>
      <c r="L22" s="200"/>
      <c r="M22" s="200"/>
      <c r="N22" s="200"/>
      <c r="O22" s="320"/>
      <c r="P22" s="288"/>
      <c r="Q22" s="291"/>
      <c r="R22" s="292"/>
      <c r="S22" s="292"/>
      <c r="T22" s="190"/>
      <c r="U22" s="199"/>
      <c r="V22" s="200"/>
      <c r="W22" s="200"/>
      <c r="X22" s="201"/>
      <c r="Y22" s="190"/>
      <c r="Z22" s="202"/>
      <c r="AA22" s="200"/>
      <c r="AB22" s="200"/>
      <c r="AC22" s="201"/>
      <c r="AD22" s="333"/>
      <c r="AE22" s="200"/>
      <c r="AF22" s="200"/>
      <c r="AG22" s="200"/>
      <c r="AH22" s="200"/>
      <c r="AI22" s="335"/>
      <c r="AJ22" s="202"/>
      <c r="AK22" s="199"/>
      <c r="AL22" s="199"/>
      <c r="AM22" s="199"/>
      <c r="AN22" s="190"/>
    </row>
    <row r="23" spans="1:40" s="93" customFormat="1" ht="16.5" customHeight="1" x14ac:dyDescent="0.25">
      <c r="A23" s="37"/>
      <c r="B23" s="37"/>
      <c r="C23" s="37"/>
      <c r="D23" s="37"/>
      <c r="E23" s="313"/>
      <c r="F23" s="37"/>
      <c r="G23" s="37"/>
      <c r="H23" s="37"/>
      <c r="I23" s="37"/>
      <c r="J23" s="316"/>
      <c r="K23" s="325" t="s">
        <v>72</v>
      </c>
      <c r="L23" s="326"/>
      <c r="M23" s="326"/>
      <c r="N23" s="106"/>
      <c r="O23" s="320"/>
      <c r="P23" s="37"/>
      <c r="Q23" s="37"/>
      <c r="R23" s="37"/>
      <c r="S23" s="37"/>
      <c r="T23" s="190"/>
      <c r="U23" s="37"/>
      <c r="V23" s="37"/>
      <c r="W23" s="37"/>
      <c r="X23" s="37"/>
      <c r="Y23" s="190"/>
      <c r="Z23" s="37"/>
      <c r="AA23" s="37"/>
      <c r="AB23" s="37"/>
      <c r="AC23" s="37"/>
      <c r="AD23" s="333"/>
      <c r="AE23" s="325"/>
      <c r="AF23" s="326"/>
      <c r="AG23" s="326"/>
      <c r="AH23" s="106"/>
      <c r="AI23" s="335"/>
      <c r="AJ23" s="37"/>
      <c r="AK23" s="37"/>
      <c r="AL23" s="37"/>
      <c r="AM23" s="37"/>
      <c r="AN23" s="190"/>
    </row>
    <row r="24" spans="1:40" s="93" customFormat="1" ht="16.5" customHeight="1" x14ac:dyDescent="0.25">
      <c r="A24" s="37"/>
      <c r="B24" s="37"/>
      <c r="C24" s="37"/>
      <c r="D24" s="37"/>
      <c r="E24" s="313"/>
      <c r="F24" s="37"/>
      <c r="G24" s="37"/>
      <c r="H24" s="37"/>
      <c r="I24" s="37"/>
      <c r="J24" s="316"/>
      <c r="K24" s="238" t="s">
        <v>24</v>
      </c>
      <c r="L24" s="239"/>
      <c r="M24" s="239"/>
      <c r="N24" s="107">
        <v>5</v>
      </c>
      <c r="O24" s="320"/>
      <c r="P24" s="37"/>
      <c r="Q24" s="37"/>
      <c r="R24" s="37"/>
      <c r="S24" s="37"/>
      <c r="T24" s="190"/>
      <c r="U24" s="37"/>
      <c r="V24" s="37"/>
      <c r="W24" s="37"/>
      <c r="X24" s="37"/>
      <c r="Y24" s="190"/>
      <c r="Z24" s="37"/>
      <c r="AA24" s="37"/>
      <c r="AB24" s="37"/>
      <c r="AC24" s="37"/>
      <c r="AD24" s="333"/>
      <c r="AE24" s="238"/>
      <c r="AF24" s="239"/>
      <c r="AG24" s="239"/>
      <c r="AH24" s="107"/>
      <c r="AI24" s="335"/>
      <c r="AJ24" s="37"/>
      <c r="AK24" s="37"/>
      <c r="AL24" s="37"/>
      <c r="AM24" s="37"/>
      <c r="AN24" s="190"/>
    </row>
    <row r="25" spans="1:40" s="76" customFormat="1" ht="89.25" customHeight="1" x14ac:dyDescent="0.25">
      <c r="A25" s="268" t="s">
        <v>91</v>
      </c>
      <c r="B25" s="269"/>
      <c r="C25" s="269"/>
      <c r="D25" s="270"/>
      <c r="E25" s="314"/>
      <c r="F25" s="271" t="s">
        <v>92</v>
      </c>
      <c r="G25" s="272"/>
      <c r="H25" s="272"/>
      <c r="I25" s="273"/>
      <c r="J25" s="317"/>
      <c r="K25" s="272" t="s">
        <v>93</v>
      </c>
      <c r="L25" s="272"/>
      <c r="M25" s="272"/>
      <c r="N25" s="272"/>
      <c r="O25" s="321"/>
      <c r="P25" s="303" t="s">
        <v>94</v>
      </c>
      <c r="Q25" s="304"/>
      <c r="R25" s="304"/>
      <c r="S25" s="305"/>
      <c r="T25" s="191"/>
      <c r="U25" s="303" t="s">
        <v>95</v>
      </c>
      <c r="V25" s="304"/>
      <c r="W25" s="304"/>
      <c r="X25" s="305"/>
      <c r="Y25" s="191"/>
      <c r="Z25" s="303" t="s">
        <v>96</v>
      </c>
      <c r="AA25" s="306"/>
      <c r="AB25" s="306"/>
      <c r="AC25" s="305"/>
      <c r="AD25" s="334"/>
      <c r="AE25" s="274" t="s">
        <v>97</v>
      </c>
      <c r="AF25" s="274"/>
      <c r="AG25" s="274"/>
      <c r="AH25" s="274"/>
      <c r="AI25" s="336"/>
      <c r="AJ25" s="197" t="s">
        <v>98</v>
      </c>
      <c r="AK25" s="197"/>
      <c r="AL25" s="197"/>
      <c r="AM25" s="197"/>
      <c r="AN25" s="191"/>
    </row>
    <row r="26" spans="1:40" ht="22.5" customHeight="1" x14ac:dyDescent="0.25">
      <c r="A26" s="35" t="s">
        <v>99</v>
      </c>
      <c r="B26" s="36">
        <v>3</v>
      </c>
      <c r="C26" s="36">
        <v>0</v>
      </c>
      <c r="D26" s="73">
        <v>0</v>
      </c>
      <c r="E26" s="313"/>
      <c r="F26" s="74" t="s">
        <v>100</v>
      </c>
      <c r="G26" s="10">
        <v>3</v>
      </c>
      <c r="H26" s="10">
        <v>0</v>
      </c>
      <c r="I26" s="62">
        <v>0</v>
      </c>
      <c r="J26" s="313"/>
      <c r="K26" s="74" t="s">
        <v>101</v>
      </c>
      <c r="L26" s="10">
        <v>3</v>
      </c>
      <c r="M26" s="10">
        <v>0</v>
      </c>
      <c r="N26" s="62">
        <v>6</v>
      </c>
      <c r="O26" s="319"/>
      <c r="P26" s="52" t="s">
        <v>102</v>
      </c>
      <c r="Q26" s="29">
        <v>3</v>
      </c>
      <c r="R26" s="29">
        <v>1</v>
      </c>
      <c r="S26" s="54">
        <v>2</v>
      </c>
      <c r="T26" s="190"/>
      <c r="U26" s="52" t="s">
        <v>103</v>
      </c>
      <c r="V26" s="29">
        <v>3</v>
      </c>
      <c r="W26" s="29">
        <v>1</v>
      </c>
      <c r="X26" s="54">
        <v>2</v>
      </c>
      <c r="Y26" s="190"/>
      <c r="Z26" s="52" t="s">
        <v>104</v>
      </c>
      <c r="AA26" s="52">
        <v>3</v>
      </c>
      <c r="AB26" s="52">
        <v>1</v>
      </c>
      <c r="AC26" s="52">
        <v>2</v>
      </c>
      <c r="AD26" s="190"/>
      <c r="AE26" s="52" t="s">
        <v>105</v>
      </c>
      <c r="AF26" s="52">
        <v>3</v>
      </c>
      <c r="AG26" s="52">
        <v>1</v>
      </c>
      <c r="AH26" s="52">
        <v>5</v>
      </c>
      <c r="AI26" s="190"/>
      <c r="AJ26" s="52" t="s">
        <v>106</v>
      </c>
      <c r="AK26" s="52">
        <v>3</v>
      </c>
      <c r="AL26" s="52">
        <v>0</v>
      </c>
      <c r="AM26" s="52">
        <v>0</v>
      </c>
      <c r="AN26" s="190"/>
    </row>
    <row r="27" spans="1:40" ht="10.5" customHeight="1" x14ac:dyDescent="0.25">
      <c r="A27" s="258" t="s">
        <v>24</v>
      </c>
      <c r="B27" s="260">
        <f>+(B26+C26+D26)*16</f>
        <v>48</v>
      </c>
      <c r="C27" s="261"/>
      <c r="D27" s="261"/>
      <c r="E27" s="313"/>
      <c r="F27" s="264" t="s">
        <v>24</v>
      </c>
      <c r="G27" s="266">
        <f>+(G26+H26+I26)*16</f>
        <v>48</v>
      </c>
      <c r="H27" s="264"/>
      <c r="I27" s="264"/>
      <c r="J27" s="313"/>
      <c r="K27" s="264" t="s">
        <v>24</v>
      </c>
      <c r="L27" s="266">
        <f>+(L26+M26+N26)*16</f>
        <v>144</v>
      </c>
      <c r="M27" s="264"/>
      <c r="N27" s="264"/>
      <c r="O27" s="319"/>
      <c r="P27" s="223" t="s">
        <v>24</v>
      </c>
      <c r="Q27" s="212">
        <f>+(Q26+R26+S26)*16</f>
        <v>96</v>
      </c>
      <c r="R27" s="212"/>
      <c r="S27" s="213"/>
      <c r="T27" s="190"/>
      <c r="U27" s="223" t="s">
        <v>24</v>
      </c>
      <c r="V27" s="212">
        <f>+(V26+W26+X26)*16</f>
        <v>96</v>
      </c>
      <c r="W27" s="212"/>
      <c r="X27" s="213"/>
      <c r="Y27" s="190"/>
      <c r="Z27" s="203" t="s">
        <v>24</v>
      </c>
      <c r="AA27" s="222">
        <f>+(AA26+AB26+AC26)*16</f>
        <v>96</v>
      </c>
      <c r="AB27" s="223"/>
      <c r="AC27" s="224"/>
      <c r="AD27" s="190"/>
      <c r="AE27" s="203" t="s">
        <v>24</v>
      </c>
      <c r="AF27" s="222">
        <f>+(AF26+AG26+AH26)*16</f>
        <v>144</v>
      </c>
      <c r="AG27" s="223"/>
      <c r="AH27" s="224"/>
      <c r="AI27" s="190"/>
      <c r="AJ27" s="203" t="s">
        <v>24</v>
      </c>
      <c r="AK27" s="222">
        <f>+(AK26+AL26+AM26)*16</f>
        <v>48</v>
      </c>
      <c r="AL27" s="223"/>
      <c r="AM27" s="224"/>
      <c r="AN27" s="190"/>
    </row>
    <row r="28" spans="1:40" ht="10.5" customHeight="1" x14ac:dyDescent="0.25">
      <c r="A28" s="259"/>
      <c r="B28" s="262"/>
      <c r="C28" s="263"/>
      <c r="D28" s="263"/>
      <c r="E28" s="313"/>
      <c r="F28" s="265"/>
      <c r="G28" s="267"/>
      <c r="H28" s="265"/>
      <c r="I28" s="265"/>
      <c r="J28" s="313"/>
      <c r="K28" s="265"/>
      <c r="L28" s="267"/>
      <c r="M28" s="265"/>
      <c r="N28" s="265"/>
      <c r="O28" s="319"/>
      <c r="P28" s="226"/>
      <c r="Q28" s="212"/>
      <c r="R28" s="212"/>
      <c r="S28" s="213"/>
      <c r="T28" s="190"/>
      <c r="U28" s="226"/>
      <c r="V28" s="212"/>
      <c r="W28" s="212"/>
      <c r="X28" s="213"/>
      <c r="Y28" s="190"/>
      <c r="Z28" s="204"/>
      <c r="AA28" s="225"/>
      <c r="AB28" s="226"/>
      <c r="AC28" s="227"/>
      <c r="AD28" s="190"/>
      <c r="AE28" s="204"/>
      <c r="AF28" s="225"/>
      <c r="AG28" s="226"/>
      <c r="AH28" s="227"/>
      <c r="AI28" s="190"/>
      <c r="AJ28" s="204"/>
      <c r="AK28" s="225"/>
      <c r="AL28" s="226"/>
      <c r="AM28" s="227"/>
      <c r="AN28" s="190"/>
    </row>
    <row r="29" spans="1:40" s="23" customFormat="1" ht="30" customHeight="1" x14ac:dyDescent="0.25">
      <c r="A29" s="85"/>
      <c r="B29" s="86"/>
      <c r="C29" s="86"/>
      <c r="D29" s="86"/>
      <c r="E29" s="313"/>
      <c r="F29" s="86"/>
      <c r="G29" s="86"/>
      <c r="H29" s="86"/>
      <c r="I29" s="86"/>
      <c r="J29" s="313"/>
      <c r="K29" s="86"/>
      <c r="L29" s="86"/>
      <c r="M29" s="86"/>
      <c r="N29" s="86"/>
      <c r="O29" s="319"/>
      <c r="P29" s="87"/>
      <c r="Q29" s="87"/>
      <c r="R29" s="87"/>
      <c r="S29" s="87"/>
      <c r="T29" s="190"/>
      <c r="U29" s="87"/>
      <c r="V29" s="87"/>
      <c r="W29" s="87"/>
      <c r="X29" s="87"/>
      <c r="Y29" s="190"/>
      <c r="Z29" s="87"/>
      <c r="AA29" s="87"/>
      <c r="AB29" s="87"/>
      <c r="AC29" s="87"/>
      <c r="AD29" s="190"/>
      <c r="AE29" s="87"/>
      <c r="AF29" s="87"/>
      <c r="AG29" s="87"/>
      <c r="AH29" s="87"/>
      <c r="AI29" s="190"/>
      <c r="AJ29" s="15"/>
      <c r="AK29" s="15"/>
      <c r="AL29" s="15"/>
      <c r="AM29" s="15"/>
      <c r="AN29" s="190"/>
    </row>
    <row r="30" spans="1:40" s="23" customFormat="1" ht="41.25" customHeight="1" x14ac:dyDescent="0.25">
      <c r="A30" s="85"/>
      <c r="B30" s="86"/>
      <c r="C30" s="86"/>
      <c r="D30" s="86"/>
      <c r="E30" s="313"/>
      <c r="F30" s="86"/>
      <c r="G30" s="86"/>
      <c r="H30" s="86"/>
      <c r="I30" s="86"/>
      <c r="J30" s="313"/>
      <c r="O30" s="319"/>
      <c r="T30" s="190"/>
      <c r="Y30" s="190"/>
      <c r="AD30" s="190"/>
      <c r="AI30" s="190"/>
      <c r="AJ30" s="240" t="s">
        <v>107</v>
      </c>
      <c r="AK30" s="241"/>
      <c r="AL30" s="241"/>
      <c r="AM30" s="88">
        <f>+(AK31+AL31+AM31)*16</f>
        <v>240</v>
      </c>
      <c r="AN30" s="190"/>
    </row>
    <row r="31" spans="1:40" ht="27.75" customHeight="1" thickBot="1" x14ac:dyDescent="0.3">
      <c r="A31" s="85"/>
      <c r="B31" s="37"/>
      <c r="C31" s="37"/>
      <c r="D31" s="37"/>
      <c r="E31" s="313"/>
      <c r="F31" s="86"/>
      <c r="G31" s="37"/>
      <c r="H31" s="37"/>
      <c r="I31" s="37"/>
      <c r="J31" s="313"/>
      <c r="K31" s="1"/>
      <c r="L31" s="1"/>
      <c r="M31" s="1"/>
      <c r="O31" s="319"/>
      <c r="P31" s="1"/>
      <c r="Q31" s="1"/>
      <c r="R31" s="1"/>
      <c r="T31" s="190"/>
      <c r="U31" s="1"/>
      <c r="V31" s="1"/>
      <c r="W31" s="1"/>
      <c r="Y31" s="190"/>
      <c r="Z31" s="1"/>
      <c r="AA31" s="1"/>
      <c r="AB31" s="1"/>
      <c r="AD31" s="190"/>
      <c r="AE31" s="1"/>
      <c r="AF31" s="1"/>
      <c r="AG31" s="1"/>
      <c r="AI31" s="190"/>
      <c r="AJ31" s="64" t="s">
        <v>24</v>
      </c>
      <c r="AK31" s="57">
        <v>2</v>
      </c>
      <c r="AL31" s="57">
        <v>0</v>
      </c>
      <c r="AM31" s="68">
        <v>13</v>
      </c>
      <c r="AN31" s="190"/>
    </row>
    <row r="32" spans="1:40" ht="66" hidden="1" customHeight="1" x14ac:dyDescent="0.25">
      <c r="A32" s="38"/>
      <c r="B32" s="39"/>
      <c r="C32" s="39"/>
      <c r="D32" s="39"/>
      <c r="E32" s="313"/>
      <c r="F32" s="39"/>
      <c r="G32" s="39"/>
      <c r="H32" s="39"/>
      <c r="I32" s="39"/>
      <c r="J32" s="313"/>
      <c r="K32" s="39"/>
      <c r="L32" s="39"/>
      <c r="M32" s="39"/>
      <c r="N32" s="39"/>
      <c r="O32" s="319"/>
      <c r="P32" s="1"/>
      <c r="Q32" s="1"/>
      <c r="R32" s="1"/>
      <c r="T32" s="190"/>
      <c r="U32" s="331"/>
      <c r="V32" s="331"/>
      <c r="W32" s="331"/>
      <c r="X32" s="331"/>
      <c r="Y32" s="190"/>
      <c r="Z32" s="1"/>
      <c r="AA32" s="1"/>
      <c r="AB32" s="1"/>
      <c r="AD32" s="190"/>
      <c r="AE32" s="331"/>
      <c r="AF32" s="331"/>
      <c r="AG32" s="331"/>
      <c r="AH32" s="331"/>
      <c r="AI32" s="190"/>
      <c r="AJ32" s="193" t="e">
        <f>#REF!</f>
        <v>#REF!</v>
      </c>
      <c r="AK32" s="193"/>
      <c r="AL32" s="193"/>
      <c r="AM32" s="193"/>
      <c r="AN32" s="190"/>
    </row>
    <row r="33" spans="1:40" ht="18" hidden="1" customHeight="1" x14ac:dyDescent="0.25">
      <c r="A33" s="40"/>
      <c r="B33" s="41"/>
      <c r="C33" s="41"/>
      <c r="D33" s="41"/>
      <c r="E33" s="313"/>
      <c r="F33" s="41"/>
      <c r="G33" s="41"/>
      <c r="H33" s="41"/>
      <c r="I33" s="41"/>
      <c r="J33" s="313"/>
      <c r="K33" s="41"/>
      <c r="L33" s="41"/>
      <c r="M33" s="41"/>
      <c r="N33" s="41"/>
      <c r="O33" s="319"/>
      <c r="P33" s="2"/>
      <c r="Q33" s="2"/>
      <c r="R33" s="2"/>
      <c r="S33" s="2"/>
      <c r="T33" s="190"/>
      <c r="U33" s="331"/>
      <c r="V33" s="331"/>
      <c r="W33" s="331"/>
      <c r="X33" s="331"/>
      <c r="Y33" s="190"/>
      <c r="Z33" s="14"/>
      <c r="AA33" s="14"/>
      <c r="AB33" s="14"/>
      <c r="AC33" s="14"/>
      <c r="AD33" s="190"/>
      <c r="AE33" s="331"/>
      <c r="AF33" s="331"/>
      <c r="AG33" s="331"/>
      <c r="AH33" s="331"/>
      <c r="AI33" s="190"/>
      <c r="AJ33" s="329" t="e">
        <f>+#REF!</f>
        <v>#REF!</v>
      </c>
      <c r="AK33" s="329"/>
      <c r="AL33" s="330"/>
      <c r="AM33" s="69">
        <v>3</v>
      </c>
      <c r="AN33" s="190"/>
    </row>
    <row r="34" spans="1:40" ht="18" hidden="1" customHeight="1" x14ac:dyDescent="0.25">
      <c r="A34" s="40"/>
      <c r="B34" s="41"/>
      <c r="C34" s="41"/>
      <c r="D34" s="41"/>
      <c r="E34" s="313"/>
      <c r="F34" s="41"/>
      <c r="G34" s="41"/>
      <c r="H34" s="41"/>
      <c r="I34" s="41"/>
      <c r="J34" s="313"/>
      <c r="K34" s="41"/>
      <c r="L34" s="41"/>
      <c r="M34" s="41"/>
      <c r="N34" s="41"/>
      <c r="O34" s="319"/>
      <c r="P34" s="2"/>
      <c r="Q34" s="2"/>
      <c r="R34" s="2"/>
      <c r="S34" s="2"/>
      <c r="T34" s="190"/>
      <c r="U34" s="14"/>
      <c r="V34" s="14"/>
      <c r="W34" s="14"/>
      <c r="X34" s="14"/>
      <c r="Y34" s="190"/>
      <c r="Z34" s="14"/>
      <c r="AA34" s="14"/>
      <c r="AB34" s="14"/>
      <c r="AC34" s="14"/>
      <c r="AD34" s="190"/>
      <c r="AE34" s="71"/>
      <c r="AF34" s="12"/>
      <c r="AG34" s="12"/>
      <c r="AH34" s="12"/>
      <c r="AI34" s="190"/>
      <c r="AJ34" s="2"/>
      <c r="AK34" s="2"/>
      <c r="AL34" s="2"/>
      <c r="AM34" s="2"/>
      <c r="AN34" s="190"/>
    </row>
    <row r="35" spans="1:40" ht="66.75" hidden="1" customHeight="1" x14ac:dyDescent="0.25">
      <c r="A35" s="42"/>
      <c r="B35" s="43"/>
      <c r="C35" s="43"/>
      <c r="D35" s="43"/>
      <c r="E35" s="313"/>
      <c r="F35" s="44"/>
      <c r="G35" s="44"/>
      <c r="H35" s="44"/>
      <c r="I35" s="44"/>
      <c r="J35" s="313"/>
      <c r="K35" s="344" t="s">
        <v>108</v>
      </c>
      <c r="L35" s="344"/>
      <c r="M35" s="344"/>
      <c r="N35" s="344"/>
      <c r="O35" s="319"/>
      <c r="P35" s="332" t="s">
        <v>109</v>
      </c>
      <c r="Q35" s="332"/>
      <c r="R35" s="332"/>
      <c r="S35" s="332"/>
      <c r="T35" s="190"/>
      <c r="U35" s="332" t="s">
        <v>110</v>
      </c>
      <c r="V35" s="332"/>
      <c r="W35" s="332"/>
      <c r="X35" s="332"/>
      <c r="Y35" s="190"/>
      <c r="Z35" s="332" t="s">
        <v>111</v>
      </c>
      <c r="AA35" s="332"/>
      <c r="AB35" s="332"/>
      <c r="AC35" s="332"/>
      <c r="AD35" s="190"/>
      <c r="AE35" s="332" t="s">
        <v>112</v>
      </c>
      <c r="AF35" s="332"/>
      <c r="AG35" s="332"/>
      <c r="AH35" s="332"/>
      <c r="AI35" s="190"/>
      <c r="AJ35" s="193" t="str">
        <f>AE2</f>
        <v xml:space="preserve">DIGITAL MARKETING &amp; E-BUSINESS  </v>
      </c>
      <c r="AK35" s="193"/>
      <c r="AL35" s="193"/>
      <c r="AM35" s="193"/>
      <c r="AN35" s="190"/>
    </row>
    <row r="36" spans="1:40" ht="18" hidden="1" customHeight="1" thickBot="1" x14ac:dyDescent="0.3">
      <c r="A36" s="42"/>
      <c r="B36" s="43"/>
      <c r="C36" s="43"/>
      <c r="D36" s="43"/>
      <c r="E36" s="313"/>
      <c r="F36" s="44"/>
      <c r="G36" s="44"/>
      <c r="H36" s="44"/>
      <c r="I36" s="44"/>
      <c r="J36" s="313"/>
      <c r="K36" s="342" t="s">
        <v>113</v>
      </c>
      <c r="L36" s="342"/>
      <c r="M36" s="343"/>
      <c r="N36" s="56">
        <v>5</v>
      </c>
      <c r="O36" s="319"/>
      <c r="P36" s="327" t="s">
        <v>113</v>
      </c>
      <c r="Q36" s="327"/>
      <c r="R36" s="328"/>
      <c r="S36" s="63">
        <v>5</v>
      </c>
      <c r="T36" s="190"/>
      <c r="U36" s="327" t="s">
        <v>113</v>
      </c>
      <c r="V36" s="327"/>
      <c r="W36" s="328"/>
      <c r="X36" s="63">
        <v>5</v>
      </c>
      <c r="Y36" s="190"/>
      <c r="Z36" s="327" t="s">
        <v>114</v>
      </c>
      <c r="AA36" s="327"/>
      <c r="AB36" s="328"/>
      <c r="AC36" s="63">
        <v>5</v>
      </c>
      <c r="AD36" s="190"/>
      <c r="AE36" s="327" t="s">
        <v>114</v>
      </c>
      <c r="AF36" s="327"/>
      <c r="AG36" s="328"/>
      <c r="AH36" s="63">
        <v>5</v>
      </c>
      <c r="AI36" s="190"/>
      <c r="AJ36" s="329" t="str">
        <f>+AE3</f>
        <v>PP-07-EBDMKT</v>
      </c>
      <c r="AK36" s="329"/>
      <c r="AL36" s="330"/>
      <c r="AM36" s="69">
        <v>3</v>
      </c>
      <c r="AN36" s="190"/>
    </row>
    <row r="37" spans="1:40" ht="18" hidden="1" customHeight="1" x14ac:dyDescent="0.25">
      <c r="A37" s="42"/>
      <c r="B37" s="43"/>
      <c r="C37" s="43"/>
      <c r="D37" s="43"/>
      <c r="E37" s="313"/>
      <c r="F37" s="43"/>
      <c r="G37" s="43"/>
      <c r="H37" s="43"/>
      <c r="I37" s="43"/>
      <c r="J37" s="313"/>
      <c r="K37" s="41"/>
      <c r="L37" s="41"/>
      <c r="M37" s="41"/>
      <c r="N37" s="41"/>
      <c r="O37" s="319"/>
      <c r="P37" s="2"/>
      <c r="Q37" s="2"/>
      <c r="R37" s="2"/>
      <c r="S37" s="2"/>
      <c r="T37" s="190"/>
      <c r="U37" s="1"/>
      <c r="V37" s="1"/>
      <c r="W37" s="1"/>
      <c r="Y37" s="190"/>
      <c r="Z37" s="14"/>
      <c r="AA37" s="14"/>
      <c r="AB37" s="14"/>
      <c r="AC37" s="14"/>
      <c r="AD37" s="190"/>
      <c r="AE37" s="2"/>
      <c r="AF37" s="2"/>
      <c r="AG37" s="2"/>
      <c r="AH37" s="2"/>
      <c r="AI37" s="190"/>
      <c r="AJ37" s="1"/>
      <c r="AK37" s="1"/>
      <c r="AL37" s="1"/>
      <c r="AN37" s="190"/>
    </row>
    <row r="38" spans="1:40" ht="50.25" hidden="1" customHeight="1" x14ac:dyDescent="0.25">
      <c r="A38" s="236"/>
      <c r="B38" s="237"/>
      <c r="C38" s="237"/>
      <c r="D38" s="237"/>
      <c r="E38" s="313"/>
      <c r="F38" s="237"/>
      <c r="G38" s="237"/>
      <c r="H38" s="237"/>
      <c r="I38" s="237"/>
      <c r="J38" s="313"/>
      <c r="K38" s="237"/>
      <c r="L38" s="237"/>
      <c r="M38" s="237"/>
      <c r="N38" s="237"/>
      <c r="O38" s="319"/>
      <c r="P38" s="196"/>
      <c r="Q38" s="196"/>
      <c r="R38" s="196"/>
      <c r="S38" s="196"/>
      <c r="T38" s="190"/>
      <c r="U38" s="196"/>
      <c r="V38" s="196"/>
      <c r="W38" s="196"/>
      <c r="X38" s="196"/>
      <c r="Y38" s="190"/>
      <c r="Z38" s="196"/>
      <c r="AA38" s="196"/>
      <c r="AB38" s="196"/>
      <c r="AC38" s="196"/>
      <c r="AD38" s="190"/>
      <c r="AE38" s="1"/>
      <c r="AF38" s="1"/>
      <c r="AG38" s="1"/>
      <c r="AI38" s="190"/>
      <c r="AJ38" s="193" t="str">
        <f>Z9</f>
        <v xml:space="preserve">GERENCIA DE PRECIOS Y CANALES DE DISTRIBUCIÓN </v>
      </c>
      <c r="AK38" s="193"/>
      <c r="AL38" s="193"/>
      <c r="AM38" s="193"/>
      <c r="AN38" s="190"/>
    </row>
    <row r="39" spans="1:40" ht="15" hidden="1" customHeight="1" thickBot="1" x14ac:dyDescent="0.3">
      <c r="A39" s="45"/>
      <c r="B39" s="46"/>
      <c r="C39" s="46"/>
      <c r="D39" s="46"/>
      <c r="E39" s="313"/>
      <c r="F39" s="43"/>
      <c r="G39" s="43"/>
      <c r="H39" s="43"/>
      <c r="I39" s="41"/>
      <c r="J39" s="313"/>
      <c r="K39" s="39"/>
      <c r="L39" s="39"/>
      <c r="M39" s="39"/>
      <c r="N39" s="39"/>
      <c r="O39" s="319"/>
      <c r="P39" s="1"/>
      <c r="Q39" s="1"/>
      <c r="R39" s="1"/>
      <c r="T39" s="190"/>
      <c r="U39" s="1"/>
      <c r="V39" s="1"/>
      <c r="W39" s="1"/>
      <c r="Y39" s="190"/>
      <c r="Z39" s="1"/>
      <c r="AA39" s="1"/>
      <c r="AB39" s="1"/>
      <c r="AD39" s="190"/>
      <c r="AE39" s="1"/>
      <c r="AF39" s="1"/>
      <c r="AG39" s="1"/>
      <c r="AI39" s="190"/>
      <c r="AJ39" s="194" t="str">
        <f>+Z10</f>
        <v>PP-06-GERPRE</v>
      </c>
      <c r="AK39" s="194"/>
      <c r="AL39" s="195"/>
      <c r="AM39" s="70">
        <v>6</v>
      </c>
      <c r="AN39" s="190"/>
    </row>
    <row r="40" spans="1:40" ht="15" customHeight="1" thickBot="1" x14ac:dyDescent="0.3">
      <c r="A40" s="94"/>
      <c r="B40" s="95"/>
      <c r="C40" s="95"/>
      <c r="D40" s="95"/>
      <c r="E40" s="313"/>
      <c r="F40" s="94"/>
      <c r="G40" s="95"/>
      <c r="H40" s="95"/>
      <c r="I40" s="95"/>
      <c r="J40" s="313"/>
      <c r="K40" s="94"/>
      <c r="L40" s="95"/>
      <c r="M40" s="95"/>
      <c r="N40" s="95"/>
      <c r="O40" s="319"/>
      <c r="P40" s="94"/>
      <c r="Q40" s="95"/>
      <c r="R40" s="95"/>
      <c r="S40" s="95"/>
      <c r="T40" s="190"/>
      <c r="U40" s="94"/>
      <c r="V40" s="95"/>
      <c r="W40" s="95"/>
      <c r="X40" s="95"/>
      <c r="Y40" s="190"/>
      <c r="Z40" s="94"/>
      <c r="AA40" s="95"/>
      <c r="AB40" s="95"/>
      <c r="AC40" s="95"/>
      <c r="AD40" s="190"/>
      <c r="AE40" s="94"/>
      <c r="AF40" s="95"/>
      <c r="AG40" s="95"/>
      <c r="AH40" s="95"/>
      <c r="AI40" s="190"/>
      <c r="AJ40" s="71"/>
      <c r="AK40" s="71"/>
      <c r="AL40" s="71"/>
      <c r="AM40" s="12"/>
      <c r="AN40" s="190"/>
    </row>
    <row r="41" spans="1:40" ht="9.75" customHeight="1" x14ac:dyDescent="0.25">
      <c r="A41" s="228" t="s">
        <v>115</v>
      </c>
      <c r="B41" s="229"/>
      <c r="C41" s="232">
        <f>+B7+B11+B27+B15+B4+B21</f>
        <v>720</v>
      </c>
      <c r="D41" s="233"/>
      <c r="E41" s="313"/>
      <c r="F41" s="229" t="s">
        <v>115</v>
      </c>
      <c r="G41" s="229"/>
      <c r="H41" s="232">
        <f>+G27+G7+G15+G11+B21+G4</f>
        <v>720</v>
      </c>
      <c r="I41" s="233"/>
      <c r="J41" s="313"/>
      <c r="K41" s="229" t="s">
        <v>115</v>
      </c>
      <c r="L41" s="229"/>
      <c r="M41" s="232">
        <f>+L15+L21+L11+L4+L7+L27</f>
        <v>720</v>
      </c>
      <c r="N41" s="233"/>
      <c r="O41" s="319"/>
      <c r="P41" s="183" t="s">
        <v>115</v>
      </c>
      <c r="Q41" s="183"/>
      <c r="R41" s="185">
        <f>+Q15+Q27+Q4+Q7+Q21+Q11+S17</f>
        <v>720</v>
      </c>
      <c r="S41" s="186"/>
      <c r="T41" s="190"/>
      <c r="U41" s="183" t="s">
        <v>115</v>
      </c>
      <c r="V41" s="183"/>
      <c r="W41" s="185">
        <f>+V7+V15+V11+V4+V21+V27+X17</f>
        <v>720</v>
      </c>
      <c r="X41" s="186"/>
      <c r="Y41" s="190"/>
      <c r="Z41" s="183" t="s">
        <v>115</v>
      </c>
      <c r="AA41" s="183"/>
      <c r="AB41" s="185">
        <f>+AA27+AA15+AA11+AA21+AA4+AA7+AC17</f>
        <v>720</v>
      </c>
      <c r="AC41" s="186"/>
      <c r="AD41" s="190"/>
      <c r="AE41" s="183" t="s">
        <v>115</v>
      </c>
      <c r="AF41" s="183"/>
      <c r="AG41" s="185">
        <f>+AF15+AF11+AF21+AF7+AF4+AF27+AH23</f>
        <v>720</v>
      </c>
      <c r="AH41" s="186"/>
      <c r="AI41" s="190"/>
      <c r="AJ41" s="183" t="s">
        <v>115</v>
      </c>
      <c r="AK41" s="183"/>
      <c r="AL41" s="185">
        <f>AK27+AK15+AK11+AK7+AK4+AK21+AM30</f>
        <v>720</v>
      </c>
      <c r="AM41" s="186"/>
      <c r="AN41" s="190"/>
    </row>
    <row r="42" spans="1:40" ht="20.25" customHeight="1" thickBot="1" x14ac:dyDescent="0.3">
      <c r="A42" s="230"/>
      <c r="B42" s="231"/>
      <c r="C42" s="234"/>
      <c r="D42" s="235"/>
      <c r="E42" s="313"/>
      <c r="F42" s="231"/>
      <c r="G42" s="231"/>
      <c r="H42" s="234"/>
      <c r="I42" s="235"/>
      <c r="J42" s="313"/>
      <c r="K42" s="231"/>
      <c r="L42" s="231"/>
      <c r="M42" s="234"/>
      <c r="N42" s="235"/>
      <c r="O42" s="319"/>
      <c r="P42" s="184"/>
      <c r="Q42" s="184"/>
      <c r="R42" s="187"/>
      <c r="S42" s="188"/>
      <c r="T42" s="190"/>
      <c r="U42" s="184"/>
      <c r="V42" s="184"/>
      <c r="W42" s="187"/>
      <c r="X42" s="188"/>
      <c r="Y42" s="190"/>
      <c r="Z42" s="184"/>
      <c r="AA42" s="184"/>
      <c r="AB42" s="187"/>
      <c r="AC42" s="188"/>
      <c r="AD42" s="190"/>
      <c r="AE42" s="184"/>
      <c r="AF42" s="184"/>
      <c r="AG42" s="187"/>
      <c r="AH42" s="188"/>
      <c r="AI42" s="190"/>
      <c r="AJ42" s="184"/>
      <c r="AK42" s="184"/>
      <c r="AL42" s="187"/>
      <c r="AM42" s="188"/>
      <c r="AN42" s="190"/>
    </row>
    <row r="43" spans="1:40" ht="20.25" customHeight="1" thickBot="1" x14ac:dyDescent="0.3">
      <c r="A43" s="47"/>
      <c r="B43" s="48"/>
      <c r="C43" s="49"/>
      <c r="D43" s="49"/>
      <c r="E43" s="313"/>
      <c r="F43" s="48"/>
      <c r="G43" s="48"/>
      <c r="H43" s="49"/>
      <c r="I43" s="49"/>
      <c r="J43" s="313"/>
      <c r="K43" s="48"/>
      <c r="L43" s="48"/>
      <c r="M43" s="49"/>
      <c r="N43" s="49"/>
      <c r="O43" s="319"/>
      <c r="P43" s="26"/>
      <c r="Q43" s="26"/>
      <c r="R43" s="27"/>
      <c r="S43" s="27"/>
      <c r="T43" s="190"/>
      <c r="U43" s="26"/>
      <c r="V43" s="26"/>
      <c r="W43" s="27"/>
      <c r="X43" s="27"/>
      <c r="Y43" s="190"/>
      <c r="Z43" s="26"/>
      <c r="AA43" s="26"/>
      <c r="AB43" s="27"/>
      <c r="AC43" s="27"/>
      <c r="AD43" s="190"/>
      <c r="AE43" s="26"/>
      <c r="AF43" s="26"/>
      <c r="AG43" s="27"/>
      <c r="AH43" s="27"/>
      <c r="AI43" s="190"/>
      <c r="AJ43" s="26"/>
      <c r="AK43" s="26"/>
      <c r="AL43" s="27"/>
      <c r="AM43" s="27"/>
      <c r="AN43" s="190"/>
    </row>
    <row r="44" spans="1:40" ht="30.75" customHeight="1" thickBot="1" x14ac:dyDescent="0.3">
      <c r="A44" s="20" t="s">
        <v>116</v>
      </c>
      <c r="B44" s="21">
        <f>+B3+B14+B20+B10+B6+B26</f>
        <v>18</v>
      </c>
      <c r="C44" s="22">
        <f>+C3+C14+C20+C10+C6+C26</f>
        <v>2</v>
      </c>
      <c r="D44" s="58">
        <f>+D3+D14+D20+D10+D6+D26</f>
        <v>25</v>
      </c>
      <c r="E44" s="313"/>
      <c r="F44" s="65" t="s">
        <v>116</v>
      </c>
      <c r="G44" s="21">
        <f>+G10+G14+G20+G3+G6+G26</f>
        <v>18</v>
      </c>
      <c r="H44" s="22">
        <f>+H10+H14+H20+H3+H6+H26</f>
        <v>1</v>
      </c>
      <c r="I44" s="58">
        <f>+I10+I14+I20+I3+I6+I26</f>
        <v>26</v>
      </c>
      <c r="J44" s="313"/>
      <c r="K44" s="65" t="s">
        <v>116</v>
      </c>
      <c r="L44" s="21">
        <f>+L10+L14+L20+L6+L3+L26</f>
        <v>18</v>
      </c>
      <c r="M44" s="22">
        <f>+M10+M14+M20+M6+M3+M26</f>
        <v>2</v>
      </c>
      <c r="N44" s="58">
        <f>+N10+N14+N20+N6+N3+N26</f>
        <v>25</v>
      </c>
      <c r="O44" s="319"/>
      <c r="P44" s="65" t="s">
        <v>116</v>
      </c>
      <c r="Q44" s="21">
        <f>+Q10+Q14+Q26+Q6+Q3+Q20</f>
        <v>18</v>
      </c>
      <c r="R44" s="22">
        <f>+R10+R14+R26+R6+R3+R20</f>
        <v>2</v>
      </c>
      <c r="S44" s="108">
        <f>+S10+S14+S26+S6+S3+S20</f>
        <v>17.5</v>
      </c>
      <c r="T44" s="190"/>
      <c r="U44" s="65" t="s">
        <v>116</v>
      </c>
      <c r="V44" s="21">
        <f>+V6+V14+V26+V10+V3+V20</f>
        <v>18</v>
      </c>
      <c r="W44" s="22">
        <f>+W6+W14+W26+W10+W3+W20</f>
        <v>2</v>
      </c>
      <c r="X44" s="108">
        <f>+X6+X14+X26+X10+X3+X20</f>
        <v>17.5</v>
      </c>
      <c r="Y44" s="190"/>
      <c r="Z44" s="65" t="s">
        <v>116</v>
      </c>
      <c r="AA44" s="21">
        <f>+AA6+AA14+AA26+AA10+AA3+AA20</f>
        <v>18</v>
      </c>
      <c r="AB44" s="22">
        <f>+AB6+AB14+AB26+AB10+AB3+AB20</f>
        <v>3</v>
      </c>
      <c r="AC44" s="108">
        <f>+AC6+AC14+AC26+AC10+AC3+AC20</f>
        <v>18</v>
      </c>
      <c r="AD44" s="190"/>
      <c r="AE44" s="65" t="s">
        <v>116</v>
      </c>
      <c r="AF44" s="21">
        <f>+AF6+AF14+AF26+AF10+AF3+AF20</f>
        <v>18</v>
      </c>
      <c r="AG44" s="22">
        <f>+AG6+AG14+AG26+AG10+AG3+AG20</f>
        <v>2</v>
      </c>
      <c r="AH44" s="58">
        <f>+AH6+AH14+AH26+AH10+AH3+AH20</f>
        <v>25</v>
      </c>
      <c r="AI44" s="190"/>
      <c r="AJ44" s="65" t="s">
        <v>116</v>
      </c>
      <c r="AK44" s="21">
        <f>+AK6+AK14+AK26+AK10+AK3+AK20+AK31</f>
        <v>18</v>
      </c>
      <c r="AL44" s="22">
        <f>+AL6+AL14+AL26+AL10+AL3+AL20+AL31</f>
        <v>2</v>
      </c>
      <c r="AM44" s="58">
        <f>+AM6+AM14+AM26+AM10+AM3+AM20+AM31</f>
        <v>25</v>
      </c>
      <c r="AN44" s="190"/>
    </row>
    <row r="45" spans="1:40" ht="27.75" customHeight="1" x14ac:dyDescent="0.25">
      <c r="A45" s="19" t="s">
        <v>117</v>
      </c>
      <c r="B45" s="17">
        <f>+B44*16</f>
        <v>288</v>
      </c>
      <c r="C45" s="18">
        <f t="shared" ref="C45:D45" si="0">+C44*16</f>
        <v>32</v>
      </c>
      <c r="D45" s="59">
        <f t="shared" si="0"/>
        <v>400</v>
      </c>
      <c r="E45" s="313"/>
      <c r="F45" s="66" t="s">
        <v>117</v>
      </c>
      <c r="G45" s="17">
        <f>+G44*16</f>
        <v>288</v>
      </c>
      <c r="H45" s="18">
        <f t="shared" ref="H45:I45" si="1">+H44*16</f>
        <v>16</v>
      </c>
      <c r="I45" s="59">
        <f t="shared" si="1"/>
        <v>416</v>
      </c>
      <c r="J45" s="313"/>
      <c r="K45" s="66" t="s">
        <v>117</v>
      </c>
      <c r="L45" s="17">
        <f>+L44*16</f>
        <v>288</v>
      </c>
      <c r="M45" s="18">
        <f t="shared" ref="M45" si="2">+M44*16</f>
        <v>32</v>
      </c>
      <c r="N45" s="59">
        <f>+N44*16</f>
        <v>400</v>
      </c>
      <c r="O45" s="319"/>
      <c r="P45" s="66" t="s">
        <v>117</v>
      </c>
      <c r="Q45" s="17">
        <f>+Q44*16</f>
        <v>288</v>
      </c>
      <c r="R45" s="18">
        <f t="shared" ref="R45:S45" si="3">+R44*16</f>
        <v>32</v>
      </c>
      <c r="S45" s="59">
        <f t="shared" si="3"/>
        <v>280</v>
      </c>
      <c r="T45" s="190"/>
      <c r="U45" s="66" t="s">
        <v>117</v>
      </c>
      <c r="V45" s="17">
        <f>+V44*16</f>
        <v>288</v>
      </c>
      <c r="W45" s="18">
        <f t="shared" ref="W45:X45" si="4">+W44*16</f>
        <v>32</v>
      </c>
      <c r="X45" s="59">
        <f t="shared" si="4"/>
        <v>280</v>
      </c>
      <c r="Y45" s="190"/>
      <c r="Z45" s="66" t="s">
        <v>117</v>
      </c>
      <c r="AA45" s="17">
        <f>+AA44*16</f>
        <v>288</v>
      </c>
      <c r="AB45" s="18">
        <f t="shared" ref="AB45:AC45" si="5">+AB44*16</f>
        <v>48</v>
      </c>
      <c r="AC45" s="59">
        <f t="shared" si="5"/>
        <v>288</v>
      </c>
      <c r="AD45" s="190"/>
      <c r="AE45" s="66" t="s">
        <v>117</v>
      </c>
      <c r="AF45" s="17">
        <f>+AF44*16</f>
        <v>288</v>
      </c>
      <c r="AG45" s="18">
        <f t="shared" ref="AG45:AH45" si="6">+AG44*16</f>
        <v>32</v>
      </c>
      <c r="AH45" s="59">
        <f t="shared" si="6"/>
        <v>400</v>
      </c>
      <c r="AI45" s="190"/>
      <c r="AJ45" s="66" t="s">
        <v>117</v>
      </c>
      <c r="AK45" s="17">
        <f>+AK44*16</f>
        <v>288</v>
      </c>
      <c r="AL45" s="18">
        <f t="shared" ref="AL45:AM45" si="7">+AL44*16</f>
        <v>32</v>
      </c>
      <c r="AM45" s="59">
        <f t="shared" si="7"/>
        <v>400</v>
      </c>
      <c r="AN45" s="190"/>
    </row>
    <row r="46" spans="1:40" ht="19.899999999999999" customHeight="1" thickBot="1" x14ac:dyDescent="0.3">
      <c r="A46" s="119" t="s">
        <v>118</v>
      </c>
      <c r="B46" s="113" t="s">
        <v>119</v>
      </c>
      <c r="C46" s="115" t="s">
        <v>120</v>
      </c>
      <c r="D46" s="117" t="s">
        <v>121</v>
      </c>
      <c r="E46" s="315"/>
      <c r="F46" s="119" t="s">
        <v>118</v>
      </c>
      <c r="G46" s="113" t="s">
        <v>119</v>
      </c>
      <c r="H46" s="115" t="s">
        <v>120</v>
      </c>
      <c r="I46" s="117" t="s">
        <v>121</v>
      </c>
      <c r="J46" s="315"/>
      <c r="K46" s="119" t="s">
        <v>118</v>
      </c>
      <c r="L46" s="113" t="s">
        <v>119</v>
      </c>
      <c r="M46" s="115" t="s">
        <v>120</v>
      </c>
      <c r="N46" s="117" t="s">
        <v>121</v>
      </c>
      <c r="O46" s="322"/>
      <c r="P46" s="67" t="s">
        <v>118</v>
      </c>
      <c r="Q46" s="6" t="s">
        <v>119</v>
      </c>
      <c r="R46" s="7" t="s">
        <v>120</v>
      </c>
      <c r="S46" s="60" t="s">
        <v>121</v>
      </c>
      <c r="T46" s="192"/>
      <c r="U46" s="67" t="s">
        <v>118</v>
      </c>
      <c r="V46" s="6" t="s">
        <v>119</v>
      </c>
      <c r="W46" s="7" t="s">
        <v>120</v>
      </c>
      <c r="X46" s="60" t="s">
        <v>121</v>
      </c>
      <c r="Y46" s="192"/>
      <c r="Z46" s="67" t="s">
        <v>118</v>
      </c>
      <c r="AA46" s="6" t="s">
        <v>119</v>
      </c>
      <c r="AB46" s="7" t="s">
        <v>120</v>
      </c>
      <c r="AC46" s="60" t="s">
        <v>121</v>
      </c>
      <c r="AD46" s="192"/>
      <c r="AE46" s="119" t="s">
        <v>118</v>
      </c>
      <c r="AF46" s="113" t="s">
        <v>119</v>
      </c>
      <c r="AG46" s="115" t="s">
        <v>120</v>
      </c>
      <c r="AH46" s="117" t="s">
        <v>121</v>
      </c>
      <c r="AI46" s="192"/>
      <c r="AJ46" s="121" t="s">
        <v>118</v>
      </c>
      <c r="AK46" s="113" t="s">
        <v>119</v>
      </c>
      <c r="AL46" s="115" t="s">
        <v>120</v>
      </c>
      <c r="AM46" s="117" t="s">
        <v>121</v>
      </c>
      <c r="AN46" s="192"/>
    </row>
    <row r="47" spans="1:40" ht="36.4" customHeight="1" x14ac:dyDescent="0.25">
      <c r="A47" s="120"/>
      <c r="B47" s="114"/>
      <c r="C47" s="116"/>
      <c r="D47" s="118"/>
      <c r="E47" s="102"/>
      <c r="F47" s="120"/>
      <c r="G47" s="114"/>
      <c r="H47" s="116"/>
      <c r="I47" s="118"/>
      <c r="J47" s="102"/>
      <c r="K47" s="120"/>
      <c r="L47" s="114"/>
      <c r="M47" s="116"/>
      <c r="N47" s="118"/>
      <c r="O47" s="103"/>
      <c r="P47" s="109" t="s">
        <v>72</v>
      </c>
      <c r="Q47" s="123">
        <f>S17</f>
        <v>120</v>
      </c>
      <c r="R47" s="124"/>
      <c r="S47" s="124"/>
      <c r="T47" s="104"/>
      <c r="U47" s="109" t="s">
        <v>73</v>
      </c>
      <c r="V47" s="123">
        <f>X17</f>
        <v>120</v>
      </c>
      <c r="W47" s="124"/>
      <c r="X47" s="124"/>
      <c r="Y47" s="104"/>
      <c r="Z47" s="109" t="s">
        <v>74</v>
      </c>
      <c r="AA47" s="123">
        <f>AC17</f>
        <v>96</v>
      </c>
      <c r="AB47" s="124"/>
      <c r="AC47" s="124"/>
      <c r="AD47" s="104"/>
      <c r="AE47" s="120"/>
      <c r="AF47" s="114"/>
      <c r="AG47" s="116"/>
      <c r="AH47" s="118"/>
      <c r="AI47" s="105"/>
      <c r="AJ47" s="122"/>
      <c r="AK47" s="114"/>
      <c r="AL47" s="116"/>
      <c r="AM47" s="118"/>
      <c r="AN47" s="104"/>
    </row>
    <row r="48" spans="1:40" ht="25.5" customHeight="1" x14ac:dyDescent="0.25">
      <c r="A48" s="8" t="s">
        <v>122</v>
      </c>
      <c r="B48" s="110">
        <v>6</v>
      </c>
      <c r="C48" s="110"/>
      <c r="D48" s="110"/>
      <c r="E48" s="111"/>
      <c r="F48" s="8" t="s">
        <v>122</v>
      </c>
      <c r="G48" s="110">
        <v>6</v>
      </c>
      <c r="H48" s="110"/>
      <c r="I48" s="110"/>
      <c r="J48" s="111"/>
      <c r="K48" s="8" t="s">
        <v>122</v>
      </c>
      <c r="L48" s="110">
        <v>6</v>
      </c>
      <c r="M48" s="110"/>
      <c r="N48" s="110"/>
      <c r="O48" s="111"/>
      <c r="P48" s="8" t="s">
        <v>122</v>
      </c>
      <c r="Q48" s="110">
        <v>6</v>
      </c>
      <c r="R48" s="110"/>
      <c r="S48" s="110"/>
      <c r="T48" s="111"/>
      <c r="U48" s="8" t="s">
        <v>122</v>
      </c>
      <c r="V48" s="110">
        <v>6</v>
      </c>
      <c r="W48" s="110"/>
      <c r="X48" s="110"/>
      <c r="Y48" s="111"/>
      <c r="Z48" s="8" t="s">
        <v>122</v>
      </c>
      <c r="AA48" s="110">
        <v>6</v>
      </c>
      <c r="AB48" s="110"/>
      <c r="AC48" s="110"/>
      <c r="AD48" s="111"/>
      <c r="AE48" s="8" t="s">
        <v>122</v>
      </c>
      <c r="AF48" s="110">
        <v>6</v>
      </c>
      <c r="AG48" s="110"/>
      <c r="AH48" s="110"/>
      <c r="AI48" s="112"/>
      <c r="AJ48" s="8" t="s">
        <v>122</v>
      </c>
      <c r="AK48" s="110">
        <v>7</v>
      </c>
      <c r="AL48" s="110"/>
      <c r="AM48" s="110"/>
      <c r="AN48" s="111"/>
    </row>
    <row r="49" spans="1:40" ht="20.25" customHeight="1" x14ac:dyDescent="0.25">
      <c r="A49" s="119" t="s">
        <v>123</v>
      </c>
      <c r="B49" s="129">
        <f>+B45+C45+D45</f>
        <v>720</v>
      </c>
      <c r="C49" s="130"/>
      <c r="D49" s="130"/>
      <c r="E49" s="131"/>
      <c r="F49" s="119" t="s">
        <v>123</v>
      </c>
      <c r="G49" s="129">
        <f>+G45+H45+I45</f>
        <v>720</v>
      </c>
      <c r="H49" s="130"/>
      <c r="I49" s="130"/>
      <c r="J49" s="131"/>
      <c r="K49" s="119" t="s">
        <v>123</v>
      </c>
      <c r="L49" s="129">
        <f>+L45+M45+N45+N23</f>
        <v>720</v>
      </c>
      <c r="M49" s="130"/>
      <c r="N49" s="130"/>
      <c r="O49" s="131"/>
      <c r="P49" s="119" t="s">
        <v>123</v>
      </c>
      <c r="Q49" s="129">
        <f>+Q45+R45+S45+S17</f>
        <v>720</v>
      </c>
      <c r="R49" s="130"/>
      <c r="S49" s="130"/>
      <c r="T49" s="131"/>
      <c r="U49" s="119" t="s">
        <v>123</v>
      </c>
      <c r="V49" s="129">
        <f>+V45+W45+X45+X17</f>
        <v>720</v>
      </c>
      <c r="W49" s="130"/>
      <c r="X49" s="130"/>
      <c r="Y49" s="131"/>
      <c r="Z49" s="119" t="s">
        <v>123</v>
      </c>
      <c r="AA49" s="129">
        <f>+AA45+AB45+AC45+AC17</f>
        <v>720</v>
      </c>
      <c r="AB49" s="130"/>
      <c r="AC49" s="130"/>
      <c r="AD49" s="131"/>
      <c r="AE49" s="119" t="s">
        <v>123</v>
      </c>
      <c r="AF49" s="129">
        <f>+AF45+AG45+AH45+AH23</f>
        <v>720</v>
      </c>
      <c r="AG49" s="130"/>
      <c r="AH49" s="130"/>
      <c r="AI49" s="131"/>
      <c r="AJ49" s="119" t="s">
        <v>123</v>
      </c>
      <c r="AK49" s="129">
        <f>+AK45+AL45+AM45</f>
        <v>720</v>
      </c>
      <c r="AL49" s="130"/>
      <c r="AM49" s="130"/>
      <c r="AN49" s="131"/>
    </row>
    <row r="50" spans="1:40" ht="20.25" customHeight="1" thickBot="1" x14ac:dyDescent="0.3">
      <c r="A50" s="135"/>
      <c r="B50" s="132"/>
      <c r="C50" s="133"/>
      <c r="D50" s="133"/>
      <c r="E50" s="134"/>
      <c r="F50" s="135"/>
      <c r="G50" s="132"/>
      <c r="H50" s="133"/>
      <c r="I50" s="133"/>
      <c r="J50" s="134"/>
      <c r="K50" s="135"/>
      <c r="L50" s="132"/>
      <c r="M50" s="133"/>
      <c r="N50" s="133"/>
      <c r="O50" s="134"/>
      <c r="P50" s="135"/>
      <c r="Q50" s="132"/>
      <c r="R50" s="133"/>
      <c r="S50" s="133"/>
      <c r="T50" s="134"/>
      <c r="U50" s="135"/>
      <c r="V50" s="132"/>
      <c r="W50" s="133"/>
      <c r="X50" s="133"/>
      <c r="Y50" s="134"/>
      <c r="Z50" s="135"/>
      <c r="AA50" s="132"/>
      <c r="AB50" s="133"/>
      <c r="AC50" s="133"/>
      <c r="AD50" s="134"/>
      <c r="AE50" s="135"/>
      <c r="AF50" s="132"/>
      <c r="AG50" s="133"/>
      <c r="AH50" s="133"/>
      <c r="AI50" s="134"/>
      <c r="AJ50" s="135"/>
      <c r="AK50" s="132"/>
      <c r="AL50" s="133"/>
      <c r="AM50" s="133"/>
      <c r="AN50" s="134"/>
    </row>
    <row r="51" spans="1:40" ht="20.25" customHeight="1" thickBot="1" x14ac:dyDescent="0.3">
      <c r="A51" s="3"/>
      <c r="B51" s="3"/>
      <c r="C51" s="3"/>
      <c r="D51" s="1"/>
      <c r="E51" s="1"/>
      <c r="F51" s="3"/>
      <c r="G51" s="3"/>
      <c r="H51" s="3"/>
      <c r="I51" s="1"/>
      <c r="J51" s="1"/>
      <c r="K51" s="3"/>
      <c r="L51" s="3"/>
      <c r="M51" s="3"/>
      <c r="P51" s="3"/>
      <c r="Q51" s="3"/>
      <c r="R51" s="3"/>
      <c r="U51" s="3"/>
      <c r="V51" s="3"/>
      <c r="W51" s="3"/>
      <c r="X51" s="3"/>
      <c r="Y51" s="3"/>
      <c r="Z51" s="3"/>
      <c r="AA51" s="3"/>
      <c r="AB51" s="3"/>
      <c r="AC51" s="2"/>
      <c r="AD51" s="2"/>
      <c r="AE51" s="14"/>
      <c r="AF51" s="14"/>
      <c r="AG51" s="14"/>
      <c r="AH51" s="2"/>
      <c r="AI51" s="2"/>
      <c r="AJ51" s="14"/>
      <c r="AK51" s="14"/>
      <c r="AL51" s="14"/>
      <c r="AM51" s="2"/>
      <c r="AN51" s="2"/>
    </row>
    <row r="52" spans="1:40" ht="30" customHeight="1" thickBot="1" x14ac:dyDescent="0.3">
      <c r="A52" s="180" t="s">
        <v>124</v>
      </c>
      <c r="B52" s="181"/>
      <c r="C52" s="181"/>
      <c r="D52" s="181"/>
      <c r="E52" s="181"/>
      <c r="F52" s="181"/>
      <c r="G52" s="181"/>
      <c r="H52" s="181"/>
      <c r="I52" s="181"/>
      <c r="J52" s="182"/>
      <c r="K52" s="180" t="s">
        <v>125</v>
      </c>
      <c r="L52" s="181"/>
      <c r="M52" s="181"/>
      <c r="N52" s="181"/>
      <c r="O52" s="182"/>
      <c r="U52" s="136" t="s">
        <v>126</v>
      </c>
      <c r="V52" s="137"/>
      <c r="W52" s="137"/>
      <c r="X52" s="137"/>
      <c r="Y52" s="136" t="s">
        <v>127</v>
      </c>
      <c r="Z52" s="137"/>
      <c r="AA52" s="137"/>
      <c r="AB52" s="137"/>
      <c r="AC52" s="138"/>
      <c r="AE52" s="96"/>
    </row>
    <row r="53" spans="1:40" ht="18" customHeight="1" x14ac:dyDescent="0.25">
      <c r="A53" s="126" t="s">
        <v>128</v>
      </c>
      <c r="B53" s="127"/>
      <c r="C53" s="127"/>
      <c r="D53" s="127"/>
      <c r="E53" s="127"/>
      <c r="F53" s="127"/>
      <c r="G53" s="127"/>
      <c r="H53" s="127"/>
      <c r="I53" s="127"/>
      <c r="J53" s="128"/>
      <c r="K53" s="126">
        <f>B45+G45+L45+Q45+V45+AA45+AF45+AK45</f>
        <v>2304</v>
      </c>
      <c r="L53" s="127"/>
      <c r="M53" s="127"/>
      <c r="N53" s="127"/>
      <c r="O53" s="128"/>
      <c r="U53" s="173" t="s">
        <v>129</v>
      </c>
      <c r="V53" s="174"/>
      <c r="W53" s="174"/>
      <c r="X53" s="174"/>
      <c r="Y53" s="165" t="s">
        <v>130</v>
      </c>
      <c r="Z53" s="166"/>
      <c r="AA53" s="166"/>
      <c r="AB53" s="166"/>
      <c r="AC53" s="167"/>
      <c r="AE53" s="4"/>
    </row>
    <row r="54" spans="1:40" s="2" customFormat="1" ht="18" customHeight="1" x14ac:dyDescent="0.25">
      <c r="A54" s="175" t="s">
        <v>131</v>
      </c>
      <c r="B54" s="176"/>
      <c r="C54" s="176"/>
      <c r="D54" s="176"/>
      <c r="E54" s="176"/>
      <c r="F54" s="176"/>
      <c r="G54" s="176"/>
      <c r="H54" s="176"/>
      <c r="I54" s="176"/>
      <c r="J54" s="177"/>
      <c r="K54" s="175">
        <f>C45+H45+M45+R45+W45+AB45+AG45+AL45</f>
        <v>256</v>
      </c>
      <c r="L54" s="176"/>
      <c r="M54" s="176"/>
      <c r="N54" s="176"/>
      <c r="O54" s="177"/>
      <c r="U54" s="178" t="s">
        <v>132</v>
      </c>
      <c r="V54" s="179"/>
      <c r="W54" s="179"/>
      <c r="X54" s="179"/>
      <c r="Y54" s="152" t="s">
        <v>133</v>
      </c>
      <c r="Z54" s="153"/>
      <c r="AA54" s="153"/>
      <c r="AB54" s="153"/>
      <c r="AC54" s="154"/>
      <c r="AE54" s="97"/>
    </row>
    <row r="55" spans="1:40" ht="18" customHeight="1" x14ac:dyDescent="0.25">
      <c r="A55" s="148" t="s">
        <v>134</v>
      </c>
      <c r="B55" s="124"/>
      <c r="C55" s="124"/>
      <c r="D55" s="124"/>
      <c r="E55" s="124"/>
      <c r="F55" s="124"/>
      <c r="G55" s="124"/>
      <c r="H55" s="124"/>
      <c r="I55" s="124"/>
      <c r="J55" s="149"/>
      <c r="K55" s="148">
        <f>D45+I45+N45+S45+X45+AC45+AH45+AM45</f>
        <v>2864</v>
      </c>
      <c r="L55" s="124"/>
      <c r="M55" s="124"/>
      <c r="N55" s="124"/>
      <c r="O55" s="149"/>
      <c r="U55" s="150" t="s">
        <v>135</v>
      </c>
      <c r="V55" s="151"/>
      <c r="W55" s="151"/>
      <c r="X55" s="151"/>
      <c r="Y55" s="152" t="s">
        <v>136</v>
      </c>
      <c r="Z55" s="153"/>
      <c r="AA55" s="153"/>
      <c r="AB55" s="153"/>
      <c r="AC55" s="154"/>
      <c r="AE55" s="97"/>
    </row>
    <row r="56" spans="1:40" ht="18" customHeight="1" x14ac:dyDescent="0.25">
      <c r="A56" s="140" t="s">
        <v>137</v>
      </c>
      <c r="B56" s="141"/>
      <c r="C56" s="141"/>
      <c r="D56" s="141"/>
      <c r="E56" s="141"/>
      <c r="F56" s="141"/>
      <c r="G56" s="141"/>
      <c r="H56" s="141"/>
      <c r="I56" s="141"/>
      <c r="J56" s="142"/>
      <c r="K56" s="140">
        <f>S17+X17</f>
        <v>240</v>
      </c>
      <c r="L56" s="141"/>
      <c r="M56" s="141"/>
      <c r="N56" s="141"/>
      <c r="O56" s="142"/>
      <c r="U56" s="158" t="s">
        <v>138</v>
      </c>
      <c r="V56" s="159"/>
      <c r="W56" s="159"/>
      <c r="X56" s="159"/>
      <c r="Y56" s="152" t="s">
        <v>139</v>
      </c>
      <c r="Z56" s="153"/>
      <c r="AA56" s="153"/>
      <c r="AB56" s="153"/>
      <c r="AC56" s="154"/>
      <c r="AE56" s="97"/>
    </row>
    <row r="57" spans="1:40" ht="18" customHeight="1" thickBot="1" x14ac:dyDescent="0.3">
      <c r="A57" s="140" t="s">
        <v>140</v>
      </c>
      <c r="B57" s="141"/>
      <c r="C57" s="141"/>
      <c r="D57" s="141"/>
      <c r="E57" s="141"/>
      <c r="F57" s="141"/>
      <c r="G57" s="141"/>
      <c r="H57" s="141"/>
      <c r="I57" s="141"/>
      <c r="J57" s="142"/>
      <c r="K57" s="140">
        <f>AC17+AH23</f>
        <v>96</v>
      </c>
      <c r="L57" s="141"/>
      <c r="M57" s="141"/>
      <c r="N57" s="141"/>
      <c r="O57" s="142"/>
      <c r="U57" s="143" t="s">
        <v>141</v>
      </c>
      <c r="V57" s="144"/>
      <c r="W57" s="144"/>
      <c r="X57" s="144"/>
      <c r="Y57" s="145" t="s">
        <v>142</v>
      </c>
      <c r="Z57" s="146"/>
      <c r="AA57" s="146"/>
      <c r="AB57" s="146"/>
      <c r="AC57" s="147"/>
      <c r="AE57" s="97"/>
    </row>
    <row r="58" spans="1:40" ht="18" customHeight="1" thickBot="1" x14ac:dyDescent="0.3">
      <c r="A58" s="155" t="s">
        <v>143</v>
      </c>
      <c r="B58" s="156"/>
      <c r="C58" s="156"/>
      <c r="D58" s="156"/>
      <c r="E58" s="156"/>
      <c r="F58" s="156"/>
      <c r="G58" s="156"/>
      <c r="H58" s="156"/>
      <c r="I58" s="156"/>
      <c r="J58" s="157"/>
      <c r="K58" s="155">
        <f>SUM(K53:O57)</f>
        <v>5760</v>
      </c>
      <c r="L58" s="156"/>
      <c r="M58" s="156"/>
      <c r="N58" s="156"/>
      <c r="O58" s="157"/>
      <c r="U58" s="136" t="s">
        <v>126</v>
      </c>
      <c r="V58" s="137"/>
      <c r="W58" s="137"/>
      <c r="X58" s="137"/>
      <c r="Y58" s="136" t="s">
        <v>144</v>
      </c>
      <c r="Z58" s="137"/>
      <c r="AA58" s="137"/>
      <c r="AB58" s="137"/>
      <c r="AC58" s="138"/>
      <c r="AE58" s="97"/>
    </row>
    <row r="59" spans="1:40" ht="18" customHeight="1" x14ac:dyDescent="0.25">
      <c r="A59" s="4"/>
      <c r="B59" s="4"/>
      <c r="C59" s="4"/>
      <c r="D59" s="4"/>
      <c r="E59" s="4"/>
      <c r="P59" s="89"/>
      <c r="Q59" s="89"/>
      <c r="R59" s="89"/>
      <c r="S59" s="89"/>
      <c r="T59" s="89"/>
      <c r="U59" s="163" t="s">
        <v>145</v>
      </c>
      <c r="V59" s="164"/>
      <c r="W59" s="164"/>
      <c r="X59" s="164"/>
      <c r="Y59" s="165" t="s">
        <v>146</v>
      </c>
      <c r="Z59" s="166"/>
      <c r="AA59" s="166"/>
      <c r="AB59" s="166"/>
      <c r="AC59" s="167"/>
      <c r="AD59" s="89"/>
      <c r="AE59" s="4"/>
    </row>
    <row r="60" spans="1:40" ht="18" customHeight="1" x14ac:dyDescent="0.25">
      <c r="A60" s="4"/>
      <c r="B60" s="4"/>
      <c r="C60" s="4"/>
      <c r="D60" s="4"/>
      <c r="E60" s="4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71" t="s">
        <v>147</v>
      </c>
      <c r="V60" s="172"/>
      <c r="W60" s="172"/>
      <c r="X60" s="172"/>
      <c r="Y60" s="152" t="s">
        <v>148</v>
      </c>
      <c r="Z60" s="153"/>
      <c r="AA60" s="153"/>
      <c r="AB60" s="153"/>
      <c r="AC60" s="154"/>
      <c r="AD60" s="99"/>
      <c r="AE60" s="98"/>
      <c r="AF60" s="1"/>
      <c r="AG60" s="1"/>
      <c r="AJ60" s="1"/>
      <c r="AK60" s="1"/>
      <c r="AL60" s="1"/>
    </row>
    <row r="61" spans="1:40" ht="18" customHeight="1" x14ac:dyDescent="0.25">
      <c r="A61" s="13"/>
      <c r="B61" s="13"/>
      <c r="C61" s="13"/>
      <c r="D61" s="13"/>
      <c r="E61" s="13"/>
      <c r="I61" s="24"/>
      <c r="J61" s="24"/>
      <c r="N61" s="25"/>
      <c r="O61" s="25"/>
      <c r="S61" s="25"/>
      <c r="T61" s="25"/>
      <c r="U61" s="160" t="s">
        <v>149</v>
      </c>
      <c r="V61" s="161"/>
      <c r="W61" s="161"/>
      <c r="X61" s="161"/>
      <c r="Y61" s="160" t="s">
        <v>150</v>
      </c>
      <c r="Z61" s="161"/>
      <c r="AA61" s="161"/>
      <c r="AB61" s="161"/>
      <c r="AC61" s="162"/>
      <c r="AD61" s="100"/>
      <c r="AE61" s="98"/>
      <c r="AF61" s="1"/>
      <c r="AG61" s="1"/>
      <c r="AJ61" s="1"/>
      <c r="AK61" s="1"/>
      <c r="AL61" s="1"/>
    </row>
    <row r="62" spans="1:40" ht="18" customHeight="1" thickBot="1" x14ac:dyDescent="0.3">
      <c r="A62" s="13"/>
      <c r="B62" s="13"/>
      <c r="C62" s="13"/>
      <c r="D62" s="13"/>
      <c r="E62" s="13"/>
      <c r="I62" s="24"/>
      <c r="J62" s="24"/>
      <c r="N62" s="25"/>
      <c r="O62" s="25"/>
      <c r="S62" s="25"/>
      <c r="T62" s="25"/>
      <c r="U62" s="168" t="s">
        <v>151</v>
      </c>
      <c r="V62" s="169"/>
      <c r="W62" s="169"/>
      <c r="X62" s="169"/>
      <c r="Y62" s="145" t="s">
        <v>107</v>
      </c>
      <c r="Z62" s="146"/>
      <c r="AA62" s="146"/>
      <c r="AB62" s="146"/>
      <c r="AC62" s="147"/>
      <c r="AE62" s="5"/>
    </row>
    <row r="63" spans="1:40" ht="20.100000000000001" customHeight="1" x14ac:dyDescent="0.25">
      <c r="A63" s="125"/>
      <c r="B63" s="125"/>
      <c r="C63" s="125"/>
      <c r="D63" s="125"/>
      <c r="E63" s="125"/>
      <c r="I63" s="24"/>
      <c r="J63" s="24"/>
      <c r="N63" s="25"/>
      <c r="O63" s="25"/>
      <c r="S63" s="25"/>
      <c r="T63" s="25"/>
    </row>
    <row r="64" spans="1:40" x14ac:dyDescent="0.25"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</row>
    <row r="65" spans="6:20" ht="30" customHeight="1" x14ac:dyDescent="0.25"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</row>
  </sheetData>
  <mergeCells count="293">
    <mergeCell ref="AE7:AE8"/>
    <mergeCell ref="AF7:AH8"/>
    <mergeCell ref="A1:E1"/>
    <mergeCell ref="F1:J1"/>
    <mergeCell ref="K1:O1"/>
    <mergeCell ref="P1:T1"/>
    <mergeCell ref="U1:Y1"/>
    <mergeCell ref="Z1:AD1"/>
    <mergeCell ref="AE1:AI1"/>
    <mergeCell ref="AJ1:AN1"/>
    <mergeCell ref="AJ7:AJ8"/>
    <mergeCell ref="A7:A8"/>
    <mergeCell ref="B7:D8"/>
    <mergeCell ref="F7:F8"/>
    <mergeCell ref="G7:I8"/>
    <mergeCell ref="K7:K8"/>
    <mergeCell ref="L7:N8"/>
    <mergeCell ref="P7:P8"/>
    <mergeCell ref="Q7:S8"/>
    <mergeCell ref="U7:U8"/>
    <mergeCell ref="Y2:Y46"/>
    <mergeCell ref="Z2:AC2"/>
    <mergeCell ref="U27:U28"/>
    <mergeCell ref="K36:M36"/>
    <mergeCell ref="P36:R36"/>
    <mergeCell ref="U32:X33"/>
    <mergeCell ref="F5:I5"/>
    <mergeCell ref="K5:N5"/>
    <mergeCell ref="P5:S5"/>
    <mergeCell ref="U5:X5"/>
    <mergeCell ref="Z5:AC5"/>
    <mergeCell ref="K35:N35"/>
    <mergeCell ref="P35:S35"/>
    <mergeCell ref="L21:N22"/>
    <mergeCell ref="P21:P22"/>
    <mergeCell ref="Q21:S22"/>
    <mergeCell ref="P25:S25"/>
    <mergeCell ref="K23:M23"/>
    <mergeCell ref="P27:P28"/>
    <mergeCell ref="Q27:S28"/>
    <mergeCell ref="K24:M24"/>
    <mergeCell ref="P19:S19"/>
    <mergeCell ref="U19:X19"/>
    <mergeCell ref="AE23:AG23"/>
    <mergeCell ref="V27:X28"/>
    <mergeCell ref="Z27:Z28"/>
    <mergeCell ref="AA27:AC28"/>
    <mergeCell ref="AE25:AH25"/>
    <mergeCell ref="U36:W36"/>
    <mergeCell ref="Z36:AB36"/>
    <mergeCell ref="AE36:AG36"/>
    <mergeCell ref="AJ36:AL36"/>
    <mergeCell ref="AE32:AH33"/>
    <mergeCell ref="AJ32:AM32"/>
    <mergeCell ref="AJ33:AL33"/>
    <mergeCell ref="U35:X35"/>
    <mergeCell ref="Z35:AC35"/>
    <mergeCell ref="AE35:AH35"/>
    <mergeCell ref="AJ35:AM35"/>
    <mergeCell ref="AD2:AD46"/>
    <mergeCell ref="AE2:AH2"/>
    <mergeCell ref="AI2:AI46"/>
    <mergeCell ref="AE5:AH5"/>
    <mergeCell ref="V7:X8"/>
    <mergeCell ref="Z7:Z8"/>
    <mergeCell ref="AA7:AC8"/>
    <mergeCell ref="AJ5:AM5"/>
    <mergeCell ref="A9:D9"/>
    <mergeCell ref="F9:I9"/>
    <mergeCell ref="K9:N9"/>
    <mergeCell ref="P9:S9"/>
    <mergeCell ref="U9:X9"/>
    <mergeCell ref="Z9:AC9"/>
    <mergeCell ref="AE9:AH9"/>
    <mergeCell ref="AJ9:AM9"/>
    <mergeCell ref="A11:A12"/>
    <mergeCell ref="B11:D12"/>
    <mergeCell ref="F11:F12"/>
    <mergeCell ref="G11:I12"/>
    <mergeCell ref="K11:K12"/>
    <mergeCell ref="L11:N12"/>
    <mergeCell ref="P11:P12"/>
    <mergeCell ref="Q11:S12"/>
    <mergeCell ref="AJ11:AJ12"/>
    <mergeCell ref="AK11:AM12"/>
    <mergeCell ref="E2:E46"/>
    <mergeCell ref="F2:I2"/>
    <mergeCell ref="J2:J46"/>
    <mergeCell ref="K2:N2"/>
    <mergeCell ref="O2:O46"/>
    <mergeCell ref="P2:S2"/>
    <mergeCell ref="A13:D13"/>
    <mergeCell ref="F13:I13"/>
    <mergeCell ref="K13:N13"/>
    <mergeCell ref="P13:S13"/>
    <mergeCell ref="U13:X13"/>
    <mergeCell ref="Z13:AC13"/>
    <mergeCell ref="AE13:AH13"/>
    <mergeCell ref="AJ13:AM13"/>
    <mergeCell ref="U11:U12"/>
    <mergeCell ref="V11:X12"/>
    <mergeCell ref="Z11:Z12"/>
    <mergeCell ref="AA11:AC12"/>
    <mergeCell ref="AE11:AE12"/>
    <mergeCell ref="AF11:AH12"/>
    <mergeCell ref="T2:T46"/>
    <mergeCell ref="AJ2:AM2"/>
    <mergeCell ref="AK15:AM16"/>
    <mergeCell ref="AE19:AH19"/>
    <mergeCell ref="AJ19:AM19"/>
    <mergeCell ref="AJ21:AJ22"/>
    <mergeCell ref="AK21:AM22"/>
    <mergeCell ref="U25:X25"/>
    <mergeCell ref="Z25:AC25"/>
    <mergeCell ref="A5:D5"/>
    <mergeCell ref="A15:A16"/>
    <mergeCell ref="B15:D16"/>
    <mergeCell ref="F15:F16"/>
    <mergeCell ref="G15:I16"/>
    <mergeCell ref="K15:K16"/>
    <mergeCell ref="L15:N16"/>
    <mergeCell ref="P17:R17"/>
    <mergeCell ref="U17:W17"/>
    <mergeCell ref="Z17:AB17"/>
    <mergeCell ref="Z19:AC19"/>
    <mergeCell ref="P15:P16"/>
    <mergeCell ref="Q15:S16"/>
    <mergeCell ref="U15:U16"/>
    <mergeCell ref="V15:X16"/>
    <mergeCell ref="Z15:Z16"/>
    <mergeCell ref="AA15:AC16"/>
    <mergeCell ref="P18:R18"/>
    <mergeCell ref="U18:W18"/>
    <mergeCell ref="Z18:AB18"/>
    <mergeCell ref="B27:D28"/>
    <mergeCell ref="F27:F28"/>
    <mergeCell ref="G27:I28"/>
    <mergeCell ref="K27:K28"/>
    <mergeCell ref="L27:N28"/>
    <mergeCell ref="A25:D25"/>
    <mergeCell ref="F25:I25"/>
    <mergeCell ref="K25:N25"/>
    <mergeCell ref="A19:D19"/>
    <mergeCell ref="F19:I19"/>
    <mergeCell ref="K19:N19"/>
    <mergeCell ref="AJ15:AJ16"/>
    <mergeCell ref="AF27:AH28"/>
    <mergeCell ref="AJ27:AJ28"/>
    <mergeCell ref="AK27:AM28"/>
    <mergeCell ref="A41:B42"/>
    <mergeCell ref="C41:D42"/>
    <mergeCell ref="F41:G42"/>
    <mergeCell ref="H41:I42"/>
    <mergeCell ref="K41:L42"/>
    <mergeCell ref="M41:N42"/>
    <mergeCell ref="P41:Q42"/>
    <mergeCell ref="R41:S42"/>
    <mergeCell ref="A38:D38"/>
    <mergeCell ref="F38:I38"/>
    <mergeCell ref="K38:N38"/>
    <mergeCell ref="P38:S38"/>
    <mergeCell ref="AE24:AG24"/>
    <mergeCell ref="AJ30:AL30"/>
    <mergeCell ref="A21:A22"/>
    <mergeCell ref="B21:D22"/>
    <mergeCell ref="F21:F22"/>
    <mergeCell ref="G21:I22"/>
    <mergeCell ref="K21:K22"/>
    <mergeCell ref="A27:A28"/>
    <mergeCell ref="B4:D4"/>
    <mergeCell ref="G4:I4"/>
    <mergeCell ref="L4:N4"/>
    <mergeCell ref="Q4:S4"/>
    <mergeCell ref="V4:X4"/>
    <mergeCell ref="AA4:AC4"/>
    <mergeCell ref="AF4:AH4"/>
    <mergeCell ref="AK4:AM4"/>
    <mergeCell ref="U2:X2"/>
    <mergeCell ref="A2:D2"/>
    <mergeCell ref="U41:V42"/>
    <mergeCell ref="W41:X42"/>
    <mergeCell ref="Z41:AA42"/>
    <mergeCell ref="AB41:AC42"/>
    <mergeCell ref="AE41:AF42"/>
    <mergeCell ref="AG41:AH42"/>
    <mergeCell ref="AN2:AN46"/>
    <mergeCell ref="AJ38:AM38"/>
    <mergeCell ref="AJ39:AL39"/>
    <mergeCell ref="U38:X38"/>
    <mergeCell ref="Z38:AC38"/>
    <mergeCell ref="AJ41:AK42"/>
    <mergeCell ref="AL41:AM42"/>
    <mergeCell ref="AJ25:AM25"/>
    <mergeCell ref="U21:U22"/>
    <mergeCell ref="V21:X22"/>
    <mergeCell ref="Z21:Z22"/>
    <mergeCell ref="AA21:AC22"/>
    <mergeCell ref="AE21:AE22"/>
    <mergeCell ref="AF21:AH22"/>
    <mergeCell ref="AE27:AE28"/>
    <mergeCell ref="AK7:AM8"/>
    <mergeCell ref="AE15:AE16"/>
    <mergeCell ref="AF15:AH16"/>
    <mergeCell ref="F65:J65"/>
    <mergeCell ref="K65:O65"/>
    <mergeCell ref="P65:T65"/>
    <mergeCell ref="A55:J55"/>
    <mergeCell ref="AE49:AE50"/>
    <mergeCell ref="AF49:AI50"/>
    <mergeCell ref="AJ49:AJ50"/>
    <mergeCell ref="U60:X60"/>
    <mergeCell ref="Y60:AC60"/>
    <mergeCell ref="A49:A50"/>
    <mergeCell ref="B49:E50"/>
    <mergeCell ref="F49:F50"/>
    <mergeCell ref="G49:J50"/>
    <mergeCell ref="K49:K50"/>
    <mergeCell ref="L49:O50"/>
    <mergeCell ref="U53:X53"/>
    <mergeCell ref="Y53:AC53"/>
    <mergeCell ref="A54:J54"/>
    <mergeCell ref="K54:O54"/>
    <mergeCell ref="U54:X54"/>
    <mergeCell ref="Y54:AC54"/>
    <mergeCell ref="A52:J52"/>
    <mergeCell ref="K52:O52"/>
    <mergeCell ref="U52:X52"/>
    <mergeCell ref="F64:J64"/>
    <mergeCell ref="K64:O64"/>
    <mergeCell ref="P64:T64"/>
    <mergeCell ref="A56:J56"/>
    <mergeCell ref="K56:O56"/>
    <mergeCell ref="U57:X57"/>
    <mergeCell ref="Y57:AC57"/>
    <mergeCell ref="K55:O55"/>
    <mergeCell ref="U55:X55"/>
    <mergeCell ref="Y55:AC55"/>
    <mergeCell ref="A58:J58"/>
    <mergeCell ref="K58:O58"/>
    <mergeCell ref="U56:X56"/>
    <mergeCell ref="Y56:AC56"/>
    <mergeCell ref="U61:X61"/>
    <mergeCell ref="Y61:AC61"/>
    <mergeCell ref="A57:J57"/>
    <mergeCell ref="K57:O57"/>
    <mergeCell ref="U59:X59"/>
    <mergeCell ref="Y59:AC59"/>
    <mergeCell ref="U58:X58"/>
    <mergeCell ref="Y58:AC58"/>
    <mergeCell ref="U62:X62"/>
    <mergeCell ref="Y62:AC62"/>
    <mergeCell ref="A63:E63"/>
    <mergeCell ref="A53:J53"/>
    <mergeCell ref="K53:O53"/>
    <mergeCell ref="AK49:AN50"/>
    <mergeCell ref="P49:P50"/>
    <mergeCell ref="Q49:T50"/>
    <mergeCell ref="U49:U50"/>
    <mergeCell ref="V49:Y50"/>
    <mergeCell ref="Z49:Z50"/>
    <mergeCell ref="AA49:AD50"/>
    <mergeCell ref="Y52:AC52"/>
    <mergeCell ref="A46:A47"/>
    <mergeCell ref="B46:B47"/>
    <mergeCell ref="C46:C47"/>
    <mergeCell ref="D46:D47"/>
    <mergeCell ref="F46:F47"/>
    <mergeCell ref="G46:G47"/>
    <mergeCell ref="H46:H47"/>
    <mergeCell ref="I46:I47"/>
    <mergeCell ref="AJ46:AJ47"/>
    <mergeCell ref="K46:K47"/>
    <mergeCell ref="L46:L47"/>
    <mergeCell ref="M46:M47"/>
    <mergeCell ref="N46:N47"/>
    <mergeCell ref="AE46:AE47"/>
    <mergeCell ref="AF46:AF47"/>
    <mergeCell ref="AG46:AG47"/>
    <mergeCell ref="AH46:AH47"/>
    <mergeCell ref="Q47:S47"/>
    <mergeCell ref="V47:X47"/>
    <mergeCell ref="AA47:AC47"/>
    <mergeCell ref="B48:E48"/>
    <mergeCell ref="G48:J48"/>
    <mergeCell ref="L48:O48"/>
    <mergeCell ref="Q48:T48"/>
    <mergeCell ref="V48:Y48"/>
    <mergeCell ref="AA48:AD48"/>
    <mergeCell ref="AF48:AI48"/>
    <mergeCell ref="AK46:AK47"/>
    <mergeCell ref="AL46:AL47"/>
    <mergeCell ref="AK48:AN48"/>
    <mergeCell ref="AM46:AM47"/>
  </mergeCells>
  <pageMargins left="0.19685039370078741" right="0.19685039370078741" top="0.19685039370078741" bottom="0.19685039370078741" header="0.19685039370078741" footer="0.19685039370078741"/>
  <pageSetup paperSize="9" scale="35" fitToHeight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DFEEEB52BEAA4E83694ADBB5232A3F" ma:contentTypeVersion="16" ma:contentTypeDescription="Crear nuevo documento." ma:contentTypeScope="" ma:versionID="b16c397ed2c3dc6889186246a349eed0">
  <xsd:schema xmlns:xsd="http://www.w3.org/2001/XMLSchema" xmlns:xs="http://www.w3.org/2001/XMLSchema" xmlns:p="http://schemas.microsoft.com/office/2006/metadata/properties" xmlns:ns1="http://schemas.microsoft.com/sharepoint/v3" xmlns:ns2="1856923d-1a7e-419a-b4bc-4f7819647df2" xmlns:ns3="b20a8ef5-4484-44ea-ad87-d59648c94bcb" xmlns:ns4="ca7d66e2-1385-4809-a357-c18c153e4466" targetNamespace="http://schemas.microsoft.com/office/2006/metadata/properties" ma:root="true" ma:fieldsID="bc54d6b5e599f67be0be731fca56acab" ns1:_="" ns2:_="" ns3:_="" ns4:_="">
    <xsd:import namespace="http://schemas.microsoft.com/sharepoint/v3"/>
    <xsd:import namespace="1856923d-1a7e-419a-b4bc-4f7819647df2"/>
    <xsd:import namespace="b20a8ef5-4484-44ea-ad87-d59648c94bcb"/>
    <xsd:import namespace="ca7d66e2-1385-4809-a357-c18c153e44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lcf76f155ced4ddcb4097134ff3c332f" minOccurs="0"/>
                <xsd:element ref="ns2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>
      <xsd:simpleType>
        <xsd:restriction base="dms:Unknown"/>
      </xsd:simpleType>
    </xsd:element>
    <xsd:element name="PublishingExpirationDate" ma:index="12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6923d-1a7e-419a-b4bc-4f7819647df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73015816-8f77-4bd2-b551-63abf743dc0f}" ma:internalName="TaxCatchAll" ma:showField="CatchAllData" ma:web="1856923d-1a7e-419a-b4bc-4f7819647d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a8ef5-4484-44ea-ad87-d59648c94b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d66e2-1385-4809-a357-c18c153e4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20c5bd8-60b4-4348-aafa-0885dd9c9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7d66e2-1385-4809-a357-c18c153e4466">
      <Terms xmlns="http://schemas.microsoft.com/office/infopath/2007/PartnerControls"/>
    </lcf76f155ced4ddcb4097134ff3c332f>
    <TaxCatchAll xmlns="1856923d-1a7e-419a-b4bc-4f7819647df2" xsi:nil="true"/>
    <PublishingExpirationDate xmlns="http://schemas.microsoft.com/sharepoint/v3" xsi:nil="true"/>
    <PublishingStartDate xmlns="http://schemas.microsoft.com/sharepoint/v3" xsi:nil="true"/>
    <_dlc_DocId xmlns="1856923d-1a7e-419a-b4bc-4f7819647df2">XFHPDEAJU5UD-1929385430-230721</_dlc_DocId>
    <_dlc_DocIdUrl xmlns="1856923d-1a7e-419a-b4bc-4f7819647df2">
      <Url>https://mailinternacionaledu.sharepoint.com/sites/sitios/ProcesosAgregadores/_layouts/15/DocIdRedir.aspx?ID=XFHPDEAJU5UD-1929385430-230721</Url>
      <Description>XFHPDEAJU5UD-1929385430-230721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A55F56-805F-4722-A555-B7676C4D50D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0511BF1-5CE6-4AC1-8D72-87C88BCB2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56923d-1a7e-419a-b4bc-4f7819647df2"/>
    <ds:schemaRef ds:uri="b20a8ef5-4484-44ea-ad87-d59648c94bcb"/>
    <ds:schemaRef ds:uri="ca7d66e2-1385-4809-a357-c18c153e4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ED2BA6-954C-4514-B64B-E514F9B03F80}">
  <ds:schemaRefs>
    <ds:schemaRef ds:uri="http://schemas.microsoft.com/office/2006/metadata/properties"/>
    <ds:schemaRef ds:uri="http://schemas.microsoft.com/office/infopath/2007/PartnerControls"/>
    <ds:schemaRef ds:uri="ca7d66e2-1385-4809-a357-c18c153e4466"/>
    <ds:schemaRef ds:uri="1856923d-1a7e-419a-b4bc-4f7819647df2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4ABB7759-A260-4F05-A0EF-13625EABF3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MALLA MKT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Chicaiza Guaña Emerson Gonzalo</dc:creator>
  <cp:keywords/>
  <dc:description/>
  <cp:lastModifiedBy>Dario</cp:lastModifiedBy>
  <cp:revision/>
  <dcterms:created xsi:type="dcterms:W3CDTF">2015-02-09T15:53:57Z</dcterms:created>
  <dcterms:modified xsi:type="dcterms:W3CDTF">2025-08-07T15:53:27Z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0x01010000DFEEEB52BEAA4E83694ADBB5232A3F</vt:lpwstr>
  </property>
  <property fmtid="{D5CDD505-2E9C-101B-9397-08002B2CF9AE}" pid="3" name="_dlc_DocIdItemGuid">
    <vt:lpwstr>2e6cf0e9-e26a-4d98-b6e6-fbece7d3bc93</vt:lpwstr>
  </property>
</Properties>
</file>