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D Passport 17122023\MALLAS CON PREREQUISITOS PRESENCIAL\MALLAS 2023 CON PRERREQUISITOS ACORDADAS CON MODALIDAD V4\"/>
    </mc:Choice>
  </mc:AlternateContent>
  <xr:revisionPtr revIDLastSave="0" documentId="8_{AAD8F70D-B05E-4B2F-8712-EB6D282B197F}" xr6:coauthVersionLast="47" xr6:coauthVersionMax="47" xr10:uidLastSave="{00000000-0000-0000-0000-000000000000}"/>
  <bookViews>
    <workbookView xWindow="-110" yWindow="-110" windowWidth="19420" windowHeight="10300" xr2:uid="{D71A4DBF-A336-459D-8F89-B4E1E677CA7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G23" i="1"/>
  <c r="L23" i="1"/>
  <c r="Q23" i="1"/>
  <c r="V23" i="1"/>
  <c r="AA23" i="1"/>
  <c r="AF23" i="1"/>
  <c r="AK23" i="1"/>
  <c r="AC30" i="1"/>
  <c r="AK19" i="1"/>
  <c r="AH43" i="1"/>
  <c r="AG43" i="1"/>
  <c r="AF43" i="1"/>
  <c r="AF29" i="1"/>
  <c r="AH30" i="1"/>
  <c r="V19" i="1"/>
  <c r="V29" i="1"/>
  <c r="X30" i="1"/>
  <c r="S30" i="1"/>
  <c r="Z56" i="1" s="1"/>
  <c r="Q19" i="1"/>
  <c r="Q11" i="1"/>
  <c r="L11" i="1"/>
  <c r="AF47" i="1" l="1"/>
  <c r="AM43" i="1"/>
  <c r="AL43" i="1"/>
  <c r="AK43" i="1"/>
  <c r="AC43" i="1"/>
  <c r="AB43" i="1"/>
  <c r="AA43" i="1"/>
  <c r="X43" i="1"/>
  <c r="W43" i="1"/>
  <c r="V43" i="1"/>
  <c r="S43" i="1"/>
  <c r="R43" i="1"/>
  <c r="Q43" i="1"/>
  <c r="N43" i="1"/>
  <c r="M43" i="1"/>
  <c r="L43" i="1"/>
  <c r="I43" i="1"/>
  <c r="H43" i="1"/>
  <c r="G43" i="1"/>
  <c r="D43" i="1"/>
  <c r="C43" i="1"/>
  <c r="B43" i="1"/>
  <c r="B29" i="1"/>
  <c r="B19" i="1"/>
  <c r="B15" i="1"/>
  <c r="B11" i="1"/>
  <c r="AK40" i="1"/>
  <c r="Z57" i="1" s="1"/>
  <c r="Q47" i="1" l="1"/>
  <c r="AK47" i="1"/>
  <c r="V47" i="1"/>
  <c r="AF15" i="1" l="1"/>
  <c r="Q40" i="1" l="1"/>
  <c r="Q34" i="1"/>
  <c r="V15" i="1" l="1"/>
  <c r="AF40" i="1"/>
  <c r="AF34" i="1"/>
  <c r="AA40" i="1"/>
  <c r="AA34" i="1"/>
  <c r="AA19" i="1" l="1"/>
  <c r="AA15" i="1" l="1"/>
  <c r="Q15" i="1"/>
  <c r="V11" i="1"/>
  <c r="AK29" i="1"/>
  <c r="AK34" i="1"/>
  <c r="V40" i="1"/>
  <c r="V34" i="1"/>
  <c r="AF19" i="1"/>
  <c r="Q29" i="1"/>
  <c r="L40" i="1"/>
  <c r="L34" i="1"/>
  <c r="W42" i="1" l="1"/>
  <c r="G40" i="1"/>
  <c r="AM44" i="1"/>
  <c r="AL44" i="1"/>
  <c r="AK44" i="1"/>
  <c r="AH44" i="1"/>
  <c r="AG44" i="1"/>
  <c r="AF44" i="1"/>
  <c r="AC44" i="1"/>
  <c r="AB44" i="1"/>
  <c r="AA44" i="1"/>
  <c r="X44" i="1"/>
  <c r="W44" i="1"/>
  <c r="V44" i="1"/>
  <c r="S44" i="1"/>
  <c r="R44" i="1"/>
  <c r="Q44" i="1"/>
  <c r="N44" i="1"/>
  <c r="M44" i="1"/>
  <c r="I44" i="1"/>
  <c r="H44" i="1"/>
  <c r="D44" i="1"/>
  <c r="C44" i="1"/>
  <c r="AM36" i="1"/>
  <c r="N30" i="1"/>
  <c r="L29" i="1"/>
  <c r="G29" i="1"/>
  <c r="AC24" i="1"/>
  <c r="X24" i="1"/>
  <c r="S24" i="1"/>
  <c r="AA29" i="1"/>
  <c r="L19" i="1"/>
  <c r="G19" i="1"/>
  <c r="AK15" i="1"/>
  <c r="R42" i="1"/>
  <c r="L15" i="1"/>
  <c r="G15" i="1"/>
  <c r="AK11" i="1"/>
  <c r="AF11" i="1"/>
  <c r="AA11" i="1"/>
  <c r="G11" i="1"/>
  <c r="AG42" i="1" l="1"/>
  <c r="AB42" i="1"/>
  <c r="AL42" i="1"/>
  <c r="M42" i="1"/>
  <c r="H42" i="1"/>
  <c r="C42" i="1"/>
  <c r="AA42" i="1"/>
  <c r="G42" i="1"/>
  <c r="AA47" i="1"/>
  <c r="B47" i="1"/>
  <c r="Q42" i="1"/>
  <c r="AK42" i="1"/>
  <c r="V42" i="1"/>
  <c r="Z54" i="1"/>
  <c r="L42" i="1"/>
  <c r="L47" i="1"/>
  <c r="G47" i="1"/>
  <c r="Z55" i="1"/>
  <c r="L44" i="1"/>
  <c r="G44" i="1"/>
  <c r="B42" i="1"/>
  <c r="AF42" i="1"/>
  <c r="B44" i="1"/>
  <c r="Z53" i="1" l="1"/>
  <c r="Z58" i="1" s="1"/>
</calcChain>
</file>

<file path=xl/sharedStrings.xml><?xml version="1.0" encoding="utf-8"?>
<sst xmlns="http://schemas.openxmlformats.org/spreadsheetml/2006/main" count="342" uniqueCount="210">
  <si>
    <t>UNIVERSIDAD INTERNACIONAL DEL ECUADOR</t>
  </si>
  <si>
    <t>BUSINESS SCHOOL</t>
  </si>
  <si>
    <t>MALLA - LICENCIATURA EN MARKETING</t>
  </si>
  <si>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</si>
  <si>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</si>
  <si>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</si>
  <si>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</si>
  <si>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</si>
  <si>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</si>
  <si>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</si>
  <si>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</si>
  <si>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PRINCIPIOS DE ADMINISTRACIÓN GLOBAL</t>
  </si>
  <si>
    <t>PRINCIPIOS DE MARKETING PARA ORGANIZACIONES GLOBALES</t>
  </si>
  <si>
    <t>MARKETING ESTRATÉGICO Y OPERATIVO</t>
  </si>
  <si>
    <t>ESTRATEGIA COMERCIAL Y  DE VENTAS</t>
  </si>
  <si>
    <t>DIRECCIÓN DE MARKETING</t>
  </si>
  <si>
    <t>INVESTIGACIÓN DE MERCADO</t>
  </si>
  <si>
    <t>MARKETING GLOBAL</t>
  </si>
  <si>
    <t>NEUROMARKETING</t>
  </si>
  <si>
    <t>TMC-110</t>
  </si>
  <si>
    <t>MKT 397</t>
  </si>
  <si>
    <t>MEO 300</t>
  </si>
  <si>
    <t>VTA 400</t>
  </si>
  <si>
    <t>MKT300</t>
  </si>
  <si>
    <t>MKT352</t>
  </si>
  <si>
    <t>MKT 425</t>
  </si>
  <si>
    <t>NEU 800</t>
  </si>
  <si>
    <t>FCA_01_PAG</t>
  </si>
  <si>
    <t>FCA_02_PMOG</t>
  </si>
  <si>
    <t>FCA_03_MKEO</t>
  </si>
  <si>
    <t>BS_02U_ECV</t>
  </si>
  <si>
    <t>BS_02A_DMG</t>
  </si>
  <si>
    <t>BS_02A_IMO</t>
  </si>
  <si>
    <t>BS_02A_MGL</t>
  </si>
  <si>
    <t>MK_02U_NKT</t>
  </si>
  <si>
    <t>TOTAL</t>
  </si>
  <si>
    <t xml:space="preserve"> MACROECONOMÍA </t>
  </si>
  <si>
    <t>MICROECONOMÍA</t>
  </si>
  <si>
    <t>ELEMENTOS ESTADÍSTICOS</t>
  </si>
  <si>
    <t>MARKETING Y ESTRATEGIA DE SERVICIOS</t>
  </si>
  <si>
    <t>ESTRATEGIA DIGITAL 
 &amp; E-BUSINESS</t>
  </si>
  <si>
    <t>MINERÍA DE DATOS EMPRESARIALES</t>
  </si>
  <si>
    <t>ESTRATEGIA DE MARKETING B2B</t>
  </si>
  <si>
    <t>BUSINESS SIMULATOR</t>
  </si>
  <si>
    <t>SIMILARES CON NI</t>
  </si>
  <si>
    <t>ECN 211</t>
  </si>
  <si>
    <t>ECN 212</t>
  </si>
  <si>
    <t>STP226</t>
  </si>
  <si>
    <t>MKT442</t>
  </si>
  <si>
    <t>DIG 500</t>
  </si>
  <si>
    <t>CIS375</t>
  </si>
  <si>
    <t>MKT452</t>
  </si>
  <si>
    <t>BUS 800</t>
  </si>
  <si>
    <t>BS_02A_MAC</t>
  </si>
  <si>
    <t>NI_02_MIC</t>
  </si>
  <si>
    <t>BS_02A_EES</t>
  </si>
  <si>
    <t>BS_02A_MES</t>
  </si>
  <si>
    <t>BS_02U_EDL</t>
  </si>
  <si>
    <t>BS_02A_MDE</t>
  </si>
  <si>
    <t>MK_02A_EMB</t>
  </si>
  <si>
    <t>BS_02U_BSR</t>
  </si>
  <si>
    <t>EFFECTIVE COMMUNICATION</t>
  </si>
  <si>
    <t>INNOVACIÓN EN LA SOCIEDAD</t>
  </si>
  <si>
    <t>PERSONAL AND PROFESSIONAL DEVELOPMENT</t>
  </si>
  <si>
    <t>DIRECCIÓN ESTRATÉGICA</t>
  </si>
  <si>
    <t>ESTRATEGIA DE MARCAS Y PRODUCTOS</t>
  </si>
  <si>
    <t>BLOCKCHAIN &amp; CRIPTOMONEDAS</t>
  </si>
  <si>
    <t xml:space="preserve">CUSTOMER EXPERIENCE &amp; DIGITAL MARKETING  </t>
  </si>
  <si>
    <t>MARKETING SECTORIAL</t>
  </si>
  <si>
    <t>3D-0PE-6A</t>
  </si>
  <si>
    <t>FIS 201</t>
  </si>
  <si>
    <t>3D-1PE-5A</t>
  </si>
  <si>
    <t>DIR 400</t>
  </si>
  <si>
    <t>EST 500</t>
  </si>
  <si>
    <t>BLO 600</t>
  </si>
  <si>
    <t>TAM557</t>
  </si>
  <si>
    <t>MKTS 800</t>
  </si>
  <si>
    <t>PSK_08U_EFC</t>
  </si>
  <si>
    <t>BS_02A_ILS</t>
  </si>
  <si>
    <t>PSK_08U_PPD</t>
  </si>
  <si>
    <t>BS_02U_DEA</t>
  </si>
  <si>
    <t>MK_02U_EMP</t>
  </si>
  <si>
    <t>BS_02U_BCS</t>
  </si>
  <si>
    <t>BS_02A_CED</t>
  </si>
  <si>
    <t>MK_02U_MSL</t>
  </si>
  <si>
    <t>PRINCIPIOS CONTABLES PARA ORGANIZACIONES GLOBALES</t>
  </si>
  <si>
    <t>MARKETING Y PSICOLOGÍA DEL CONSUMIDOR</t>
  </si>
  <si>
    <t xml:space="preserve">MATEMÁTICA PARA EL ANALISÍS DE LOS NEGOCIOS </t>
  </si>
  <si>
    <t xml:space="preserve">ENTORNO DE LOS NEGOCIOS REGIONALES </t>
  </si>
  <si>
    <t>GERENCIA DE PROCESOS</t>
  </si>
  <si>
    <t>OPERACIONES CADENA DE SUMINISTROS PARA ORGANIZACIONES GLOBALES</t>
  </si>
  <si>
    <t>ANÁLISIS DE DATOS Y TRANSFORMACIÓN DIGITAL</t>
  </si>
  <si>
    <t>GROWTH HACKING</t>
  </si>
  <si>
    <t>TGM200</t>
  </si>
  <si>
    <t>MKT402</t>
  </si>
  <si>
    <t>MAT 211</t>
  </si>
  <si>
    <t>TGM 353</t>
  </si>
  <si>
    <t>CIS 309</t>
  </si>
  <si>
    <t>TGM310</t>
  </si>
  <si>
    <t>TAM 530</t>
  </si>
  <si>
    <t>GRO800</t>
  </si>
  <si>
    <t>FCA_01_PCOG</t>
  </si>
  <si>
    <t>MK_02A_MPC</t>
  </si>
  <si>
    <t>BS_02A_MAN</t>
  </si>
  <si>
    <t>NEG_04_ENREG</t>
  </si>
  <si>
    <t>BS_02A_GPS</t>
  </si>
  <si>
    <t>BS_02A_OCS</t>
  </si>
  <si>
    <t>BS_02A_ADT</t>
  </si>
  <si>
    <t>BS_02U_GHG</t>
  </si>
  <si>
    <t>PRÁCTICAS LABORAL 2</t>
  </si>
  <si>
    <t>PRÁCTICAS LABORAL 3</t>
  </si>
  <si>
    <t>PRÁCTICAS SERVICIO COMUNITARIO 1</t>
  </si>
  <si>
    <t xml:space="preserve">COMPUTACIÓN APLICADA Y TECNOLOGÍA DE LA INFORMACIÓN </t>
  </si>
  <si>
    <t>INNOVATION AND ENTREPRENEURSHIP</t>
  </si>
  <si>
    <t xml:space="preserve">PRINCIPIOS FINANCIEROS PARA ORGANIZACIONES GLOBALES </t>
  </si>
  <si>
    <t>DISEÑO GRÁFICO PUBLICITARIO</t>
  </si>
  <si>
    <t>ESTRATEGIA DE CAMPAÑAS DIGITALES Y RELACIONES PÚBLICAS</t>
  </si>
  <si>
    <t>ESTRATEGIA DE PRECIOS</t>
  </si>
  <si>
    <t>RETAIL MARKETING</t>
  </si>
  <si>
    <t xml:space="preserve">LIDERAZGO GLOBAL Y DESARROLLO PERSONAL 			</t>
  </si>
  <si>
    <t>CIS105</t>
  </si>
  <si>
    <t>2D-1PE-3A</t>
  </si>
  <si>
    <t>TGM 300</t>
  </si>
  <si>
    <t>DIS 400</t>
  </si>
  <si>
    <t>RRPP 500</t>
  </si>
  <si>
    <t>EST 600</t>
  </si>
  <si>
    <t>MKT420</t>
  </si>
  <si>
    <t>TAM 542</t>
  </si>
  <si>
    <t>NI_01_CATI</t>
  </si>
  <si>
    <t>PSK_08U_INE</t>
  </si>
  <si>
    <t>BS_02A_PFO</t>
  </si>
  <si>
    <t>MK_02U_DGP</t>
  </si>
  <si>
    <t>MK_02U_ECD</t>
  </si>
  <si>
    <t>MK_02U_EPS</t>
  </si>
  <si>
    <t>MK_02A_RMG</t>
  </si>
  <si>
    <t>BS_02A_LGD</t>
  </si>
  <si>
    <t>PRÁCTICAS LABORAL 1</t>
  </si>
  <si>
    <t>PRÁCTICAS SERVICIO COMUNITARIO I</t>
  </si>
  <si>
    <t xml:space="preserve">TOTAL </t>
  </si>
  <si>
    <t>CRITICAL AND SYSTEM THINKING</t>
  </si>
  <si>
    <t>DIGITAL LITERACY</t>
  </si>
  <si>
    <t>DERECHO COMERCIAL Y ÉTICA PARA GERENTES</t>
  </si>
  <si>
    <t>CREACIÓN DE VALOR Y EMPRENDIMIENTO / SEMINARIO DE EMPRENDIMIENTO</t>
  </si>
  <si>
    <t xml:space="preserve">CONFORMACIÓN DE LA OPORTUNIDAD </t>
  </si>
  <si>
    <t>CONTABILIDAD GLOBAL</t>
  </si>
  <si>
    <t xml:space="preserve">UNIDAD DE INTEGRACIÓN CURRICULAR </t>
  </si>
  <si>
    <t>METINV 3</t>
  </si>
  <si>
    <t>LES305</t>
  </si>
  <si>
    <t xml:space="preserve">TGM 487 - TEM </t>
  </si>
  <si>
    <t>UNIDAD DE INTEGRACIÓN CURRICULAR</t>
  </si>
  <si>
    <t>CON 600</t>
  </si>
  <si>
    <t>TAM511</t>
  </si>
  <si>
    <t>UNI 800</t>
  </si>
  <si>
    <t>PSK_08U_CST</t>
  </si>
  <si>
    <t>PSK_08U_DIL</t>
  </si>
  <si>
    <t>BS_02A_DCE</t>
  </si>
  <si>
    <t>BS_02A_CVE</t>
  </si>
  <si>
    <t>BS_02U_CDO</t>
  </si>
  <si>
    <t>BS_02A_CGL</t>
  </si>
  <si>
    <t>BS_02U_UIC</t>
  </si>
  <si>
    <t>TOTAL HORAS POR NIVEL</t>
  </si>
  <si>
    <t>Carga horaria semanal</t>
  </si>
  <si>
    <t>Carga horaria por nivel</t>
  </si>
  <si>
    <t>Componente</t>
  </si>
  <si>
    <t>DO</t>
  </si>
  <si>
    <t>PR</t>
  </si>
  <si>
    <t>TA</t>
  </si>
  <si>
    <t>Num. Asignaturas</t>
  </si>
  <si>
    <t>horas asignaturas</t>
  </si>
  <si>
    <t>NOTA: Para transformar las horas de las materias a créditos, se debe dividir las horas totales para 48</t>
  </si>
  <si>
    <t>CODIFICACIÓN</t>
  </si>
  <si>
    <t>CAMPOS DE FORMACIÓN</t>
  </si>
  <si>
    <t>FT</t>
  </si>
  <si>
    <t>FUNDAMENTOS TEÓRICOS</t>
  </si>
  <si>
    <t>REQUISITO DE TITULACIÓN IDIOMA EXTRANJERO:</t>
  </si>
  <si>
    <t>REQUISITO TITULACIÓN</t>
  </si>
  <si>
    <t>RESUMEN GENERAL</t>
  </si>
  <si>
    <t>HORAS</t>
  </si>
  <si>
    <t>PP</t>
  </si>
  <si>
    <t>PRAXIS PROFESIONAL</t>
  </si>
  <si>
    <t>CERTIFICACIÓN INGLÉS B1</t>
  </si>
  <si>
    <t>DOCENCIA</t>
  </si>
  <si>
    <t>EI</t>
  </si>
  <si>
    <t>EPISTEMOLOGÍA / INVESTIGACIÓN</t>
  </si>
  <si>
    <t>PRÁCTICA</t>
  </si>
  <si>
    <t>CSC</t>
  </si>
  <si>
    <t>CONTEXTOS, SABERES, CULTURA</t>
  </si>
  <si>
    <t>AUTÓNOMO</t>
  </si>
  <si>
    <t>LC</t>
  </si>
  <si>
    <t>LENGUAJE / COMUNICACIÓN</t>
  </si>
  <si>
    <t xml:space="preserve">HORAS PRÁCTICAS </t>
  </si>
  <si>
    <t>DESCRIPCIÓN</t>
  </si>
  <si>
    <t>HORAS INTEGRACIÓN CURRICULAR</t>
  </si>
  <si>
    <t>ITA</t>
  </si>
  <si>
    <t>ITINERARIO ACADÉMICO</t>
  </si>
  <si>
    <t>TOTAL HORAS CARRERA</t>
  </si>
  <si>
    <t>PRACTICAS</t>
  </si>
  <si>
    <t>PRÁCTICAS PRE PROFESIONALES</t>
  </si>
  <si>
    <t>CH</t>
  </si>
  <si>
    <t>CIENCIAS HUMANAS</t>
  </si>
  <si>
    <t>Elaborado por:</t>
  </si>
  <si>
    <t>Revisado por:</t>
  </si>
  <si>
    <t>Aprobado por:</t>
  </si>
  <si>
    <t>UIC</t>
  </si>
  <si>
    <t>FERNANDO HALLO</t>
  </si>
  <si>
    <t>PATRICIO TORRES</t>
  </si>
  <si>
    <t>SIMÓN CUEVA</t>
  </si>
  <si>
    <t>Director de Carrera</t>
  </si>
  <si>
    <t>Decano</t>
  </si>
  <si>
    <t>Vicerrector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</si>
</sst>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7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rgb="FFE7E6E6"/>
      <name val="Calibri"/>
      <family val="2"/>
      <scheme val="minor"/>
    </font>
    <font>
      <sz val="17"/>
      <color rgb="FF4472C4"/>
      <name val="Calibri"/>
      <family val="2"/>
      <scheme val="minor"/>
    </font>
    <font>
      <sz val="17"/>
      <color rgb="FF0070C0"/>
      <name val="Calibri"/>
      <family val="2"/>
      <scheme val="minor"/>
    </font>
    <font>
      <sz val="17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7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textRotation="90"/>
    </xf>
    <xf numFmtId="0" fontId="11" fillId="3" borderId="12" xfId="0" applyFont="1" applyFill="1" applyBorder="1" applyAlignment="1">
      <alignment horizontal="center" vertical="center" wrapText="1"/>
    </xf>
    <xf numFmtId="0" fontId="12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vertical="center" wrapText="1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vertical="center" wrapText="1"/>
    </xf>
    <xf numFmtId="0" fontId="8" fillId="3" borderId="3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5" fillId="2" borderId="7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textRotation="90"/>
    </xf>
    <xf numFmtId="0" fontId="2" fillId="7" borderId="12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26" xfId="0" applyFont="1" applyFill="1" applyBorder="1" applyAlignment="1">
      <alignment horizontal="center" vertical="center" wrapText="1"/>
    </xf>
    <xf numFmtId="0" fontId="2" fillId="16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7" fillId="16" borderId="64" xfId="0" applyFont="1" applyFill="1" applyBorder="1" applyAlignment="1">
      <alignment horizontal="center" vertical="center" wrapText="1"/>
    </xf>
    <xf numFmtId="0" fontId="2" fillId="16" borderId="65" xfId="0" applyFont="1" applyFill="1" applyBorder="1" applyAlignment="1">
      <alignment horizontal="center" vertical="center" wrapText="1"/>
    </xf>
    <xf numFmtId="0" fontId="7" fillId="16" borderId="66" xfId="0" applyFont="1" applyFill="1" applyBorder="1" applyAlignment="1">
      <alignment horizontal="center" vertical="center" wrapText="1"/>
    </xf>
    <xf numFmtId="0" fontId="7" fillId="16" borderId="65" xfId="0" applyFont="1" applyFill="1" applyBorder="1" applyAlignment="1">
      <alignment horizontal="center" vertical="center" wrapText="1"/>
    </xf>
    <xf numFmtId="0" fontId="7" fillId="16" borderId="72" xfId="0" applyFont="1" applyFill="1" applyBorder="1" applyAlignment="1">
      <alignment horizontal="center" vertical="center" wrapText="1"/>
    </xf>
    <xf numFmtId="0" fontId="7" fillId="7" borderId="64" xfId="0" applyFont="1" applyFill="1" applyBorder="1" applyAlignment="1">
      <alignment horizontal="center" vertical="center" wrapText="1"/>
    </xf>
    <xf numFmtId="0" fontId="2" fillId="7" borderId="65" xfId="0" applyFont="1" applyFill="1" applyBorder="1" applyAlignment="1">
      <alignment horizontal="center" vertical="center" wrapText="1"/>
    </xf>
    <xf numFmtId="0" fontId="7" fillId="7" borderId="72" xfId="0" applyFont="1" applyFill="1" applyBorder="1" applyAlignment="1">
      <alignment horizontal="center" vertical="center" wrapText="1"/>
    </xf>
    <xf numFmtId="0" fontId="8" fillId="3" borderId="7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8" fillId="3" borderId="76" xfId="0" applyFont="1" applyFill="1" applyBorder="1" applyAlignment="1">
      <alignment horizontal="center" vertical="center" wrapText="1"/>
    </xf>
    <xf numFmtId="0" fontId="8" fillId="3" borderId="77" xfId="0" applyFont="1" applyFill="1" applyBorder="1" applyAlignment="1">
      <alignment horizontal="center" vertical="center" wrapText="1"/>
    </xf>
    <xf numFmtId="0" fontId="8" fillId="3" borderId="78" xfId="0" applyFont="1" applyFill="1" applyBorder="1" applyAlignment="1">
      <alignment horizontal="center" vertical="center" wrapText="1"/>
    </xf>
    <xf numFmtId="0" fontId="7" fillId="16" borderId="79" xfId="0" applyFont="1" applyFill="1" applyBorder="1" applyAlignment="1">
      <alignment horizontal="center" vertical="center" wrapText="1"/>
    </xf>
    <xf numFmtId="0" fontId="2" fillId="16" borderId="80" xfId="0" applyFont="1" applyFill="1" applyBorder="1" applyAlignment="1">
      <alignment horizontal="center" vertical="center" wrapText="1"/>
    </xf>
    <xf numFmtId="0" fontId="7" fillId="16" borderId="80" xfId="0" applyFont="1" applyFill="1" applyBorder="1" applyAlignment="1">
      <alignment horizontal="center" vertical="center" wrapText="1"/>
    </xf>
    <xf numFmtId="0" fontId="7" fillId="7" borderId="79" xfId="0" applyFont="1" applyFill="1" applyBorder="1" applyAlignment="1">
      <alignment horizontal="center" vertical="center" wrapText="1"/>
    </xf>
    <xf numFmtId="0" fontId="7" fillId="7" borderId="80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2" fillId="3" borderId="75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0" fontId="2" fillId="3" borderId="75" xfId="0" applyFont="1" applyFill="1" applyBorder="1" applyAlignment="1">
      <alignment vertical="center" wrapText="1"/>
    </xf>
    <xf numFmtId="0" fontId="2" fillId="3" borderId="60" xfId="0" applyFont="1" applyFill="1" applyBorder="1" applyAlignment="1">
      <alignment vertical="center" wrapText="1"/>
    </xf>
    <xf numFmtId="0" fontId="2" fillId="7" borderId="64" xfId="0" applyFont="1" applyFill="1" applyBorder="1" applyAlignment="1">
      <alignment horizontal="center" vertical="center" wrapText="1"/>
    </xf>
    <xf numFmtId="0" fontId="2" fillId="7" borderId="81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60" xfId="0" applyFont="1" applyFill="1" applyBorder="1" applyAlignment="1">
      <alignment horizontal="center" vertical="center" wrapText="1"/>
    </xf>
    <xf numFmtId="0" fontId="9" fillId="3" borderId="7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7" fillId="6" borderId="79" xfId="0" applyFont="1" applyFill="1" applyBorder="1" applyAlignment="1">
      <alignment horizontal="center" vertical="center" wrapText="1"/>
    </xf>
    <xf numFmtId="0" fontId="2" fillId="6" borderId="80" xfId="0" applyFont="1" applyFill="1" applyBorder="1" applyAlignment="1">
      <alignment horizontal="center" vertical="center"/>
    </xf>
    <xf numFmtId="0" fontId="2" fillId="6" borderId="64" xfId="0" applyFont="1" applyFill="1" applyBorder="1" applyAlignment="1">
      <alignment horizontal="center" vertical="center" wrapText="1"/>
    </xf>
    <xf numFmtId="0" fontId="2" fillId="3" borderId="75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7" fillId="7" borderId="65" xfId="0" applyFont="1" applyFill="1" applyBorder="1" applyAlignment="1">
      <alignment horizontal="center" vertical="center" wrapText="1"/>
    </xf>
    <xf numFmtId="0" fontId="7" fillId="7" borderId="66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0" fontId="7" fillId="5" borderId="64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1" fontId="2" fillId="5" borderId="65" xfId="0" applyNumberFormat="1" applyFont="1" applyFill="1" applyBorder="1" applyAlignment="1">
      <alignment horizontal="center" vertical="center" wrapText="1"/>
    </xf>
    <xf numFmtId="0" fontId="9" fillId="12" borderId="65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2" fillId="5" borderId="64" xfId="0" applyFont="1" applyFill="1" applyBorder="1" applyAlignment="1">
      <alignment horizontal="center" vertical="center" wrapText="1"/>
    </xf>
    <xf numFmtId="0" fontId="12" fillId="3" borderId="85" xfId="0" applyFont="1" applyFill="1" applyBorder="1" applyAlignment="1">
      <alignment horizontal="center" vertical="center" wrapText="1"/>
    </xf>
    <xf numFmtId="0" fontId="9" fillId="3" borderId="86" xfId="0" applyFont="1" applyFill="1" applyBorder="1" applyAlignment="1">
      <alignment horizontal="center" vertical="center" wrapText="1"/>
    </xf>
    <xf numFmtId="0" fontId="9" fillId="3" borderId="87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horizontal="center" vertical="center" wrapText="1"/>
    </xf>
    <xf numFmtId="0" fontId="2" fillId="4" borderId="65" xfId="0" applyFont="1" applyFill="1" applyBorder="1" applyAlignment="1">
      <alignment horizontal="center" vertical="center" wrapText="1"/>
    </xf>
    <xf numFmtId="0" fontId="8" fillId="3" borderId="75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70" xfId="0" applyFont="1" applyFill="1" applyBorder="1" applyAlignment="1">
      <alignment horizontal="center" vertical="center" wrapText="1"/>
    </xf>
    <xf numFmtId="0" fontId="8" fillId="3" borderId="71" xfId="0" applyFont="1" applyFill="1" applyBorder="1" applyAlignment="1">
      <alignment horizontal="center" vertical="center" wrapText="1"/>
    </xf>
    <xf numFmtId="0" fontId="2" fillId="8" borderId="64" xfId="0" applyFont="1" applyFill="1" applyBorder="1" applyAlignment="1">
      <alignment horizontal="center" vertical="center" wrapText="1"/>
    </xf>
    <xf numFmtId="0" fontId="2" fillId="8" borderId="65" xfId="0" applyFont="1" applyFill="1" applyBorder="1" applyAlignment="1">
      <alignment horizontal="center" vertical="center"/>
    </xf>
    <xf numFmtId="0" fontId="2" fillId="3" borderId="84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vertical="center" wrapText="1"/>
    </xf>
    <xf numFmtId="0" fontId="5" fillId="3" borderId="70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2" fillId="13" borderId="93" xfId="0" applyFont="1" applyFill="1" applyBorder="1" applyAlignment="1">
      <alignment horizontal="center" vertical="center"/>
    </xf>
    <xf numFmtId="0" fontId="12" fillId="8" borderId="65" xfId="0" applyFont="1" applyFill="1" applyBorder="1" applyAlignment="1">
      <alignment horizontal="center" vertical="center"/>
    </xf>
    <xf numFmtId="0" fontId="3" fillId="3" borderId="76" xfId="0" applyFont="1" applyFill="1" applyBorder="1" applyAlignment="1">
      <alignment vertical="center" textRotation="90"/>
    </xf>
    <xf numFmtId="0" fontId="3" fillId="3" borderId="77" xfId="0" applyFont="1" applyFill="1" applyBorder="1" applyAlignment="1">
      <alignment vertical="center" textRotation="90"/>
    </xf>
    <xf numFmtId="0" fontId="3" fillId="3" borderId="78" xfId="0" applyFont="1" applyFill="1" applyBorder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74" xfId="0" applyFont="1" applyFill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6" fillId="0" borderId="88" xfId="0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7" fillId="16" borderId="20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7" fillId="16" borderId="73" xfId="0" applyFont="1" applyFill="1" applyBorder="1" applyAlignment="1">
      <alignment horizontal="center" vertical="center" wrapText="1"/>
    </xf>
    <xf numFmtId="0" fontId="6" fillId="3" borderId="6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20" fillId="0" borderId="8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22" fillId="0" borderId="8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74" xfId="0" applyFont="1" applyBorder="1" applyAlignment="1">
      <alignment horizontal="center" vertical="center" wrapText="1"/>
    </xf>
    <xf numFmtId="0" fontId="6" fillId="3" borderId="82" xfId="0" applyFont="1" applyFill="1" applyBorder="1" applyAlignment="1">
      <alignment horizontal="center" vertical="center" wrapText="1"/>
    </xf>
    <xf numFmtId="0" fontId="6" fillId="3" borderId="88" xfId="0" applyFont="1" applyFill="1" applyBorder="1" applyAlignment="1">
      <alignment horizontal="center" vertical="center" wrapText="1"/>
    </xf>
    <xf numFmtId="0" fontId="6" fillId="3" borderId="83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10" fillId="3" borderId="55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2" fillId="16" borderId="20" xfId="0" applyFont="1" applyFill="1" applyBorder="1" applyAlignment="1">
      <alignment horizontal="center" vertical="center" wrapText="1"/>
    </xf>
    <xf numFmtId="0" fontId="2" fillId="16" borderId="21" xfId="0" applyFont="1" applyFill="1" applyBorder="1" applyAlignment="1">
      <alignment horizontal="center" vertical="center" wrapText="1"/>
    </xf>
    <xf numFmtId="0" fontId="2" fillId="16" borderId="73" xfId="0" applyFont="1" applyFill="1" applyBorder="1" applyAlignment="1">
      <alignment horizontal="center" vertical="center" wrapText="1"/>
    </xf>
    <xf numFmtId="0" fontId="7" fillId="5" borderId="84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74" xfId="0" applyFont="1" applyFill="1" applyBorder="1" applyAlignment="1">
      <alignment horizontal="center" vertical="center" wrapText="1"/>
    </xf>
    <xf numFmtId="0" fontId="10" fillId="3" borderId="82" xfId="0" applyFont="1" applyFill="1" applyBorder="1" applyAlignment="1">
      <alignment horizontal="center" vertical="center" wrapText="1"/>
    </xf>
    <xf numFmtId="0" fontId="10" fillId="3" borderId="62" xfId="0" applyFont="1" applyFill="1" applyBorder="1" applyAlignment="1">
      <alignment horizontal="center" vertical="center" wrapText="1"/>
    </xf>
    <xf numFmtId="0" fontId="10" fillId="3" borderId="83" xfId="0" applyFont="1" applyFill="1" applyBorder="1" applyAlignment="1">
      <alignment horizontal="center" vertical="center" wrapText="1"/>
    </xf>
    <xf numFmtId="0" fontId="6" fillId="3" borderId="7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10" fillId="3" borderId="64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65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16" borderId="17" xfId="0" applyFont="1" applyFill="1" applyBorder="1" applyAlignment="1">
      <alignment horizontal="center" vertical="center" wrapText="1"/>
    </xf>
    <xf numFmtId="0" fontId="2" fillId="16" borderId="74" xfId="0" applyFont="1" applyFill="1" applyBorder="1" applyAlignment="1">
      <alignment horizontal="center" vertical="center" wrapText="1"/>
    </xf>
    <xf numFmtId="0" fontId="6" fillId="3" borderId="91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92" xfId="0" applyFont="1" applyFill="1" applyBorder="1" applyAlignment="1">
      <alignment horizontal="center" vertical="center" wrapText="1"/>
    </xf>
    <xf numFmtId="0" fontId="2" fillId="16" borderId="67" xfId="0" applyFont="1" applyFill="1" applyBorder="1" applyAlignment="1">
      <alignment horizontal="center" vertical="center" wrapText="1"/>
    </xf>
    <xf numFmtId="0" fontId="2" fillId="16" borderId="68" xfId="0" applyFont="1" applyFill="1" applyBorder="1" applyAlignment="1">
      <alignment horizontal="center" vertical="center" wrapText="1"/>
    </xf>
    <xf numFmtId="0" fontId="2" fillId="16" borderId="69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9" fillId="3" borderId="7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3" borderId="79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80" xfId="0" applyFont="1" applyFill="1" applyBorder="1" applyAlignment="1">
      <alignment horizontal="center" vertical="center" wrapText="1"/>
    </xf>
    <xf numFmtId="0" fontId="20" fillId="3" borderId="64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6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5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7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13" borderId="49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13" borderId="12" xfId="0" applyFont="1" applyFill="1" applyBorder="1" applyAlignment="1">
      <alignment horizontal="center" vertical="center" wrapText="1"/>
    </xf>
    <xf numFmtId="0" fontId="9" fillId="13" borderId="35" xfId="0" applyFont="1" applyFill="1" applyBorder="1" applyAlignment="1">
      <alignment horizontal="center" vertical="center" wrapText="1"/>
    </xf>
    <xf numFmtId="0" fontId="9" fillId="13" borderId="48" xfId="0" applyFont="1" applyFill="1" applyBorder="1" applyAlignment="1">
      <alignment horizontal="center" vertical="center" wrapText="1"/>
    </xf>
    <xf numFmtId="0" fontId="9" fillId="13" borderId="37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8" fillId="10" borderId="39" xfId="0" applyFont="1" applyFill="1" applyBorder="1" applyAlignment="1">
      <alignment horizontal="center" vertical="center" wrapText="1"/>
    </xf>
    <xf numFmtId="0" fontId="8" fillId="10" borderId="46" xfId="0" applyFont="1" applyFill="1" applyBorder="1" applyAlignment="1">
      <alignment horizontal="center" vertical="center" wrapText="1"/>
    </xf>
    <xf numFmtId="0" fontId="8" fillId="10" borderId="46" xfId="0" applyFont="1" applyFill="1" applyBorder="1" applyAlignment="1">
      <alignment horizontal="center" vertical="center"/>
    </xf>
    <xf numFmtId="0" fontId="8" fillId="10" borderId="47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9" fillId="12" borderId="26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0" fontId="21" fillId="15" borderId="84" xfId="0" applyFont="1" applyFill="1" applyBorder="1" applyAlignment="1">
      <alignment horizontal="center" vertical="center" wrapText="1"/>
    </xf>
    <xf numFmtId="0" fontId="21" fillId="15" borderId="17" xfId="0" applyFont="1" applyFill="1" applyBorder="1" applyAlignment="1">
      <alignment horizontal="center" vertical="center" wrapText="1"/>
    </xf>
    <xf numFmtId="0" fontId="21" fillId="15" borderId="74" xfId="0" applyFont="1" applyFill="1" applyBorder="1" applyAlignment="1">
      <alignment horizontal="center" vertical="center" wrapText="1"/>
    </xf>
    <xf numFmtId="0" fontId="9" fillId="12" borderId="64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84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7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7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74" xfId="0" applyFont="1" applyFill="1" applyBorder="1" applyAlignment="1">
      <alignment horizontal="center" vertical="center" wrapText="1"/>
    </xf>
    <xf numFmtId="0" fontId="6" fillId="0" borderId="8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0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2" fillId="7" borderId="67" xfId="0" applyFont="1" applyFill="1" applyBorder="1" applyAlignment="1">
      <alignment horizontal="center" vertical="center" wrapText="1"/>
    </xf>
    <xf numFmtId="0" fontId="2" fillId="7" borderId="68" xfId="0" applyFont="1" applyFill="1" applyBorder="1" applyAlignment="1">
      <alignment horizontal="center" vertical="center" wrapText="1"/>
    </xf>
    <xf numFmtId="0" fontId="2" fillId="7" borderId="69" xfId="0" applyFont="1" applyFill="1" applyBorder="1" applyAlignment="1">
      <alignment horizontal="center" vertical="center" wrapText="1"/>
    </xf>
    <xf numFmtId="0" fontId="7" fillId="7" borderId="67" xfId="0" applyFont="1" applyFill="1" applyBorder="1" applyAlignment="1">
      <alignment horizontal="center" vertical="center" wrapText="1"/>
    </xf>
    <xf numFmtId="0" fontId="7" fillId="7" borderId="68" xfId="0" applyFont="1" applyFill="1" applyBorder="1" applyAlignment="1">
      <alignment horizontal="center" vertical="center" wrapText="1"/>
    </xf>
    <xf numFmtId="0" fontId="7" fillId="7" borderId="69" xfId="0" applyFont="1" applyFill="1" applyBorder="1" applyAlignment="1">
      <alignment horizontal="center" vertical="center" wrapText="1"/>
    </xf>
    <xf numFmtId="0" fontId="7" fillId="16" borderId="84" xfId="0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 wrapText="1"/>
    </xf>
    <xf numFmtId="0" fontId="7" fillId="16" borderId="74" xfId="0" applyFont="1" applyFill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6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65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65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22" fillId="3" borderId="79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2" fillId="3" borderId="80" xfId="0" applyFont="1" applyFill="1" applyBorder="1" applyAlignment="1">
      <alignment horizontal="center" vertical="center" wrapText="1"/>
    </xf>
    <xf numFmtId="0" fontId="11" fillId="3" borderId="84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22" fillId="3" borderId="64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65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73" xfId="0" applyFont="1" applyFill="1" applyBorder="1" applyAlignment="1">
      <alignment horizontal="center" vertical="center" wrapText="1"/>
    </xf>
    <xf numFmtId="0" fontId="2" fillId="7" borderId="84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74" xfId="0" applyFont="1" applyFill="1" applyBorder="1" applyAlignment="1">
      <alignment horizontal="center" vertical="center" wrapText="1"/>
    </xf>
    <xf numFmtId="0" fontId="7" fillId="7" borderId="8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73" xfId="0" applyFont="1" applyFill="1" applyBorder="1" applyAlignment="1">
      <alignment horizontal="center" vertical="center" wrapText="1"/>
    </xf>
    <xf numFmtId="0" fontId="10" fillId="3" borderId="84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7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34925</xdr:colOff>
      <xdr:row>7</xdr:row>
      <xdr:rowOff>615950</xdr:rowOff>
    </xdr:from>
    <xdr:to>
      <xdr:col>35</xdr:col>
      <xdr:colOff>31750</xdr:colOff>
      <xdr:row>25</xdr:row>
      <xdr:rowOff>635000</xdr:rowOff>
    </xdr:to>
    <xdr:cxnSp macro="">
      <xdr:nvCxnSpPr>
        <xdr:cNvPr id="3" name="Straight Arrow Connector 110">
          <a:extLst>
            <a:ext uri="{FF2B5EF4-FFF2-40B4-BE49-F238E27FC236}">
              <a16:creationId xmlns:a16="http://schemas.microsoft.com/office/drawing/2014/main" id="{27ADFEC3-2AB0-4A12-A6F3-53F9CFB75E97}"/>
            </a:ext>
          </a:extLst>
        </xdr:cNvPr>
        <xdr:cNvCxnSpPr/>
      </xdr:nvCxnSpPr>
      <xdr:spPr>
        <a:xfrm>
          <a:off x="23847425" y="2298700"/>
          <a:ext cx="393700" cy="74485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11</xdr:row>
      <xdr:rowOff>598714</xdr:rowOff>
    </xdr:from>
    <xdr:to>
      <xdr:col>30</xdr:col>
      <xdr:colOff>0</xdr:colOff>
      <xdr:row>19</xdr:row>
      <xdr:rowOff>619125</xdr:rowOff>
    </xdr:to>
    <xdr:cxnSp macro="">
      <xdr:nvCxnSpPr>
        <xdr:cNvPr id="6" name="Straight Arrow Connector 82">
          <a:extLst>
            <a:ext uri="{FF2B5EF4-FFF2-40B4-BE49-F238E27FC236}">
              <a16:creationId xmlns:a16="http://schemas.microsoft.com/office/drawing/2014/main" id="{5C0AD044-F615-4B12-B30C-D9FC9C63D5C8}"/>
            </a:ext>
          </a:extLst>
        </xdr:cNvPr>
        <xdr:cNvCxnSpPr/>
      </xdr:nvCxnSpPr>
      <xdr:spPr>
        <a:xfrm>
          <a:off x="20288250" y="4043589"/>
          <a:ext cx="396875" cy="35446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2722</xdr:colOff>
      <xdr:row>11</xdr:row>
      <xdr:rowOff>615042</xdr:rowOff>
    </xdr:from>
    <xdr:to>
      <xdr:col>35</xdr:col>
      <xdr:colOff>42182</xdr:colOff>
      <xdr:row>11</xdr:row>
      <xdr:rowOff>615042</xdr:rowOff>
    </xdr:to>
    <xdr:cxnSp macro="">
      <xdr:nvCxnSpPr>
        <xdr:cNvPr id="7" name="Straight Arrow Connector 82">
          <a:extLst>
            <a:ext uri="{FF2B5EF4-FFF2-40B4-BE49-F238E27FC236}">
              <a16:creationId xmlns:a16="http://schemas.microsoft.com/office/drawing/2014/main" id="{7EB14E3A-0E25-4A46-9646-6240D8555CE8}"/>
            </a:ext>
          </a:extLst>
        </xdr:cNvPr>
        <xdr:cNvCxnSpPr/>
      </xdr:nvCxnSpPr>
      <xdr:spPr>
        <a:xfrm>
          <a:off x="22805572" y="3920217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628650</xdr:rowOff>
    </xdr:from>
    <xdr:to>
      <xdr:col>30</xdr:col>
      <xdr:colOff>0</xdr:colOff>
      <xdr:row>25</xdr:row>
      <xdr:rowOff>666750</xdr:rowOff>
    </xdr:to>
    <xdr:cxnSp macro="">
      <xdr:nvCxnSpPr>
        <xdr:cNvPr id="11" name="Straight Arrow Connector 82">
          <a:extLst>
            <a:ext uri="{FF2B5EF4-FFF2-40B4-BE49-F238E27FC236}">
              <a16:creationId xmlns:a16="http://schemas.microsoft.com/office/drawing/2014/main" id="{49EAC42F-12D1-4855-B199-F9D613D6299F}"/>
            </a:ext>
          </a:extLst>
        </xdr:cNvPr>
        <xdr:cNvCxnSpPr/>
      </xdr:nvCxnSpPr>
      <xdr:spPr>
        <a:xfrm>
          <a:off x="20288250" y="7597775"/>
          <a:ext cx="396875" cy="2181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555625</xdr:colOff>
      <xdr:row>15</xdr:row>
      <xdr:rowOff>755650</xdr:rowOff>
    </xdr:from>
    <xdr:to>
      <xdr:col>30</xdr:col>
      <xdr:colOff>23585</xdr:colOff>
      <xdr:row>15</xdr:row>
      <xdr:rowOff>755650</xdr:rowOff>
    </xdr:to>
    <xdr:cxnSp macro="">
      <xdr:nvCxnSpPr>
        <xdr:cNvPr id="25" name="Straight Arrow Connector 82">
          <a:extLst>
            <a:ext uri="{FF2B5EF4-FFF2-40B4-BE49-F238E27FC236}">
              <a16:creationId xmlns:a16="http://schemas.microsoft.com/office/drawing/2014/main" id="{AECF0C89-0BFD-4527-BE94-10F268BCB114}"/>
            </a:ext>
          </a:extLst>
        </xdr:cNvPr>
        <xdr:cNvCxnSpPr/>
      </xdr:nvCxnSpPr>
      <xdr:spPr>
        <a:xfrm>
          <a:off x="20272375" y="5962650"/>
          <a:ext cx="43633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9072</xdr:colOff>
      <xdr:row>25</xdr:row>
      <xdr:rowOff>710292</xdr:rowOff>
    </xdr:from>
    <xdr:to>
      <xdr:col>30</xdr:col>
      <xdr:colOff>48532</xdr:colOff>
      <xdr:row>25</xdr:row>
      <xdr:rowOff>710292</xdr:rowOff>
    </xdr:to>
    <xdr:cxnSp macro="">
      <xdr:nvCxnSpPr>
        <xdr:cNvPr id="41" name="Straight Arrow Connector 82">
          <a:extLst>
            <a:ext uri="{FF2B5EF4-FFF2-40B4-BE49-F238E27FC236}">
              <a16:creationId xmlns:a16="http://schemas.microsoft.com/office/drawing/2014/main" id="{58EFE3BC-BEB8-4521-A528-BB06F61F9D79}"/>
            </a:ext>
            <a:ext uri="{147F2762-F138-4A5C-976F-8EAC2B608ADB}">
              <a16:predDERef xmlns:a16="http://schemas.microsoft.com/office/drawing/2014/main" pred="{16C6AEC8-A5BE-4846-9E3E-87FDFA0DC209}"/>
            </a:ext>
          </a:extLst>
        </xdr:cNvPr>
        <xdr:cNvCxnSpPr/>
      </xdr:nvCxnSpPr>
      <xdr:spPr>
        <a:xfrm>
          <a:off x="22821447" y="5591855"/>
          <a:ext cx="4204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9072</xdr:colOff>
      <xdr:row>11</xdr:row>
      <xdr:rowOff>603250</xdr:rowOff>
    </xdr:from>
    <xdr:to>
      <xdr:col>30</xdr:col>
      <xdr:colOff>15875</xdr:colOff>
      <xdr:row>25</xdr:row>
      <xdr:rowOff>710292</xdr:rowOff>
    </xdr:to>
    <xdr:cxnSp macro="">
      <xdr:nvCxnSpPr>
        <xdr:cNvPr id="42" name="Straight Arrow Connector 82">
          <a:extLst>
            <a:ext uri="{FF2B5EF4-FFF2-40B4-BE49-F238E27FC236}">
              <a16:creationId xmlns:a16="http://schemas.microsoft.com/office/drawing/2014/main" id="{5231BE00-9330-4054-B150-742610B6CDD6}"/>
            </a:ext>
            <a:ext uri="{147F2762-F138-4A5C-976F-8EAC2B608ADB}">
              <a16:predDERef xmlns:a16="http://schemas.microsoft.com/office/drawing/2014/main" pred="{58EFE3BC-BEB8-4521-A528-BB06F61F9D79}"/>
            </a:ext>
          </a:extLst>
        </xdr:cNvPr>
        <xdr:cNvCxnSpPr/>
      </xdr:nvCxnSpPr>
      <xdr:spPr>
        <a:xfrm flipV="1">
          <a:off x="20297322" y="4048125"/>
          <a:ext cx="403678" cy="577441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647700</xdr:colOff>
      <xdr:row>0</xdr:row>
      <xdr:rowOff>76200</xdr:rowOff>
    </xdr:from>
    <xdr:to>
      <xdr:col>2</xdr:col>
      <xdr:colOff>219075</xdr:colOff>
      <xdr:row>2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B8C80A7-C2BD-4595-8A29-D2AB78629D2A}"/>
            </a:ext>
            <a:ext uri="{147F2762-F138-4A5C-976F-8EAC2B608ADB}">
              <a16:predDERef xmlns:a16="http://schemas.microsoft.com/office/drawing/2014/main" pred="{60A80A69-9029-4FEC-8C0A-AD487D27D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1666875" cy="800100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7</xdr:row>
      <xdr:rowOff>650875</xdr:rowOff>
    </xdr:from>
    <xdr:to>
      <xdr:col>5</xdr:col>
      <xdr:colOff>34773</xdr:colOff>
      <xdr:row>7</xdr:row>
      <xdr:rowOff>650875</xdr:rowOff>
    </xdr:to>
    <xdr:cxnSp macro="">
      <xdr:nvCxnSpPr>
        <xdr:cNvPr id="16" name="Straight Arrow Connector 110">
          <a:extLst>
            <a:ext uri="{FF2B5EF4-FFF2-40B4-BE49-F238E27FC236}">
              <a16:creationId xmlns:a16="http://schemas.microsoft.com/office/drawing/2014/main" id="{C9981665-DBB4-4CB8-A787-614A7D829B9C}"/>
            </a:ext>
          </a:extLst>
        </xdr:cNvPr>
        <xdr:cNvCxnSpPr/>
      </xdr:nvCxnSpPr>
      <xdr:spPr>
        <a:xfrm>
          <a:off x="3000375" y="2333625"/>
          <a:ext cx="41577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365125</xdr:colOff>
      <xdr:row>11</xdr:row>
      <xdr:rowOff>635000</xdr:rowOff>
    </xdr:from>
    <xdr:to>
      <xdr:col>4</xdr:col>
      <xdr:colOff>384023</xdr:colOff>
      <xdr:row>11</xdr:row>
      <xdr:rowOff>635000</xdr:rowOff>
    </xdr:to>
    <xdr:cxnSp macro="">
      <xdr:nvCxnSpPr>
        <xdr:cNvPr id="18" name="Straight Arrow Connector 110">
          <a:extLst>
            <a:ext uri="{FF2B5EF4-FFF2-40B4-BE49-F238E27FC236}">
              <a16:creationId xmlns:a16="http://schemas.microsoft.com/office/drawing/2014/main" id="{AF0B58D1-EE5C-416E-B21B-33EB854CA901}"/>
            </a:ext>
          </a:extLst>
        </xdr:cNvPr>
        <xdr:cNvCxnSpPr/>
      </xdr:nvCxnSpPr>
      <xdr:spPr>
        <a:xfrm>
          <a:off x="2952750" y="4079875"/>
          <a:ext cx="41577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539750</xdr:rowOff>
    </xdr:from>
    <xdr:to>
      <xdr:col>4</xdr:col>
      <xdr:colOff>381000</xdr:colOff>
      <xdr:row>25</xdr:row>
      <xdr:rowOff>349250</xdr:rowOff>
    </xdr:to>
    <xdr:cxnSp macro="">
      <xdr:nvCxnSpPr>
        <xdr:cNvPr id="19" name="Straight Arrow Connector 110">
          <a:extLst>
            <a:ext uri="{FF2B5EF4-FFF2-40B4-BE49-F238E27FC236}">
              <a16:creationId xmlns:a16="http://schemas.microsoft.com/office/drawing/2014/main" id="{6F3705C6-C964-4C72-8170-D43BD8FAED67}"/>
            </a:ext>
          </a:extLst>
        </xdr:cNvPr>
        <xdr:cNvCxnSpPr/>
      </xdr:nvCxnSpPr>
      <xdr:spPr>
        <a:xfrm>
          <a:off x="2984500" y="5746750"/>
          <a:ext cx="381000" cy="3714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374650</xdr:colOff>
      <xdr:row>19</xdr:row>
      <xdr:rowOff>723900</xdr:rowOff>
    </xdr:from>
    <xdr:to>
      <xdr:col>4</xdr:col>
      <xdr:colOff>393548</xdr:colOff>
      <xdr:row>19</xdr:row>
      <xdr:rowOff>723900</xdr:rowOff>
    </xdr:to>
    <xdr:cxnSp macro="">
      <xdr:nvCxnSpPr>
        <xdr:cNvPr id="20" name="Straight Arrow Connector 110">
          <a:extLst>
            <a:ext uri="{FF2B5EF4-FFF2-40B4-BE49-F238E27FC236}">
              <a16:creationId xmlns:a16="http://schemas.microsoft.com/office/drawing/2014/main" id="{DCB46C0D-2CE7-4ACA-BAC7-702A0EEF52E6}"/>
            </a:ext>
          </a:extLst>
        </xdr:cNvPr>
        <xdr:cNvCxnSpPr/>
      </xdr:nvCxnSpPr>
      <xdr:spPr>
        <a:xfrm>
          <a:off x="2962275" y="7693025"/>
          <a:ext cx="415773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15</xdr:row>
      <xdr:rowOff>603250</xdr:rowOff>
    </xdr:from>
    <xdr:to>
      <xdr:col>5</xdr:col>
      <xdr:colOff>15875</xdr:colOff>
      <xdr:row>25</xdr:row>
      <xdr:rowOff>628652</xdr:rowOff>
    </xdr:to>
    <xdr:cxnSp macro="">
      <xdr:nvCxnSpPr>
        <xdr:cNvPr id="21" name="Straight Arrow Connector 110">
          <a:extLst>
            <a:ext uri="{FF2B5EF4-FFF2-40B4-BE49-F238E27FC236}">
              <a16:creationId xmlns:a16="http://schemas.microsoft.com/office/drawing/2014/main" id="{905F96B0-D286-4764-A692-C7241709A6ED}"/>
            </a:ext>
          </a:extLst>
        </xdr:cNvPr>
        <xdr:cNvCxnSpPr/>
      </xdr:nvCxnSpPr>
      <xdr:spPr>
        <a:xfrm flipV="1">
          <a:off x="2994025" y="5810250"/>
          <a:ext cx="403225" cy="393065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809625</xdr:rowOff>
    </xdr:from>
    <xdr:to>
      <xdr:col>4</xdr:col>
      <xdr:colOff>385233</xdr:colOff>
      <xdr:row>31</xdr:row>
      <xdr:rowOff>645583</xdr:rowOff>
    </xdr:to>
    <xdr:cxnSp macro="">
      <xdr:nvCxnSpPr>
        <xdr:cNvPr id="22" name="Straight Arrow Connector 110">
          <a:extLst>
            <a:ext uri="{FF2B5EF4-FFF2-40B4-BE49-F238E27FC236}">
              <a16:creationId xmlns:a16="http://schemas.microsoft.com/office/drawing/2014/main" id="{7A45E325-73C6-4F50-8215-D224262A1C4C}"/>
            </a:ext>
          </a:extLst>
        </xdr:cNvPr>
        <xdr:cNvCxnSpPr/>
      </xdr:nvCxnSpPr>
      <xdr:spPr>
        <a:xfrm>
          <a:off x="2984500" y="6016625"/>
          <a:ext cx="385233" cy="59160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11</xdr:row>
      <xdr:rowOff>508000</xdr:rowOff>
    </xdr:from>
    <xdr:to>
      <xdr:col>10</xdr:col>
      <xdr:colOff>65010</xdr:colOff>
      <xdr:row>11</xdr:row>
      <xdr:rowOff>508000</xdr:rowOff>
    </xdr:to>
    <xdr:cxnSp macro="">
      <xdr:nvCxnSpPr>
        <xdr:cNvPr id="26" name="Straight Arrow Connector 110">
          <a:extLst>
            <a:ext uri="{FF2B5EF4-FFF2-40B4-BE49-F238E27FC236}">
              <a16:creationId xmlns:a16="http://schemas.microsoft.com/office/drawing/2014/main" id="{1C14FC32-F9F0-4A12-BE7B-AE8447B1E59E}"/>
            </a:ext>
          </a:extLst>
        </xdr:cNvPr>
        <xdr:cNvCxnSpPr/>
      </xdr:nvCxnSpPr>
      <xdr:spPr>
        <a:xfrm>
          <a:off x="6381750" y="3952875"/>
          <a:ext cx="50951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533400</xdr:rowOff>
    </xdr:from>
    <xdr:to>
      <xdr:col>10</xdr:col>
      <xdr:colOff>11035</xdr:colOff>
      <xdr:row>7</xdr:row>
      <xdr:rowOff>533400</xdr:rowOff>
    </xdr:to>
    <xdr:cxnSp macro="">
      <xdr:nvCxnSpPr>
        <xdr:cNvPr id="27" name="Straight Arrow Connector 110">
          <a:extLst>
            <a:ext uri="{FF2B5EF4-FFF2-40B4-BE49-F238E27FC236}">
              <a16:creationId xmlns:a16="http://schemas.microsoft.com/office/drawing/2014/main" id="{3B6B2582-60A4-437B-ADA3-6BEA1DA34605}"/>
            </a:ext>
          </a:extLst>
        </xdr:cNvPr>
        <xdr:cNvCxnSpPr/>
      </xdr:nvCxnSpPr>
      <xdr:spPr>
        <a:xfrm>
          <a:off x="6423025" y="2216150"/>
          <a:ext cx="41426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365125</xdr:colOff>
      <xdr:row>11</xdr:row>
      <xdr:rowOff>539750</xdr:rowOff>
    </xdr:from>
    <xdr:to>
      <xdr:col>9</xdr:col>
      <xdr:colOff>396875</xdr:colOff>
      <xdr:row>25</xdr:row>
      <xdr:rowOff>587375</xdr:rowOff>
    </xdr:to>
    <xdr:cxnSp macro="">
      <xdr:nvCxnSpPr>
        <xdr:cNvPr id="28" name="Straight Arrow Connector 110">
          <a:extLst>
            <a:ext uri="{FF2B5EF4-FFF2-40B4-BE49-F238E27FC236}">
              <a16:creationId xmlns:a16="http://schemas.microsoft.com/office/drawing/2014/main" id="{BDC97FCE-2F44-4A29-8C9F-5A161A043964}"/>
            </a:ext>
          </a:extLst>
        </xdr:cNvPr>
        <xdr:cNvCxnSpPr/>
      </xdr:nvCxnSpPr>
      <xdr:spPr>
        <a:xfrm>
          <a:off x="6365875" y="3984625"/>
          <a:ext cx="444500" cy="5715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523875</xdr:rowOff>
    </xdr:from>
    <xdr:to>
      <xdr:col>10</xdr:col>
      <xdr:colOff>15875</xdr:colOff>
      <xdr:row>25</xdr:row>
      <xdr:rowOff>603250</xdr:rowOff>
    </xdr:to>
    <xdr:cxnSp macro="">
      <xdr:nvCxnSpPr>
        <xdr:cNvPr id="34" name="Straight Arrow Connector 110">
          <a:extLst>
            <a:ext uri="{FF2B5EF4-FFF2-40B4-BE49-F238E27FC236}">
              <a16:creationId xmlns:a16="http://schemas.microsoft.com/office/drawing/2014/main" id="{0864CF55-B4F7-4773-A764-2A0E1BE964BC}"/>
            </a:ext>
          </a:extLst>
        </xdr:cNvPr>
        <xdr:cNvCxnSpPr/>
      </xdr:nvCxnSpPr>
      <xdr:spPr>
        <a:xfrm flipV="1">
          <a:off x="6413500" y="5730875"/>
          <a:ext cx="428625" cy="3984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</xdr:colOff>
      <xdr:row>19</xdr:row>
      <xdr:rowOff>873125</xdr:rowOff>
    </xdr:from>
    <xdr:to>
      <xdr:col>9</xdr:col>
      <xdr:colOff>396875</xdr:colOff>
      <xdr:row>31</xdr:row>
      <xdr:rowOff>576791</xdr:rowOff>
    </xdr:to>
    <xdr:cxnSp macro="">
      <xdr:nvCxnSpPr>
        <xdr:cNvPr id="37" name="Straight Arrow Connector 110">
          <a:extLst>
            <a:ext uri="{FF2B5EF4-FFF2-40B4-BE49-F238E27FC236}">
              <a16:creationId xmlns:a16="http://schemas.microsoft.com/office/drawing/2014/main" id="{8136CF88-8BCF-40E1-9259-17E2A977B48E}"/>
            </a:ext>
          </a:extLst>
        </xdr:cNvPr>
        <xdr:cNvCxnSpPr/>
      </xdr:nvCxnSpPr>
      <xdr:spPr>
        <a:xfrm flipV="1">
          <a:off x="6429375" y="7842250"/>
          <a:ext cx="381000" cy="40216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31</xdr:row>
      <xdr:rowOff>523875</xdr:rowOff>
    </xdr:from>
    <xdr:to>
      <xdr:col>9</xdr:col>
      <xdr:colOff>381000</xdr:colOff>
      <xdr:row>31</xdr:row>
      <xdr:rowOff>523875</xdr:rowOff>
    </xdr:to>
    <xdr:cxnSp macro="">
      <xdr:nvCxnSpPr>
        <xdr:cNvPr id="38" name="Straight Arrow Connector 110">
          <a:extLst>
            <a:ext uri="{FF2B5EF4-FFF2-40B4-BE49-F238E27FC236}">
              <a16:creationId xmlns:a16="http://schemas.microsoft.com/office/drawing/2014/main" id="{382B584A-D3C0-4EF3-A79E-D5288BCA0B91}"/>
            </a:ext>
          </a:extLst>
        </xdr:cNvPr>
        <xdr:cNvCxnSpPr/>
      </xdr:nvCxnSpPr>
      <xdr:spPr>
        <a:xfrm>
          <a:off x="6381750" y="11811000"/>
          <a:ext cx="4127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349250</xdr:colOff>
      <xdr:row>7</xdr:row>
      <xdr:rowOff>619125</xdr:rowOff>
    </xdr:from>
    <xdr:to>
      <xdr:col>15</xdr:col>
      <xdr:colOff>47625</xdr:colOff>
      <xdr:row>11</xdr:row>
      <xdr:rowOff>666751</xdr:rowOff>
    </xdr:to>
    <xdr:cxnSp macro="">
      <xdr:nvCxnSpPr>
        <xdr:cNvPr id="39" name="Straight Arrow Connector 110">
          <a:extLst>
            <a:ext uri="{FF2B5EF4-FFF2-40B4-BE49-F238E27FC236}">
              <a16:creationId xmlns:a16="http://schemas.microsoft.com/office/drawing/2014/main" id="{F2DCFAD7-58F6-4734-9695-074DFA4CB023}"/>
            </a:ext>
            <a:ext uri="{147F2762-F138-4A5C-976F-8EAC2B608ADB}">
              <a16:predDERef xmlns:a16="http://schemas.microsoft.com/office/drawing/2014/main" pred="{7D546A65-75AE-414A-82D0-D6FC84EDC588}"/>
            </a:ext>
          </a:extLst>
        </xdr:cNvPr>
        <xdr:cNvCxnSpPr>
          <a:cxnSpLocks/>
        </xdr:cNvCxnSpPr>
      </xdr:nvCxnSpPr>
      <xdr:spPr>
        <a:xfrm>
          <a:off x="9763125" y="2301875"/>
          <a:ext cx="492125" cy="18097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7</xdr:row>
      <xdr:rowOff>619125</xdr:rowOff>
    </xdr:from>
    <xdr:to>
      <xdr:col>15</xdr:col>
      <xdr:colOff>79375</xdr:colOff>
      <xdr:row>7</xdr:row>
      <xdr:rowOff>619125</xdr:rowOff>
    </xdr:to>
    <xdr:cxnSp macro="">
      <xdr:nvCxnSpPr>
        <xdr:cNvPr id="40" name="Straight Arrow Connector 110">
          <a:extLst>
            <a:ext uri="{FF2B5EF4-FFF2-40B4-BE49-F238E27FC236}">
              <a16:creationId xmlns:a16="http://schemas.microsoft.com/office/drawing/2014/main" id="{C47F3DDB-A218-4475-8CA2-990B39884B84}"/>
            </a:ext>
            <a:ext uri="{147F2762-F138-4A5C-976F-8EAC2B608ADB}">
              <a16:predDERef xmlns:a16="http://schemas.microsoft.com/office/drawing/2014/main" pred="{7D546A65-75AE-414A-82D0-D6FC84EDC588}"/>
            </a:ext>
          </a:extLst>
        </xdr:cNvPr>
        <xdr:cNvCxnSpPr>
          <a:cxnSpLocks/>
        </xdr:cNvCxnSpPr>
      </xdr:nvCxnSpPr>
      <xdr:spPr>
        <a:xfrm>
          <a:off x="9747250" y="2301875"/>
          <a:ext cx="5397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7</xdr:row>
      <xdr:rowOff>730250</xdr:rowOff>
    </xdr:from>
    <xdr:to>
      <xdr:col>15</xdr:col>
      <xdr:colOff>79375</xdr:colOff>
      <xdr:row>25</xdr:row>
      <xdr:rowOff>650875</xdr:rowOff>
    </xdr:to>
    <xdr:cxnSp macro="">
      <xdr:nvCxnSpPr>
        <xdr:cNvPr id="47" name="Straight Arrow Connector 110">
          <a:extLst>
            <a:ext uri="{FF2B5EF4-FFF2-40B4-BE49-F238E27FC236}">
              <a16:creationId xmlns:a16="http://schemas.microsoft.com/office/drawing/2014/main" id="{44343AC9-D9D2-45E8-B350-98E44BF8A14D}"/>
            </a:ext>
            <a:ext uri="{147F2762-F138-4A5C-976F-8EAC2B608ADB}">
              <a16:predDERef xmlns:a16="http://schemas.microsoft.com/office/drawing/2014/main" pred="{7D546A65-75AE-414A-82D0-D6FC84EDC588}"/>
            </a:ext>
          </a:extLst>
        </xdr:cNvPr>
        <xdr:cNvCxnSpPr>
          <a:cxnSpLocks/>
        </xdr:cNvCxnSpPr>
      </xdr:nvCxnSpPr>
      <xdr:spPr>
        <a:xfrm>
          <a:off x="9794875" y="2413000"/>
          <a:ext cx="492125" cy="73501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365125</xdr:colOff>
      <xdr:row>15</xdr:row>
      <xdr:rowOff>682625</xdr:rowOff>
    </xdr:from>
    <xdr:to>
      <xdr:col>15</xdr:col>
      <xdr:colOff>47625</xdr:colOff>
      <xdr:row>31</xdr:row>
      <xdr:rowOff>635000</xdr:rowOff>
    </xdr:to>
    <xdr:cxnSp macro="">
      <xdr:nvCxnSpPr>
        <xdr:cNvPr id="51" name="Straight Arrow Connector 110">
          <a:extLst>
            <a:ext uri="{FF2B5EF4-FFF2-40B4-BE49-F238E27FC236}">
              <a16:creationId xmlns:a16="http://schemas.microsoft.com/office/drawing/2014/main" id="{861A42AA-17E8-4DF3-B8DE-A7CC3782E76A}"/>
            </a:ext>
          </a:extLst>
        </xdr:cNvPr>
        <xdr:cNvCxnSpPr/>
      </xdr:nvCxnSpPr>
      <xdr:spPr>
        <a:xfrm>
          <a:off x="9779000" y="5889625"/>
          <a:ext cx="476250" cy="6032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15875</xdr:colOff>
      <xdr:row>15</xdr:row>
      <xdr:rowOff>555625</xdr:rowOff>
    </xdr:from>
    <xdr:to>
      <xdr:col>15</xdr:col>
      <xdr:colOff>0</xdr:colOff>
      <xdr:row>19</xdr:row>
      <xdr:rowOff>682627</xdr:rowOff>
    </xdr:to>
    <xdr:cxnSp macro="">
      <xdr:nvCxnSpPr>
        <xdr:cNvPr id="54" name="Straight Arrow Connector 110">
          <a:extLst>
            <a:ext uri="{FF2B5EF4-FFF2-40B4-BE49-F238E27FC236}">
              <a16:creationId xmlns:a16="http://schemas.microsoft.com/office/drawing/2014/main" id="{5B045675-BA8E-4191-A6BE-AAC332546A0C}"/>
            </a:ext>
            <a:ext uri="{147F2762-F138-4A5C-976F-8EAC2B608ADB}">
              <a16:predDERef xmlns:a16="http://schemas.microsoft.com/office/drawing/2014/main" pred="{7D546A65-75AE-414A-82D0-D6FC84EDC588}"/>
            </a:ext>
          </a:extLst>
        </xdr:cNvPr>
        <xdr:cNvCxnSpPr>
          <a:cxnSpLocks/>
        </xdr:cNvCxnSpPr>
      </xdr:nvCxnSpPr>
      <xdr:spPr>
        <a:xfrm flipV="1">
          <a:off x="9826625" y="5762625"/>
          <a:ext cx="381000" cy="18891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19</xdr:row>
      <xdr:rowOff>460375</xdr:rowOff>
    </xdr:from>
    <xdr:to>
      <xdr:col>15</xdr:col>
      <xdr:colOff>31750</xdr:colOff>
      <xdr:row>25</xdr:row>
      <xdr:rowOff>650877</xdr:rowOff>
    </xdr:to>
    <xdr:cxnSp macro="">
      <xdr:nvCxnSpPr>
        <xdr:cNvPr id="56" name="Straight Arrow Connector 110">
          <a:extLst>
            <a:ext uri="{FF2B5EF4-FFF2-40B4-BE49-F238E27FC236}">
              <a16:creationId xmlns:a16="http://schemas.microsoft.com/office/drawing/2014/main" id="{1F095194-4D4F-4FFD-9C50-5F18A7227F34}"/>
            </a:ext>
            <a:ext uri="{147F2762-F138-4A5C-976F-8EAC2B608ADB}">
              <a16:predDERef xmlns:a16="http://schemas.microsoft.com/office/drawing/2014/main" pred="{7D546A65-75AE-414A-82D0-D6FC84EDC588}"/>
            </a:ext>
          </a:extLst>
        </xdr:cNvPr>
        <xdr:cNvCxnSpPr>
          <a:cxnSpLocks/>
        </xdr:cNvCxnSpPr>
      </xdr:nvCxnSpPr>
      <xdr:spPr>
        <a:xfrm flipV="1">
          <a:off x="9794875" y="7429500"/>
          <a:ext cx="444500" cy="23336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7</xdr:row>
      <xdr:rowOff>603250</xdr:rowOff>
    </xdr:from>
    <xdr:to>
      <xdr:col>20</xdr:col>
      <xdr:colOff>50801</xdr:colOff>
      <xdr:row>15</xdr:row>
      <xdr:rowOff>287866</xdr:rowOff>
    </xdr:to>
    <xdr:cxnSp macro="">
      <xdr:nvCxnSpPr>
        <xdr:cNvPr id="60" name="Straight Arrow Connector 110">
          <a:extLst>
            <a:ext uri="{FF2B5EF4-FFF2-40B4-BE49-F238E27FC236}">
              <a16:creationId xmlns:a16="http://schemas.microsoft.com/office/drawing/2014/main" id="{DE6D06D9-BFFB-47BB-A333-D65CE774FD0E}"/>
            </a:ext>
          </a:extLst>
        </xdr:cNvPr>
        <xdr:cNvCxnSpPr/>
      </xdr:nvCxnSpPr>
      <xdr:spPr>
        <a:xfrm>
          <a:off x="13208000" y="2286000"/>
          <a:ext cx="431801" cy="32088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11</xdr:row>
      <xdr:rowOff>523875</xdr:rowOff>
    </xdr:from>
    <xdr:to>
      <xdr:col>20</xdr:col>
      <xdr:colOff>122767</xdr:colOff>
      <xdr:row>11</xdr:row>
      <xdr:rowOff>536575</xdr:rowOff>
    </xdr:to>
    <xdr:cxnSp macro="">
      <xdr:nvCxnSpPr>
        <xdr:cNvPr id="61" name="Straight Arrow Connector 110">
          <a:extLst>
            <a:ext uri="{FF2B5EF4-FFF2-40B4-BE49-F238E27FC236}">
              <a16:creationId xmlns:a16="http://schemas.microsoft.com/office/drawing/2014/main" id="{17040B80-BA1E-4B5E-A106-F84834D48A5E}"/>
            </a:ext>
          </a:extLst>
        </xdr:cNvPr>
        <xdr:cNvCxnSpPr/>
      </xdr:nvCxnSpPr>
      <xdr:spPr>
        <a:xfrm flipV="1">
          <a:off x="13144500" y="3968750"/>
          <a:ext cx="567267" cy="12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381000</xdr:colOff>
      <xdr:row>7</xdr:row>
      <xdr:rowOff>682625</xdr:rowOff>
    </xdr:from>
    <xdr:to>
      <xdr:col>19</xdr:col>
      <xdr:colOff>349250</xdr:colOff>
      <xdr:row>15</xdr:row>
      <xdr:rowOff>682625</xdr:rowOff>
    </xdr:to>
    <xdr:cxnSp macro="">
      <xdr:nvCxnSpPr>
        <xdr:cNvPr id="62" name="Straight Arrow Connector 110">
          <a:extLst>
            <a:ext uri="{FF2B5EF4-FFF2-40B4-BE49-F238E27FC236}">
              <a16:creationId xmlns:a16="http://schemas.microsoft.com/office/drawing/2014/main" id="{A5DFDA6E-212B-4D81-855B-43D73C298E17}"/>
            </a:ext>
          </a:extLst>
        </xdr:cNvPr>
        <xdr:cNvCxnSpPr/>
      </xdr:nvCxnSpPr>
      <xdr:spPr>
        <a:xfrm flipV="1">
          <a:off x="13176250" y="2365375"/>
          <a:ext cx="365125" cy="3524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15</xdr:row>
      <xdr:rowOff>777875</xdr:rowOff>
    </xdr:from>
    <xdr:to>
      <xdr:col>20</xdr:col>
      <xdr:colOff>15875</xdr:colOff>
      <xdr:row>19</xdr:row>
      <xdr:rowOff>444500</xdr:rowOff>
    </xdr:to>
    <xdr:cxnSp macro="">
      <xdr:nvCxnSpPr>
        <xdr:cNvPr id="67" name="Straight Arrow Connector 110">
          <a:extLst>
            <a:ext uri="{FF2B5EF4-FFF2-40B4-BE49-F238E27FC236}">
              <a16:creationId xmlns:a16="http://schemas.microsoft.com/office/drawing/2014/main" id="{CA8851C5-A6F8-4886-87B0-393D439AF1BF}"/>
            </a:ext>
          </a:extLst>
        </xdr:cNvPr>
        <xdr:cNvCxnSpPr/>
      </xdr:nvCxnSpPr>
      <xdr:spPr>
        <a:xfrm>
          <a:off x="13208000" y="5984875"/>
          <a:ext cx="396875" cy="1428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19</xdr:row>
      <xdr:rowOff>587375</xdr:rowOff>
    </xdr:from>
    <xdr:to>
      <xdr:col>19</xdr:col>
      <xdr:colOff>381000</xdr:colOff>
      <xdr:row>31</xdr:row>
      <xdr:rowOff>666750</xdr:rowOff>
    </xdr:to>
    <xdr:cxnSp macro="">
      <xdr:nvCxnSpPr>
        <xdr:cNvPr id="71" name="Straight Arrow Connector 110">
          <a:extLst>
            <a:ext uri="{FF2B5EF4-FFF2-40B4-BE49-F238E27FC236}">
              <a16:creationId xmlns:a16="http://schemas.microsoft.com/office/drawing/2014/main" id="{42587E9F-5F02-4A6E-8F6A-4FF399C4D61C}"/>
            </a:ext>
          </a:extLst>
        </xdr:cNvPr>
        <xdr:cNvCxnSpPr/>
      </xdr:nvCxnSpPr>
      <xdr:spPr>
        <a:xfrm>
          <a:off x="13208000" y="7556500"/>
          <a:ext cx="365125" cy="4397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365125</xdr:colOff>
      <xdr:row>25</xdr:row>
      <xdr:rowOff>571500</xdr:rowOff>
    </xdr:from>
    <xdr:to>
      <xdr:col>20</xdr:col>
      <xdr:colOff>31750</xdr:colOff>
      <xdr:row>25</xdr:row>
      <xdr:rowOff>571500</xdr:rowOff>
    </xdr:to>
    <xdr:cxnSp macro="">
      <xdr:nvCxnSpPr>
        <xdr:cNvPr id="73" name="Straight Arrow Connector 110">
          <a:extLst>
            <a:ext uri="{FF2B5EF4-FFF2-40B4-BE49-F238E27FC236}">
              <a16:creationId xmlns:a16="http://schemas.microsoft.com/office/drawing/2014/main" id="{C8C5A5C5-F3DF-4E98-9CA0-39186C652EF3}"/>
            </a:ext>
          </a:extLst>
        </xdr:cNvPr>
        <xdr:cNvCxnSpPr/>
      </xdr:nvCxnSpPr>
      <xdr:spPr>
        <a:xfrm>
          <a:off x="13160375" y="9683750"/>
          <a:ext cx="46037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539750</xdr:colOff>
      <xdr:row>7</xdr:row>
      <xdr:rowOff>635000</xdr:rowOff>
    </xdr:from>
    <xdr:to>
      <xdr:col>25</xdr:col>
      <xdr:colOff>95250</xdr:colOff>
      <xdr:row>7</xdr:row>
      <xdr:rowOff>635002</xdr:rowOff>
    </xdr:to>
    <xdr:cxnSp macro="">
      <xdr:nvCxnSpPr>
        <xdr:cNvPr id="75" name="Straight Arrow Connector 82">
          <a:extLst>
            <a:ext uri="{FF2B5EF4-FFF2-40B4-BE49-F238E27FC236}">
              <a16:creationId xmlns:a16="http://schemas.microsoft.com/office/drawing/2014/main" id="{4A5F418F-A73A-4CAE-824A-01D322D028A3}"/>
            </a:ext>
          </a:extLst>
        </xdr:cNvPr>
        <xdr:cNvCxnSpPr/>
      </xdr:nvCxnSpPr>
      <xdr:spPr>
        <a:xfrm flipV="1">
          <a:off x="16716375" y="2317750"/>
          <a:ext cx="508000" cy="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11</xdr:row>
      <xdr:rowOff>517525</xdr:rowOff>
    </xdr:from>
    <xdr:to>
      <xdr:col>25</xdr:col>
      <xdr:colOff>120650</xdr:colOff>
      <xdr:row>11</xdr:row>
      <xdr:rowOff>517527</xdr:rowOff>
    </xdr:to>
    <xdr:cxnSp macro="">
      <xdr:nvCxnSpPr>
        <xdr:cNvPr id="76" name="Straight Arrow Connector 82">
          <a:extLst>
            <a:ext uri="{FF2B5EF4-FFF2-40B4-BE49-F238E27FC236}">
              <a16:creationId xmlns:a16="http://schemas.microsoft.com/office/drawing/2014/main" id="{2CA589B0-83A5-42ED-810E-76F69DF790BF}"/>
            </a:ext>
          </a:extLst>
        </xdr:cNvPr>
        <xdr:cNvCxnSpPr/>
      </xdr:nvCxnSpPr>
      <xdr:spPr>
        <a:xfrm flipV="1">
          <a:off x="16741775" y="3962400"/>
          <a:ext cx="508000" cy="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15875</xdr:colOff>
      <xdr:row>11</xdr:row>
      <xdr:rowOff>603250</xdr:rowOff>
    </xdr:from>
    <xdr:to>
      <xdr:col>25</xdr:col>
      <xdr:colOff>0</xdr:colOff>
      <xdr:row>15</xdr:row>
      <xdr:rowOff>698500</xdr:rowOff>
    </xdr:to>
    <xdr:cxnSp macro="">
      <xdr:nvCxnSpPr>
        <xdr:cNvPr id="77" name="Straight Arrow Connector 82">
          <a:extLst>
            <a:ext uri="{FF2B5EF4-FFF2-40B4-BE49-F238E27FC236}">
              <a16:creationId xmlns:a16="http://schemas.microsoft.com/office/drawing/2014/main" id="{CCAD8338-BAF1-48A8-9A09-5B7391525F2C}"/>
            </a:ext>
          </a:extLst>
        </xdr:cNvPr>
        <xdr:cNvCxnSpPr/>
      </xdr:nvCxnSpPr>
      <xdr:spPr>
        <a:xfrm>
          <a:off x="16748125" y="4048125"/>
          <a:ext cx="381000" cy="1857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539750</xdr:colOff>
      <xdr:row>15</xdr:row>
      <xdr:rowOff>571500</xdr:rowOff>
    </xdr:from>
    <xdr:to>
      <xdr:col>25</xdr:col>
      <xdr:colOff>9523</xdr:colOff>
      <xdr:row>25</xdr:row>
      <xdr:rowOff>791633</xdr:rowOff>
    </xdr:to>
    <xdr:cxnSp macro="">
      <xdr:nvCxnSpPr>
        <xdr:cNvPr id="81" name="Straight Arrow Connector 110">
          <a:extLst>
            <a:ext uri="{FF2B5EF4-FFF2-40B4-BE49-F238E27FC236}">
              <a16:creationId xmlns:a16="http://schemas.microsoft.com/office/drawing/2014/main" id="{116E097B-0CC1-4E63-9D55-18674986C628}"/>
            </a:ext>
          </a:extLst>
        </xdr:cNvPr>
        <xdr:cNvCxnSpPr/>
      </xdr:nvCxnSpPr>
      <xdr:spPr>
        <a:xfrm>
          <a:off x="16716375" y="5778500"/>
          <a:ext cx="422273" cy="41253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527050</xdr:colOff>
      <xdr:row>19</xdr:row>
      <xdr:rowOff>622300</xdr:rowOff>
    </xdr:from>
    <xdr:to>
      <xdr:col>25</xdr:col>
      <xdr:colOff>82550</xdr:colOff>
      <xdr:row>19</xdr:row>
      <xdr:rowOff>622302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C991C0A9-BE2F-4E39-9DBB-0BC08CDCE85A}"/>
            </a:ext>
          </a:extLst>
        </xdr:cNvPr>
        <xdr:cNvCxnSpPr/>
      </xdr:nvCxnSpPr>
      <xdr:spPr>
        <a:xfrm flipV="1">
          <a:off x="16703675" y="7591425"/>
          <a:ext cx="508000" cy="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15875</xdr:colOff>
      <xdr:row>31</xdr:row>
      <xdr:rowOff>555625</xdr:rowOff>
    </xdr:from>
    <xdr:to>
      <xdr:col>24</xdr:col>
      <xdr:colOff>349250</xdr:colOff>
      <xdr:row>31</xdr:row>
      <xdr:rowOff>555626</xdr:rowOff>
    </xdr:to>
    <xdr:cxnSp macro="">
      <xdr:nvCxnSpPr>
        <xdr:cNvPr id="84" name="Straight Arrow Connector 110">
          <a:extLst>
            <a:ext uri="{FF2B5EF4-FFF2-40B4-BE49-F238E27FC236}">
              <a16:creationId xmlns:a16="http://schemas.microsoft.com/office/drawing/2014/main" id="{8BD12FE5-BEF0-4365-9BD4-9E0515F4A83E}"/>
            </a:ext>
          </a:extLst>
        </xdr:cNvPr>
        <xdr:cNvCxnSpPr/>
      </xdr:nvCxnSpPr>
      <xdr:spPr>
        <a:xfrm flipV="1">
          <a:off x="16748125" y="11842750"/>
          <a:ext cx="333375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</xdr:row>
      <xdr:rowOff>619125</xdr:rowOff>
    </xdr:from>
    <xdr:to>
      <xdr:col>29</xdr:col>
      <xdr:colOff>381000</xdr:colOff>
      <xdr:row>7</xdr:row>
      <xdr:rowOff>619126</xdr:rowOff>
    </xdr:to>
    <xdr:cxnSp macro="">
      <xdr:nvCxnSpPr>
        <xdr:cNvPr id="87" name="Straight Arrow Connector 82">
          <a:extLst>
            <a:ext uri="{FF2B5EF4-FFF2-40B4-BE49-F238E27FC236}">
              <a16:creationId xmlns:a16="http://schemas.microsoft.com/office/drawing/2014/main" id="{46ABFF44-64EF-4893-99C4-6044411C3E8C}"/>
            </a:ext>
          </a:extLst>
        </xdr:cNvPr>
        <xdr:cNvCxnSpPr/>
      </xdr:nvCxnSpPr>
      <xdr:spPr>
        <a:xfrm flipV="1">
          <a:off x="20288250" y="2301875"/>
          <a:ext cx="381000" cy="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396875</xdr:colOff>
      <xdr:row>15</xdr:row>
      <xdr:rowOff>508000</xdr:rowOff>
    </xdr:from>
    <xdr:to>
      <xdr:col>35</xdr:col>
      <xdr:colOff>15875</xdr:colOff>
      <xdr:row>19</xdr:row>
      <xdr:rowOff>762000</xdr:rowOff>
    </xdr:to>
    <xdr:cxnSp macro="">
      <xdr:nvCxnSpPr>
        <xdr:cNvPr id="92" name="Straight Arrow Connector 82">
          <a:extLst>
            <a:ext uri="{FF2B5EF4-FFF2-40B4-BE49-F238E27FC236}">
              <a16:creationId xmlns:a16="http://schemas.microsoft.com/office/drawing/2014/main" id="{782DEDFA-C285-4B32-A8CF-E591A357EA6D}"/>
            </a:ext>
          </a:extLst>
        </xdr:cNvPr>
        <xdr:cNvCxnSpPr/>
      </xdr:nvCxnSpPr>
      <xdr:spPr>
        <a:xfrm>
          <a:off x="23796625" y="5715000"/>
          <a:ext cx="428625" cy="20161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15875</xdr:colOff>
      <xdr:row>7</xdr:row>
      <xdr:rowOff>666750</xdr:rowOff>
    </xdr:from>
    <xdr:to>
      <xdr:col>34</xdr:col>
      <xdr:colOff>412750</xdr:colOff>
      <xdr:row>19</xdr:row>
      <xdr:rowOff>739778</xdr:rowOff>
    </xdr:to>
    <xdr:cxnSp macro="">
      <xdr:nvCxnSpPr>
        <xdr:cNvPr id="95" name="Straight Arrow Connector 82">
          <a:extLst>
            <a:ext uri="{FF2B5EF4-FFF2-40B4-BE49-F238E27FC236}">
              <a16:creationId xmlns:a16="http://schemas.microsoft.com/office/drawing/2014/main" id="{EB780B97-08A6-475A-AA81-9CEB745E8F87}"/>
            </a:ext>
            <a:ext uri="{147F2762-F138-4A5C-976F-8EAC2B608ADB}">
              <a16:predDERef xmlns:a16="http://schemas.microsoft.com/office/drawing/2014/main" pred="{58EFE3BC-BEB8-4521-A528-BB06F61F9D79}"/>
            </a:ext>
          </a:extLst>
        </xdr:cNvPr>
        <xdr:cNvCxnSpPr/>
      </xdr:nvCxnSpPr>
      <xdr:spPr>
        <a:xfrm flipV="1">
          <a:off x="23828375" y="2349500"/>
          <a:ext cx="396875" cy="535940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396875</xdr:colOff>
      <xdr:row>15</xdr:row>
      <xdr:rowOff>476250</xdr:rowOff>
    </xdr:from>
    <xdr:to>
      <xdr:col>35</xdr:col>
      <xdr:colOff>0</xdr:colOff>
      <xdr:row>25</xdr:row>
      <xdr:rowOff>628501</xdr:rowOff>
    </xdr:to>
    <xdr:cxnSp macro="">
      <xdr:nvCxnSpPr>
        <xdr:cNvPr id="97" name="Straight Arrow Connector 82">
          <a:extLst>
            <a:ext uri="{FF2B5EF4-FFF2-40B4-BE49-F238E27FC236}">
              <a16:creationId xmlns:a16="http://schemas.microsoft.com/office/drawing/2014/main" id="{D7FE0FDF-8007-49FC-A73D-3A3187F85809}"/>
            </a:ext>
          </a:extLst>
        </xdr:cNvPr>
        <xdr:cNvCxnSpPr/>
      </xdr:nvCxnSpPr>
      <xdr:spPr>
        <a:xfrm flipV="1">
          <a:off x="23796625" y="5683250"/>
          <a:ext cx="476250" cy="405750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396875</xdr:colOff>
      <xdr:row>31</xdr:row>
      <xdr:rowOff>650875</xdr:rowOff>
    </xdr:from>
    <xdr:to>
      <xdr:col>35</xdr:col>
      <xdr:colOff>123825</xdr:colOff>
      <xdr:row>31</xdr:row>
      <xdr:rowOff>657930</xdr:rowOff>
    </xdr:to>
    <xdr:cxnSp macro="">
      <xdr:nvCxnSpPr>
        <xdr:cNvPr id="99" name="Straight Arrow Connector 82">
          <a:extLst>
            <a:ext uri="{FF2B5EF4-FFF2-40B4-BE49-F238E27FC236}">
              <a16:creationId xmlns:a16="http://schemas.microsoft.com/office/drawing/2014/main" id="{F06DF83E-CC86-4B43-B2A8-82AD1AEAD6C9}"/>
            </a:ext>
          </a:extLst>
        </xdr:cNvPr>
        <xdr:cNvCxnSpPr/>
      </xdr:nvCxnSpPr>
      <xdr:spPr>
        <a:xfrm>
          <a:off x="23796625" y="11938000"/>
          <a:ext cx="536575" cy="705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523875</xdr:colOff>
      <xdr:row>31</xdr:row>
      <xdr:rowOff>619125</xdr:rowOff>
    </xdr:from>
    <xdr:to>
      <xdr:col>29</xdr:col>
      <xdr:colOff>395287</xdr:colOff>
      <xdr:row>31</xdr:row>
      <xdr:rowOff>619125</xdr:rowOff>
    </xdr:to>
    <xdr:cxnSp macro="">
      <xdr:nvCxnSpPr>
        <xdr:cNvPr id="100" name="Straight Arrow Connector 82">
          <a:extLst>
            <a:ext uri="{FF2B5EF4-FFF2-40B4-BE49-F238E27FC236}">
              <a16:creationId xmlns:a16="http://schemas.microsoft.com/office/drawing/2014/main" id="{5ED64724-578B-467A-97DD-2F3B6366FEAE}"/>
            </a:ext>
            <a:ext uri="{147F2762-F138-4A5C-976F-8EAC2B608ADB}">
              <a16:predDERef xmlns:a16="http://schemas.microsoft.com/office/drawing/2014/main" pred="{58EFE3BC-BEB8-4521-A528-BB06F61F9D79}"/>
            </a:ext>
          </a:extLst>
        </xdr:cNvPr>
        <xdr:cNvCxnSpPr/>
      </xdr:nvCxnSpPr>
      <xdr:spPr>
        <a:xfrm>
          <a:off x="20240625" y="11906250"/>
          <a:ext cx="442912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317500</xdr:colOff>
      <xdr:row>7</xdr:row>
      <xdr:rowOff>650875</xdr:rowOff>
    </xdr:from>
    <xdr:to>
      <xdr:col>35</xdr:col>
      <xdr:colOff>1127125</xdr:colOff>
      <xdr:row>31</xdr:row>
      <xdr:rowOff>190500</xdr:rowOff>
    </xdr:to>
    <xdr:cxnSp macro="">
      <xdr:nvCxnSpPr>
        <xdr:cNvPr id="101" name="Straight Arrow Connector 110">
          <a:extLst>
            <a:ext uri="{FF2B5EF4-FFF2-40B4-BE49-F238E27FC236}">
              <a16:creationId xmlns:a16="http://schemas.microsoft.com/office/drawing/2014/main" id="{1CA3740A-4019-494F-AA6E-BFE9BE40557D}"/>
            </a:ext>
          </a:extLst>
        </xdr:cNvPr>
        <xdr:cNvCxnSpPr/>
      </xdr:nvCxnSpPr>
      <xdr:spPr>
        <a:xfrm>
          <a:off x="23717250" y="2333625"/>
          <a:ext cx="1682750" cy="9144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317500</xdr:colOff>
      <xdr:row>11</xdr:row>
      <xdr:rowOff>619125</xdr:rowOff>
    </xdr:from>
    <xdr:to>
      <xdr:col>35</xdr:col>
      <xdr:colOff>936625</xdr:colOff>
      <xdr:row>31</xdr:row>
      <xdr:rowOff>269875</xdr:rowOff>
    </xdr:to>
    <xdr:cxnSp macro="">
      <xdr:nvCxnSpPr>
        <xdr:cNvPr id="104" name="Straight Arrow Connector 110">
          <a:extLst>
            <a:ext uri="{FF2B5EF4-FFF2-40B4-BE49-F238E27FC236}">
              <a16:creationId xmlns:a16="http://schemas.microsoft.com/office/drawing/2014/main" id="{501868AA-0ABA-479D-84A5-DADD01A87AD8}"/>
            </a:ext>
          </a:extLst>
        </xdr:cNvPr>
        <xdr:cNvCxnSpPr/>
      </xdr:nvCxnSpPr>
      <xdr:spPr>
        <a:xfrm>
          <a:off x="23717250" y="4064000"/>
          <a:ext cx="1492250" cy="7493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333375</xdr:colOff>
      <xdr:row>15</xdr:row>
      <xdr:rowOff>619125</xdr:rowOff>
    </xdr:from>
    <xdr:to>
      <xdr:col>35</xdr:col>
      <xdr:colOff>682625</xdr:colOff>
      <xdr:row>31</xdr:row>
      <xdr:rowOff>285750</xdr:rowOff>
    </xdr:to>
    <xdr:cxnSp macro="">
      <xdr:nvCxnSpPr>
        <xdr:cNvPr id="107" name="Straight Arrow Connector 110">
          <a:extLst>
            <a:ext uri="{FF2B5EF4-FFF2-40B4-BE49-F238E27FC236}">
              <a16:creationId xmlns:a16="http://schemas.microsoft.com/office/drawing/2014/main" id="{0EE42EA1-FA33-49AA-8C81-2D798B6C8DDA}"/>
            </a:ext>
          </a:extLst>
        </xdr:cNvPr>
        <xdr:cNvCxnSpPr/>
      </xdr:nvCxnSpPr>
      <xdr:spPr>
        <a:xfrm>
          <a:off x="23733125" y="5826125"/>
          <a:ext cx="1222375" cy="5746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381000</xdr:colOff>
      <xdr:row>19</xdr:row>
      <xdr:rowOff>635000</xdr:rowOff>
    </xdr:from>
    <xdr:to>
      <xdr:col>35</xdr:col>
      <xdr:colOff>444500</xdr:colOff>
      <xdr:row>31</xdr:row>
      <xdr:rowOff>333375</xdr:rowOff>
    </xdr:to>
    <xdr:cxnSp macro="">
      <xdr:nvCxnSpPr>
        <xdr:cNvPr id="114" name="Straight Arrow Connector 110">
          <a:extLst>
            <a:ext uri="{FF2B5EF4-FFF2-40B4-BE49-F238E27FC236}">
              <a16:creationId xmlns:a16="http://schemas.microsoft.com/office/drawing/2014/main" id="{D5BF5DAE-A605-4183-B954-A78CF7E431FF}"/>
            </a:ext>
          </a:extLst>
        </xdr:cNvPr>
        <xdr:cNvCxnSpPr/>
      </xdr:nvCxnSpPr>
      <xdr:spPr>
        <a:xfrm>
          <a:off x="23780750" y="7604125"/>
          <a:ext cx="936625" cy="4016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381000</xdr:colOff>
      <xdr:row>25</xdr:row>
      <xdr:rowOff>714375</xdr:rowOff>
    </xdr:from>
    <xdr:to>
      <xdr:col>35</xdr:col>
      <xdr:colOff>285750</xdr:colOff>
      <xdr:row>31</xdr:row>
      <xdr:rowOff>396875</xdr:rowOff>
    </xdr:to>
    <xdr:cxnSp macro="">
      <xdr:nvCxnSpPr>
        <xdr:cNvPr id="117" name="Straight Arrow Connector 110">
          <a:extLst>
            <a:ext uri="{FF2B5EF4-FFF2-40B4-BE49-F238E27FC236}">
              <a16:creationId xmlns:a16="http://schemas.microsoft.com/office/drawing/2014/main" id="{7A4B97CA-6BD1-4F2A-AE1E-546EBA09D140}"/>
            </a:ext>
          </a:extLst>
        </xdr:cNvPr>
        <xdr:cNvCxnSpPr/>
      </xdr:nvCxnSpPr>
      <xdr:spPr>
        <a:xfrm>
          <a:off x="23780750" y="9826625"/>
          <a:ext cx="777875" cy="1857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255D-6707-4A09-8462-4517268DBE3A}">
  <sheetPr>
    <pageSetUpPr fitToPage="1"/>
  </sheetPr>
  <dimension ref="A1:AT66"/>
  <sheetViews>
    <sheetView tabSelected="1" zoomScale="40" zoomScaleNormal="40" workbookViewId="0">
      <selection activeCell="AJ16" sqref="AJ16:AM16"/>
    </sheetView>
  </sheetViews>
  <sheetFormatPr defaultColWidth="11.42578125" defaultRowHeight="18.600000000000001"/>
  <cols>
    <col min="1" max="1" width="25.7109375" style="49" customWidth="1"/>
    <col min="2" max="5" width="5.7109375" style="49" customWidth="1"/>
    <col min="6" max="6" width="25.7109375" style="49" customWidth="1"/>
    <col min="7" max="10" width="6" style="49" customWidth="1"/>
    <col min="11" max="11" width="25.7109375" style="1" customWidth="1"/>
    <col min="12" max="15" width="5.7109375" style="1" customWidth="1"/>
    <col min="16" max="16" width="25.7109375" style="1" customWidth="1"/>
    <col min="17" max="20" width="5.7109375" style="1" customWidth="1"/>
    <col min="21" max="21" width="25.7109375" style="1" customWidth="1"/>
    <col min="22" max="23" width="5.7109375" style="1" customWidth="1"/>
    <col min="24" max="24" width="8" style="1" customWidth="1"/>
    <col min="25" max="25" width="5.7109375" style="1" customWidth="1"/>
    <col min="26" max="26" width="25.7109375" style="1" customWidth="1"/>
    <col min="27" max="28" width="5.7109375" style="1" customWidth="1"/>
    <col min="29" max="29" width="8.28515625" style="1" customWidth="1"/>
    <col min="30" max="30" width="5.7109375" style="1" customWidth="1"/>
    <col min="31" max="31" width="27.42578125" style="1" customWidth="1"/>
    <col min="32" max="33" width="5.7109375" style="1" customWidth="1"/>
    <col min="34" max="34" width="6" style="1" customWidth="1"/>
    <col min="35" max="35" width="6.5703125" style="1" customWidth="1"/>
    <col min="36" max="36" width="28.5703125" style="1" customWidth="1"/>
    <col min="37" max="39" width="6.85546875" style="1" bestFit="1" customWidth="1"/>
    <col min="40" max="40" width="5.7109375" style="1" customWidth="1"/>
    <col min="41" max="42" width="7.140625" style="1" customWidth="1"/>
    <col min="43" max="16384" width="11.42578125" style="1"/>
  </cols>
  <sheetData>
    <row r="1" spans="1:46" ht="27.75" customHeight="1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</row>
    <row r="2" spans="1:46" ht="27.75" customHeight="1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</row>
    <row r="3" spans="1:46" ht="27.75" customHeight="1">
      <c r="A3" s="173" t="s">
        <v>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</row>
    <row r="4" spans="1:46" ht="24" customHeight="1" thickBo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</row>
    <row r="5" spans="1:46" ht="15.75" customHeight="1">
      <c r="A5" s="175" t="s">
        <v>3</v>
      </c>
      <c r="B5" s="176"/>
      <c r="C5" s="176"/>
      <c r="D5" s="176"/>
      <c r="E5" s="177"/>
      <c r="F5" s="176" t="s">
        <v>4</v>
      </c>
      <c r="G5" s="176"/>
      <c r="H5" s="176"/>
      <c r="I5" s="176"/>
      <c r="J5" s="177"/>
      <c r="K5" s="178" t="s">
        <v>5</v>
      </c>
      <c r="L5" s="179"/>
      <c r="M5" s="179"/>
      <c r="N5" s="179"/>
      <c r="O5" s="180"/>
      <c r="P5" s="178" t="s">
        <v>6</v>
      </c>
      <c r="Q5" s="179"/>
      <c r="R5" s="179"/>
      <c r="S5" s="179"/>
      <c r="T5" s="180"/>
      <c r="U5" s="178" t="s">
        <v>7</v>
      </c>
      <c r="V5" s="179"/>
      <c r="W5" s="179"/>
      <c r="X5" s="179"/>
      <c r="Y5" s="180"/>
      <c r="Z5" s="178" t="s">
        <v>8</v>
      </c>
      <c r="AA5" s="179"/>
      <c r="AB5" s="179"/>
      <c r="AC5" s="179"/>
      <c r="AD5" s="180"/>
      <c r="AE5" s="178" t="s">
        <v>9</v>
      </c>
      <c r="AF5" s="179"/>
      <c r="AG5" s="179"/>
      <c r="AH5" s="179"/>
      <c r="AI5" s="180"/>
      <c r="AJ5" s="178" t="s">
        <v>10</v>
      </c>
      <c r="AK5" s="179"/>
      <c r="AL5" s="179"/>
      <c r="AM5" s="179"/>
      <c r="AN5" s="180"/>
    </row>
    <row r="6" spans="1:46" ht="5.25" customHeight="1" thickBot="1">
      <c r="A6" s="2"/>
      <c r="B6" s="3"/>
      <c r="C6" s="3"/>
      <c r="D6" s="3"/>
      <c r="E6" s="4"/>
      <c r="F6" s="3"/>
      <c r="G6" s="3"/>
      <c r="H6" s="3"/>
      <c r="I6" s="3"/>
      <c r="J6" s="4"/>
      <c r="K6" s="5"/>
      <c r="L6" s="6"/>
      <c r="M6" s="6"/>
      <c r="N6" s="6"/>
      <c r="O6" s="7"/>
      <c r="P6" s="5"/>
      <c r="Q6" s="6"/>
      <c r="R6" s="6"/>
      <c r="S6" s="6"/>
      <c r="T6" s="7"/>
      <c r="U6" s="5"/>
      <c r="V6" s="6"/>
      <c r="W6" s="6"/>
      <c r="X6" s="6"/>
      <c r="Y6" s="7"/>
      <c r="Z6" s="5"/>
      <c r="AA6" s="6"/>
      <c r="AB6" s="6"/>
      <c r="AC6" s="6"/>
      <c r="AD6" s="7"/>
      <c r="AE6" s="5"/>
      <c r="AF6" s="6"/>
      <c r="AG6" s="6"/>
      <c r="AH6" s="6"/>
      <c r="AI6" s="7"/>
      <c r="AJ6" s="5"/>
      <c r="AK6" s="6"/>
      <c r="AL6" s="6"/>
      <c r="AM6" s="6"/>
      <c r="AN6" s="7"/>
    </row>
    <row r="7" spans="1:46" ht="6.75" customHeight="1">
      <c r="A7" s="8"/>
      <c r="B7" s="9"/>
      <c r="C7" s="9"/>
      <c r="D7" s="9"/>
      <c r="E7" s="254"/>
      <c r="F7" s="9"/>
      <c r="G7" s="9"/>
      <c r="H7" s="9"/>
      <c r="I7" s="9"/>
      <c r="J7" s="254"/>
      <c r="K7" s="10"/>
      <c r="L7" s="10"/>
      <c r="M7" s="10"/>
      <c r="N7" s="10"/>
      <c r="O7" s="259">
        <v>5</v>
      </c>
      <c r="P7" s="10"/>
      <c r="Q7" s="10"/>
      <c r="R7" s="10"/>
      <c r="S7" s="10"/>
      <c r="T7" s="202"/>
      <c r="U7" s="10"/>
      <c r="V7" s="10"/>
      <c r="W7" s="10"/>
      <c r="X7" s="10"/>
      <c r="Y7" s="202"/>
      <c r="Z7" s="11"/>
      <c r="AA7" s="10"/>
      <c r="AB7" s="10"/>
      <c r="AC7" s="10"/>
      <c r="AD7" s="202">
        <v>0</v>
      </c>
      <c r="AE7" s="11"/>
      <c r="AF7" s="10"/>
      <c r="AG7" s="10"/>
      <c r="AH7" s="10"/>
      <c r="AI7" s="202"/>
      <c r="AJ7" s="11"/>
      <c r="AK7" s="10"/>
      <c r="AL7" s="10"/>
      <c r="AM7" s="10"/>
      <c r="AN7" s="291"/>
    </row>
    <row r="8" spans="1:46" s="12" customFormat="1" ht="93.75" customHeight="1">
      <c r="A8" s="190" t="s">
        <v>11</v>
      </c>
      <c r="B8" s="191"/>
      <c r="C8" s="191"/>
      <c r="D8" s="192"/>
      <c r="E8" s="255"/>
      <c r="F8" s="212" t="s">
        <v>12</v>
      </c>
      <c r="G8" s="213"/>
      <c r="H8" s="213"/>
      <c r="I8" s="214"/>
      <c r="J8" s="255"/>
      <c r="K8" s="212" t="s">
        <v>13</v>
      </c>
      <c r="L8" s="213"/>
      <c r="M8" s="213"/>
      <c r="N8" s="214"/>
      <c r="O8" s="203"/>
      <c r="P8" s="221" t="s">
        <v>14</v>
      </c>
      <c r="Q8" s="222"/>
      <c r="R8" s="222"/>
      <c r="S8" s="223"/>
      <c r="T8" s="203"/>
      <c r="U8" s="209" t="s">
        <v>15</v>
      </c>
      <c r="V8" s="210"/>
      <c r="W8" s="210"/>
      <c r="X8" s="211"/>
      <c r="Y8" s="203"/>
      <c r="Z8" s="187" t="s">
        <v>16</v>
      </c>
      <c r="AA8" s="188"/>
      <c r="AB8" s="188"/>
      <c r="AC8" s="189"/>
      <c r="AD8" s="203"/>
      <c r="AE8" s="209" t="s">
        <v>17</v>
      </c>
      <c r="AF8" s="210"/>
      <c r="AG8" s="210"/>
      <c r="AH8" s="211"/>
      <c r="AI8" s="203"/>
      <c r="AJ8" s="187" t="s">
        <v>18</v>
      </c>
      <c r="AK8" s="188"/>
      <c r="AL8" s="188"/>
      <c r="AM8" s="189"/>
      <c r="AN8" s="292"/>
    </row>
    <row r="9" spans="1:46" s="19" customFormat="1" ht="15.75" customHeight="1">
      <c r="A9" s="103" t="s">
        <v>19</v>
      </c>
      <c r="B9" s="93">
        <v>3</v>
      </c>
      <c r="C9" s="93">
        <v>1</v>
      </c>
      <c r="D9" s="104">
        <v>5</v>
      </c>
      <c r="E9" s="255"/>
      <c r="F9" s="117" t="s">
        <v>20</v>
      </c>
      <c r="G9" s="96">
        <v>3</v>
      </c>
      <c r="H9" s="96">
        <v>1</v>
      </c>
      <c r="I9" s="118">
        <v>5</v>
      </c>
      <c r="J9" s="255"/>
      <c r="K9" s="117" t="s">
        <v>21</v>
      </c>
      <c r="L9" s="96">
        <v>3</v>
      </c>
      <c r="M9" s="96">
        <v>1</v>
      </c>
      <c r="N9" s="118">
        <v>5</v>
      </c>
      <c r="O9" s="203"/>
      <c r="P9" s="144" t="s">
        <v>22</v>
      </c>
      <c r="Q9" s="84">
        <v>2</v>
      </c>
      <c r="R9" s="84">
        <v>1</v>
      </c>
      <c r="S9" s="145">
        <v>3</v>
      </c>
      <c r="T9" s="203"/>
      <c r="U9" s="144" t="s">
        <v>23</v>
      </c>
      <c r="V9" s="84">
        <v>3</v>
      </c>
      <c r="W9" s="84">
        <v>1</v>
      </c>
      <c r="X9" s="145">
        <v>5</v>
      </c>
      <c r="Y9" s="203"/>
      <c r="Z9" s="144" t="s">
        <v>24</v>
      </c>
      <c r="AA9" s="84">
        <v>2</v>
      </c>
      <c r="AB9" s="84">
        <v>1</v>
      </c>
      <c r="AC9" s="145">
        <v>3</v>
      </c>
      <c r="AD9" s="203"/>
      <c r="AE9" s="144" t="s">
        <v>25</v>
      </c>
      <c r="AF9" s="84">
        <v>1</v>
      </c>
      <c r="AG9" s="84">
        <v>1</v>
      </c>
      <c r="AH9" s="145">
        <v>1</v>
      </c>
      <c r="AI9" s="203"/>
      <c r="AJ9" s="144" t="s">
        <v>26</v>
      </c>
      <c r="AK9" s="84">
        <v>2</v>
      </c>
      <c r="AL9" s="84">
        <v>1</v>
      </c>
      <c r="AM9" s="145">
        <v>3</v>
      </c>
      <c r="AN9" s="292"/>
    </row>
    <row r="10" spans="1:46" s="19" customFormat="1" ht="15.75" customHeight="1">
      <c r="A10" s="402" t="s">
        <v>27</v>
      </c>
      <c r="B10" s="403"/>
      <c r="C10" s="403"/>
      <c r="D10" s="404"/>
      <c r="E10" s="255"/>
      <c r="F10" s="402" t="s">
        <v>28</v>
      </c>
      <c r="G10" s="403"/>
      <c r="H10" s="403"/>
      <c r="I10" s="404"/>
      <c r="J10" s="255"/>
      <c r="K10" s="402" t="s">
        <v>29</v>
      </c>
      <c r="L10" s="403"/>
      <c r="M10" s="403"/>
      <c r="N10" s="404"/>
      <c r="O10" s="203"/>
      <c r="P10" s="218" t="s">
        <v>30</v>
      </c>
      <c r="Q10" s="219"/>
      <c r="R10" s="219"/>
      <c r="S10" s="220"/>
      <c r="T10" s="203"/>
      <c r="U10" s="218" t="s">
        <v>31</v>
      </c>
      <c r="V10" s="219"/>
      <c r="W10" s="219"/>
      <c r="X10" s="220"/>
      <c r="Y10" s="203"/>
      <c r="Z10" s="218" t="s">
        <v>32</v>
      </c>
      <c r="AA10" s="219"/>
      <c r="AB10" s="219"/>
      <c r="AC10" s="220"/>
      <c r="AD10" s="203"/>
      <c r="AE10" s="218" t="s">
        <v>33</v>
      </c>
      <c r="AF10" s="219"/>
      <c r="AG10" s="219"/>
      <c r="AH10" s="220"/>
      <c r="AI10" s="203"/>
      <c r="AJ10" s="218" t="s">
        <v>34</v>
      </c>
      <c r="AK10" s="219"/>
      <c r="AL10" s="219"/>
      <c r="AM10" s="220"/>
      <c r="AN10" s="292"/>
    </row>
    <row r="11" spans="1:46" s="19" customFormat="1" ht="15.75" customHeight="1">
      <c r="A11" s="105" t="s">
        <v>35</v>
      </c>
      <c r="B11" s="239">
        <f>(B9+C9+D9)*16</f>
        <v>144</v>
      </c>
      <c r="C11" s="240"/>
      <c r="D11" s="241"/>
      <c r="E11" s="255"/>
      <c r="F11" s="107" t="s">
        <v>35</v>
      </c>
      <c r="G11" s="215">
        <f>(G9+H9+I9)*16</f>
        <v>144</v>
      </c>
      <c r="H11" s="216"/>
      <c r="I11" s="217"/>
      <c r="J11" s="255"/>
      <c r="K11" s="107" t="s">
        <v>35</v>
      </c>
      <c r="L11" s="215">
        <f>(L9+M9+N9)*16</f>
        <v>144</v>
      </c>
      <c r="M11" s="216"/>
      <c r="N11" s="217"/>
      <c r="O11" s="203"/>
      <c r="P11" s="144" t="s">
        <v>35</v>
      </c>
      <c r="Q11" s="184">
        <f>(Q9+R9+S9)*16</f>
        <v>96</v>
      </c>
      <c r="R11" s="185"/>
      <c r="S11" s="186"/>
      <c r="T11" s="203"/>
      <c r="U11" s="144" t="s">
        <v>35</v>
      </c>
      <c r="V11" s="184">
        <f>(V9+W9+X9)*16</f>
        <v>144</v>
      </c>
      <c r="W11" s="185"/>
      <c r="X11" s="186"/>
      <c r="Y11" s="203"/>
      <c r="Z11" s="144" t="s">
        <v>35</v>
      </c>
      <c r="AA11" s="184">
        <f>(AA9+AB9+AC9)*16</f>
        <v>96</v>
      </c>
      <c r="AB11" s="185"/>
      <c r="AC11" s="186"/>
      <c r="AD11" s="203"/>
      <c r="AE11" s="144" t="s">
        <v>35</v>
      </c>
      <c r="AF11" s="184">
        <f>(AF9+AG9+AH9)*16</f>
        <v>48</v>
      </c>
      <c r="AG11" s="185"/>
      <c r="AH11" s="186"/>
      <c r="AI11" s="203"/>
      <c r="AJ11" s="144" t="s">
        <v>35</v>
      </c>
      <c r="AK11" s="184">
        <f>(AK9+AL9+AM9)*16</f>
        <v>96</v>
      </c>
      <c r="AL11" s="185"/>
      <c r="AM11" s="186"/>
      <c r="AN11" s="292"/>
    </row>
    <row r="12" spans="1:46" s="12" customFormat="1" ht="93.75" customHeight="1">
      <c r="A12" s="224" t="s">
        <v>36</v>
      </c>
      <c r="B12" s="225"/>
      <c r="C12" s="225"/>
      <c r="D12" s="226"/>
      <c r="E12" s="255"/>
      <c r="F12" s="212" t="s">
        <v>37</v>
      </c>
      <c r="G12" s="213"/>
      <c r="H12" s="213"/>
      <c r="I12" s="214"/>
      <c r="J12" s="255"/>
      <c r="K12" s="227" t="s">
        <v>38</v>
      </c>
      <c r="L12" s="228"/>
      <c r="M12" s="228"/>
      <c r="N12" s="229"/>
      <c r="O12" s="203"/>
      <c r="P12" s="196" t="s">
        <v>39</v>
      </c>
      <c r="Q12" s="197"/>
      <c r="R12" s="197"/>
      <c r="S12" s="198"/>
      <c r="T12" s="203"/>
      <c r="U12" s="206" t="s">
        <v>40</v>
      </c>
      <c r="V12" s="207"/>
      <c r="W12" s="207"/>
      <c r="X12" s="208"/>
      <c r="Y12" s="203"/>
      <c r="Z12" s="196" t="s">
        <v>41</v>
      </c>
      <c r="AA12" s="197"/>
      <c r="AB12" s="197"/>
      <c r="AC12" s="198"/>
      <c r="AD12" s="203"/>
      <c r="AE12" s="236" t="s">
        <v>42</v>
      </c>
      <c r="AF12" s="237"/>
      <c r="AG12" s="237"/>
      <c r="AH12" s="238"/>
      <c r="AI12" s="203"/>
      <c r="AJ12" s="181" t="s">
        <v>43</v>
      </c>
      <c r="AK12" s="182"/>
      <c r="AL12" s="182"/>
      <c r="AM12" s="183"/>
      <c r="AN12" s="292"/>
      <c r="AR12" s="89" t="s">
        <v>44</v>
      </c>
      <c r="AT12" s="89">
        <v>24</v>
      </c>
    </row>
    <row r="13" spans="1:46" s="19" customFormat="1" ht="15.75" customHeight="1">
      <c r="A13" s="103" t="s">
        <v>45</v>
      </c>
      <c r="B13" s="94">
        <v>3</v>
      </c>
      <c r="C13" s="94">
        <v>1</v>
      </c>
      <c r="D13" s="106">
        <v>5</v>
      </c>
      <c r="E13" s="255"/>
      <c r="F13" s="117" t="s">
        <v>46</v>
      </c>
      <c r="G13" s="95">
        <v>3</v>
      </c>
      <c r="H13" s="95">
        <v>1</v>
      </c>
      <c r="I13" s="119">
        <v>5</v>
      </c>
      <c r="J13" s="255"/>
      <c r="K13" s="117" t="s">
        <v>47</v>
      </c>
      <c r="L13" s="95">
        <v>2</v>
      </c>
      <c r="M13" s="95">
        <v>1</v>
      </c>
      <c r="N13" s="119">
        <v>3</v>
      </c>
      <c r="O13" s="203"/>
      <c r="P13" s="144" t="s">
        <v>48</v>
      </c>
      <c r="Q13" s="84">
        <v>3</v>
      </c>
      <c r="R13" s="84">
        <v>1</v>
      </c>
      <c r="S13" s="145">
        <v>5</v>
      </c>
      <c r="T13" s="203"/>
      <c r="U13" s="144" t="s">
        <v>49</v>
      </c>
      <c r="V13" s="84">
        <v>2</v>
      </c>
      <c r="W13" s="84">
        <v>1</v>
      </c>
      <c r="X13" s="145">
        <v>3</v>
      </c>
      <c r="Y13" s="203"/>
      <c r="Z13" s="144" t="s">
        <v>50</v>
      </c>
      <c r="AA13" s="84">
        <v>3</v>
      </c>
      <c r="AB13" s="84">
        <v>1</v>
      </c>
      <c r="AC13" s="145">
        <v>5</v>
      </c>
      <c r="AD13" s="203"/>
      <c r="AE13" s="144" t="s">
        <v>51</v>
      </c>
      <c r="AF13" s="84">
        <v>1</v>
      </c>
      <c r="AG13" s="84">
        <v>1</v>
      </c>
      <c r="AH13" s="145">
        <v>1</v>
      </c>
      <c r="AI13" s="203"/>
      <c r="AJ13" s="144" t="s">
        <v>52</v>
      </c>
      <c r="AK13" s="84">
        <v>2</v>
      </c>
      <c r="AL13" s="84">
        <v>1</v>
      </c>
      <c r="AM13" s="145">
        <v>3</v>
      </c>
      <c r="AN13" s="292"/>
    </row>
    <row r="14" spans="1:46" s="19" customFormat="1" ht="15.75" customHeight="1">
      <c r="A14" s="402" t="s">
        <v>53</v>
      </c>
      <c r="B14" s="403"/>
      <c r="C14" s="403"/>
      <c r="D14" s="404"/>
      <c r="E14" s="255"/>
      <c r="F14" s="402" t="s">
        <v>54</v>
      </c>
      <c r="G14" s="403"/>
      <c r="H14" s="403"/>
      <c r="I14" s="404"/>
      <c r="J14" s="255"/>
      <c r="K14" s="402" t="s">
        <v>55</v>
      </c>
      <c r="L14" s="403"/>
      <c r="M14" s="403"/>
      <c r="N14" s="404"/>
      <c r="O14" s="203"/>
      <c r="P14" s="218" t="s">
        <v>56</v>
      </c>
      <c r="Q14" s="219"/>
      <c r="R14" s="219"/>
      <c r="S14" s="220"/>
      <c r="T14" s="203"/>
      <c r="U14" s="218" t="s">
        <v>57</v>
      </c>
      <c r="V14" s="219"/>
      <c r="W14" s="219"/>
      <c r="X14" s="220"/>
      <c r="Y14" s="203"/>
      <c r="Z14" s="218" t="s">
        <v>58</v>
      </c>
      <c r="AA14" s="219"/>
      <c r="AB14" s="219"/>
      <c r="AC14" s="220"/>
      <c r="AD14" s="203"/>
      <c r="AE14" s="218" t="s">
        <v>59</v>
      </c>
      <c r="AF14" s="219"/>
      <c r="AG14" s="219"/>
      <c r="AH14" s="220"/>
      <c r="AI14" s="203"/>
      <c r="AJ14" s="218" t="s">
        <v>60</v>
      </c>
      <c r="AK14" s="219"/>
      <c r="AL14" s="219"/>
      <c r="AM14" s="220"/>
      <c r="AN14" s="292"/>
    </row>
    <row r="15" spans="1:46" s="19" customFormat="1" ht="15.75" customHeight="1">
      <c r="A15" s="107" t="s">
        <v>35</v>
      </c>
      <c r="B15" s="193">
        <f>(B13+C13+D13)*16</f>
        <v>144</v>
      </c>
      <c r="C15" s="194"/>
      <c r="D15" s="195"/>
      <c r="E15" s="255"/>
      <c r="F15" s="107" t="s">
        <v>35</v>
      </c>
      <c r="G15" s="193">
        <f>(G13+H13+I13)*16</f>
        <v>144</v>
      </c>
      <c r="H15" s="194"/>
      <c r="I15" s="195"/>
      <c r="J15" s="255"/>
      <c r="K15" s="107" t="s">
        <v>35</v>
      </c>
      <c r="L15" s="193">
        <f>(L13+M13+N13)*16</f>
        <v>96</v>
      </c>
      <c r="M15" s="194"/>
      <c r="N15" s="195"/>
      <c r="O15" s="203"/>
      <c r="P15" s="144" t="s">
        <v>35</v>
      </c>
      <c r="Q15" s="184">
        <f>(Q13+R13+S13)*16</f>
        <v>144</v>
      </c>
      <c r="R15" s="185"/>
      <c r="S15" s="186"/>
      <c r="T15" s="203"/>
      <c r="U15" s="144" t="s">
        <v>35</v>
      </c>
      <c r="V15" s="184">
        <f>(V13+W13+X13)*16</f>
        <v>96</v>
      </c>
      <c r="W15" s="185"/>
      <c r="X15" s="186"/>
      <c r="Y15" s="203"/>
      <c r="Z15" s="144" t="s">
        <v>35</v>
      </c>
      <c r="AA15" s="184">
        <f>(AA13+AB13+AC13)*16</f>
        <v>144</v>
      </c>
      <c r="AB15" s="185"/>
      <c r="AC15" s="186"/>
      <c r="AD15" s="203"/>
      <c r="AE15" s="144" t="s">
        <v>35</v>
      </c>
      <c r="AF15" s="184">
        <f>(AF13+AG13+AH13)*16</f>
        <v>48</v>
      </c>
      <c r="AG15" s="185"/>
      <c r="AH15" s="186"/>
      <c r="AI15" s="203"/>
      <c r="AJ15" s="144" t="s">
        <v>35</v>
      </c>
      <c r="AK15" s="184">
        <f>(AK13+AL13+AM13)*16</f>
        <v>96</v>
      </c>
      <c r="AL15" s="185"/>
      <c r="AM15" s="186"/>
      <c r="AN15" s="292"/>
    </row>
    <row r="16" spans="1:46" s="12" customFormat="1" ht="93.75" customHeight="1">
      <c r="A16" s="230" t="s">
        <v>61</v>
      </c>
      <c r="B16" s="231"/>
      <c r="C16" s="231"/>
      <c r="D16" s="232"/>
      <c r="E16" s="255"/>
      <c r="F16" s="196" t="s">
        <v>62</v>
      </c>
      <c r="G16" s="197"/>
      <c r="H16" s="197"/>
      <c r="I16" s="198"/>
      <c r="J16" s="255"/>
      <c r="K16" s="227" t="s">
        <v>63</v>
      </c>
      <c r="L16" s="228"/>
      <c r="M16" s="228"/>
      <c r="N16" s="229"/>
      <c r="O16" s="203"/>
      <c r="P16" s="196" t="s">
        <v>64</v>
      </c>
      <c r="Q16" s="197"/>
      <c r="R16" s="197"/>
      <c r="S16" s="198"/>
      <c r="T16" s="203"/>
      <c r="U16" s="434" t="s">
        <v>65</v>
      </c>
      <c r="V16" s="435"/>
      <c r="W16" s="435"/>
      <c r="X16" s="436"/>
      <c r="Y16" s="203"/>
      <c r="Z16" s="230" t="s">
        <v>66</v>
      </c>
      <c r="AA16" s="231"/>
      <c r="AB16" s="231"/>
      <c r="AC16" s="232"/>
      <c r="AD16" s="203"/>
      <c r="AE16" s="199" t="s">
        <v>67</v>
      </c>
      <c r="AF16" s="200"/>
      <c r="AG16" s="200"/>
      <c r="AH16" s="201"/>
      <c r="AI16" s="203"/>
      <c r="AJ16" s="196" t="s">
        <v>68</v>
      </c>
      <c r="AK16" s="197"/>
      <c r="AL16" s="197"/>
      <c r="AM16" s="198"/>
      <c r="AN16" s="292"/>
      <c r="AT16" s="90"/>
    </row>
    <row r="17" spans="1:40" s="19" customFormat="1" ht="15.75" customHeight="1">
      <c r="A17" s="108" t="s">
        <v>69</v>
      </c>
      <c r="B17" s="86">
        <v>3</v>
      </c>
      <c r="C17" s="86">
        <v>0</v>
      </c>
      <c r="D17" s="109">
        <v>6</v>
      </c>
      <c r="E17" s="255"/>
      <c r="F17" s="103" t="s">
        <v>70</v>
      </c>
      <c r="G17" s="94">
        <v>2</v>
      </c>
      <c r="H17" s="94">
        <v>1</v>
      </c>
      <c r="I17" s="106">
        <v>3</v>
      </c>
      <c r="J17" s="255"/>
      <c r="K17" s="120" t="s">
        <v>71</v>
      </c>
      <c r="L17" s="99">
        <v>3</v>
      </c>
      <c r="M17" s="99">
        <v>1</v>
      </c>
      <c r="N17" s="121">
        <v>5</v>
      </c>
      <c r="O17" s="203"/>
      <c r="P17" s="144" t="s">
        <v>72</v>
      </c>
      <c r="Q17" s="84">
        <v>2</v>
      </c>
      <c r="R17" s="84">
        <v>1</v>
      </c>
      <c r="S17" s="145">
        <v>3</v>
      </c>
      <c r="T17" s="203"/>
      <c r="U17" s="144" t="s">
        <v>73</v>
      </c>
      <c r="V17" s="84">
        <v>1</v>
      </c>
      <c r="W17" s="84">
        <v>1</v>
      </c>
      <c r="X17" s="145">
        <v>1</v>
      </c>
      <c r="Y17" s="203"/>
      <c r="Z17" s="144" t="s">
        <v>74</v>
      </c>
      <c r="AA17" s="101">
        <v>3</v>
      </c>
      <c r="AB17" s="101">
        <v>1</v>
      </c>
      <c r="AC17" s="146">
        <v>5</v>
      </c>
      <c r="AD17" s="203"/>
      <c r="AE17" s="144" t="s">
        <v>75</v>
      </c>
      <c r="AF17" s="84">
        <v>3</v>
      </c>
      <c r="AG17" s="84">
        <v>1</v>
      </c>
      <c r="AH17" s="145">
        <v>5</v>
      </c>
      <c r="AI17" s="203"/>
      <c r="AJ17" s="144" t="s">
        <v>76</v>
      </c>
      <c r="AK17" s="84">
        <v>1</v>
      </c>
      <c r="AL17" s="84">
        <v>1</v>
      </c>
      <c r="AM17" s="145">
        <v>1</v>
      </c>
      <c r="AN17" s="292"/>
    </row>
    <row r="18" spans="1:40" s="19" customFormat="1" ht="15.75" customHeight="1">
      <c r="A18" s="427" t="s">
        <v>77</v>
      </c>
      <c r="B18" s="382"/>
      <c r="C18" s="382"/>
      <c r="D18" s="383"/>
      <c r="E18" s="255"/>
      <c r="F18" s="402" t="s">
        <v>78</v>
      </c>
      <c r="G18" s="403"/>
      <c r="H18" s="403"/>
      <c r="I18" s="404"/>
      <c r="J18" s="255"/>
      <c r="K18" s="427" t="s">
        <v>79</v>
      </c>
      <c r="L18" s="382"/>
      <c r="M18" s="382"/>
      <c r="N18" s="383"/>
      <c r="O18" s="203"/>
      <c r="P18" s="218" t="s">
        <v>80</v>
      </c>
      <c r="Q18" s="219"/>
      <c r="R18" s="219"/>
      <c r="S18" s="220"/>
      <c r="T18" s="203"/>
      <c r="U18" s="218" t="s">
        <v>81</v>
      </c>
      <c r="V18" s="219"/>
      <c r="W18" s="219"/>
      <c r="X18" s="220"/>
      <c r="Y18" s="203"/>
      <c r="Z18" s="218" t="s">
        <v>82</v>
      </c>
      <c r="AA18" s="219"/>
      <c r="AB18" s="219"/>
      <c r="AC18" s="220"/>
      <c r="AD18" s="203"/>
      <c r="AE18" s="218" t="s">
        <v>83</v>
      </c>
      <c r="AF18" s="219"/>
      <c r="AG18" s="219"/>
      <c r="AH18" s="220"/>
      <c r="AI18" s="203"/>
      <c r="AJ18" s="218" t="s">
        <v>84</v>
      </c>
      <c r="AK18" s="219"/>
      <c r="AL18" s="219"/>
      <c r="AM18" s="220"/>
      <c r="AN18" s="292"/>
    </row>
    <row r="19" spans="1:40" s="19" customFormat="1" ht="15.75" customHeight="1">
      <c r="A19" s="110" t="s">
        <v>35</v>
      </c>
      <c r="B19" s="431">
        <f>(B17+C17+D17)*16</f>
        <v>144</v>
      </c>
      <c r="C19" s="432"/>
      <c r="D19" s="433"/>
      <c r="E19" s="255"/>
      <c r="F19" s="107" t="s">
        <v>35</v>
      </c>
      <c r="G19" s="193">
        <f>(G17+H17+I17)*16</f>
        <v>96</v>
      </c>
      <c r="H19" s="194"/>
      <c r="I19" s="195"/>
      <c r="J19" s="255"/>
      <c r="K19" s="110" t="s">
        <v>35</v>
      </c>
      <c r="L19" s="421">
        <f>(L17+M17+N17)*16</f>
        <v>144</v>
      </c>
      <c r="M19" s="422"/>
      <c r="N19" s="423"/>
      <c r="O19" s="203"/>
      <c r="P19" s="144" t="s">
        <v>35</v>
      </c>
      <c r="Q19" s="184">
        <f>(Q17+R17+S17)*16</f>
        <v>96</v>
      </c>
      <c r="R19" s="185"/>
      <c r="S19" s="186"/>
      <c r="T19" s="203"/>
      <c r="U19" s="144" t="s">
        <v>35</v>
      </c>
      <c r="V19" s="184">
        <f>(V17+W17+X17)*16</f>
        <v>48</v>
      </c>
      <c r="W19" s="185"/>
      <c r="X19" s="186"/>
      <c r="Y19" s="203"/>
      <c r="Z19" s="144" t="s">
        <v>35</v>
      </c>
      <c r="AA19" s="242">
        <f>(AA17+AB17+AC17)*16</f>
        <v>144</v>
      </c>
      <c r="AB19" s="219"/>
      <c r="AC19" s="220"/>
      <c r="AD19" s="203"/>
      <c r="AE19" s="144" t="s">
        <v>35</v>
      </c>
      <c r="AF19" s="184">
        <f>(AF17+AG17+AH17)*16</f>
        <v>144</v>
      </c>
      <c r="AG19" s="185"/>
      <c r="AH19" s="186"/>
      <c r="AI19" s="203"/>
      <c r="AJ19" s="144" t="s">
        <v>35</v>
      </c>
      <c r="AK19" s="184">
        <f>(AK17+AL17+AM17)*16</f>
        <v>48</v>
      </c>
      <c r="AL19" s="185"/>
      <c r="AM19" s="186"/>
      <c r="AN19" s="292"/>
    </row>
    <row r="20" spans="1:40" s="12" customFormat="1" ht="93.75" customHeight="1">
      <c r="A20" s="230" t="s">
        <v>85</v>
      </c>
      <c r="B20" s="231"/>
      <c r="C20" s="231"/>
      <c r="D20" s="232"/>
      <c r="E20" s="255"/>
      <c r="F20" s="245" t="s">
        <v>86</v>
      </c>
      <c r="G20" s="246"/>
      <c r="H20" s="246"/>
      <c r="I20" s="247"/>
      <c r="J20" s="255"/>
      <c r="K20" s="212" t="s">
        <v>87</v>
      </c>
      <c r="L20" s="213"/>
      <c r="M20" s="213"/>
      <c r="N20" s="214"/>
      <c r="O20" s="203"/>
      <c r="P20" s="230" t="s">
        <v>88</v>
      </c>
      <c r="Q20" s="231"/>
      <c r="R20" s="231"/>
      <c r="S20" s="232"/>
      <c r="T20" s="203"/>
      <c r="U20" s="248" t="s">
        <v>89</v>
      </c>
      <c r="V20" s="249"/>
      <c r="W20" s="249"/>
      <c r="X20" s="250"/>
      <c r="Y20" s="203"/>
      <c r="Z20" s="230" t="s">
        <v>90</v>
      </c>
      <c r="AA20" s="231"/>
      <c r="AB20" s="231"/>
      <c r="AC20" s="232"/>
      <c r="AD20" s="203"/>
      <c r="AE20" s="251" t="s">
        <v>91</v>
      </c>
      <c r="AF20" s="252"/>
      <c r="AG20" s="252"/>
      <c r="AH20" s="253"/>
      <c r="AI20" s="203"/>
      <c r="AJ20" s="413" t="s">
        <v>92</v>
      </c>
      <c r="AK20" s="414"/>
      <c r="AL20" s="414"/>
      <c r="AM20" s="415"/>
      <c r="AN20" s="292"/>
    </row>
    <row r="21" spans="1:40" s="19" customFormat="1" ht="15.75" customHeight="1">
      <c r="A21" s="103" t="s">
        <v>93</v>
      </c>
      <c r="B21" s="93">
        <v>3</v>
      </c>
      <c r="C21" s="93">
        <v>1</v>
      </c>
      <c r="D21" s="104">
        <v>5</v>
      </c>
      <c r="E21" s="255"/>
      <c r="F21" s="117" t="s">
        <v>94</v>
      </c>
      <c r="G21" s="96">
        <v>2</v>
      </c>
      <c r="H21" s="96">
        <v>1</v>
      </c>
      <c r="I21" s="118">
        <v>3</v>
      </c>
      <c r="J21" s="255"/>
      <c r="K21" s="117" t="s">
        <v>95</v>
      </c>
      <c r="L21" s="95">
        <v>2</v>
      </c>
      <c r="M21" s="95">
        <v>1</v>
      </c>
      <c r="N21" s="119">
        <v>3</v>
      </c>
      <c r="O21" s="203"/>
      <c r="P21" s="144" t="s">
        <v>96</v>
      </c>
      <c r="Q21" s="101">
        <v>3</v>
      </c>
      <c r="R21" s="101">
        <v>1</v>
      </c>
      <c r="S21" s="146">
        <v>5</v>
      </c>
      <c r="T21" s="203"/>
      <c r="U21" s="144" t="s">
        <v>97</v>
      </c>
      <c r="V21" s="101">
        <v>2</v>
      </c>
      <c r="W21" s="101">
        <v>1</v>
      </c>
      <c r="X21" s="146">
        <v>3</v>
      </c>
      <c r="Y21" s="203"/>
      <c r="Z21" s="144" t="s">
        <v>98</v>
      </c>
      <c r="AA21" s="84">
        <v>2</v>
      </c>
      <c r="AB21" s="84">
        <v>1</v>
      </c>
      <c r="AC21" s="145">
        <v>3</v>
      </c>
      <c r="AD21" s="203"/>
      <c r="AE21" s="144" t="s">
        <v>99</v>
      </c>
      <c r="AF21" s="84">
        <v>3</v>
      </c>
      <c r="AG21" s="84">
        <v>1</v>
      </c>
      <c r="AH21" s="145">
        <v>5</v>
      </c>
      <c r="AI21" s="203"/>
      <c r="AJ21" s="144" t="s">
        <v>100</v>
      </c>
      <c r="AK21" s="84">
        <v>2</v>
      </c>
      <c r="AL21" s="84">
        <v>1</v>
      </c>
      <c r="AM21" s="145">
        <v>3</v>
      </c>
      <c r="AN21" s="292"/>
    </row>
    <row r="22" spans="1:40" s="19" customFormat="1" ht="15.75" customHeight="1">
      <c r="A22" s="402" t="s">
        <v>101</v>
      </c>
      <c r="B22" s="403"/>
      <c r="C22" s="403"/>
      <c r="D22" s="404"/>
      <c r="E22" s="255"/>
      <c r="F22" s="402" t="s">
        <v>102</v>
      </c>
      <c r="G22" s="403"/>
      <c r="H22" s="403"/>
      <c r="I22" s="404"/>
      <c r="J22" s="255"/>
      <c r="K22" s="402" t="s">
        <v>103</v>
      </c>
      <c r="L22" s="403"/>
      <c r="M22" s="403"/>
      <c r="N22" s="404"/>
      <c r="O22" s="203"/>
      <c r="P22" s="218" t="s">
        <v>104</v>
      </c>
      <c r="Q22" s="219"/>
      <c r="R22" s="219"/>
      <c r="S22" s="220"/>
      <c r="T22" s="203"/>
      <c r="U22" s="218" t="s">
        <v>105</v>
      </c>
      <c r="V22" s="219"/>
      <c r="W22" s="219"/>
      <c r="X22" s="220"/>
      <c r="Y22" s="203"/>
      <c r="Z22" s="218" t="s">
        <v>106</v>
      </c>
      <c r="AA22" s="219"/>
      <c r="AB22" s="219"/>
      <c r="AC22" s="220"/>
      <c r="AD22" s="203"/>
      <c r="AE22" s="218" t="s">
        <v>107</v>
      </c>
      <c r="AF22" s="219"/>
      <c r="AG22" s="219"/>
      <c r="AH22" s="220"/>
      <c r="AI22" s="203"/>
      <c r="AJ22" s="218" t="s">
        <v>108</v>
      </c>
      <c r="AK22" s="219"/>
      <c r="AL22" s="219"/>
      <c r="AM22" s="220"/>
      <c r="AN22" s="292"/>
    </row>
    <row r="23" spans="1:40" s="19" customFormat="1" ht="15.75" customHeight="1">
      <c r="A23" s="103" t="s">
        <v>35</v>
      </c>
      <c r="B23" s="233">
        <f>(B21+C21+D21)*16</f>
        <v>144</v>
      </c>
      <c r="C23" s="234"/>
      <c r="D23" s="235"/>
      <c r="E23" s="255"/>
      <c r="F23" s="103" t="s">
        <v>35</v>
      </c>
      <c r="G23" s="233">
        <f>(G21+H21+I21)*16</f>
        <v>96</v>
      </c>
      <c r="H23" s="234"/>
      <c r="I23" s="235"/>
      <c r="J23" s="255"/>
      <c r="K23" s="103" t="s">
        <v>35</v>
      </c>
      <c r="L23" s="412">
        <f>(L21+M21+N21)*16</f>
        <v>96</v>
      </c>
      <c r="M23" s="403"/>
      <c r="N23" s="404"/>
      <c r="O23" s="203"/>
      <c r="P23" s="144" t="s">
        <v>35</v>
      </c>
      <c r="Q23" s="242">
        <f>(Q21+R21+S21)*16</f>
        <v>144</v>
      </c>
      <c r="R23" s="219"/>
      <c r="S23" s="220"/>
      <c r="T23" s="203"/>
      <c r="U23" s="144" t="s">
        <v>35</v>
      </c>
      <c r="V23" s="242">
        <f>(V21+W21+X21)*16</f>
        <v>96</v>
      </c>
      <c r="W23" s="219"/>
      <c r="X23" s="220"/>
      <c r="Y23" s="203"/>
      <c r="Z23" s="144" t="s">
        <v>35</v>
      </c>
      <c r="AA23" s="184">
        <f>(AA21+AB21+AC21)*16</f>
        <v>96</v>
      </c>
      <c r="AB23" s="185"/>
      <c r="AC23" s="186"/>
      <c r="AD23" s="203"/>
      <c r="AE23" s="144" t="s">
        <v>35</v>
      </c>
      <c r="AF23" s="184">
        <f>(AF21+AG21+AH21)*16</f>
        <v>144</v>
      </c>
      <c r="AG23" s="185"/>
      <c r="AH23" s="186"/>
      <c r="AI23" s="203"/>
      <c r="AJ23" s="144" t="s">
        <v>35</v>
      </c>
      <c r="AK23" s="184">
        <f>(AK21+AL21+AM21)*16</f>
        <v>96</v>
      </c>
      <c r="AL23" s="185"/>
      <c r="AM23" s="186"/>
      <c r="AN23" s="292"/>
    </row>
    <row r="24" spans="1:40" s="20" customFormat="1" ht="15.75" customHeight="1">
      <c r="A24" s="111"/>
      <c r="B24" s="112"/>
      <c r="C24" s="112"/>
      <c r="D24" s="113"/>
      <c r="E24" s="255"/>
      <c r="F24" s="111"/>
      <c r="G24" s="112"/>
      <c r="H24" s="112"/>
      <c r="I24" s="113"/>
      <c r="J24" s="255"/>
      <c r="K24" s="111"/>
      <c r="L24" s="112"/>
      <c r="M24" s="112"/>
      <c r="N24" s="113"/>
      <c r="O24" s="203"/>
      <c r="P24" s="243" t="s">
        <v>109</v>
      </c>
      <c r="Q24" s="244"/>
      <c r="R24" s="244"/>
      <c r="S24" s="133">
        <f>(Q25+R25+S25)*16</f>
        <v>96</v>
      </c>
      <c r="T24" s="203"/>
      <c r="U24" s="243" t="s">
        <v>110</v>
      </c>
      <c r="V24" s="244"/>
      <c r="W24" s="244"/>
      <c r="X24" s="133">
        <f>(V25+W25+X25)*16</f>
        <v>48</v>
      </c>
      <c r="Y24" s="203"/>
      <c r="Z24" s="243" t="s">
        <v>111</v>
      </c>
      <c r="AA24" s="244"/>
      <c r="AB24" s="244"/>
      <c r="AC24" s="133">
        <f>(AA25+AB25+AC25)*16</f>
        <v>48</v>
      </c>
      <c r="AD24" s="203"/>
      <c r="AE24" s="157"/>
      <c r="AH24" s="158"/>
      <c r="AI24" s="203"/>
      <c r="AJ24" s="111"/>
      <c r="AK24" s="112"/>
      <c r="AL24" s="112"/>
      <c r="AM24" s="113"/>
      <c r="AN24" s="292"/>
    </row>
    <row r="25" spans="1:40" s="20" customFormat="1" ht="15.75" customHeight="1">
      <c r="A25" s="111"/>
      <c r="B25" s="112"/>
      <c r="C25" s="112"/>
      <c r="D25" s="113"/>
      <c r="E25" s="255"/>
      <c r="F25" s="111"/>
      <c r="G25" s="112"/>
      <c r="H25" s="112"/>
      <c r="I25" s="113"/>
      <c r="J25" s="255"/>
      <c r="K25" s="111"/>
      <c r="L25" s="112"/>
      <c r="M25" s="112"/>
      <c r="N25" s="113"/>
      <c r="O25" s="203"/>
      <c r="P25" s="134" t="s">
        <v>35</v>
      </c>
      <c r="Q25" s="135">
        <v>0</v>
      </c>
      <c r="R25" s="135">
        <v>0</v>
      </c>
      <c r="S25" s="133">
        <v>6</v>
      </c>
      <c r="T25" s="203"/>
      <c r="U25" s="134" t="s">
        <v>35</v>
      </c>
      <c r="V25" s="135">
        <v>0</v>
      </c>
      <c r="W25" s="135">
        <v>0</v>
      </c>
      <c r="X25" s="133">
        <v>3</v>
      </c>
      <c r="Y25" s="203"/>
      <c r="Z25" s="134" t="s">
        <v>35</v>
      </c>
      <c r="AA25" s="135">
        <v>0</v>
      </c>
      <c r="AB25" s="135">
        <v>0</v>
      </c>
      <c r="AC25" s="133">
        <v>3</v>
      </c>
      <c r="AD25" s="203"/>
      <c r="AE25" s="157"/>
      <c r="AH25" s="158"/>
      <c r="AI25" s="203"/>
      <c r="AJ25" s="159"/>
      <c r="AK25" s="16"/>
      <c r="AL25" s="16"/>
      <c r="AM25" s="160"/>
      <c r="AN25" s="292"/>
    </row>
    <row r="26" spans="1:40" s="17" customFormat="1" ht="90.75" customHeight="1">
      <c r="A26" s="196" t="s">
        <v>112</v>
      </c>
      <c r="B26" s="197"/>
      <c r="C26" s="197"/>
      <c r="D26" s="198"/>
      <c r="E26" s="255"/>
      <c r="F26" s="227" t="s">
        <v>113</v>
      </c>
      <c r="G26" s="228"/>
      <c r="H26" s="228"/>
      <c r="I26" s="229"/>
      <c r="J26" s="255"/>
      <c r="K26" s="230" t="s">
        <v>114</v>
      </c>
      <c r="L26" s="231"/>
      <c r="M26" s="231"/>
      <c r="N26" s="232"/>
      <c r="O26" s="203"/>
      <c r="P26" s="230" t="s">
        <v>115</v>
      </c>
      <c r="Q26" s="231"/>
      <c r="R26" s="231"/>
      <c r="S26" s="232"/>
      <c r="T26" s="203"/>
      <c r="U26" s="230" t="s">
        <v>116</v>
      </c>
      <c r="V26" s="231"/>
      <c r="W26" s="231"/>
      <c r="X26" s="232"/>
      <c r="Y26" s="203"/>
      <c r="Z26" s="181" t="s">
        <v>117</v>
      </c>
      <c r="AA26" s="182"/>
      <c r="AB26" s="182"/>
      <c r="AC26" s="183"/>
      <c r="AD26" s="203"/>
      <c r="AE26" s="418" t="s">
        <v>118</v>
      </c>
      <c r="AF26" s="419"/>
      <c r="AG26" s="419"/>
      <c r="AH26" s="420"/>
      <c r="AI26" s="203"/>
      <c r="AJ26" s="251" t="s">
        <v>119</v>
      </c>
      <c r="AK26" s="252"/>
      <c r="AL26" s="252"/>
      <c r="AM26" s="253"/>
      <c r="AN26" s="292"/>
    </row>
    <row r="27" spans="1:40" s="19" customFormat="1" ht="16.5" customHeight="1">
      <c r="A27" s="103" t="s">
        <v>120</v>
      </c>
      <c r="B27" s="93">
        <v>3</v>
      </c>
      <c r="C27" s="93">
        <v>1</v>
      </c>
      <c r="D27" s="104">
        <v>5</v>
      </c>
      <c r="E27" s="255"/>
      <c r="F27" s="120" t="s">
        <v>121</v>
      </c>
      <c r="G27" s="99">
        <v>2</v>
      </c>
      <c r="H27" s="99">
        <v>1</v>
      </c>
      <c r="I27" s="121">
        <v>3</v>
      </c>
      <c r="J27" s="255"/>
      <c r="K27" s="103" t="s">
        <v>122</v>
      </c>
      <c r="L27" s="94">
        <v>2</v>
      </c>
      <c r="M27" s="94">
        <v>1</v>
      </c>
      <c r="N27" s="106">
        <v>3</v>
      </c>
      <c r="O27" s="203"/>
      <c r="P27" s="144" t="s">
        <v>123</v>
      </c>
      <c r="Q27" s="84">
        <v>2</v>
      </c>
      <c r="R27" s="84">
        <v>1</v>
      </c>
      <c r="S27" s="147">
        <v>3</v>
      </c>
      <c r="T27" s="203"/>
      <c r="U27" s="144" t="s">
        <v>124</v>
      </c>
      <c r="V27" s="84">
        <v>2</v>
      </c>
      <c r="W27" s="84">
        <v>1</v>
      </c>
      <c r="X27" s="147">
        <v>3</v>
      </c>
      <c r="Y27" s="203"/>
      <c r="Z27" s="144" t="s">
        <v>125</v>
      </c>
      <c r="AA27" s="84">
        <v>2</v>
      </c>
      <c r="AB27" s="84">
        <v>1</v>
      </c>
      <c r="AC27" s="145">
        <v>3</v>
      </c>
      <c r="AD27" s="203"/>
      <c r="AE27" s="144" t="s">
        <v>126</v>
      </c>
      <c r="AF27" s="84">
        <v>2</v>
      </c>
      <c r="AG27" s="84">
        <v>1</v>
      </c>
      <c r="AH27" s="147">
        <v>3</v>
      </c>
      <c r="AI27" s="203"/>
      <c r="AJ27" s="144" t="s">
        <v>127</v>
      </c>
      <c r="AK27" s="101">
        <v>3</v>
      </c>
      <c r="AL27" s="101">
        <v>1</v>
      </c>
      <c r="AM27" s="146">
        <v>5</v>
      </c>
      <c r="AN27" s="292"/>
    </row>
    <row r="28" spans="1:40" s="19" customFormat="1" ht="16.5" customHeight="1">
      <c r="A28" s="402" t="s">
        <v>128</v>
      </c>
      <c r="B28" s="403"/>
      <c r="C28" s="403"/>
      <c r="D28" s="404"/>
      <c r="E28" s="255"/>
      <c r="F28" s="427" t="s">
        <v>129</v>
      </c>
      <c r="G28" s="382"/>
      <c r="H28" s="382"/>
      <c r="I28" s="383"/>
      <c r="J28" s="255"/>
      <c r="K28" s="402" t="s">
        <v>130</v>
      </c>
      <c r="L28" s="403"/>
      <c r="M28" s="403"/>
      <c r="N28" s="404"/>
      <c r="O28" s="203"/>
      <c r="P28" s="218" t="s">
        <v>131</v>
      </c>
      <c r="Q28" s="219"/>
      <c r="R28" s="219"/>
      <c r="S28" s="220"/>
      <c r="T28" s="203"/>
      <c r="U28" s="218" t="s">
        <v>132</v>
      </c>
      <c r="V28" s="219"/>
      <c r="W28" s="219"/>
      <c r="X28" s="220"/>
      <c r="Y28" s="203"/>
      <c r="Z28" s="218" t="s">
        <v>133</v>
      </c>
      <c r="AA28" s="219"/>
      <c r="AB28" s="219"/>
      <c r="AC28" s="220"/>
      <c r="AD28" s="203"/>
      <c r="AE28" s="218" t="s">
        <v>134</v>
      </c>
      <c r="AF28" s="219"/>
      <c r="AG28" s="219"/>
      <c r="AH28" s="220"/>
      <c r="AI28" s="203"/>
      <c r="AJ28" s="218" t="s">
        <v>135</v>
      </c>
      <c r="AK28" s="219"/>
      <c r="AL28" s="219"/>
      <c r="AM28" s="220"/>
      <c r="AN28" s="292"/>
    </row>
    <row r="29" spans="1:40" s="19" customFormat="1" ht="16.5" customHeight="1">
      <c r="A29" s="103" t="s">
        <v>35</v>
      </c>
      <c r="B29" s="233">
        <f>(B27+C27+D27)*16</f>
        <v>144</v>
      </c>
      <c r="C29" s="234"/>
      <c r="D29" s="235"/>
      <c r="E29" s="255"/>
      <c r="F29" s="108" t="s">
        <v>35</v>
      </c>
      <c r="G29" s="381">
        <f>(G27+H27+I27)*16</f>
        <v>96</v>
      </c>
      <c r="H29" s="382"/>
      <c r="I29" s="383"/>
      <c r="J29" s="255"/>
      <c r="K29" s="103" t="s">
        <v>35</v>
      </c>
      <c r="L29" s="412">
        <f>(L27+M27+N27)*16</f>
        <v>96</v>
      </c>
      <c r="M29" s="403"/>
      <c r="N29" s="404"/>
      <c r="O29" s="203"/>
      <c r="P29" s="144" t="s">
        <v>35</v>
      </c>
      <c r="Q29" s="184">
        <f>(Q27+R27+S27)*16</f>
        <v>96</v>
      </c>
      <c r="R29" s="185"/>
      <c r="S29" s="186"/>
      <c r="T29" s="203"/>
      <c r="U29" s="144" t="s">
        <v>35</v>
      </c>
      <c r="V29" s="184">
        <f>(V27+W27+X27)*16</f>
        <v>96</v>
      </c>
      <c r="W29" s="185"/>
      <c r="X29" s="186"/>
      <c r="Y29" s="203"/>
      <c r="Z29" s="144" t="s">
        <v>35</v>
      </c>
      <c r="AA29" s="184">
        <f>(AA27+AB27+AC27)*16</f>
        <v>96</v>
      </c>
      <c r="AB29" s="185"/>
      <c r="AC29" s="186"/>
      <c r="AD29" s="203"/>
      <c r="AE29" s="144" t="s">
        <v>35</v>
      </c>
      <c r="AF29" s="184">
        <f>(AF27+AG27+AH27)*16</f>
        <v>96</v>
      </c>
      <c r="AG29" s="185"/>
      <c r="AH29" s="186"/>
      <c r="AI29" s="203"/>
      <c r="AJ29" s="144" t="s">
        <v>35</v>
      </c>
      <c r="AK29" s="242">
        <f>(AK27+AL27+AM27)*16</f>
        <v>144</v>
      </c>
      <c r="AL29" s="219"/>
      <c r="AM29" s="220"/>
      <c r="AN29" s="292"/>
    </row>
    <row r="30" spans="1:40" s="20" customFormat="1" ht="16.5" customHeight="1">
      <c r="A30" s="111"/>
      <c r="B30" s="112"/>
      <c r="C30" s="112"/>
      <c r="D30" s="113"/>
      <c r="E30" s="255"/>
      <c r="F30" s="111"/>
      <c r="G30" s="112"/>
      <c r="H30" s="112"/>
      <c r="I30" s="113"/>
      <c r="J30" s="255"/>
      <c r="K30" s="243" t="s">
        <v>136</v>
      </c>
      <c r="L30" s="244"/>
      <c r="M30" s="244"/>
      <c r="N30" s="133">
        <f>(L31+M31+N31)*16</f>
        <v>96</v>
      </c>
      <c r="O30" s="203"/>
      <c r="P30" s="374" t="s">
        <v>137</v>
      </c>
      <c r="Q30" s="375"/>
      <c r="R30" s="375"/>
      <c r="S30" s="148">
        <f>(Q31+R31+S31)*16</f>
        <v>96</v>
      </c>
      <c r="T30" s="203"/>
      <c r="U30" s="374" t="s">
        <v>136</v>
      </c>
      <c r="V30" s="375"/>
      <c r="W30" s="375"/>
      <c r="X30" s="148">
        <f>(V31+W31+X31)*16</f>
        <v>48</v>
      </c>
      <c r="Y30" s="203"/>
      <c r="Z30" s="374" t="s">
        <v>109</v>
      </c>
      <c r="AA30" s="375"/>
      <c r="AB30" s="375"/>
      <c r="AC30" s="148">
        <f>(AA31+AB31+AC31)*16</f>
        <v>96</v>
      </c>
      <c r="AD30" s="203"/>
      <c r="AE30" s="374" t="s">
        <v>110</v>
      </c>
      <c r="AF30" s="375"/>
      <c r="AG30" s="375"/>
      <c r="AH30" s="148">
        <f>AH31*16</f>
        <v>96</v>
      </c>
      <c r="AI30" s="203"/>
      <c r="AJ30" s="111"/>
      <c r="AK30" s="112"/>
      <c r="AL30" s="112"/>
      <c r="AM30" s="113"/>
      <c r="AN30" s="292"/>
    </row>
    <row r="31" spans="1:40" s="20" customFormat="1" ht="16.5" customHeight="1">
      <c r="A31" s="114"/>
      <c r="B31" s="115"/>
      <c r="C31" s="115"/>
      <c r="D31" s="116"/>
      <c r="E31" s="255"/>
      <c r="F31" s="111"/>
      <c r="G31" s="112"/>
      <c r="H31" s="112"/>
      <c r="I31" s="113"/>
      <c r="J31" s="255"/>
      <c r="K31" s="134" t="s">
        <v>35</v>
      </c>
      <c r="L31" s="135">
        <v>0</v>
      </c>
      <c r="M31" s="135">
        <v>0</v>
      </c>
      <c r="N31" s="133">
        <v>6</v>
      </c>
      <c r="O31" s="203"/>
      <c r="P31" s="376" t="s">
        <v>35</v>
      </c>
      <c r="Q31" s="377"/>
      <c r="R31" s="378"/>
      <c r="S31" s="148">
        <v>6</v>
      </c>
      <c r="T31" s="203"/>
      <c r="U31" s="376" t="s">
        <v>35</v>
      </c>
      <c r="V31" s="377"/>
      <c r="W31" s="378"/>
      <c r="X31" s="148">
        <v>3</v>
      </c>
      <c r="Y31" s="203"/>
      <c r="Z31" s="376" t="s">
        <v>35</v>
      </c>
      <c r="AA31" s="377"/>
      <c r="AB31" s="378"/>
      <c r="AC31" s="148">
        <v>6</v>
      </c>
      <c r="AD31" s="203"/>
      <c r="AE31" s="376" t="s">
        <v>138</v>
      </c>
      <c r="AF31" s="377"/>
      <c r="AG31" s="378"/>
      <c r="AH31" s="148">
        <v>6</v>
      </c>
      <c r="AI31" s="203"/>
      <c r="AJ31" s="111"/>
      <c r="AK31" s="112"/>
      <c r="AL31" s="112"/>
      <c r="AM31" s="113"/>
      <c r="AN31" s="292"/>
    </row>
    <row r="32" spans="1:40" s="21" customFormat="1" ht="93.75" customHeight="1" thickBot="1">
      <c r="A32" s="429"/>
      <c r="B32" s="249"/>
      <c r="C32" s="249"/>
      <c r="D32" s="430"/>
      <c r="E32" s="256"/>
      <c r="F32" s="245" t="s">
        <v>139</v>
      </c>
      <c r="G32" s="246"/>
      <c r="H32" s="246"/>
      <c r="I32" s="247"/>
      <c r="J32" s="255"/>
      <c r="K32" s="227" t="s">
        <v>140</v>
      </c>
      <c r="L32" s="228"/>
      <c r="M32" s="228"/>
      <c r="N32" s="229"/>
      <c r="O32" s="203"/>
      <c r="P32" s="181" t="s">
        <v>141</v>
      </c>
      <c r="Q32" s="182"/>
      <c r="R32" s="182"/>
      <c r="S32" s="183"/>
      <c r="T32" s="203"/>
      <c r="U32" s="390" t="s">
        <v>142</v>
      </c>
      <c r="V32" s="391"/>
      <c r="W32" s="391"/>
      <c r="X32" s="392"/>
      <c r="Y32" s="203"/>
      <c r="Z32" s="393" t="s">
        <v>143</v>
      </c>
      <c r="AA32" s="394"/>
      <c r="AB32" s="394"/>
      <c r="AC32" s="395"/>
      <c r="AD32" s="203"/>
      <c r="AE32" s="371" t="s">
        <v>144</v>
      </c>
      <c r="AF32" s="372"/>
      <c r="AG32" s="372"/>
      <c r="AH32" s="373"/>
      <c r="AI32" s="203"/>
      <c r="AJ32" s="196" t="s">
        <v>145</v>
      </c>
      <c r="AK32" s="197"/>
      <c r="AL32" s="197"/>
      <c r="AM32" s="198"/>
      <c r="AN32" s="292"/>
    </row>
    <row r="33" spans="1:42" ht="15.75" hidden="1" customHeight="1">
      <c r="A33" s="22"/>
      <c r="B33" s="23"/>
      <c r="C33" s="23"/>
      <c r="D33" s="24"/>
      <c r="E33" s="256"/>
      <c r="F33" s="122"/>
      <c r="G33" s="97"/>
      <c r="H33" s="97"/>
      <c r="I33" s="123"/>
      <c r="J33" s="255"/>
      <c r="K33" s="136" t="s">
        <v>146</v>
      </c>
      <c r="L33" s="100">
        <v>3</v>
      </c>
      <c r="M33" s="100">
        <v>2</v>
      </c>
      <c r="N33" s="137">
        <v>4</v>
      </c>
      <c r="O33" s="203"/>
      <c r="P33" s="144" t="s">
        <v>147</v>
      </c>
      <c r="Q33" s="13">
        <v>3</v>
      </c>
      <c r="R33" s="13">
        <v>2</v>
      </c>
      <c r="S33" s="149">
        <v>4</v>
      </c>
      <c r="T33" s="203"/>
      <c r="U33" s="154" t="s">
        <v>148</v>
      </c>
      <c r="V33" s="15">
        <v>4</v>
      </c>
      <c r="W33" s="15">
        <v>4</v>
      </c>
      <c r="X33" s="141">
        <v>4</v>
      </c>
      <c r="Y33" s="203"/>
      <c r="Z33" s="154"/>
      <c r="AA33" s="14">
        <v>3</v>
      </c>
      <c r="AB33" s="14">
        <v>0</v>
      </c>
      <c r="AC33" s="156">
        <v>0</v>
      </c>
      <c r="AD33" s="203"/>
      <c r="AE33" s="154"/>
      <c r="AF33" s="14">
        <v>3</v>
      </c>
      <c r="AG33" s="14">
        <v>0</v>
      </c>
      <c r="AH33" s="156">
        <v>0</v>
      </c>
      <c r="AI33" s="203"/>
      <c r="AJ33" s="161"/>
      <c r="AK33" s="18">
        <v>3</v>
      </c>
      <c r="AL33" s="18">
        <v>0</v>
      </c>
      <c r="AM33" s="162">
        <v>12</v>
      </c>
      <c r="AN33" s="292"/>
    </row>
    <row r="34" spans="1:42" ht="15.75" hidden="1" customHeight="1">
      <c r="A34" s="22"/>
      <c r="B34" s="408"/>
      <c r="C34" s="408"/>
      <c r="D34" s="428"/>
      <c r="E34" s="256"/>
      <c r="F34" s="124"/>
      <c r="G34" s="408"/>
      <c r="H34" s="408"/>
      <c r="I34" s="409"/>
      <c r="J34" s="255"/>
      <c r="K34" s="138" t="s">
        <v>35</v>
      </c>
      <c r="L34" s="410">
        <f>(L33+M33+N33)*16</f>
        <v>144</v>
      </c>
      <c r="M34" s="410"/>
      <c r="N34" s="411"/>
      <c r="O34" s="203"/>
      <c r="P34" s="150" t="s">
        <v>35</v>
      </c>
      <c r="Q34" s="379">
        <f>(Q33+R33+S33)*16</f>
        <v>144</v>
      </c>
      <c r="R34" s="379"/>
      <c r="S34" s="380"/>
      <c r="T34" s="203"/>
      <c r="U34" s="108" t="s">
        <v>35</v>
      </c>
      <c r="V34" s="381">
        <f>(V33+W33+X33)*16</f>
        <v>192</v>
      </c>
      <c r="W34" s="382"/>
      <c r="X34" s="383"/>
      <c r="Y34" s="203"/>
      <c r="Z34" s="154" t="s">
        <v>35</v>
      </c>
      <c r="AA34" s="384">
        <f>(AA33+AB33+AC33)*16</f>
        <v>48</v>
      </c>
      <c r="AB34" s="385"/>
      <c r="AC34" s="386"/>
      <c r="AD34" s="203"/>
      <c r="AE34" s="154" t="s">
        <v>35</v>
      </c>
      <c r="AF34" s="384">
        <f>(AF33+AG33+AH33)*16</f>
        <v>48</v>
      </c>
      <c r="AG34" s="385"/>
      <c r="AH34" s="386"/>
      <c r="AI34" s="203"/>
      <c r="AJ34" s="161" t="s">
        <v>35</v>
      </c>
      <c r="AK34" s="387">
        <f>(AK33+AL33+AM33)*16</f>
        <v>240</v>
      </c>
      <c r="AL34" s="388"/>
      <c r="AM34" s="389"/>
      <c r="AN34" s="292"/>
    </row>
    <row r="35" spans="1:42" s="19" customFormat="1" ht="15.75" hidden="1" customHeight="1">
      <c r="A35" s="25"/>
      <c r="B35" s="26"/>
      <c r="C35" s="26"/>
      <c r="D35" s="26"/>
      <c r="E35" s="256"/>
      <c r="F35" s="125"/>
      <c r="G35" s="26"/>
      <c r="H35" s="26"/>
      <c r="I35" s="126"/>
      <c r="J35" s="255"/>
      <c r="K35" s="125"/>
      <c r="L35" s="26"/>
      <c r="M35" s="26"/>
      <c r="N35" s="126"/>
      <c r="O35" s="203"/>
      <c r="P35" s="125"/>
      <c r="Q35" s="26"/>
      <c r="R35" s="26"/>
      <c r="S35" s="126"/>
      <c r="T35" s="203"/>
      <c r="U35" s="125"/>
      <c r="V35" s="26"/>
      <c r="W35" s="26"/>
      <c r="X35" s="126"/>
      <c r="Y35" s="203"/>
      <c r="Z35" s="125"/>
      <c r="AA35" s="26"/>
      <c r="AB35" s="26"/>
      <c r="AC35" s="126"/>
      <c r="AD35" s="203"/>
      <c r="AE35" s="125"/>
      <c r="AF35" s="26"/>
      <c r="AG35" s="26"/>
      <c r="AH35" s="126"/>
      <c r="AI35" s="203"/>
      <c r="AJ35" s="163"/>
      <c r="AK35" s="27"/>
      <c r="AL35" s="27"/>
      <c r="AM35" s="164"/>
      <c r="AN35" s="292"/>
    </row>
    <row r="36" spans="1:42" ht="42" hidden="1" customHeight="1">
      <c r="A36" s="28"/>
      <c r="B36" s="29"/>
      <c r="C36" s="29"/>
      <c r="D36" s="29"/>
      <c r="E36" s="256"/>
      <c r="F36" s="127"/>
      <c r="G36" s="29"/>
      <c r="H36" s="29"/>
      <c r="I36" s="128"/>
      <c r="J36" s="255"/>
      <c r="K36" s="139"/>
      <c r="L36" s="19"/>
      <c r="M36" s="19"/>
      <c r="N36" s="140"/>
      <c r="O36" s="203"/>
      <c r="P36" s="139"/>
      <c r="Q36" s="19"/>
      <c r="R36" s="19"/>
      <c r="S36" s="140"/>
      <c r="T36" s="203"/>
      <c r="U36" s="139"/>
      <c r="V36" s="19"/>
      <c r="W36" s="19"/>
      <c r="X36" s="140"/>
      <c r="Y36" s="203"/>
      <c r="Z36" s="139"/>
      <c r="AA36" s="19"/>
      <c r="AB36" s="19"/>
      <c r="AC36" s="140"/>
      <c r="AD36" s="203"/>
      <c r="AE36" s="139"/>
      <c r="AF36" s="19"/>
      <c r="AG36" s="19"/>
      <c r="AH36" s="140"/>
      <c r="AI36" s="203"/>
      <c r="AJ36" s="416" t="s">
        <v>149</v>
      </c>
      <c r="AK36" s="417"/>
      <c r="AL36" s="417"/>
      <c r="AM36" s="165">
        <f>+(AM37+AL37+AK37)*16</f>
        <v>240</v>
      </c>
      <c r="AN36" s="292"/>
      <c r="AO36" s="30"/>
      <c r="AP36" s="30"/>
    </row>
    <row r="37" spans="1:42" ht="22.5" hidden="1" customHeight="1">
      <c r="A37" s="28"/>
      <c r="B37" s="29"/>
      <c r="C37" s="29"/>
      <c r="D37" s="29"/>
      <c r="E37" s="256"/>
      <c r="F37" s="127"/>
      <c r="G37" s="29"/>
      <c r="H37" s="29"/>
      <c r="I37" s="128"/>
      <c r="J37" s="255"/>
      <c r="K37" s="139"/>
      <c r="L37" s="19"/>
      <c r="M37" s="19"/>
      <c r="N37" s="140"/>
      <c r="O37" s="203"/>
      <c r="P37" s="139"/>
      <c r="Q37" s="19"/>
      <c r="R37" s="19"/>
      <c r="S37" s="140"/>
      <c r="T37" s="203"/>
      <c r="U37" s="139"/>
      <c r="V37" s="19"/>
      <c r="W37" s="19"/>
      <c r="X37" s="140"/>
      <c r="Y37" s="203"/>
      <c r="Z37" s="139"/>
      <c r="AA37" s="19"/>
      <c r="AB37" s="19"/>
      <c r="AC37" s="140"/>
      <c r="AD37" s="203"/>
      <c r="AE37" s="139"/>
      <c r="AF37" s="19"/>
      <c r="AG37" s="19"/>
      <c r="AH37" s="140"/>
      <c r="AI37" s="203"/>
      <c r="AJ37" s="166" t="s">
        <v>35</v>
      </c>
      <c r="AK37" s="31">
        <v>2</v>
      </c>
      <c r="AL37" s="31">
        <v>0</v>
      </c>
      <c r="AM37" s="167">
        <v>13</v>
      </c>
      <c r="AN37" s="292"/>
      <c r="AO37" s="30"/>
      <c r="AP37" s="30"/>
    </row>
    <row r="38" spans="1:42" s="19" customFormat="1" ht="22.5" customHeight="1" thickBot="1">
      <c r="A38" s="91"/>
      <c r="B38" s="23"/>
      <c r="C38" s="23"/>
      <c r="D38" s="24"/>
      <c r="E38" s="256"/>
      <c r="F38" s="129" t="s">
        <v>71</v>
      </c>
      <c r="G38" s="86">
        <v>3</v>
      </c>
      <c r="H38" s="86">
        <v>1</v>
      </c>
      <c r="I38" s="109">
        <v>5</v>
      </c>
      <c r="J38" s="255"/>
      <c r="K38" s="108" t="s">
        <v>71</v>
      </c>
      <c r="L38" s="15">
        <v>3</v>
      </c>
      <c r="M38" s="15">
        <v>1</v>
      </c>
      <c r="N38" s="141">
        <v>5</v>
      </c>
      <c r="O38" s="203"/>
      <c r="P38" s="144" t="s">
        <v>147</v>
      </c>
      <c r="Q38" s="101">
        <v>1</v>
      </c>
      <c r="R38" s="101">
        <v>1</v>
      </c>
      <c r="S38" s="146">
        <v>1</v>
      </c>
      <c r="T38" s="203"/>
      <c r="U38" s="144" t="s">
        <v>148</v>
      </c>
      <c r="V38" s="101">
        <v>4</v>
      </c>
      <c r="W38" s="101">
        <v>1</v>
      </c>
      <c r="X38" s="146">
        <v>7</v>
      </c>
      <c r="Y38" s="203"/>
      <c r="Z38" s="144" t="s">
        <v>150</v>
      </c>
      <c r="AA38" s="101">
        <v>1</v>
      </c>
      <c r="AB38" s="101">
        <v>1</v>
      </c>
      <c r="AC38" s="146">
        <v>1</v>
      </c>
      <c r="AD38" s="203"/>
      <c r="AE38" s="144" t="s">
        <v>151</v>
      </c>
      <c r="AF38" s="101">
        <v>3</v>
      </c>
      <c r="AG38" s="101">
        <v>1</v>
      </c>
      <c r="AH38" s="146">
        <v>5</v>
      </c>
      <c r="AI38" s="203"/>
      <c r="AJ38" s="168" t="s">
        <v>152</v>
      </c>
      <c r="AK38" s="87">
        <v>5</v>
      </c>
      <c r="AL38" s="87">
        <v>1</v>
      </c>
      <c r="AM38" s="169">
        <v>9</v>
      </c>
      <c r="AN38" s="292"/>
      <c r="AO38" s="85"/>
      <c r="AP38" s="85"/>
    </row>
    <row r="39" spans="1:42" s="19" customFormat="1" ht="22.5" customHeight="1">
      <c r="A39" s="92"/>
      <c r="B39" s="102"/>
      <c r="C39" s="92"/>
      <c r="D39" s="92"/>
      <c r="E39" s="256"/>
      <c r="F39" s="424" t="s">
        <v>153</v>
      </c>
      <c r="G39" s="425"/>
      <c r="H39" s="425"/>
      <c r="I39" s="426"/>
      <c r="J39" s="255"/>
      <c r="K39" s="427" t="s">
        <v>154</v>
      </c>
      <c r="L39" s="382"/>
      <c r="M39" s="382"/>
      <c r="N39" s="383"/>
      <c r="O39" s="203"/>
      <c r="P39" s="218" t="s">
        <v>155</v>
      </c>
      <c r="Q39" s="219"/>
      <c r="R39" s="219"/>
      <c r="S39" s="220"/>
      <c r="T39" s="203"/>
      <c r="U39" s="218" t="s">
        <v>156</v>
      </c>
      <c r="V39" s="219"/>
      <c r="W39" s="219"/>
      <c r="X39" s="220"/>
      <c r="Y39" s="203"/>
      <c r="Z39" s="218" t="s">
        <v>157</v>
      </c>
      <c r="AA39" s="219"/>
      <c r="AB39" s="219"/>
      <c r="AC39" s="220"/>
      <c r="AD39" s="203"/>
      <c r="AE39" s="218" t="s">
        <v>158</v>
      </c>
      <c r="AF39" s="219"/>
      <c r="AG39" s="219"/>
      <c r="AH39" s="220"/>
      <c r="AI39" s="203"/>
      <c r="AJ39" s="405" t="s">
        <v>159</v>
      </c>
      <c r="AK39" s="406"/>
      <c r="AL39" s="406"/>
      <c r="AM39" s="407"/>
      <c r="AN39" s="292"/>
      <c r="AO39" s="85"/>
      <c r="AP39" s="85"/>
    </row>
    <row r="40" spans="1:42" s="19" customFormat="1" ht="22.5" customHeight="1">
      <c r="A40" s="92"/>
      <c r="B40" s="263"/>
      <c r="C40" s="264"/>
      <c r="D40" s="264"/>
      <c r="E40" s="256"/>
      <c r="F40" s="130" t="s">
        <v>35</v>
      </c>
      <c r="G40" s="396">
        <f>(G38+H38+I38)*16</f>
        <v>144</v>
      </c>
      <c r="H40" s="397"/>
      <c r="I40" s="398"/>
      <c r="J40" s="255"/>
      <c r="K40" s="142" t="s">
        <v>35</v>
      </c>
      <c r="L40" s="399">
        <f>(L38+M38+N38)*16</f>
        <v>144</v>
      </c>
      <c r="M40" s="400"/>
      <c r="N40" s="401"/>
      <c r="O40" s="203"/>
      <c r="P40" s="144" t="s">
        <v>35</v>
      </c>
      <c r="Q40" s="242">
        <f>(Q38+R38+S38)*16</f>
        <v>48</v>
      </c>
      <c r="R40" s="219"/>
      <c r="S40" s="220"/>
      <c r="T40" s="203"/>
      <c r="U40" s="155" t="s">
        <v>35</v>
      </c>
      <c r="V40" s="295">
        <f>(V38+W38+X38)*16</f>
        <v>192</v>
      </c>
      <c r="W40" s="296"/>
      <c r="X40" s="297"/>
      <c r="Y40" s="203"/>
      <c r="Z40" s="155" t="s">
        <v>35</v>
      </c>
      <c r="AA40" s="295">
        <f>(AA38+AB38+AC38)*16</f>
        <v>48</v>
      </c>
      <c r="AB40" s="296"/>
      <c r="AC40" s="297"/>
      <c r="AD40" s="203"/>
      <c r="AE40" s="155" t="s">
        <v>35</v>
      </c>
      <c r="AF40" s="295">
        <f>(AF38+AG38+AH38)*16</f>
        <v>144</v>
      </c>
      <c r="AG40" s="296"/>
      <c r="AH40" s="297"/>
      <c r="AI40" s="203"/>
      <c r="AJ40" s="168" t="s">
        <v>35</v>
      </c>
      <c r="AK40" s="369">
        <f>(AK38+AL38+AM38)*16</f>
        <v>240</v>
      </c>
      <c r="AL40" s="369"/>
      <c r="AM40" s="370"/>
      <c r="AN40" s="292"/>
      <c r="AO40" s="85"/>
      <c r="AP40" s="85"/>
    </row>
    <row r="41" spans="1:42" ht="18" customHeight="1">
      <c r="A41" s="32"/>
      <c r="B41" s="33"/>
      <c r="C41" s="33"/>
      <c r="D41" s="33"/>
      <c r="E41" s="257"/>
      <c r="F41" s="131"/>
      <c r="G41" s="132"/>
      <c r="H41" s="132"/>
      <c r="I41" s="132"/>
      <c r="J41" s="257"/>
      <c r="K41" s="143"/>
      <c r="L41" s="132"/>
      <c r="M41" s="132"/>
      <c r="N41" s="132"/>
      <c r="O41" s="260"/>
      <c r="P41" s="151"/>
      <c r="Q41" s="152"/>
      <c r="R41" s="152"/>
      <c r="S41" s="153"/>
      <c r="T41" s="203"/>
      <c r="U41" s="151"/>
      <c r="V41" s="152"/>
      <c r="W41" s="152"/>
      <c r="X41" s="153"/>
      <c r="Y41" s="203"/>
      <c r="Z41" s="151"/>
      <c r="AA41" s="152"/>
      <c r="AB41" s="152"/>
      <c r="AC41" s="153"/>
      <c r="AD41" s="203"/>
      <c r="AE41" s="151"/>
      <c r="AF41" s="152"/>
      <c r="AG41" s="152"/>
      <c r="AH41" s="153"/>
      <c r="AI41" s="203"/>
      <c r="AJ41" s="170"/>
      <c r="AK41" s="171"/>
      <c r="AL41" s="171"/>
      <c r="AM41" s="172"/>
      <c r="AN41" s="292"/>
      <c r="AO41" s="30"/>
      <c r="AP41" s="30"/>
    </row>
    <row r="42" spans="1:42" ht="35.25" customHeight="1">
      <c r="A42" s="282" t="s">
        <v>160</v>
      </c>
      <c r="B42" s="283">
        <f>B23+B19+B29+B15+B11</f>
        <v>720</v>
      </c>
      <c r="C42" s="284">
        <f>B23+B19+B40+B15+B11+B29</f>
        <v>720</v>
      </c>
      <c r="D42" s="285"/>
      <c r="E42" s="257"/>
      <c r="F42" s="283" t="s">
        <v>160</v>
      </c>
      <c r="G42" s="283">
        <f>G29+G23+G19+G15+G11</f>
        <v>576</v>
      </c>
      <c r="H42" s="284">
        <f>G23+G19+G40+G15+G11+G29</f>
        <v>720</v>
      </c>
      <c r="I42" s="285"/>
      <c r="J42" s="257"/>
      <c r="K42" s="283" t="s">
        <v>160</v>
      </c>
      <c r="L42" s="283">
        <f>Q29+L23+L19+L15+V11</f>
        <v>576</v>
      </c>
      <c r="M42" s="284">
        <f>L23+L19+L40+L15+L11+L29</f>
        <v>720</v>
      </c>
      <c r="N42" s="285"/>
      <c r="O42" s="261"/>
      <c r="P42" s="281" t="s">
        <v>160</v>
      </c>
      <c r="Q42" s="281" t="e">
        <f>B34+#REF!+L29+Q23+L11</f>
        <v>#REF!</v>
      </c>
      <c r="R42" s="275">
        <f>Q23+Q19+Q40+Q15+Q11+Q29+S30</f>
        <v>720</v>
      </c>
      <c r="S42" s="276"/>
      <c r="T42" s="204"/>
      <c r="U42" s="281" t="s">
        <v>160</v>
      </c>
      <c r="V42" s="281" t="e">
        <f>G34+V23+V29+Q19+#REF!</f>
        <v>#REF!</v>
      </c>
      <c r="W42" s="275">
        <f>V23+V19+V40+V15+V11+V29+X30</f>
        <v>720</v>
      </c>
      <c r="X42" s="276"/>
      <c r="Y42" s="204"/>
      <c r="Z42" s="280" t="s">
        <v>160</v>
      </c>
      <c r="AA42" s="281" t="e">
        <f>#REF!+AA23+AA34+AA15+AA11</f>
        <v>#REF!</v>
      </c>
      <c r="AB42" s="275">
        <f>AA23+AA29+AA40+AA15+AA11+AA19+AC30</f>
        <v>720</v>
      </c>
      <c r="AC42" s="276"/>
      <c r="AD42" s="204"/>
      <c r="AE42" s="280" t="s">
        <v>160</v>
      </c>
      <c r="AF42" s="281">
        <f>AF23+AF29+AK23+AF15+AF11</f>
        <v>432</v>
      </c>
      <c r="AG42" s="275">
        <f>AF23+AF19+AF40+AF15+AF11+AF29+AH30</f>
        <v>720</v>
      </c>
      <c r="AH42" s="276"/>
      <c r="AI42" s="204"/>
      <c r="AJ42" s="280" t="s">
        <v>160</v>
      </c>
      <c r="AK42" s="281">
        <f>AK29+AK11+AK34+AK15+AA29</f>
        <v>672</v>
      </c>
      <c r="AL42" s="275">
        <f>AK23+AK19+AK40+AK15+AK11+AK29</f>
        <v>720</v>
      </c>
      <c r="AM42" s="276"/>
      <c r="AN42" s="293"/>
    </row>
    <row r="43" spans="1:42" ht="30.75" customHeight="1">
      <c r="A43" s="34" t="s">
        <v>161</v>
      </c>
      <c r="B43" s="35">
        <f>B21+B38+B17+B27+B13+B9</f>
        <v>15</v>
      </c>
      <c r="C43" s="35">
        <f>C21+C38+C17+C27+C13+C9</f>
        <v>4</v>
      </c>
      <c r="D43" s="35">
        <f>D21+D38+D17+D27+D13+D9</f>
        <v>26</v>
      </c>
      <c r="E43" s="257"/>
      <c r="F43" s="34" t="s">
        <v>161</v>
      </c>
      <c r="G43" s="35">
        <f>G21+G38+G17+G27+G13+G9</f>
        <v>15</v>
      </c>
      <c r="H43" s="35">
        <f>H21+H38+H17+H27+H13+H9</f>
        <v>6</v>
      </c>
      <c r="I43" s="35">
        <f>I21+I38+I17+I27+I13+I9</f>
        <v>24</v>
      </c>
      <c r="J43" s="257"/>
      <c r="K43" s="36" t="s">
        <v>161</v>
      </c>
      <c r="L43" s="35">
        <f>L21+L38+L17+L27+L13+L9</f>
        <v>15</v>
      </c>
      <c r="M43" s="35">
        <f>M21+M38+M17+M27+M13+M9</f>
        <v>6</v>
      </c>
      <c r="N43" s="98">
        <f>N21+N38+N17+N27+N13+N9</f>
        <v>24</v>
      </c>
      <c r="O43" s="261"/>
      <c r="P43" s="36" t="s">
        <v>161</v>
      </c>
      <c r="Q43" s="35">
        <f>Q21+Q38+Q17+Q27+Q13+Q9</f>
        <v>13</v>
      </c>
      <c r="R43" s="35">
        <f>R21+R38+R17+R27+R13+R9</f>
        <v>6</v>
      </c>
      <c r="S43" s="88">
        <f>S21+S38+S17+S27+S13+S9</f>
        <v>20</v>
      </c>
      <c r="T43" s="204"/>
      <c r="U43" s="36" t="s">
        <v>161</v>
      </c>
      <c r="V43" s="35">
        <f>V21+V38+V17+V27+V13+V9</f>
        <v>14</v>
      </c>
      <c r="W43" s="35">
        <f>W21+W38+W17+W27+W13+W9</f>
        <v>6</v>
      </c>
      <c r="X43" s="35">
        <f>X21+X38+X17+X27+X13+X9</f>
        <v>22</v>
      </c>
      <c r="Y43" s="204"/>
      <c r="Z43" s="34" t="s">
        <v>161</v>
      </c>
      <c r="AA43" s="35">
        <f>AA21+AA38+AA27+AA17+AA13+AA9</f>
        <v>13</v>
      </c>
      <c r="AB43" s="35">
        <f>AB21+AB38+AB27+AB17+AB13+AB9</f>
        <v>6</v>
      </c>
      <c r="AC43" s="35">
        <f>AC21+AC38+AC27+AC17+AC13+AC9</f>
        <v>20</v>
      </c>
      <c r="AD43" s="204"/>
      <c r="AE43" s="34" t="s">
        <v>161</v>
      </c>
      <c r="AF43" s="35">
        <f>AF21+AF38+AF17+AF27+AF13+AF9</f>
        <v>13</v>
      </c>
      <c r="AG43" s="35">
        <f>AG21+AG38+AG17+AG27+AG13+AG9</f>
        <v>6</v>
      </c>
      <c r="AH43" s="88">
        <f>AH21+AH38+AH17+AH27+AH13+AH9</f>
        <v>20</v>
      </c>
      <c r="AI43" s="204"/>
      <c r="AJ43" s="34" t="s">
        <v>161</v>
      </c>
      <c r="AK43" s="35">
        <f>AK21+AK38+AK17+AK27+AK13+AK9</f>
        <v>15</v>
      </c>
      <c r="AL43" s="35">
        <f>AL21+AL38+AL17+AL27+AL13+AL9</f>
        <v>6</v>
      </c>
      <c r="AM43" s="35">
        <f>AM21+AM38+AM17+AM27+AM13+AM9</f>
        <v>24</v>
      </c>
      <c r="AN43" s="293"/>
    </row>
    <row r="44" spans="1:42" ht="30.75" customHeight="1">
      <c r="A44" s="37" t="s">
        <v>162</v>
      </c>
      <c r="B44" s="38">
        <f>B43*16</f>
        <v>240</v>
      </c>
      <c r="C44" s="38">
        <f>C43*16</f>
        <v>64</v>
      </c>
      <c r="D44" s="39">
        <f>D43*16</f>
        <v>416</v>
      </c>
      <c r="E44" s="257"/>
      <c r="F44" s="37" t="s">
        <v>162</v>
      </c>
      <c r="G44" s="38">
        <f>G43*16</f>
        <v>240</v>
      </c>
      <c r="H44" s="38">
        <f>H43*16</f>
        <v>96</v>
      </c>
      <c r="I44" s="39">
        <f>I43*16</f>
        <v>384</v>
      </c>
      <c r="J44" s="257"/>
      <c r="K44" s="40" t="s">
        <v>162</v>
      </c>
      <c r="L44" s="38">
        <f>L43*16</f>
        <v>240</v>
      </c>
      <c r="M44" s="38">
        <f>M43*16</f>
        <v>96</v>
      </c>
      <c r="N44" s="39">
        <f>N43*16</f>
        <v>384</v>
      </c>
      <c r="O44" s="261"/>
      <c r="P44" s="40" t="s">
        <v>162</v>
      </c>
      <c r="Q44" s="38">
        <f>Q43*16</f>
        <v>208</v>
      </c>
      <c r="R44" s="38">
        <f>R43*16</f>
        <v>96</v>
      </c>
      <c r="S44" s="39">
        <f>S43*16</f>
        <v>320</v>
      </c>
      <c r="T44" s="204"/>
      <c r="U44" s="40" t="s">
        <v>162</v>
      </c>
      <c r="V44" s="38">
        <f>V43*16</f>
        <v>224</v>
      </c>
      <c r="W44" s="38">
        <f>W43*16</f>
        <v>96</v>
      </c>
      <c r="X44" s="39">
        <f>X43*16</f>
        <v>352</v>
      </c>
      <c r="Y44" s="204"/>
      <c r="Z44" s="37" t="s">
        <v>162</v>
      </c>
      <c r="AA44" s="38">
        <f>AA43*16</f>
        <v>208</v>
      </c>
      <c r="AB44" s="38">
        <f>AB43*16</f>
        <v>96</v>
      </c>
      <c r="AC44" s="39">
        <f>AC43*16</f>
        <v>320</v>
      </c>
      <c r="AD44" s="204"/>
      <c r="AE44" s="37" t="s">
        <v>162</v>
      </c>
      <c r="AF44" s="38">
        <f>AF43*16</f>
        <v>208</v>
      </c>
      <c r="AG44" s="38">
        <f>AG43*16</f>
        <v>96</v>
      </c>
      <c r="AH44" s="41">
        <f>AH43*16</f>
        <v>320</v>
      </c>
      <c r="AI44" s="204"/>
      <c r="AJ44" s="37" t="s">
        <v>162</v>
      </c>
      <c r="AK44" s="38">
        <f>AK43*16</f>
        <v>240</v>
      </c>
      <c r="AL44" s="38">
        <f>AL43*16</f>
        <v>96</v>
      </c>
      <c r="AM44" s="41">
        <f>AM43*16</f>
        <v>384</v>
      </c>
      <c r="AN44" s="293"/>
    </row>
    <row r="45" spans="1:42" ht="20.100000000000001" customHeight="1" thickBot="1">
      <c r="A45" s="42" t="s">
        <v>163</v>
      </c>
      <c r="B45" s="43" t="s">
        <v>164</v>
      </c>
      <c r="C45" s="43" t="s">
        <v>165</v>
      </c>
      <c r="D45" s="44" t="s">
        <v>166</v>
      </c>
      <c r="E45" s="258"/>
      <c r="F45" s="42" t="s">
        <v>163</v>
      </c>
      <c r="G45" s="43" t="s">
        <v>164</v>
      </c>
      <c r="H45" s="43" t="s">
        <v>165</v>
      </c>
      <c r="I45" s="44" t="s">
        <v>166</v>
      </c>
      <c r="J45" s="258"/>
      <c r="K45" s="45" t="s">
        <v>163</v>
      </c>
      <c r="L45" s="43" t="s">
        <v>164</v>
      </c>
      <c r="M45" s="43" t="s">
        <v>165</v>
      </c>
      <c r="N45" s="44" t="s">
        <v>166</v>
      </c>
      <c r="O45" s="262"/>
      <c r="P45" s="45" t="s">
        <v>163</v>
      </c>
      <c r="Q45" s="43" t="s">
        <v>164</v>
      </c>
      <c r="R45" s="43" t="s">
        <v>165</v>
      </c>
      <c r="S45" s="44" t="s">
        <v>166</v>
      </c>
      <c r="T45" s="205"/>
      <c r="U45" s="45" t="s">
        <v>163</v>
      </c>
      <c r="V45" s="43" t="s">
        <v>164</v>
      </c>
      <c r="W45" s="43" t="s">
        <v>165</v>
      </c>
      <c r="X45" s="44" t="s">
        <v>166</v>
      </c>
      <c r="Y45" s="205"/>
      <c r="Z45" s="42" t="s">
        <v>163</v>
      </c>
      <c r="AA45" s="43" t="s">
        <v>164</v>
      </c>
      <c r="AB45" s="43" t="s">
        <v>165</v>
      </c>
      <c r="AC45" s="44" t="s">
        <v>166</v>
      </c>
      <c r="AD45" s="205"/>
      <c r="AE45" s="42" t="s">
        <v>163</v>
      </c>
      <c r="AF45" s="43" t="s">
        <v>164</v>
      </c>
      <c r="AG45" s="43" t="s">
        <v>165</v>
      </c>
      <c r="AH45" s="46" t="s">
        <v>166</v>
      </c>
      <c r="AI45" s="205"/>
      <c r="AJ45" s="42" t="s">
        <v>163</v>
      </c>
      <c r="AK45" s="43" t="s">
        <v>164</v>
      </c>
      <c r="AL45" s="43" t="s">
        <v>165</v>
      </c>
      <c r="AM45" s="46" t="s">
        <v>166</v>
      </c>
      <c r="AN45" s="294"/>
    </row>
    <row r="46" spans="1:42" ht="30" customHeight="1">
      <c r="A46" s="47" t="s">
        <v>167</v>
      </c>
      <c r="B46" s="277">
        <v>5</v>
      </c>
      <c r="C46" s="278"/>
      <c r="D46" s="278"/>
      <c r="E46" s="279"/>
      <c r="F46" s="48" t="s">
        <v>167</v>
      </c>
      <c r="G46" s="277">
        <v>6</v>
      </c>
      <c r="H46" s="278"/>
      <c r="I46" s="278"/>
      <c r="J46" s="279"/>
      <c r="K46" s="47" t="s">
        <v>167</v>
      </c>
      <c r="L46" s="277">
        <v>6</v>
      </c>
      <c r="M46" s="278"/>
      <c r="N46" s="278"/>
      <c r="O46" s="279"/>
      <c r="P46" s="47" t="s">
        <v>167</v>
      </c>
      <c r="Q46" s="277">
        <v>6</v>
      </c>
      <c r="R46" s="278"/>
      <c r="S46" s="278"/>
      <c r="T46" s="279"/>
      <c r="U46" s="47" t="s">
        <v>167</v>
      </c>
      <c r="V46" s="277">
        <v>6</v>
      </c>
      <c r="W46" s="278"/>
      <c r="X46" s="278"/>
      <c r="Y46" s="279"/>
      <c r="Z46" s="47" t="s">
        <v>167</v>
      </c>
      <c r="AA46" s="277">
        <v>6</v>
      </c>
      <c r="AB46" s="278"/>
      <c r="AC46" s="278"/>
      <c r="AD46" s="279"/>
      <c r="AE46" s="47" t="s">
        <v>167</v>
      </c>
      <c r="AF46" s="277">
        <v>6</v>
      </c>
      <c r="AG46" s="278"/>
      <c r="AH46" s="278"/>
      <c r="AI46" s="279"/>
      <c r="AJ46" s="47" t="s">
        <v>167</v>
      </c>
      <c r="AK46" s="277">
        <v>6</v>
      </c>
      <c r="AL46" s="278"/>
      <c r="AM46" s="278"/>
      <c r="AN46" s="279"/>
    </row>
    <row r="47" spans="1:42" ht="22.5" customHeight="1">
      <c r="A47" s="265" t="s">
        <v>168</v>
      </c>
      <c r="B47" s="267">
        <f>SUM(B43:D43)*16</f>
        <v>720</v>
      </c>
      <c r="C47" s="268"/>
      <c r="D47" s="268"/>
      <c r="E47" s="269"/>
      <c r="F47" s="273" t="s">
        <v>168</v>
      </c>
      <c r="G47" s="267">
        <f>SUM(G43:I43)*16</f>
        <v>720</v>
      </c>
      <c r="H47" s="268"/>
      <c r="I47" s="268"/>
      <c r="J47" s="269"/>
      <c r="K47" s="265" t="s">
        <v>168</v>
      </c>
      <c r="L47" s="267">
        <f>SUM(L43:N43)*16</f>
        <v>720</v>
      </c>
      <c r="M47" s="268"/>
      <c r="N47" s="268"/>
      <c r="O47" s="269"/>
      <c r="P47" s="265" t="s">
        <v>168</v>
      </c>
      <c r="Q47" s="267">
        <f>SUM(Q43:S43)*16+S30</f>
        <v>720</v>
      </c>
      <c r="R47" s="268"/>
      <c r="S47" s="268"/>
      <c r="T47" s="269"/>
      <c r="U47" s="265" t="s">
        <v>168</v>
      </c>
      <c r="V47" s="267">
        <f>SUM(V43:X43)*16+X30</f>
        <v>720</v>
      </c>
      <c r="W47" s="268"/>
      <c r="X47" s="268"/>
      <c r="Y47" s="269"/>
      <c r="Z47" s="265" t="s">
        <v>168</v>
      </c>
      <c r="AA47" s="267">
        <f>SUM(AA43:AC43)*16+AC30</f>
        <v>720</v>
      </c>
      <c r="AB47" s="268"/>
      <c r="AC47" s="268"/>
      <c r="AD47" s="269"/>
      <c r="AE47" s="265" t="s">
        <v>168</v>
      </c>
      <c r="AF47" s="267">
        <f>SUM(AF43:AH43)*16+AH30</f>
        <v>720</v>
      </c>
      <c r="AG47" s="268"/>
      <c r="AH47" s="268"/>
      <c r="AI47" s="269"/>
      <c r="AJ47" s="265" t="s">
        <v>168</v>
      </c>
      <c r="AK47" s="267">
        <f>SUM(AK43:AM43)*16+AM30</f>
        <v>720</v>
      </c>
      <c r="AL47" s="268"/>
      <c r="AM47" s="268"/>
      <c r="AN47" s="269"/>
    </row>
    <row r="48" spans="1:42" ht="22.5" customHeight="1" thickBot="1">
      <c r="A48" s="266"/>
      <c r="B48" s="270"/>
      <c r="C48" s="271"/>
      <c r="D48" s="271"/>
      <c r="E48" s="272"/>
      <c r="F48" s="274"/>
      <c r="G48" s="270"/>
      <c r="H48" s="271"/>
      <c r="I48" s="271"/>
      <c r="J48" s="272"/>
      <c r="K48" s="266"/>
      <c r="L48" s="270"/>
      <c r="M48" s="271"/>
      <c r="N48" s="271"/>
      <c r="O48" s="272"/>
      <c r="P48" s="266"/>
      <c r="Q48" s="270"/>
      <c r="R48" s="271"/>
      <c r="S48" s="271"/>
      <c r="T48" s="272"/>
      <c r="U48" s="266"/>
      <c r="V48" s="270"/>
      <c r="W48" s="271"/>
      <c r="X48" s="271"/>
      <c r="Y48" s="272"/>
      <c r="Z48" s="266"/>
      <c r="AA48" s="270"/>
      <c r="AB48" s="271"/>
      <c r="AC48" s="271"/>
      <c r="AD48" s="272"/>
      <c r="AE48" s="266"/>
      <c r="AF48" s="270"/>
      <c r="AG48" s="271"/>
      <c r="AH48" s="271"/>
      <c r="AI48" s="272"/>
      <c r="AJ48" s="266"/>
      <c r="AK48" s="270"/>
      <c r="AL48" s="271"/>
      <c r="AM48" s="271"/>
      <c r="AN48" s="272"/>
    </row>
    <row r="49" spans="1:40" ht="21.75" customHeight="1" thickBot="1">
      <c r="D49" s="1"/>
      <c r="E49" s="1"/>
      <c r="F49" s="1"/>
      <c r="G49" s="1"/>
      <c r="H49" s="1"/>
      <c r="I49" s="1"/>
      <c r="J49" s="1"/>
      <c r="K49" s="49"/>
      <c r="L49" s="49"/>
      <c r="M49" s="49"/>
      <c r="P49" s="49"/>
      <c r="Q49" s="49"/>
      <c r="R49" s="49"/>
      <c r="U49" s="49"/>
      <c r="V49" s="49"/>
      <c r="W49" s="49"/>
      <c r="X49" s="49"/>
      <c r="Y49" s="49"/>
      <c r="Z49" s="49"/>
      <c r="AA49" s="49"/>
      <c r="AB49" s="49"/>
      <c r="AE49" s="49"/>
      <c r="AF49" s="49"/>
      <c r="AG49" s="49"/>
      <c r="AJ49" s="49"/>
      <c r="AK49" s="49"/>
      <c r="AL49" s="49"/>
    </row>
    <row r="50" spans="1:40" ht="18" customHeight="1">
      <c r="A50" s="290" t="s">
        <v>169</v>
      </c>
      <c r="B50" s="290"/>
      <c r="C50" s="290"/>
      <c r="D50" s="290"/>
      <c r="E50" s="290"/>
      <c r="F50" s="290"/>
      <c r="G50" s="290"/>
      <c r="H50" s="26"/>
      <c r="I50" s="26"/>
      <c r="J50" s="26"/>
      <c r="K50" s="26"/>
      <c r="L50" s="51"/>
      <c r="M50" s="51"/>
      <c r="N50" s="51"/>
      <c r="O50" s="5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4"/>
      <c r="AF50" s="55" t="s">
        <v>170</v>
      </c>
      <c r="AG50" s="56"/>
      <c r="AH50" s="56"/>
      <c r="AI50" s="56"/>
      <c r="AJ50" s="56" t="s">
        <v>171</v>
      </c>
      <c r="AK50" s="56"/>
      <c r="AL50" s="56"/>
      <c r="AM50" s="56"/>
      <c r="AN50" s="57"/>
    </row>
    <row r="51" spans="1:40" ht="18" customHeight="1" thickBot="1">
      <c r="A51" s="50"/>
      <c r="B51" s="50"/>
      <c r="C51" s="50"/>
      <c r="D51" s="50"/>
      <c r="E51" s="50"/>
      <c r="F51" s="26"/>
      <c r="G51" s="26"/>
      <c r="H51" s="26"/>
      <c r="I51" s="26"/>
      <c r="J51" s="26"/>
      <c r="K51" s="26"/>
      <c r="L51" s="26"/>
      <c r="M51" s="26"/>
      <c r="N51" s="26"/>
      <c r="O51" s="52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4"/>
      <c r="AF51" s="286" t="s">
        <v>172</v>
      </c>
      <c r="AG51" s="287"/>
      <c r="AH51" s="287"/>
      <c r="AI51" s="287"/>
      <c r="AJ51" s="288" t="s">
        <v>173</v>
      </c>
      <c r="AK51" s="288"/>
      <c r="AL51" s="288"/>
      <c r="AM51" s="288"/>
      <c r="AN51" s="289"/>
    </row>
    <row r="52" spans="1:40" ht="18" customHeight="1" thickBot="1">
      <c r="A52" s="298" t="s">
        <v>174</v>
      </c>
      <c r="B52" s="299"/>
      <c r="C52" s="299"/>
      <c r="D52" s="299"/>
      <c r="E52" s="300"/>
      <c r="F52" s="307" t="s">
        <v>175</v>
      </c>
      <c r="G52" s="308"/>
      <c r="H52" s="308"/>
      <c r="I52" s="308"/>
      <c r="J52" s="308"/>
      <c r="K52" s="309"/>
      <c r="L52" s="50"/>
      <c r="M52" s="50"/>
      <c r="N52" s="50"/>
      <c r="O52" s="50"/>
      <c r="P52" s="310" t="s">
        <v>176</v>
      </c>
      <c r="Q52" s="311"/>
      <c r="R52" s="311"/>
      <c r="S52" s="311"/>
      <c r="T52" s="311"/>
      <c r="U52" s="311"/>
      <c r="V52" s="311"/>
      <c r="W52" s="311"/>
      <c r="X52" s="311"/>
      <c r="Y52" s="312"/>
      <c r="Z52" s="310" t="s">
        <v>177</v>
      </c>
      <c r="AA52" s="311"/>
      <c r="AB52" s="311"/>
      <c r="AC52" s="311"/>
      <c r="AD52" s="312"/>
      <c r="AE52" s="54"/>
      <c r="AF52" s="313" t="s">
        <v>178</v>
      </c>
      <c r="AG52" s="314"/>
      <c r="AH52" s="314"/>
      <c r="AI52" s="314"/>
      <c r="AJ52" s="288" t="s">
        <v>179</v>
      </c>
      <c r="AK52" s="288"/>
      <c r="AL52" s="288"/>
      <c r="AM52" s="288"/>
      <c r="AN52" s="289"/>
    </row>
    <row r="53" spans="1:40" ht="18" customHeight="1">
      <c r="A53" s="301"/>
      <c r="B53" s="302"/>
      <c r="C53" s="302"/>
      <c r="D53" s="302"/>
      <c r="E53" s="303"/>
      <c r="F53" s="315" t="s">
        <v>180</v>
      </c>
      <c r="G53" s="316"/>
      <c r="H53" s="316"/>
      <c r="I53" s="316"/>
      <c r="J53" s="316"/>
      <c r="K53" s="317"/>
      <c r="L53" s="50"/>
      <c r="M53" s="50"/>
      <c r="N53" s="50"/>
      <c r="O53" s="50"/>
      <c r="P53" s="324" t="s">
        <v>181</v>
      </c>
      <c r="Q53" s="325"/>
      <c r="R53" s="325"/>
      <c r="S53" s="325"/>
      <c r="T53" s="325"/>
      <c r="U53" s="325"/>
      <c r="V53" s="325"/>
      <c r="W53" s="325"/>
      <c r="X53" s="325"/>
      <c r="Y53" s="325"/>
      <c r="Z53" s="326">
        <f>B44+G44+L44+Q44+V44+AA44+AF44+AK44</f>
        <v>1808</v>
      </c>
      <c r="AA53" s="326"/>
      <c r="AB53" s="326"/>
      <c r="AC53" s="326"/>
      <c r="AD53" s="327"/>
      <c r="AE53" s="54"/>
      <c r="AF53" s="328" t="s">
        <v>182</v>
      </c>
      <c r="AG53" s="329"/>
      <c r="AH53" s="329"/>
      <c r="AI53" s="329"/>
      <c r="AJ53" s="288" t="s">
        <v>183</v>
      </c>
      <c r="AK53" s="288"/>
      <c r="AL53" s="288"/>
      <c r="AM53" s="288"/>
      <c r="AN53" s="289"/>
    </row>
    <row r="54" spans="1:40" ht="18" customHeight="1">
      <c r="A54" s="301"/>
      <c r="B54" s="302"/>
      <c r="C54" s="302"/>
      <c r="D54" s="302"/>
      <c r="E54" s="303"/>
      <c r="F54" s="318"/>
      <c r="G54" s="319"/>
      <c r="H54" s="319"/>
      <c r="I54" s="319"/>
      <c r="J54" s="319"/>
      <c r="K54" s="320"/>
      <c r="L54" s="50"/>
      <c r="M54" s="50"/>
      <c r="N54" s="50"/>
      <c r="O54" s="50"/>
      <c r="P54" s="324" t="s">
        <v>184</v>
      </c>
      <c r="Q54" s="325"/>
      <c r="R54" s="325"/>
      <c r="S54" s="325"/>
      <c r="T54" s="325"/>
      <c r="U54" s="325"/>
      <c r="V54" s="325"/>
      <c r="W54" s="325"/>
      <c r="X54" s="325"/>
      <c r="Y54" s="325"/>
      <c r="Z54" s="326">
        <f>C44+H44+M44+R44+W44+AB44+AG44+AL44</f>
        <v>736</v>
      </c>
      <c r="AA54" s="326"/>
      <c r="AB54" s="326"/>
      <c r="AC54" s="326"/>
      <c r="AD54" s="327"/>
      <c r="AE54" s="54"/>
      <c r="AF54" s="357" t="s">
        <v>185</v>
      </c>
      <c r="AG54" s="358"/>
      <c r="AH54" s="358"/>
      <c r="AI54" s="358"/>
      <c r="AJ54" s="288" t="s">
        <v>186</v>
      </c>
      <c r="AK54" s="288"/>
      <c r="AL54" s="288"/>
      <c r="AM54" s="288"/>
      <c r="AN54" s="289"/>
    </row>
    <row r="55" spans="1:40" ht="18" customHeight="1" thickBot="1">
      <c r="A55" s="304"/>
      <c r="B55" s="305"/>
      <c r="C55" s="305"/>
      <c r="D55" s="305"/>
      <c r="E55" s="306"/>
      <c r="F55" s="321"/>
      <c r="G55" s="322"/>
      <c r="H55" s="322"/>
      <c r="I55" s="322"/>
      <c r="J55" s="322"/>
      <c r="K55" s="323"/>
      <c r="L55" s="50"/>
      <c r="M55" s="50"/>
      <c r="N55" s="50"/>
      <c r="O55" s="50"/>
      <c r="P55" s="359" t="s">
        <v>187</v>
      </c>
      <c r="Q55" s="360"/>
      <c r="R55" s="360"/>
      <c r="S55" s="360"/>
      <c r="T55" s="360"/>
      <c r="U55" s="360"/>
      <c r="V55" s="360"/>
      <c r="W55" s="360"/>
      <c r="X55" s="360"/>
      <c r="Y55" s="360"/>
      <c r="Z55" s="361">
        <f>D44+I44+N44+S44+X44+AC44+AH44+AM44</f>
        <v>2880</v>
      </c>
      <c r="AA55" s="361"/>
      <c r="AB55" s="361"/>
      <c r="AC55" s="361"/>
      <c r="AD55" s="362"/>
      <c r="AE55" s="54"/>
      <c r="AF55" s="363" t="s">
        <v>188</v>
      </c>
      <c r="AG55" s="364"/>
      <c r="AH55" s="364"/>
      <c r="AI55" s="364"/>
      <c r="AJ55" s="288" t="s">
        <v>189</v>
      </c>
      <c r="AK55" s="288"/>
      <c r="AL55" s="288"/>
      <c r="AM55" s="288"/>
      <c r="AN55" s="289"/>
    </row>
    <row r="56" spans="1:40" ht="18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365" t="s">
        <v>190</v>
      </c>
      <c r="Q56" s="365"/>
      <c r="R56" s="365"/>
      <c r="S56" s="365"/>
      <c r="T56" s="365"/>
      <c r="U56" s="365"/>
      <c r="V56" s="365"/>
      <c r="W56" s="365"/>
      <c r="X56" s="365"/>
      <c r="Y56" s="365"/>
      <c r="Z56" s="365">
        <f>+S30+X30+AH30+AC30</f>
        <v>336</v>
      </c>
      <c r="AA56" s="365"/>
      <c r="AB56" s="365"/>
      <c r="AC56" s="365"/>
      <c r="AD56" s="365"/>
      <c r="AE56" s="54"/>
      <c r="AF56" s="366" t="s">
        <v>170</v>
      </c>
      <c r="AG56" s="367"/>
      <c r="AH56" s="367"/>
      <c r="AI56" s="367"/>
      <c r="AJ56" s="367" t="s">
        <v>191</v>
      </c>
      <c r="AK56" s="367"/>
      <c r="AL56" s="367"/>
      <c r="AM56" s="367"/>
      <c r="AN56" s="368"/>
    </row>
    <row r="57" spans="1:40" ht="18" customHeight="1" thickBo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51" t="s">
        <v>192</v>
      </c>
      <c r="Q57" s="351"/>
      <c r="R57" s="351"/>
      <c r="S57" s="351"/>
      <c r="T57" s="351"/>
      <c r="U57" s="351"/>
      <c r="V57" s="351"/>
      <c r="W57" s="351"/>
      <c r="X57" s="351"/>
      <c r="Y57" s="351"/>
      <c r="Z57" s="352">
        <f>+AK40</f>
        <v>240</v>
      </c>
      <c r="AA57" s="353"/>
      <c r="AB57" s="353"/>
      <c r="AC57" s="353"/>
      <c r="AD57" s="354"/>
      <c r="AE57" s="54"/>
      <c r="AF57" s="355" t="s">
        <v>193</v>
      </c>
      <c r="AG57" s="356"/>
      <c r="AH57" s="356"/>
      <c r="AI57" s="356"/>
      <c r="AJ57" s="288" t="s">
        <v>194</v>
      </c>
      <c r="AK57" s="288"/>
      <c r="AL57" s="288"/>
      <c r="AM57" s="288"/>
      <c r="AN57" s="289"/>
    </row>
    <row r="58" spans="1:40" ht="18" customHeight="1" thickBo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45" t="s">
        <v>195</v>
      </c>
      <c r="Q58" s="346"/>
      <c r="R58" s="346"/>
      <c r="S58" s="346"/>
      <c r="T58" s="346"/>
      <c r="U58" s="346"/>
      <c r="V58" s="346"/>
      <c r="W58" s="346"/>
      <c r="X58" s="346"/>
      <c r="Y58" s="347"/>
      <c r="Z58" s="345">
        <f>+Z53+Z54+Z55+Z56</f>
        <v>5760</v>
      </c>
      <c r="AA58" s="346"/>
      <c r="AB58" s="346"/>
      <c r="AC58" s="346"/>
      <c r="AD58" s="347"/>
      <c r="AE58" s="54"/>
      <c r="AF58" s="348" t="s">
        <v>196</v>
      </c>
      <c r="AG58" s="349"/>
      <c r="AH58" s="349"/>
      <c r="AI58" s="349"/>
      <c r="AJ58" s="288" t="s">
        <v>197</v>
      </c>
      <c r="AK58" s="288"/>
      <c r="AL58" s="288"/>
      <c r="AM58" s="288"/>
      <c r="AN58" s="289"/>
    </row>
    <row r="59" spans="1:40" s="59" customFormat="1" ht="18" customHeight="1" thickBo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8"/>
      <c r="AF59" s="350" t="s">
        <v>198</v>
      </c>
      <c r="AG59" s="288"/>
      <c r="AH59" s="288"/>
      <c r="AI59" s="288"/>
      <c r="AJ59" s="288" t="s">
        <v>199</v>
      </c>
      <c r="AK59" s="288"/>
      <c r="AL59" s="288"/>
      <c r="AM59" s="288"/>
      <c r="AN59" s="289"/>
    </row>
    <row r="60" spans="1:40" ht="18" customHeight="1" thickBot="1">
      <c r="A60" s="29"/>
      <c r="B60" s="29"/>
      <c r="C60" s="29"/>
      <c r="D60" s="29"/>
      <c r="E60" s="29"/>
      <c r="F60" s="60" t="s">
        <v>200</v>
      </c>
      <c r="G60" s="61"/>
      <c r="H60" s="61"/>
      <c r="I60" s="61"/>
      <c r="J60" s="62"/>
      <c r="K60" s="60" t="s">
        <v>201</v>
      </c>
      <c r="L60" s="61"/>
      <c r="M60" s="61"/>
      <c r="N60" s="61"/>
      <c r="O60" s="62"/>
      <c r="P60" s="60" t="s">
        <v>202</v>
      </c>
      <c r="Q60" s="61"/>
      <c r="R60" s="61"/>
      <c r="S60" s="61"/>
      <c r="T60" s="62"/>
      <c r="U60" s="63"/>
      <c r="V60" s="54"/>
      <c r="AE60" s="64"/>
      <c r="AF60" s="330" t="s">
        <v>203</v>
      </c>
      <c r="AG60" s="331"/>
      <c r="AH60" s="331"/>
      <c r="AI60" s="331"/>
      <c r="AJ60" s="332" t="s">
        <v>149</v>
      </c>
      <c r="AK60" s="333"/>
      <c r="AL60" s="333"/>
      <c r="AM60" s="333"/>
      <c r="AN60" s="334"/>
    </row>
    <row r="61" spans="1:40" ht="30" customHeight="1">
      <c r="A61" s="29"/>
      <c r="B61" s="29"/>
      <c r="C61" s="29"/>
      <c r="D61" s="29"/>
      <c r="E61" s="29"/>
      <c r="F61" s="65"/>
      <c r="G61" s="66"/>
      <c r="H61" s="66"/>
      <c r="I61" s="66"/>
      <c r="J61" s="67"/>
      <c r="K61" s="68"/>
      <c r="L61" s="69"/>
      <c r="M61" s="69"/>
      <c r="N61" s="69"/>
      <c r="O61" s="70"/>
      <c r="P61" s="68"/>
      <c r="Q61" s="69"/>
      <c r="R61" s="69"/>
      <c r="S61" s="69"/>
      <c r="T61" s="70"/>
      <c r="U61" s="63"/>
      <c r="V61" s="71"/>
      <c r="AE61" s="64"/>
    </row>
    <row r="62" spans="1:40">
      <c r="A62" s="29"/>
      <c r="B62" s="29"/>
      <c r="C62" s="29"/>
      <c r="D62" s="29"/>
      <c r="E62" s="29"/>
      <c r="F62" s="72"/>
      <c r="G62" s="73"/>
      <c r="H62" s="73"/>
      <c r="I62" s="73"/>
      <c r="J62" s="74"/>
      <c r="K62" s="75"/>
      <c r="L62" s="76"/>
      <c r="M62" s="76"/>
      <c r="N62" s="76"/>
      <c r="O62" s="77"/>
      <c r="P62" s="75"/>
      <c r="Q62" s="76"/>
      <c r="R62" s="76"/>
      <c r="S62" s="76"/>
      <c r="T62" s="77"/>
      <c r="U62" s="63"/>
      <c r="V62" s="71"/>
    </row>
    <row r="63" spans="1:40" ht="18.95" thickBot="1">
      <c r="A63" s="29"/>
      <c r="B63" s="29"/>
      <c r="C63" s="29"/>
      <c r="D63" s="29"/>
      <c r="E63" s="29"/>
      <c r="F63" s="78"/>
      <c r="G63" s="79"/>
      <c r="H63" s="79"/>
      <c r="I63" s="79"/>
      <c r="J63" s="80"/>
      <c r="K63" s="81"/>
      <c r="L63" s="82"/>
      <c r="M63" s="82"/>
      <c r="N63" s="82"/>
      <c r="O63" s="83"/>
      <c r="P63" s="81"/>
      <c r="Q63" s="82"/>
      <c r="R63" s="82"/>
      <c r="S63" s="82"/>
      <c r="T63" s="83"/>
    </row>
    <row r="64" spans="1:40">
      <c r="A64" s="29"/>
      <c r="B64" s="29"/>
      <c r="C64" s="29"/>
      <c r="D64" s="29"/>
      <c r="E64" s="29"/>
      <c r="F64" s="335" t="s">
        <v>204</v>
      </c>
      <c r="G64" s="336"/>
      <c r="H64" s="336"/>
      <c r="I64" s="336"/>
      <c r="J64" s="337"/>
      <c r="K64" s="338" t="s">
        <v>205</v>
      </c>
      <c r="L64" s="336"/>
      <c r="M64" s="336"/>
      <c r="N64" s="336"/>
      <c r="O64" s="337"/>
      <c r="P64" s="338" t="s">
        <v>206</v>
      </c>
      <c r="Q64" s="336"/>
      <c r="R64" s="336"/>
      <c r="S64" s="336"/>
      <c r="T64" s="339"/>
    </row>
    <row r="65" spans="1:20" ht="18.95" thickBot="1">
      <c r="A65" s="29"/>
      <c r="B65" s="29"/>
      <c r="C65" s="29"/>
      <c r="D65" s="29"/>
      <c r="E65" s="29"/>
      <c r="F65" s="340" t="s">
        <v>207</v>
      </c>
      <c r="G65" s="341"/>
      <c r="H65" s="341"/>
      <c r="I65" s="341"/>
      <c r="J65" s="342"/>
      <c r="K65" s="343" t="s">
        <v>208</v>
      </c>
      <c r="L65" s="341"/>
      <c r="M65" s="341"/>
      <c r="N65" s="341"/>
      <c r="O65" s="342"/>
      <c r="P65" s="343" t="s">
        <v>209</v>
      </c>
      <c r="Q65" s="341"/>
      <c r="R65" s="341"/>
      <c r="S65" s="341"/>
      <c r="T65" s="344"/>
    </row>
    <row r="66" spans="1:20">
      <c r="A66" s="29"/>
      <c r="B66" s="29"/>
      <c r="C66" s="29"/>
      <c r="D66" s="29"/>
      <c r="E66" s="29"/>
    </row>
  </sheetData>
  <mergeCells count="268">
    <mergeCell ref="AJ18:AM18"/>
    <mergeCell ref="P14:S14"/>
    <mergeCell ref="F22:I22"/>
    <mergeCell ref="K22:N22"/>
    <mergeCell ref="F14:I14"/>
    <mergeCell ref="Z14:AC14"/>
    <mergeCell ref="AJ10:AM10"/>
    <mergeCell ref="Z22:AC22"/>
    <mergeCell ref="K18:N18"/>
    <mergeCell ref="F10:I10"/>
    <mergeCell ref="AJ14:AM14"/>
    <mergeCell ref="K14:N14"/>
    <mergeCell ref="AE14:AH14"/>
    <mergeCell ref="U14:X14"/>
    <mergeCell ref="AJ22:AM22"/>
    <mergeCell ref="G15:I15"/>
    <mergeCell ref="U16:X16"/>
    <mergeCell ref="U28:X28"/>
    <mergeCell ref="U18:X18"/>
    <mergeCell ref="Z28:AC28"/>
    <mergeCell ref="U22:X22"/>
    <mergeCell ref="F18:I18"/>
    <mergeCell ref="F28:I28"/>
    <mergeCell ref="G29:I29"/>
    <mergeCell ref="B34:D34"/>
    <mergeCell ref="A32:D32"/>
    <mergeCell ref="B19:D19"/>
    <mergeCell ref="G19:I19"/>
    <mergeCell ref="A22:D22"/>
    <mergeCell ref="AJ28:AM28"/>
    <mergeCell ref="AK19:AM19"/>
    <mergeCell ref="AJ20:AM20"/>
    <mergeCell ref="P20:S20"/>
    <mergeCell ref="AF40:AH40"/>
    <mergeCell ref="AJ36:AL36"/>
    <mergeCell ref="K30:M30"/>
    <mergeCell ref="AE26:AH26"/>
    <mergeCell ref="AJ26:AM26"/>
    <mergeCell ref="L29:N29"/>
    <mergeCell ref="Q29:S29"/>
    <mergeCell ref="V29:X29"/>
    <mergeCell ref="L19:N19"/>
    <mergeCell ref="Q19:S19"/>
    <mergeCell ref="V19:X19"/>
    <mergeCell ref="AA23:AC23"/>
    <mergeCell ref="Z26:AC26"/>
    <mergeCell ref="Z24:AB24"/>
    <mergeCell ref="Q23:S23"/>
    <mergeCell ref="Z39:AC39"/>
    <mergeCell ref="AE39:AH39"/>
    <mergeCell ref="U39:X39"/>
    <mergeCell ref="P39:S39"/>
    <mergeCell ref="K39:N39"/>
    <mergeCell ref="AJ39:AM39"/>
    <mergeCell ref="AF29:AH29"/>
    <mergeCell ref="AK29:AM29"/>
    <mergeCell ref="P30:R30"/>
    <mergeCell ref="P31:R31"/>
    <mergeCell ref="U30:W30"/>
    <mergeCell ref="U31:W31"/>
    <mergeCell ref="Z30:AB30"/>
    <mergeCell ref="G34:I34"/>
    <mergeCell ref="L34:N34"/>
    <mergeCell ref="F32:I32"/>
    <mergeCell ref="K32:N32"/>
    <mergeCell ref="AA29:AC29"/>
    <mergeCell ref="F39:I39"/>
    <mergeCell ref="P57:Y57"/>
    <mergeCell ref="Z57:AD57"/>
    <mergeCell ref="AF57:AI57"/>
    <mergeCell ref="AJ57:AN57"/>
    <mergeCell ref="AJ53:AN53"/>
    <mergeCell ref="P54:Y54"/>
    <mergeCell ref="Z54:AD54"/>
    <mergeCell ref="AF54:AI54"/>
    <mergeCell ref="AJ54:AN54"/>
    <mergeCell ref="P55:Y55"/>
    <mergeCell ref="Z55:AD55"/>
    <mergeCell ref="AF55:AI55"/>
    <mergeCell ref="AJ55:AN55"/>
    <mergeCell ref="P56:Y56"/>
    <mergeCell ref="Z56:AD56"/>
    <mergeCell ref="AF56:AI56"/>
    <mergeCell ref="AJ56:AN56"/>
    <mergeCell ref="AF60:AI60"/>
    <mergeCell ref="AJ60:AN60"/>
    <mergeCell ref="F64:J64"/>
    <mergeCell ref="K64:O64"/>
    <mergeCell ref="P64:T64"/>
    <mergeCell ref="F65:J65"/>
    <mergeCell ref="K65:O65"/>
    <mergeCell ref="P65:T65"/>
    <mergeCell ref="P58:Y58"/>
    <mergeCell ref="Z58:AD58"/>
    <mergeCell ref="AF58:AI58"/>
    <mergeCell ref="AJ58:AN58"/>
    <mergeCell ref="AF59:AI59"/>
    <mergeCell ref="AJ59:AN59"/>
    <mergeCell ref="A52:E55"/>
    <mergeCell ref="F52:K52"/>
    <mergeCell ref="P52:Y52"/>
    <mergeCell ref="Z52:AD52"/>
    <mergeCell ref="AF52:AI52"/>
    <mergeCell ref="AJ52:AN52"/>
    <mergeCell ref="F53:K55"/>
    <mergeCell ref="P53:Y53"/>
    <mergeCell ref="Z53:AD53"/>
    <mergeCell ref="AF53:AI53"/>
    <mergeCell ref="A50:G50"/>
    <mergeCell ref="K42:L42"/>
    <mergeCell ref="M42:N42"/>
    <mergeCell ref="P42:Q42"/>
    <mergeCell ref="R42:S42"/>
    <mergeCell ref="U42:V42"/>
    <mergeCell ref="AN7:AN45"/>
    <mergeCell ref="AA40:AC40"/>
    <mergeCell ref="Q40:S40"/>
    <mergeCell ref="AK11:AM11"/>
    <mergeCell ref="AK40:AM40"/>
    <mergeCell ref="AE32:AH32"/>
    <mergeCell ref="AJ32:AM32"/>
    <mergeCell ref="AE30:AG30"/>
    <mergeCell ref="AE31:AG31"/>
    <mergeCell ref="V40:X40"/>
    <mergeCell ref="Z31:AB31"/>
    <mergeCell ref="Q34:S34"/>
    <mergeCell ref="V34:X34"/>
    <mergeCell ref="AA34:AC34"/>
    <mergeCell ref="AF34:AH34"/>
    <mergeCell ref="AK34:AM34"/>
    <mergeCell ref="U32:X32"/>
    <mergeCell ref="Z32:AC32"/>
    <mergeCell ref="AE47:AE48"/>
    <mergeCell ref="AF47:AI48"/>
    <mergeCell ref="AJ47:AJ48"/>
    <mergeCell ref="AK47:AN48"/>
    <mergeCell ref="AF51:AI51"/>
    <mergeCell ref="AJ51:AN51"/>
    <mergeCell ref="P47:P48"/>
    <mergeCell ref="Q47:T48"/>
    <mergeCell ref="U47:U48"/>
    <mergeCell ref="V47:Y48"/>
    <mergeCell ref="Z47:Z48"/>
    <mergeCell ref="AA47:AD48"/>
    <mergeCell ref="A47:A48"/>
    <mergeCell ref="B47:E48"/>
    <mergeCell ref="F47:F48"/>
    <mergeCell ref="G47:J48"/>
    <mergeCell ref="K47:K48"/>
    <mergeCell ref="L47:O48"/>
    <mergeCell ref="AL42:AM42"/>
    <mergeCell ref="B46:E46"/>
    <mergeCell ref="G46:J46"/>
    <mergeCell ref="L46:O46"/>
    <mergeCell ref="Q46:T46"/>
    <mergeCell ref="V46:Y46"/>
    <mergeCell ref="AA46:AD46"/>
    <mergeCell ref="AF46:AI46"/>
    <mergeCell ref="AK46:AN46"/>
    <mergeCell ref="W42:X42"/>
    <mergeCell ref="Z42:AA42"/>
    <mergeCell ref="AB42:AC42"/>
    <mergeCell ref="AE42:AF42"/>
    <mergeCell ref="AG42:AH42"/>
    <mergeCell ref="AJ42:AK42"/>
    <mergeCell ref="A42:B42"/>
    <mergeCell ref="H42:I42"/>
    <mergeCell ref="C42:D42"/>
    <mergeCell ref="AK23:AM23"/>
    <mergeCell ref="A20:D20"/>
    <mergeCell ref="F20:I20"/>
    <mergeCell ref="K20:N20"/>
    <mergeCell ref="U20:X20"/>
    <mergeCell ref="Z20:AC20"/>
    <mergeCell ref="AE20:AH20"/>
    <mergeCell ref="E7:E45"/>
    <mergeCell ref="J7:J45"/>
    <mergeCell ref="O7:O45"/>
    <mergeCell ref="T7:T45"/>
    <mergeCell ref="Y7:Y45"/>
    <mergeCell ref="AD7:AD45"/>
    <mergeCell ref="U24:W24"/>
    <mergeCell ref="V15:X15"/>
    <mergeCell ref="AA15:AC15"/>
    <mergeCell ref="AF15:AH15"/>
    <mergeCell ref="B40:D40"/>
    <mergeCell ref="F42:G42"/>
    <mergeCell ref="P32:S32"/>
    <mergeCell ref="G40:I40"/>
    <mergeCell ref="L40:N40"/>
    <mergeCell ref="F26:I26"/>
    <mergeCell ref="K26:N26"/>
    <mergeCell ref="B29:D29"/>
    <mergeCell ref="AE12:AH12"/>
    <mergeCell ref="P16:S16"/>
    <mergeCell ref="L11:N11"/>
    <mergeCell ref="B11:D11"/>
    <mergeCell ref="F16:I16"/>
    <mergeCell ref="K16:N16"/>
    <mergeCell ref="B23:D23"/>
    <mergeCell ref="AA19:AC19"/>
    <mergeCell ref="P24:R24"/>
    <mergeCell ref="P26:S26"/>
    <mergeCell ref="Z18:AC18"/>
    <mergeCell ref="G23:I23"/>
    <mergeCell ref="AE22:AH22"/>
    <mergeCell ref="K28:N28"/>
    <mergeCell ref="AE28:AH28"/>
    <mergeCell ref="U26:X26"/>
    <mergeCell ref="L23:N23"/>
    <mergeCell ref="V23:X23"/>
    <mergeCell ref="A28:D28"/>
    <mergeCell ref="AE18:AH18"/>
    <mergeCell ref="P18:S18"/>
    <mergeCell ref="P28:S28"/>
    <mergeCell ref="A18:D18"/>
    <mergeCell ref="AF11:AH11"/>
    <mergeCell ref="P8:S8"/>
    <mergeCell ref="Q11:S11"/>
    <mergeCell ref="V11:X11"/>
    <mergeCell ref="A12:D12"/>
    <mergeCell ref="F12:I12"/>
    <mergeCell ref="K12:N12"/>
    <mergeCell ref="Z16:AC16"/>
    <mergeCell ref="A26:D26"/>
    <mergeCell ref="P22:S22"/>
    <mergeCell ref="A14:D14"/>
    <mergeCell ref="K10:N10"/>
    <mergeCell ref="AE10:AH10"/>
    <mergeCell ref="A10:D10"/>
    <mergeCell ref="B15:D15"/>
    <mergeCell ref="A16:D16"/>
    <mergeCell ref="AJ12:AM12"/>
    <mergeCell ref="AF23:AH23"/>
    <mergeCell ref="AK15:AM15"/>
    <mergeCell ref="AJ8:AM8"/>
    <mergeCell ref="A8:D8"/>
    <mergeCell ref="L15:N15"/>
    <mergeCell ref="AJ16:AM16"/>
    <mergeCell ref="AE16:AH16"/>
    <mergeCell ref="AF19:AH19"/>
    <mergeCell ref="AI7:AI45"/>
    <mergeCell ref="U12:X12"/>
    <mergeCell ref="Z12:AC12"/>
    <mergeCell ref="P12:S12"/>
    <mergeCell ref="Q15:S15"/>
    <mergeCell ref="Z8:AC8"/>
    <mergeCell ref="U8:X8"/>
    <mergeCell ref="AE8:AH8"/>
    <mergeCell ref="F8:I8"/>
    <mergeCell ref="K8:N8"/>
    <mergeCell ref="G11:I11"/>
    <mergeCell ref="U10:X10"/>
    <mergeCell ref="P10:S10"/>
    <mergeCell ref="Z10:AC10"/>
    <mergeCell ref="AA11:AC11"/>
    <mergeCell ref="A1:AN1"/>
    <mergeCell ref="A2:AN2"/>
    <mergeCell ref="A3:AN3"/>
    <mergeCell ref="A4:AN4"/>
    <mergeCell ref="A5:E5"/>
    <mergeCell ref="F5:J5"/>
    <mergeCell ref="K5:O5"/>
    <mergeCell ref="P5:T5"/>
    <mergeCell ref="U5:Y5"/>
    <mergeCell ref="Z5:AD5"/>
    <mergeCell ref="AE5:AI5"/>
    <mergeCell ref="AJ5:AN5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DFEEEB52BEAA4E83694ADBB5232A3F" ma:contentTypeVersion="16" ma:contentTypeDescription="Crear nuevo documento." ma:contentTypeScope="" ma:versionID="b16c397ed2c3dc6889186246a349eed0">
  <xsd:schema xmlns:xsd="http://www.w3.org/2001/XMLSchema" xmlns:xs="http://www.w3.org/2001/XMLSchema" xmlns:p="http://schemas.microsoft.com/office/2006/metadata/properties" xmlns:ns1="http://schemas.microsoft.com/sharepoint/v3" xmlns:ns2="1856923d-1a7e-419a-b4bc-4f7819647df2" xmlns:ns3="b20a8ef5-4484-44ea-ad87-d59648c94bcb" xmlns:ns4="ca7d66e2-1385-4809-a357-c18c153e4466" targetNamespace="http://schemas.microsoft.com/office/2006/metadata/properties" ma:root="true" ma:fieldsID="bc54d6b5e599f67be0be731fca56acab" ns1:_="" ns2:_="" ns3:_="" ns4:_="">
    <xsd:import namespace="http://schemas.microsoft.com/sharepoint/v3"/>
    <xsd:import namespace="1856923d-1a7e-419a-b4bc-4f7819647df2"/>
    <xsd:import namespace="b20a8ef5-4484-44ea-ad87-d59648c94bcb"/>
    <xsd:import namespace="ca7d66e2-1385-4809-a357-c18c153e4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12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6923d-1a7e-419a-b4bc-4f7819647d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73015816-8f77-4bd2-b551-63abf743dc0f}" ma:internalName="TaxCatchAll" ma:showField="CatchAllData" ma:web="1856923d-1a7e-419a-b4bc-4f781964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a8ef5-4484-44ea-ad87-d59648c94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d66e2-1385-4809-a357-c18c153e4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0c5bd8-60b4-4348-aafa-0885dd9c9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7d66e2-1385-4809-a357-c18c153e4466">
      <Terms xmlns="http://schemas.microsoft.com/office/infopath/2007/PartnerControls"/>
    </lcf76f155ced4ddcb4097134ff3c332f>
    <TaxCatchAll xmlns="1856923d-1a7e-419a-b4bc-4f7819647df2" xsi:nil="true"/>
    <PublishingExpirationDate xmlns="http://schemas.microsoft.com/sharepoint/v3" xsi:nil="true"/>
    <PublishingStartDate xmlns="http://schemas.microsoft.com/sharepoint/v3" xsi:nil="true"/>
    <_dlc_DocId xmlns="1856923d-1a7e-419a-b4bc-4f7819647df2">XFHPDEAJU5UD-1929385430-230725</_dlc_DocId>
    <_dlc_DocIdUrl xmlns="1856923d-1a7e-419a-b4bc-4f7819647df2">
      <Url>https://mailinternacionaledu.sharepoint.com/sites/sitios/ProcesosAgregadores/_layouts/15/DocIdRedir.aspx?ID=XFHPDEAJU5UD-1929385430-230725</Url>
      <Description>XFHPDEAJU5UD-1929385430-230725</Description>
    </_dlc_DocIdUrl>
  </documentManagement>
</p:properties>
</file>

<file path=customXml/itemProps1.xml><?xml version="1.0" encoding="utf-8"?>
<ds:datastoreItem xmlns:ds="http://schemas.openxmlformats.org/officeDocument/2006/customXml" ds:itemID="{50BE473D-634B-46F4-997A-964401101015}"/>
</file>

<file path=customXml/itemProps2.xml><?xml version="1.0" encoding="utf-8"?>
<ds:datastoreItem xmlns:ds="http://schemas.openxmlformats.org/officeDocument/2006/customXml" ds:itemID="{F45DF932-842B-49DB-9A1D-A0A4CED7B1D6}"/>
</file>

<file path=customXml/itemProps3.xml><?xml version="1.0" encoding="utf-8"?>
<ds:datastoreItem xmlns:ds="http://schemas.openxmlformats.org/officeDocument/2006/customXml" ds:itemID="{4A910356-7A1F-4C26-B96E-6295D7C79CE1}"/>
</file>

<file path=customXml/itemProps4.xml><?xml version="1.0" encoding="utf-8"?>
<ds:datastoreItem xmlns:ds="http://schemas.openxmlformats.org/officeDocument/2006/customXml" ds:itemID="{A1D2A1B4-7A85-40C4-B03D-B86649FED2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</dc:creator>
  <cp:keywords/>
  <dc:description/>
  <cp:lastModifiedBy/>
  <cp:revision/>
  <dcterms:created xsi:type="dcterms:W3CDTF">2022-04-04T01:25:09Z</dcterms:created>
  <dcterms:modified xsi:type="dcterms:W3CDTF">2024-04-29T21:03:33Z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0x01010000DFEEEB52BEAA4E83694ADBB5232A3F</vt:lpwstr>
  </property>
  <property fmtid="{D5CDD505-2E9C-101B-9397-08002B2CF9AE}" pid="3" name="_dlc_DocIdItemGuid">
    <vt:lpwstr>a526ff39-5de9-4d5e-86fb-321608202a73</vt:lpwstr>
  </property>
</Properties>
</file>