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mailinternacionaledu-my.sharepoint.com/personal/cehurtadocu_uide_edu_ec/Documents/Escritorio/datos/Mallas/"/>
    </mc:Choice>
  </mc:AlternateContent>
  <xr:revisionPtr revIDLastSave="3" documentId="8_{F9A3CE6F-DFA3-4A5B-B44D-59CAF51F9F00}" xr6:coauthVersionLast="47" xr6:coauthVersionMax="47" xr10:uidLastSave="{14BF1412-B498-4E34-BB55-06FD20C7EBD6}"/>
  <bookViews>
    <workbookView xWindow="-120" yWindow="-120" windowWidth="20730" windowHeight="11040" tabRatio="419" xr2:uid="{00000000-000D-0000-FFFF-FFFF00000000}"/>
  </bookViews>
  <sheets>
    <sheet name="NEGOCIOS INTER" sheetId="1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1" i="12" l="1"/>
  <c r="AA34" i="12"/>
  <c r="AM31" i="12" l="1"/>
  <c r="AL31" i="12"/>
  <c r="AC31" i="12"/>
  <c r="AB31" i="12"/>
  <c r="AA31" i="12" l="1"/>
  <c r="AA32" i="12" s="1"/>
  <c r="AM32" i="12"/>
  <c r="AK31" i="12"/>
  <c r="AK32" i="12" s="1"/>
  <c r="AK9" i="12"/>
  <c r="AH31" i="12"/>
  <c r="AH32" i="12" s="1"/>
  <c r="AG31" i="12"/>
  <c r="AG32" i="12" s="1"/>
  <c r="AF31" i="12"/>
  <c r="AF32" i="12" s="1"/>
  <c r="AC32" i="12"/>
  <c r="AB32" i="12"/>
  <c r="X31" i="12"/>
  <c r="X32" i="12" s="1"/>
  <c r="W31" i="12"/>
  <c r="W32" i="12" s="1"/>
  <c r="V31" i="12"/>
  <c r="V32" i="12" s="1"/>
  <c r="S32" i="12"/>
  <c r="R31" i="12"/>
  <c r="R32" i="12" s="1"/>
  <c r="Q31" i="12"/>
  <c r="N31" i="12"/>
  <c r="N32" i="12" s="1"/>
  <c r="M31" i="12"/>
  <c r="M32" i="12" s="1"/>
  <c r="L31" i="12"/>
  <c r="I31" i="12"/>
  <c r="I32" i="12" s="1"/>
  <c r="H31" i="12"/>
  <c r="G31" i="12"/>
  <c r="G32" i="12" s="1"/>
  <c r="D31" i="12"/>
  <c r="D32" i="12" s="1"/>
  <c r="C31" i="12"/>
  <c r="C32" i="12" s="1"/>
  <c r="B31" i="12"/>
  <c r="AM27" i="12"/>
  <c r="K44" i="12"/>
  <c r="X16" i="12"/>
  <c r="V34" i="12" s="1"/>
  <c r="AK25" i="12"/>
  <c r="AF25" i="12"/>
  <c r="AA25" i="12"/>
  <c r="V25" i="12"/>
  <c r="Q25" i="12"/>
  <c r="L25" i="12"/>
  <c r="G25" i="12"/>
  <c r="B25" i="12"/>
  <c r="AK20" i="12"/>
  <c r="AF12" i="12"/>
  <c r="AK15" i="12"/>
  <c r="V9" i="12"/>
  <c r="Q20" i="12"/>
  <c r="L20" i="12"/>
  <c r="G20" i="12"/>
  <c r="B20" i="12"/>
  <c r="S16" i="12"/>
  <c r="Q34" i="12" s="1"/>
  <c r="AK6" i="12"/>
  <c r="AF20" i="12"/>
  <c r="AA15" i="12"/>
  <c r="V15" i="12"/>
  <c r="Q15" i="12"/>
  <c r="L15" i="12"/>
  <c r="G15" i="12"/>
  <c r="B15" i="12"/>
  <c r="AK12" i="12"/>
  <c r="AF15" i="12"/>
  <c r="AA20" i="12"/>
  <c r="V12" i="12"/>
  <c r="Q12" i="12"/>
  <c r="L12" i="12"/>
  <c r="G12" i="12"/>
  <c r="B12" i="12"/>
  <c r="AF9" i="12"/>
  <c r="AA9" i="12"/>
  <c r="V20" i="12"/>
  <c r="Q9" i="12"/>
  <c r="L9" i="12"/>
  <c r="G9" i="12"/>
  <c r="B9" i="12"/>
  <c r="AA12" i="12"/>
  <c r="AF6" i="12"/>
  <c r="AA6" i="12"/>
  <c r="V6" i="12"/>
  <c r="Q6" i="12"/>
  <c r="L6" i="12"/>
  <c r="G6" i="12"/>
  <c r="B6" i="12"/>
  <c r="Q32" i="12" l="1"/>
  <c r="Q36" i="12"/>
  <c r="M30" i="12"/>
  <c r="K43" i="12"/>
  <c r="AL30" i="12"/>
  <c r="AA36" i="12"/>
  <c r="AB30" i="12"/>
  <c r="AK36" i="12"/>
  <c r="AL32" i="12"/>
  <c r="B30" i="12"/>
  <c r="AF36" i="12"/>
  <c r="V30" i="12"/>
  <c r="R30" i="12"/>
  <c r="L36" i="12"/>
  <c r="L30" i="12"/>
  <c r="AF30" i="12"/>
  <c r="G30" i="12"/>
  <c r="Q30" i="12"/>
  <c r="AG30" i="12"/>
  <c r="H30" i="12"/>
  <c r="B36" i="12"/>
  <c r="G36" i="12"/>
  <c r="W30" i="12"/>
  <c r="V36" i="12"/>
  <c r="K42" i="12"/>
  <c r="B32" i="12"/>
  <c r="H32" i="12"/>
  <c r="C30" i="12"/>
  <c r="AA30" i="12"/>
  <c r="AK30" i="12"/>
  <c r="L32" i="12"/>
  <c r="K40" i="12" l="1"/>
  <c r="K41" i="12"/>
  <c r="K45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tc={66C59ECD-5380-4FCF-818A-95467FACD1E8}</author>
    <author>tc={7B55F311-063E-406B-A313-ADA8D482B851}</author>
  </authors>
  <commentList>
    <comment ref="K23" authorId="0" shapeId="0" xr:uid="{00000000-0006-0000-00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 es de CIencias humanas debe ser Ética y valores</t>
      </text>
    </comment>
    <comment ref="AK31" authorId="1" shapeId="0" xr:uid="{00000000-0006-0000-0000-00000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Deben ser 18 horas de docencia</t>
      </text>
    </comment>
  </commentList>
</comments>
</file>

<file path=xl/sharedStrings.xml><?xml version="1.0" encoding="utf-8"?>
<sst xmlns="http://schemas.openxmlformats.org/spreadsheetml/2006/main" count="265" uniqueCount="146">
  <si>
    <t>PRIMERO</t>
  </si>
  <si>
    <t>SEGUNDO</t>
  </si>
  <si>
    <t>TERCERO</t>
  </si>
  <si>
    <t>CUARTO</t>
  </si>
  <si>
    <t>QUINTO</t>
  </si>
  <si>
    <t>SEXTO</t>
  </si>
  <si>
    <t>SÉPTIMO</t>
  </si>
  <si>
    <t>OCTAVO</t>
  </si>
  <si>
    <t>CONTABILIDAD EMPRESARIAL</t>
  </si>
  <si>
    <t>CONTABILIDAD DE COSTOS</t>
  </si>
  <si>
    <t>ADMINISTRACIÓN FINANCIERA</t>
  </si>
  <si>
    <t xml:space="preserve">PRESUPUESTOS DE LOS NEGOCIOS </t>
  </si>
  <si>
    <t>FINANZAS CORPORATIVAS</t>
  </si>
  <si>
    <t>FINANZAS INTERNACIONALES</t>
  </si>
  <si>
    <t xml:space="preserve">INSTITUCIONES FINANCIERAS </t>
  </si>
  <si>
    <t>PLAN DE NEGOCIOS PARA INTERNACIONALIZACIÓN</t>
  </si>
  <si>
    <t>PP-01-CONT1</t>
  </si>
  <si>
    <t>PP-02-CONCOS</t>
  </si>
  <si>
    <t>PP-03-FININV</t>
  </si>
  <si>
    <t>PP-04-PRENEG</t>
  </si>
  <si>
    <t>PP-05-FINCOR</t>
  </si>
  <si>
    <t>PP-06-FININT</t>
  </si>
  <si>
    <t>PP-07-INSFIN</t>
  </si>
  <si>
    <t>PP-08-PLNEGIN</t>
  </si>
  <si>
    <t>TOTAL</t>
  </si>
  <si>
    <t xml:space="preserve">MATEMÁTICA EN LOS NEGOCIOS </t>
  </si>
  <si>
    <t>MATEMÁTICAS FINANCIERAS</t>
  </si>
  <si>
    <t xml:space="preserve">ESTADÍSTICA EN LOS NEGOCIOS </t>
  </si>
  <si>
    <t>PROBABILILIDADES E INFERENCIA ESTADÍSTICA</t>
  </si>
  <si>
    <t>TRIBUTACIÓN</t>
  </si>
  <si>
    <t xml:space="preserve">INTERNATIONAL BUSINESS INTELLIGENCE </t>
  </si>
  <si>
    <t>MARKETING INTERNACIONAL</t>
  </si>
  <si>
    <t xml:space="preserve">INTERNATIONAL BUSINESS MANAGEMENT </t>
  </si>
  <si>
    <t>FT-01-MAT01</t>
  </si>
  <si>
    <t>FT-02-MATFIN</t>
  </si>
  <si>
    <t>FT-03-EST1</t>
  </si>
  <si>
    <t>FT-04-EST2</t>
  </si>
  <si>
    <t>PP-05-TRIB</t>
  </si>
  <si>
    <t>PP-06-INTBUSINT</t>
  </si>
  <si>
    <t>PP-07-MKTINT</t>
  </si>
  <si>
    <t>PP-08-DIRINT</t>
  </si>
  <si>
    <t>PRINCIPIOS DEL MANAGEMENT Y SU ENTORNO</t>
  </si>
  <si>
    <t>MICROECONOMÍA</t>
  </si>
  <si>
    <t>MACROECONOMÍA</t>
  </si>
  <si>
    <t>DERECHO EMPRESARIAL</t>
  </si>
  <si>
    <t>GERENCIA DE PROCESOS</t>
  </si>
  <si>
    <t>NEGOCIACIÓN Y MANEJO DE CONFLICTOS</t>
  </si>
  <si>
    <t xml:space="preserve">DIGITAL MARKETING &amp; E-BUSINESS  </t>
  </si>
  <si>
    <t>BUSINESS SIMULATOR</t>
  </si>
  <si>
    <t>FT-01-ADM1</t>
  </si>
  <si>
    <t>FT-02-ECO1</t>
  </si>
  <si>
    <t>FT-03-ECO2</t>
  </si>
  <si>
    <t>FT-04-DEREMP</t>
  </si>
  <si>
    <t>PP-05-GERPRO</t>
  </si>
  <si>
    <t>PP-06-NEGMAN</t>
  </si>
  <si>
    <t>PP-07-EBDMKT</t>
  </si>
  <si>
    <t>PP-08-BUSSIM</t>
  </si>
  <si>
    <t>HERRAMIENTAS   INFORMÁTICAS</t>
  </si>
  <si>
    <t xml:space="preserve">MARKETING Y EL CONSUMIDOR </t>
  </si>
  <si>
    <t>MARKETING OPERATIVO</t>
  </si>
  <si>
    <t xml:space="preserve">INTRODUCCIÓN A LOS NEGOCIOS INTERNACIONALES </t>
  </si>
  <si>
    <t xml:space="preserve">ENTORNO DE LOS NEGOCIOS INTERNACIONALES </t>
  </si>
  <si>
    <t>GERENCIA DE IMPORTACIONES</t>
  </si>
  <si>
    <t xml:space="preserve">INTEGRACIÓN ECONÓMICA Y ACUERDOS COMERCIALES </t>
  </si>
  <si>
    <t xml:space="preserve">LOGÍSTICA Y TRANSPORTE INTERNACIONAL </t>
  </si>
  <si>
    <t>PP-01-INF01</t>
  </si>
  <si>
    <t>FT-02-MKT</t>
  </si>
  <si>
    <t>PP-03-MKTOPE</t>
  </si>
  <si>
    <t>PP-04-INTNEG</t>
  </si>
  <si>
    <t>PP-05-ENTNEG</t>
  </si>
  <si>
    <t>PP-06-GERIMP</t>
  </si>
  <si>
    <t>PP-07-INTECOAC</t>
  </si>
  <si>
    <t>FT-08-LOGIN</t>
  </si>
  <si>
    <t>PRÁCTICAS LABORAL 1</t>
  </si>
  <si>
    <t>PRÁCTICAS LABORAL 2</t>
  </si>
  <si>
    <t>PRÁCTICAS SERVICIO COMUNITARIO 1</t>
  </si>
  <si>
    <t>TÉCNICAS DE COMUNICACIÓN</t>
  </si>
  <si>
    <t xml:space="preserve">METODOLOGÍA DE LA INVESTIGACIÓN </t>
  </si>
  <si>
    <t>DIRECCIÓN ESTRATÉGICA</t>
  </si>
  <si>
    <t>INVESTIGACIÓN DE MERCADOS</t>
  </si>
  <si>
    <t>GESTIÓN DE LA CALIDAD Y LA PRODUCTIVIDAD</t>
  </si>
  <si>
    <t>SEGUROS</t>
  </si>
  <si>
    <t>GERENCIA DE EXPORTACIONES</t>
  </si>
  <si>
    <t>DERECHO COMERCIAL INTERNACIONAL</t>
  </si>
  <si>
    <t>CB-LC-01-COMBA</t>
  </si>
  <si>
    <t>CB-EI-02-METINV1</t>
  </si>
  <si>
    <t>PP-03-DIREST</t>
  </si>
  <si>
    <t>PP-04-INVMER</t>
  </si>
  <si>
    <t>PP-05-GECAPRO</t>
  </si>
  <si>
    <t>PP-06-SEG</t>
  </si>
  <si>
    <t>PP-07-GEREXP</t>
  </si>
  <si>
    <t>FT-08-DERCOMINT</t>
  </si>
  <si>
    <t>CULTURA FÍSICA I</t>
  </si>
  <si>
    <t>CULTURA FÍSICA II</t>
  </si>
  <si>
    <t>ÉTICA PROFESIONAL</t>
  </si>
  <si>
    <t>ESPÍRITU EMPRENDEDOR</t>
  </si>
  <si>
    <t>CREATIVIDAD E IDEA DE NEGOCIO</t>
  </si>
  <si>
    <t>CONFORMACIÓN DE LA OPORTUNIDAD</t>
  </si>
  <si>
    <t>GESTIÓN DE PROCESOS PARA NUEVOS NEGOCIOS</t>
  </si>
  <si>
    <t>MERCADEO Y VENTAS PARA NUEVOS NEGOCIOS</t>
  </si>
  <si>
    <t>CSC-01-CF01</t>
  </si>
  <si>
    <t>CSC-02-CF02</t>
  </si>
  <si>
    <t>CSC-03-ETIVAL</t>
  </si>
  <si>
    <t>FT-04-ESPEMP</t>
  </si>
  <si>
    <t>FT-05-CREIDE</t>
  </si>
  <si>
    <t>FT-06-CONOPO</t>
  </si>
  <si>
    <t>FT-07-GESPRO</t>
  </si>
  <si>
    <t>FT-08-MERVTA</t>
  </si>
  <si>
    <t>UNIDAD DE INTEGRACIÓN CURRICULAR</t>
  </si>
  <si>
    <t>TOTAL HORAS POR NIVEL</t>
  </si>
  <si>
    <t>Carga horaria semanal</t>
  </si>
  <si>
    <t>Carga horaria por nivel</t>
  </si>
  <si>
    <t>Componente</t>
  </si>
  <si>
    <t>DO</t>
  </si>
  <si>
    <t>PR</t>
  </si>
  <si>
    <t>TA</t>
  </si>
  <si>
    <t>Num. Asignaturas</t>
  </si>
  <si>
    <t>horas asignaturas</t>
  </si>
  <si>
    <t>RESUMEN GENERAL</t>
  </si>
  <si>
    <t>HORAS</t>
  </si>
  <si>
    <t>CODIFICACIÓN</t>
  </si>
  <si>
    <t>CAMPOS DE FORMACIÓN</t>
  </si>
  <si>
    <t>DOCENCIA</t>
  </si>
  <si>
    <t>FT</t>
  </si>
  <si>
    <t>FUNDAMENTOS TEÓRICOS</t>
  </si>
  <si>
    <t>PRÁCTICA</t>
  </si>
  <si>
    <t>PP</t>
  </si>
  <si>
    <t>PRAXIS PROFESIONAL</t>
  </si>
  <si>
    <t>AUTÓNOMO</t>
  </si>
  <si>
    <t>EI</t>
  </si>
  <si>
    <t>EPISTEMOLOGÍA / INVESTIGACIÓN</t>
  </si>
  <si>
    <t>PRÁCTIVCAS LABORALES</t>
  </si>
  <si>
    <t>CSC</t>
  </si>
  <si>
    <t>CONTEXTOS, SABERES, CULTURA</t>
  </si>
  <si>
    <t>SERVICIO COMUNITARIO</t>
  </si>
  <si>
    <t>LC</t>
  </si>
  <si>
    <t>LENGUAJE / COMUNICACIÓN</t>
  </si>
  <si>
    <t>TOTAL HORAS CARRERA</t>
  </si>
  <si>
    <t>DESCRIPCIÓN</t>
  </si>
  <si>
    <t>ITA</t>
  </si>
  <si>
    <t>ITINERARIO ACADÉMICO</t>
  </si>
  <si>
    <t>PRACTICAS</t>
  </si>
  <si>
    <t>PRÁCTICAS PRE PROFESIONALES</t>
  </si>
  <si>
    <t>CH</t>
  </si>
  <si>
    <t>CIENCIAS HUMANAS</t>
  </si>
  <si>
    <t>UIC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</si>
</sst>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sz val="17"/>
      <color theme="1"/>
      <name val="Calibri"/>
      <family val="2"/>
      <scheme val="minor"/>
    </font>
    <font>
      <sz val="17"/>
      <name val="Calibri"/>
      <family val="2"/>
      <scheme val="minor"/>
    </font>
    <font>
      <b/>
      <sz val="17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85">
    <xf numFmtId="0" fontId="0" fillId="0" borderId="0" xfId="0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textRotation="90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0" fillId="15" borderId="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5" fillId="0" borderId="43" xfId="0" applyFont="1" applyBorder="1" applyAlignment="1">
      <alignment vertical="center" wrapText="1"/>
    </xf>
    <xf numFmtId="0" fontId="1" fillId="3" borderId="43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/>
    </xf>
    <xf numFmtId="0" fontId="1" fillId="6" borderId="50" xfId="0" applyFont="1" applyFill="1" applyBorder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0" borderId="14" xfId="0" applyFont="1" applyBorder="1" applyAlignment="1">
      <alignment vertical="center" wrapText="1"/>
    </xf>
    <xf numFmtId="0" fontId="1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5" xfId="0" applyFont="1" applyBorder="1" applyAlignment="1">
      <alignment vertical="center" wrapText="1"/>
    </xf>
    <xf numFmtId="0" fontId="11" fillId="4" borderId="37" xfId="0" applyFont="1" applyFill="1" applyBorder="1" applyAlignment="1">
      <alignment horizontal="center" vertical="center"/>
    </xf>
    <xf numFmtId="0" fontId="11" fillId="7" borderId="37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1" fillId="0" borderId="16" xfId="0" applyFont="1" applyBorder="1" applyAlignment="1">
      <alignment vertical="center" wrapText="1"/>
    </xf>
    <xf numFmtId="0" fontId="11" fillId="4" borderId="17" xfId="0" applyFont="1" applyFill="1" applyBorder="1" applyAlignment="1">
      <alignment horizontal="center" vertical="center"/>
    </xf>
    <xf numFmtId="0" fontId="11" fillId="7" borderId="17" xfId="0" applyFont="1" applyFill="1" applyBorder="1" applyAlignment="1">
      <alignment horizontal="center" vertical="center"/>
    </xf>
    <xf numFmtId="0" fontId="11" fillId="5" borderId="27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10" borderId="14" xfId="0" applyFont="1" applyFill="1" applyBorder="1" applyAlignment="1">
      <alignment horizontal="center" vertical="center" wrapText="1"/>
    </xf>
    <xf numFmtId="0" fontId="5" fillId="11" borderId="14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3" fillId="6" borderId="15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4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/>
    </xf>
    <xf numFmtId="0" fontId="5" fillId="11" borderId="15" xfId="0" applyFont="1" applyFill="1" applyBorder="1" applyAlignment="1">
      <alignment horizontal="center" vertical="center"/>
    </xf>
    <xf numFmtId="0" fontId="5" fillId="9" borderId="43" xfId="0" applyFont="1" applyFill="1" applyBorder="1" applyAlignment="1">
      <alignment horizontal="center" vertical="center" wrapText="1"/>
    </xf>
    <xf numFmtId="0" fontId="5" fillId="9" borderId="28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vertical="center" textRotation="90"/>
    </xf>
    <xf numFmtId="0" fontId="4" fillId="0" borderId="18" xfId="0" applyFont="1" applyBorder="1" applyAlignment="1">
      <alignment vertical="center" textRotation="90"/>
    </xf>
    <xf numFmtId="0" fontId="4" fillId="0" borderId="46" xfId="0" applyFont="1" applyBorder="1" applyAlignment="1">
      <alignment vertical="center" textRotation="90"/>
    </xf>
    <xf numFmtId="0" fontId="5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9" borderId="49" xfId="0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center" wrapText="1"/>
    </xf>
    <xf numFmtId="0" fontId="5" fillId="9" borderId="15" xfId="0" applyFont="1" applyFill="1" applyBorder="1" applyAlignment="1">
      <alignment horizontal="center" vertical="center" wrapText="1"/>
    </xf>
    <xf numFmtId="0" fontId="11" fillId="9" borderId="43" xfId="0" applyFont="1" applyFill="1" applyBorder="1" applyAlignment="1">
      <alignment horizontal="center" vertical="center" wrapText="1"/>
    </xf>
    <xf numFmtId="0" fontId="11" fillId="9" borderId="0" xfId="0" applyFont="1" applyFill="1" applyAlignment="1">
      <alignment horizontal="center" vertical="center" wrapText="1"/>
    </xf>
    <xf numFmtId="0" fontId="11" fillId="9" borderId="28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9" borderId="50" xfId="0" applyFont="1" applyFill="1" applyBorder="1" applyAlignment="1">
      <alignment horizontal="center" vertical="center" wrapText="1"/>
    </xf>
    <xf numFmtId="0" fontId="11" fillId="9" borderId="7" xfId="0" applyFont="1" applyFill="1" applyBorder="1" applyAlignment="1">
      <alignment horizontal="center" vertical="center" wrapText="1"/>
    </xf>
    <xf numFmtId="0" fontId="11" fillId="9" borderId="32" xfId="0" applyFont="1" applyFill="1" applyBorder="1" applyAlignment="1">
      <alignment horizontal="center" vertical="center" wrapText="1"/>
    </xf>
    <xf numFmtId="0" fontId="11" fillId="9" borderId="0" xfId="0" applyFont="1" applyFill="1" applyAlignment="1">
      <alignment horizontal="center" vertical="center"/>
    </xf>
    <xf numFmtId="0" fontId="13" fillId="3" borderId="35" xfId="0" applyFont="1" applyFill="1" applyBorder="1" applyAlignment="1">
      <alignment horizontal="left" vertical="top"/>
    </xf>
    <xf numFmtId="0" fontId="13" fillId="3" borderId="37" xfId="0" applyFont="1" applyFill="1" applyBorder="1" applyAlignment="1">
      <alignment horizontal="left" vertical="top"/>
    </xf>
    <xf numFmtId="0" fontId="13" fillId="3" borderId="36" xfId="0" applyFont="1" applyFill="1" applyBorder="1" applyAlignment="1">
      <alignment horizontal="left" vertical="top"/>
    </xf>
    <xf numFmtId="0" fontId="6" fillId="9" borderId="38" xfId="0" applyFont="1" applyFill="1" applyBorder="1" applyAlignment="1">
      <alignment horizontal="center" vertical="center" wrapText="1"/>
    </xf>
    <xf numFmtId="0" fontId="10" fillId="9" borderId="30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/>
    </xf>
    <xf numFmtId="0" fontId="5" fillId="0" borderId="2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11" fillId="0" borderId="35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55" xfId="0" applyFont="1" applyBorder="1" applyAlignment="1">
      <alignment vertical="center" wrapText="1"/>
    </xf>
    <xf numFmtId="0" fontId="11" fillId="4" borderId="56" xfId="0" applyFont="1" applyFill="1" applyBorder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5" fillId="2" borderId="48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6" xfId="0" applyFont="1" applyFill="1" applyBorder="1" applyAlignment="1">
      <alignment horizontal="center" vertical="center" wrapText="1"/>
    </xf>
    <xf numFmtId="0" fontId="11" fillId="9" borderId="43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10" fillId="15" borderId="14" xfId="0" applyFont="1" applyFill="1" applyBorder="1" applyAlignment="1">
      <alignment vertical="center" wrapText="1"/>
    </xf>
    <xf numFmtId="2" fontId="11" fillId="5" borderId="11" xfId="0" applyNumberFormat="1" applyFont="1" applyFill="1" applyBorder="1" applyAlignment="1">
      <alignment horizontal="center" vertical="center"/>
    </xf>
    <xf numFmtId="1" fontId="11" fillId="5" borderId="11" xfId="0" applyNumberFormat="1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 wrapText="1"/>
    </xf>
    <xf numFmtId="0" fontId="8" fillId="3" borderId="21" xfId="0" applyFont="1" applyFill="1" applyBorder="1" applyAlignment="1">
      <alignment horizontal="center" vertical="center" wrapText="1"/>
    </xf>
    <xf numFmtId="0" fontId="8" fillId="3" borderId="26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 wrapText="1"/>
    </xf>
    <xf numFmtId="0" fontId="15" fillId="16" borderId="1" xfId="0" applyFont="1" applyFill="1" applyBorder="1" applyAlignment="1">
      <alignment horizontal="center" vertical="center" wrapText="1"/>
    </xf>
    <xf numFmtId="0" fontId="15" fillId="16" borderId="2" xfId="0" applyFont="1" applyFill="1" applyBorder="1" applyAlignment="1">
      <alignment horizontal="center" vertical="center" wrapText="1"/>
    </xf>
    <xf numFmtId="0" fontId="15" fillId="9" borderId="14" xfId="0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0" fontId="15" fillId="9" borderId="2" xfId="0" applyFont="1" applyFill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6" fillId="9" borderId="35" xfId="0" applyFont="1" applyFill="1" applyBorder="1" applyAlignment="1">
      <alignment horizontal="center" vertical="center" wrapText="1"/>
    </xf>
    <xf numFmtId="0" fontId="16" fillId="9" borderId="37" xfId="0" applyFont="1" applyFill="1" applyBorder="1" applyAlignment="1">
      <alignment horizontal="center" vertical="center" wrapText="1"/>
    </xf>
    <xf numFmtId="0" fontId="16" fillId="9" borderId="36" xfId="0" applyFont="1" applyFill="1" applyBorder="1" applyAlignment="1">
      <alignment horizontal="center" vertical="center" wrapText="1"/>
    </xf>
    <xf numFmtId="0" fontId="16" fillId="9" borderId="14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 wrapText="1"/>
    </xf>
    <xf numFmtId="0" fontId="16" fillId="9" borderId="15" xfId="0" applyFont="1" applyFill="1" applyBorder="1" applyAlignment="1">
      <alignment horizontal="center" vertical="center" wrapText="1"/>
    </xf>
    <xf numFmtId="0" fontId="16" fillId="9" borderId="2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52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16" fillId="9" borderId="11" xfId="0" applyFont="1" applyFill="1" applyBorder="1" applyAlignment="1">
      <alignment horizontal="center" vertical="center" wrapText="1"/>
    </xf>
    <xf numFmtId="0" fontId="15" fillId="16" borderId="35" xfId="0" applyFont="1" applyFill="1" applyBorder="1" applyAlignment="1">
      <alignment horizontal="center" vertical="center" wrapText="1"/>
    </xf>
    <xf numFmtId="0" fontId="15" fillId="16" borderId="37" xfId="0" applyFont="1" applyFill="1" applyBorder="1" applyAlignment="1">
      <alignment horizontal="center" vertical="center" wrapText="1"/>
    </xf>
    <xf numFmtId="0" fontId="15" fillId="16" borderId="11" xfId="0" applyFont="1" applyFill="1" applyBorder="1" applyAlignment="1">
      <alignment horizontal="center" vertical="center" wrapText="1"/>
    </xf>
    <xf numFmtId="0" fontId="2" fillId="14" borderId="20" xfId="0" applyFont="1" applyFill="1" applyBorder="1" applyAlignment="1">
      <alignment horizontal="center" vertical="center"/>
    </xf>
    <xf numFmtId="0" fontId="2" fillId="14" borderId="21" xfId="0" applyFont="1" applyFill="1" applyBorder="1" applyAlignment="1">
      <alignment horizontal="center" vertical="center"/>
    </xf>
    <xf numFmtId="0" fontId="16" fillId="16" borderId="14" xfId="0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6" fillId="16" borderId="2" xfId="0" applyFont="1" applyFill="1" applyBorder="1" applyAlignment="1">
      <alignment horizontal="center" vertical="center" wrapText="1"/>
    </xf>
    <xf numFmtId="0" fontId="10" fillId="15" borderId="14" xfId="0" applyFont="1" applyFill="1" applyBorder="1" applyAlignment="1">
      <alignment horizontal="center" vertical="center" wrapText="1"/>
    </xf>
    <xf numFmtId="0" fontId="10" fillId="15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17" fillId="9" borderId="14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16" fillId="16" borderId="31" xfId="0" applyFont="1" applyFill="1" applyBorder="1" applyAlignment="1">
      <alignment horizontal="center" vertical="center" wrapText="1"/>
    </xf>
    <xf numFmtId="0" fontId="16" fillId="16" borderId="29" xfId="0" applyFont="1" applyFill="1" applyBorder="1" applyAlignment="1">
      <alignment horizontal="center" vertical="center" wrapText="1"/>
    </xf>
    <xf numFmtId="0" fontId="16" fillId="16" borderId="5" xfId="0" applyFont="1" applyFill="1" applyBorder="1" applyAlignment="1">
      <alignment horizontal="center" vertical="center" wrapText="1"/>
    </xf>
    <xf numFmtId="0" fontId="15" fillId="16" borderId="31" xfId="0" applyFont="1" applyFill="1" applyBorder="1" applyAlignment="1">
      <alignment horizontal="center" vertical="center" wrapText="1"/>
    </xf>
    <xf numFmtId="0" fontId="15" fillId="16" borderId="29" xfId="0" applyFont="1" applyFill="1" applyBorder="1" applyAlignment="1">
      <alignment horizontal="center" vertical="center" wrapText="1"/>
    </xf>
    <xf numFmtId="0" fontId="15" fillId="16" borderId="53" xfId="0" applyFont="1" applyFill="1" applyBorder="1" applyAlignment="1">
      <alignment horizontal="center" vertical="center" wrapText="1"/>
    </xf>
    <xf numFmtId="0" fontId="15" fillId="9" borderId="15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2" borderId="47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5" fillId="11" borderId="15" xfId="0" applyFont="1" applyFill="1" applyBorder="1" applyAlignment="1">
      <alignment horizontal="center" vertical="center" wrapText="1"/>
    </xf>
    <xf numFmtId="0" fontId="16" fillId="9" borderId="49" xfId="0" applyFont="1" applyFill="1" applyBorder="1" applyAlignment="1">
      <alignment horizontal="center" vertical="center" wrapText="1"/>
    </xf>
    <xf numFmtId="0" fontId="16" fillId="9" borderId="3" xfId="0" applyFont="1" applyFill="1" applyBorder="1" applyAlignment="1">
      <alignment horizontal="center" vertical="center" wrapText="1"/>
    </xf>
    <xf numFmtId="0" fontId="16" fillId="9" borderId="52" xfId="0" applyFont="1" applyFill="1" applyBorder="1" applyAlignment="1">
      <alignment horizontal="center" vertical="center" wrapText="1"/>
    </xf>
    <xf numFmtId="0" fontId="16" fillId="16" borderId="49" xfId="0" applyFont="1" applyFill="1" applyBorder="1" applyAlignment="1">
      <alignment horizontal="center" vertical="center" wrapText="1"/>
    </xf>
    <xf numFmtId="0" fontId="16" fillId="16" borderId="3" xfId="0" applyFont="1" applyFill="1" applyBorder="1" applyAlignment="1">
      <alignment horizontal="center" vertical="center" wrapText="1"/>
    </xf>
    <xf numFmtId="0" fontId="16" fillId="16" borderId="52" xfId="0" applyFont="1" applyFill="1" applyBorder="1" applyAlignment="1">
      <alignment horizontal="center" vertical="center" wrapText="1"/>
    </xf>
    <xf numFmtId="0" fontId="9" fillId="14" borderId="20" xfId="0" applyFont="1" applyFill="1" applyBorder="1" applyAlignment="1">
      <alignment horizontal="center" vertical="center"/>
    </xf>
    <xf numFmtId="0" fontId="9" fillId="14" borderId="21" xfId="0" applyFont="1" applyFill="1" applyBorder="1" applyAlignment="1">
      <alignment horizontal="center" vertical="center"/>
    </xf>
    <xf numFmtId="0" fontId="10" fillId="9" borderId="9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3" fillId="6" borderId="49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29" xfId="0" applyFont="1" applyFill="1" applyBorder="1" applyAlignment="1">
      <alignment horizontal="center" vertical="center" wrapText="1"/>
    </xf>
    <xf numFmtId="0" fontId="16" fillId="9" borderId="53" xfId="0" applyFont="1" applyFill="1" applyBorder="1" applyAlignment="1">
      <alignment horizontal="center" vertical="center" wrapText="1"/>
    </xf>
    <xf numFmtId="0" fontId="11" fillId="0" borderId="57" xfId="0" applyFont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0" borderId="48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/>
    </xf>
    <xf numFmtId="0" fontId="11" fillId="4" borderId="40" xfId="0" applyFont="1" applyFill="1" applyBorder="1" applyAlignment="1">
      <alignment horizontal="center" vertical="center"/>
    </xf>
    <xf numFmtId="0" fontId="11" fillId="7" borderId="18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15" fillId="9" borderId="35" xfId="0" applyFont="1" applyFill="1" applyBorder="1" applyAlignment="1">
      <alignment horizontal="center" vertical="center" wrapText="1"/>
    </xf>
    <xf numFmtId="0" fontId="15" fillId="9" borderId="37" xfId="0" applyFont="1" applyFill="1" applyBorder="1" applyAlignment="1">
      <alignment horizontal="center" vertical="center" wrapText="1"/>
    </xf>
    <xf numFmtId="0" fontId="15" fillId="9" borderId="11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center" vertical="center" wrapText="1"/>
    </xf>
    <xf numFmtId="0" fontId="10" fillId="9" borderId="7" xfId="0" applyFont="1" applyFill="1" applyBorder="1" applyAlignment="1">
      <alignment horizontal="center" vertical="center" wrapText="1"/>
    </xf>
    <xf numFmtId="0" fontId="10" fillId="15" borderId="49" xfId="0" applyFont="1" applyFill="1" applyBorder="1" applyAlignment="1">
      <alignment horizontal="center" vertical="center" wrapText="1"/>
    </xf>
    <xf numFmtId="0" fontId="10" fillId="15" borderId="3" xfId="0" applyFont="1" applyFill="1" applyBorder="1" applyAlignment="1">
      <alignment horizontal="center" vertical="center" wrapText="1"/>
    </xf>
    <xf numFmtId="0" fontId="10" fillId="15" borderId="4" xfId="0" applyFont="1" applyFill="1" applyBorder="1" applyAlignment="1">
      <alignment horizontal="center" vertical="center" wrapText="1"/>
    </xf>
    <xf numFmtId="0" fontId="17" fillId="16" borderId="14" xfId="0" applyFont="1" applyFill="1" applyBorder="1" applyAlignment="1">
      <alignment horizontal="center" vertical="center" wrapText="1"/>
    </xf>
    <xf numFmtId="0" fontId="17" fillId="16" borderId="1" xfId="0" applyFont="1" applyFill="1" applyBorder="1" applyAlignment="1">
      <alignment horizontal="center" vertical="center" wrapText="1"/>
    </xf>
    <xf numFmtId="0" fontId="17" fillId="16" borderId="2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0" fillId="11" borderId="14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3" fillId="8" borderId="26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1" fillId="13" borderId="14" xfId="0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 wrapText="1"/>
    </xf>
    <xf numFmtId="0" fontId="11" fillId="13" borderId="15" xfId="0" applyFont="1" applyFill="1" applyBorder="1" applyAlignment="1">
      <alignment horizontal="center" vertical="center" wrapText="1"/>
    </xf>
    <xf numFmtId="0" fontId="11" fillId="13" borderId="4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5" xfId="0" applyFont="1" applyFill="1" applyBorder="1" applyAlignment="1">
      <alignment horizontal="center" vertical="center"/>
    </xf>
    <xf numFmtId="0" fontId="0" fillId="6" borderId="5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0" fillId="15" borderId="31" xfId="0" applyFont="1" applyFill="1" applyBorder="1" applyAlignment="1">
      <alignment horizontal="center" vertical="center" wrapText="1"/>
    </xf>
    <xf numFmtId="0" fontId="10" fillId="15" borderId="29" xfId="0" applyFont="1" applyFill="1" applyBorder="1" applyAlignment="1">
      <alignment horizontal="center" vertical="center" wrapText="1"/>
    </xf>
    <xf numFmtId="0" fontId="10" fillId="15" borderId="53" xfId="0" applyFont="1" applyFill="1" applyBorder="1" applyAlignment="1">
      <alignment horizontal="center" vertical="center" wrapText="1"/>
    </xf>
    <xf numFmtId="0" fontId="10" fillId="15" borderId="6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2" fillId="0" borderId="38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0" fillId="12" borderId="14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3" fillId="3" borderId="14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1" fillId="13" borderId="48" xfId="0" applyFont="1" applyFill="1" applyBorder="1" applyAlignment="1">
      <alignment horizontal="center" vertical="center" wrapText="1"/>
    </xf>
    <xf numFmtId="0" fontId="11" fillId="13" borderId="47" xfId="0" applyFont="1" applyFill="1" applyBorder="1" applyAlignment="1">
      <alignment horizontal="center" vertical="center" wrapText="1"/>
    </xf>
    <xf numFmtId="0" fontId="11" fillId="13" borderId="42" xfId="0" applyFont="1" applyFill="1" applyBorder="1" applyAlignment="1">
      <alignment horizontal="center" vertical="center" wrapText="1"/>
    </xf>
    <xf numFmtId="0" fontId="11" fillId="13" borderId="10" xfId="0" applyFont="1" applyFill="1" applyBorder="1" applyAlignment="1">
      <alignment horizontal="center" vertical="center"/>
    </xf>
    <xf numFmtId="0" fontId="11" fillId="13" borderId="47" xfId="0" applyFont="1" applyFill="1" applyBorder="1" applyAlignment="1">
      <alignment horizontal="center" vertical="center"/>
    </xf>
    <xf numFmtId="0" fontId="11" fillId="13" borderId="42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4" borderId="14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1" fillId="7" borderId="41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10" fillId="15" borderId="58" xfId="0" applyFont="1" applyFill="1" applyBorder="1" applyAlignment="1">
      <alignment horizontal="center" vertical="center" wrapText="1"/>
    </xf>
    <xf numFmtId="0" fontId="10" fillId="15" borderId="2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9933FF"/>
      <color rgb="FFCC9900"/>
      <color rgb="FF009900"/>
      <color rgb="FFFF99FF"/>
      <color rgb="FF996600"/>
      <color rgb="FFFFA375"/>
      <color rgb="FF00CC00"/>
      <color rgb="FFFF66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10" Type="http://schemas.openxmlformats.org/officeDocument/2006/relationships/customXml" Target="../customXml/item4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13607</xdr:colOff>
      <xdr:row>3</xdr:row>
      <xdr:rowOff>544286</xdr:rowOff>
    </xdr:from>
    <xdr:to>
      <xdr:col>5</xdr:col>
      <xdr:colOff>27214</xdr:colOff>
      <xdr:row>3</xdr:row>
      <xdr:rowOff>544286</xdr:rowOff>
    </xdr:to>
    <xdr:cxnSp macro="">
      <xdr:nvCxnSpPr>
        <xdr:cNvPr id="3" name="Straight Arrow Connector 20">
          <a:extLst>
            <a:ext uri="{FF2B5EF4-FFF2-40B4-BE49-F238E27FC236}">
              <a16:creationId xmlns:a16="http://schemas.microsoft.com/office/drawing/2014/main" id="{8F97A47A-DF97-4C27-A6BD-A1B9B6EA40AA}"/>
            </a:ext>
          </a:extLst>
        </xdr:cNvPr>
        <xdr:cNvCxnSpPr/>
      </xdr:nvCxnSpPr>
      <xdr:spPr>
        <a:xfrm>
          <a:off x="2871107" y="3316061"/>
          <a:ext cx="394607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361950</xdr:colOff>
      <xdr:row>3</xdr:row>
      <xdr:rowOff>585107</xdr:rowOff>
    </xdr:from>
    <xdr:to>
      <xdr:col>15</xdr:col>
      <xdr:colOff>13607</xdr:colOff>
      <xdr:row>3</xdr:row>
      <xdr:rowOff>585107</xdr:rowOff>
    </xdr:to>
    <xdr:cxnSp macro="">
      <xdr:nvCxnSpPr>
        <xdr:cNvPr id="4" name="Straight Arrow Connector 82">
          <a:extLst>
            <a:ext uri="{FF2B5EF4-FFF2-40B4-BE49-F238E27FC236}">
              <a16:creationId xmlns:a16="http://schemas.microsoft.com/office/drawing/2014/main" id="{203F62C7-7901-4C89-A4CE-8AA055017505}"/>
            </a:ext>
          </a:extLst>
        </xdr:cNvPr>
        <xdr:cNvCxnSpPr/>
      </xdr:nvCxnSpPr>
      <xdr:spPr>
        <a:xfrm>
          <a:off x="9391650" y="3356882"/>
          <a:ext cx="413657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</xdr:row>
      <xdr:rowOff>495300</xdr:rowOff>
    </xdr:from>
    <xdr:to>
      <xdr:col>5</xdr:col>
      <xdr:colOff>32657</xdr:colOff>
      <xdr:row>6</xdr:row>
      <xdr:rowOff>495300</xdr:rowOff>
    </xdr:to>
    <xdr:cxnSp macro="">
      <xdr:nvCxnSpPr>
        <xdr:cNvPr id="5" name="Straight Arrow Connector 110">
          <a:extLst>
            <a:ext uri="{FF2B5EF4-FFF2-40B4-BE49-F238E27FC236}">
              <a16:creationId xmlns:a16="http://schemas.microsoft.com/office/drawing/2014/main" id="{865CD996-35E7-46AE-8FC6-34B5660B25FB}"/>
            </a:ext>
          </a:extLst>
        </xdr:cNvPr>
        <xdr:cNvCxnSpPr/>
      </xdr:nvCxnSpPr>
      <xdr:spPr>
        <a:xfrm>
          <a:off x="2876550" y="4857750"/>
          <a:ext cx="394607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381000</xdr:colOff>
      <xdr:row>9</xdr:row>
      <xdr:rowOff>606878</xdr:rowOff>
    </xdr:from>
    <xdr:to>
      <xdr:col>9</xdr:col>
      <xdr:colOff>381000</xdr:colOff>
      <xdr:row>9</xdr:row>
      <xdr:rowOff>606878</xdr:rowOff>
    </xdr:to>
    <xdr:cxnSp macro="">
      <xdr:nvCxnSpPr>
        <xdr:cNvPr id="6" name="Straight Arrow Connector 110">
          <a:extLst>
            <a:ext uri="{FF2B5EF4-FFF2-40B4-BE49-F238E27FC236}">
              <a16:creationId xmlns:a16="http://schemas.microsoft.com/office/drawing/2014/main" id="{043F9A64-8603-4ADC-A2D8-226D9EF976F0}"/>
            </a:ext>
          </a:extLst>
        </xdr:cNvPr>
        <xdr:cNvCxnSpPr/>
      </xdr:nvCxnSpPr>
      <xdr:spPr>
        <a:xfrm>
          <a:off x="6134100" y="6560003"/>
          <a:ext cx="40005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12</xdr:row>
      <xdr:rowOff>533400</xdr:rowOff>
    </xdr:from>
    <xdr:to>
      <xdr:col>10</xdr:col>
      <xdr:colOff>13607</xdr:colOff>
      <xdr:row>12</xdr:row>
      <xdr:rowOff>533400</xdr:rowOff>
    </xdr:to>
    <xdr:cxnSp macro="">
      <xdr:nvCxnSpPr>
        <xdr:cNvPr id="7" name="Straight Arrow Connector 110">
          <a:extLst>
            <a:ext uri="{FF2B5EF4-FFF2-40B4-BE49-F238E27FC236}">
              <a16:creationId xmlns:a16="http://schemas.microsoft.com/office/drawing/2014/main" id="{2C95329B-AE41-421A-8A7E-F394017EE268}"/>
            </a:ext>
          </a:extLst>
        </xdr:cNvPr>
        <xdr:cNvCxnSpPr/>
      </xdr:nvCxnSpPr>
      <xdr:spPr>
        <a:xfrm>
          <a:off x="6172200" y="8077200"/>
          <a:ext cx="394607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</xdr:colOff>
      <xdr:row>3</xdr:row>
      <xdr:rowOff>552450</xdr:rowOff>
    </xdr:from>
    <xdr:to>
      <xdr:col>35</xdr:col>
      <xdr:colOff>13607</xdr:colOff>
      <xdr:row>3</xdr:row>
      <xdr:rowOff>552450</xdr:rowOff>
    </xdr:to>
    <xdr:cxnSp macro="">
      <xdr:nvCxnSpPr>
        <xdr:cNvPr id="8" name="Straight Arrow Connector 110">
          <a:extLst>
            <a:ext uri="{FF2B5EF4-FFF2-40B4-BE49-F238E27FC236}">
              <a16:creationId xmlns:a16="http://schemas.microsoft.com/office/drawing/2014/main" id="{4CF29DE4-FF72-40A6-8779-777CC8BCCE86}"/>
            </a:ext>
          </a:extLst>
        </xdr:cNvPr>
        <xdr:cNvCxnSpPr/>
      </xdr:nvCxnSpPr>
      <xdr:spPr>
        <a:xfrm>
          <a:off x="22821900" y="8096250"/>
          <a:ext cx="375557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381000</xdr:colOff>
      <xdr:row>3</xdr:row>
      <xdr:rowOff>533400</xdr:rowOff>
    </xdr:from>
    <xdr:to>
      <xdr:col>9</xdr:col>
      <xdr:colOff>381000</xdr:colOff>
      <xdr:row>6</xdr:row>
      <xdr:rowOff>581025</xdr:rowOff>
    </xdr:to>
    <xdr:cxnSp macro="">
      <xdr:nvCxnSpPr>
        <xdr:cNvPr id="11" name="Straight Arrow Connector 110">
          <a:extLst>
            <a:ext uri="{FF2B5EF4-FFF2-40B4-BE49-F238E27FC236}">
              <a16:creationId xmlns:a16="http://schemas.microsoft.com/office/drawing/2014/main" id="{DBAD3216-A697-4D89-875F-0B2B6DC22E9C}"/>
            </a:ext>
          </a:extLst>
        </xdr:cNvPr>
        <xdr:cNvCxnSpPr/>
      </xdr:nvCxnSpPr>
      <xdr:spPr>
        <a:xfrm flipV="1">
          <a:off x="6134100" y="3305175"/>
          <a:ext cx="400050" cy="16383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361950</xdr:colOff>
      <xdr:row>6</xdr:row>
      <xdr:rowOff>556532</xdr:rowOff>
    </xdr:from>
    <xdr:to>
      <xdr:col>15</xdr:col>
      <xdr:colOff>13607</xdr:colOff>
      <xdr:row>6</xdr:row>
      <xdr:rowOff>556532</xdr:rowOff>
    </xdr:to>
    <xdr:cxnSp macro="">
      <xdr:nvCxnSpPr>
        <xdr:cNvPr id="12" name="Straight Arrow Connector 82">
          <a:extLst>
            <a:ext uri="{FF2B5EF4-FFF2-40B4-BE49-F238E27FC236}">
              <a16:creationId xmlns:a16="http://schemas.microsoft.com/office/drawing/2014/main" id="{E1579F1F-2ABD-41AC-9091-100AD0AB898C}"/>
            </a:ext>
          </a:extLst>
        </xdr:cNvPr>
        <xdr:cNvCxnSpPr/>
      </xdr:nvCxnSpPr>
      <xdr:spPr>
        <a:xfrm>
          <a:off x="9391650" y="4918982"/>
          <a:ext cx="413657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533400</xdr:rowOff>
    </xdr:from>
    <xdr:to>
      <xdr:col>9</xdr:col>
      <xdr:colOff>361950</xdr:colOff>
      <xdr:row>17</xdr:row>
      <xdr:rowOff>628650</xdr:rowOff>
    </xdr:to>
    <xdr:cxnSp macro="">
      <xdr:nvCxnSpPr>
        <xdr:cNvPr id="13" name="Straight Arrow Connector 110">
          <a:extLst>
            <a:ext uri="{FF2B5EF4-FFF2-40B4-BE49-F238E27FC236}">
              <a16:creationId xmlns:a16="http://schemas.microsoft.com/office/drawing/2014/main" id="{5E5526FC-2A34-4926-AF66-F97ECC6E0A17}"/>
            </a:ext>
          </a:extLst>
        </xdr:cNvPr>
        <xdr:cNvCxnSpPr/>
      </xdr:nvCxnSpPr>
      <xdr:spPr>
        <a:xfrm>
          <a:off x="6153150" y="8077200"/>
          <a:ext cx="361950" cy="20859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376238</xdr:colOff>
      <xdr:row>3</xdr:row>
      <xdr:rowOff>585107</xdr:rowOff>
    </xdr:from>
    <xdr:to>
      <xdr:col>20</xdr:col>
      <xdr:colOff>27895</xdr:colOff>
      <xdr:row>3</xdr:row>
      <xdr:rowOff>585107</xdr:rowOff>
    </xdr:to>
    <xdr:cxnSp macro="">
      <xdr:nvCxnSpPr>
        <xdr:cNvPr id="14" name="Straight Arrow Connector 82">
          <a:extLst>
            <a:ext uri="{FF2B5EF4-FFF2-40B4-BE49-F238E27FC236}">
              <a16:creationId xmlns:a16="http://schemas.microsoft.com/office/drawing/2014/main" id="{DFA2B88A-7767-4CA4-BC3C-C0A464074918}"/>
            </a:ext>
          </a:extLst>
        </xdr:cNvPr>
        <xdr:cNvCxnSpPr/>
      </xdr:nvCxnSpPr>
      <xdr:spPr>
        <a:xfrm>
          <a:off x="12644438" y="3356882"/>
          <a:ext cx="413657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12</xdr:row>
      <xdr:rowOff>566057</xdr:rowOff>
    </xdr:from>
    <xdr:to>
      <xdr:col>20</xdr:col>
      <xdr:colOff>32657</xdr:colOff>
      <xdr:row>12</xdr:row>
      <xdr:rowOff>566057</xdr:rowOff>
    </xdr:to>
    <xdr:cxnSp macro="">
      <xdr:nvCxnSpPr>
        <xdr:cNvPr id="15" name="Straight Arrow Connector 82">
          <a:extLst>
            <a:ext uri="{FF2B5EF4-FFF2-40B4-BE49-F238E27FC236}">
              <a16:creationId xmlns:a16="http://schemas.microsoft.com/office/drawing/2014/main" id="{90C7F25C-25FB-44C5-B29C-53041ADDB358}"/>
            </a:ext>
          </a:extLst>
        </xdr:cNvPr>
        <xdr:cNvCxnSpPr/>
      </xdr:nvCxnSpPr>
      <xdr:spPr>
        <a:xfrm>
          <a:off x="12649200" y="8109857"/>
          <a:ext cx="413657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</xdr:colOff>
      <xdr:row>12</xdr:row>
      <xdr:rowOff>585107</xdr:rowOff>
    </xdr:from>
    <xdr:to>
      <xdr:col>25</xdr:col>
      <xdr:colOff>51707</xdr:colOff>
      <xdr:row>12</xdr:row>
      <xdr:rowOff>585107</xdr:rowOff>
    </xdr:to>
    <xdr:cxnSp macro="">
      <xdr:nvCxnSpPr>
        <xdr:cNvPr id="16" name="Straight Arrow Connector 82">
          <a:extLst>
            <a:ext uri="{FF2B5EF4-FFF2-40B4-BE49-F238E27FC236}">
              <a16:creationId xmlns:a16="http://schemas.microsoft.com/office/drawing/2014/main" id="{D06F2718-CA23-4EEA-9EA0-E36010C58CB4}"/>
            </a:ext>
          </a:extLst>
        </xdr:cNvPr>
        <xdr:cNvCxnSpPr/>
      </xdr:nvCxnSpPr>
      <xdr:spPr>
        <a:xfrm>
          <a:off x="16059150" y="8128907"/>
          <a:ext cx="413657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519113</xdr:colOff>
      <xdr:row>3</xdr:row>
      <xdr:rowOff>580344</xdr:rowOff>
    </xdr:from>
    <xdr:to>
      <xdr:col>25</xdr:col>
      <xdr:colOff>27895</xdr:colOff>
      <xdr:row>3</xdr:row>
      <xdr:rowOff>580344</xdr:rowOff>
    </xdr:to>
    <xdr:cxnSp macro="">
      <xdr:nvCxnSpPr>
        <xdr:cNvPr id="17" name="Straight Arrow Connector 82">
          <a:extLst>
            <a:ext uri="{FF2B5EF4-FFF2-40B4-BE49-F238E27FC236}">
              <a16:creationId xmlns:a16="http://schemas.microsoft.com/office/drawing/2014/main" id="{886B8F07-7AC2-4208-BC56-23077879D29F}"/>
            </a:ext>
          </a:extLst>
        </xdr:cNvPr>
        <xdr:cNvCxnSpPr/>
      </xdr:nvCxnSpPr>
      <xdr:spPr>
        <a:xfrm>
          <a:off x="16025813" y="3352119"/>
          <a:ext cx="423182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23813</xdr:colOff>
      <xdr:row>9</xdr:row>
      <xdr:rowOff>476250</xdr:rowOff>
    </xdr:from>
    <xdr:to>
      <xdr:col>4</xdr:col>
      <xdr:colOff>320146</xdr:colOff>
      <xdr:row>12</xdr:row>
      <xdr:rowOff>534459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323D6F12-7F8D-43C4-A7A4-CE64B8931C06}"/>
            </a:ext>
          </a:extLst>
        </xdr:cNvPr>
        <xdr:cNvCxnSpPr/>
      </xdr:nvCxnSpPr>
      <xdr:spPr>
        <a:xfrm>
          <a:off x="2881313" y="6429375"/>
          <a:ext cx="296333" cy="1648884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</xdr:row>
      <xdr:rowOff>500062</xdr:rowOff>
    </xdr:from>
    <xdr:to>
      <xdr:col>5</xdr:col>
      <xdr:colOff>32657</xdr:colOff>
      <xdr:row>6</xdr:row>
      <xdr:rowOff>500062</xdr:rowOff>
    </xdr:to>
    <xdr:cxnSp macro="">
      <xdr:nvCxnSpPr>
        <xdr:cNvPr id="19" name="Straight Arrow Connector 110">
          <a:extLst>
            <a:ext uri="{FF2B5EF4-FFF2-40B4-BE49-F238E27FC236}">
              <a16:creationId xmlns:a16="http://schemas.microsoft.com/office/drawing/2014/main" id="{3E8D697D-9CA7-4D55-93F2-1C182BF720A1}"/>
            </a:ext>
          </a:extLst>
        </xdr:cNvPr>
        <xdr:cNvCxnSpPr/>
      </xdr:nvCxnSpPr>
      <xdr:spPr>
        <a:xfrm>
          <a:off x="2876550" y="4862512"/>
          <a:ext cx="394607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</xdr:colOff>
      <xdr:row>22</xdr:row>
      <xdr:rowOff>628650</xdr:rowOff>
    </xdr:from>
    <xdr:to>
      <xdr:col>5</xdr:col>
      <xdr:colOff>18369</xdr:colOff>
      <xdr:row>22</xdr:row>
      <xdr:rowOff>628650</xdr:rowOff>
    </xdr:to>
    <xdr:cxnSp macro="">
      <xdr:nvCxnSpPr>
        <xdr:cNvPr id="20" name="Straight Arrow Connector 110">
          <a:extLst>
            <a:ext uri="{FF2B5EF4-FFF2-40B4-BE49-F238E27FC236}">
              <a16:creationId xmlns:a16="http://schemas.microsoft.com/office/drawing/2014/main" id="{32FE07BF-3ADF-4602-8332-410A81EC19E4}"/>
            </a:ext>
          </a:extLst>
        </xdr:cNvPr>
        <xdr:cNvCxnSpPr/>
      </xdr:nvCxnSpPr>
      <xdr:spPr>
        <a:xfrm>
          <a:off x="2862262" y="12153900"/>
          <a:ext cx="394607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371475</xdr:colOff>
      <xdr:row>12</xdr:row>
      <xdr:rowOff>419100</xdr:rowOff>
    </xdr:from>
    <xdr:to>
      <xdr:col>14</xdr:col>
      <xdr:colOff>476250</xdr:colOff>
      <xdr:row>17</xdr:row>
      <xdr:rowOff>444500</xdr:rowOff>
    </xdr:to>
    <xdr:cxnSp macro="">
      <xdr:nvCxnSpPr>
        <xdr:cNvPr id="22" name="Straight Arrow Connector 110">
          <a:extLst>
            <a:ext uri="{FF2B5EF4-FFF2-40B4-BE49-F238E27FC236}">
              <a16:creationId xmlns:a16="http://schemas.microsoft.com/office/drawing/2014/main" id="{2E4B168C-9F73-480A-A33A-9BE374A9C27F}"/>
            </a:ext>
          </a:extLst>
        </xdr:cNvPr>
        <xdr:cNvCxnSpPr/>
      </xdr:nvCxnSpPr>
      <xdr:spPr>
        <a:xfrm>
          <a:off x="9388475" y="7277100"/>
          <a:ext cx="485775" cy="20415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16329</xdr:colOff>
      <xdr:row>22</xdr:row>
      <xdr:rowOff>613682</xdr:rowOff>
    </xdr:from>
    <xdr:to>
      <xdr:col>20</xdr:col>
      <xdr:colOff>48986</xdr:colOff>
      <xdr:row>22</xdr:row>
      <xdr:rowOff>613682</xdr:rowOff>
    </xdr:to>
    <xdr:cxnSp macro="">
      <xdr:nvCxnSpPr>
        <xdr:cNvPr id="24" name="Straight Arrow Connector 82">
          <a:extLst>
            <a:ext uri="{FF2B5EF4-FFF2-40B4-BE49-F238E27FC236}">
              <a16:creationId xmlns:a16="http://schemas.microsoft.com/office/drawing/2014/main" id="{C4D5ACEC-98E9-4638-A3E6-865FBBBCECD2}"/>
            </a:ext>
          </a:extLst>
        </xdr:cNvPr>
        <xdr:cNvCxnSpPr/>
      </xdr:nvCxnSpPr>
      <xdr:spPr>
        <a:xfrm>
          <a:off x="12665529" y="12138932"/>
          <a:ext cx="413657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</xdr:colOff>
      <xdr:row>22</xdr:row>
      <xdr:rowOff>613682</xdr:rowOff>
    </xdr:from>
    <xdr:to>
      <xdr:col>25</xdr:col>
      <xdr:colOff>51707</xdr:colOff>
      <xdr:row>22</xdr:row>
      <xdr:rowOff>613682</xdr:rowOff>
    </xdr:to>
    <xdr:cxnSp macro="">
      <xdr:nvCxnSpPr>
        <xdr:cNvPr id="25" name="Straight Arrow Connector 82">
          <a:extLst>
            <a:ext uri="{FF2B5EF4-FFF2-40B4-BE49-F238E27FC236}">
              <a16:creationId xmlns:a16="http://schemas.microsoft.com/office/drawing/2014/main" id="{6EDBA8AE-30CC-44DD-ADAA-273E13E5F009}"/>
            </a:ext>
          </a:extLst>
        </xdr:cNvPr>
        <xdr:cNvCxnSpPr/>
      </xdr:nvCxnSpPr>
      <xdr:spPr>
        <a:xfrm>
          <a:off x="16059150" y="12138932"/>
          <a:ext cx="413657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22</xdr:row>
      <xdr:rowOff>594632</xdr:rowOff>
    </xdr:from>
    <xdr:to>
      <xdr:col>35</xdr:col>
      <xdr:colOff>32657</xdr:colOff>
      <xdr:row>22</xdr:row>
      <xdr:rowOff>594632</xdr:rowOff>
    </xdr:to>
    <xdr:cxnSp macro="">
      <xdr:nvCxnSpPr>
        <xdr:cNvPr id="26" name="Straight Arrow Connector 82">
          <a:extLst>
            <a:ext uri="{FF2B5EF4-FFF2-40B4-BE49-F238E27FC236}">
              <a16:creationId xmlns:a16="http://schemas.microsoft.com/office/drawing/2014/main" id="{3FAC5AE8-AE49-48CD-BCA8-9CE3D636BB84}"/>
            </a:ext>
          </a:extLst>
        </xdr:cNvPr>
        <xdr:cNvCxnSpPr/>
      </xdr:nvCxnSpPr>
      <xdr:spPr>
        <a:xfrm>
          <a:off x="22802850" y="12119882"/>
          <a:ext cx="413657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</xdr:row>
      <xdr:rowOff>461962</xdr:rowOff>
    </xdr:from>
    <xdr:to>
      <xdr:col>5</xdr:col>
      <xdr:colOff>32657</xdr:colOff>
      <xdr:row>9</xdr:row>
      <xdr:rowOff>461962</xdr:rowOff>
    </xdr:to>
    <xdr:cxnSp macro="">
      <xdr:nvCxnSpPr>
        <xdr:cNvPr id="27" name="Straight Arrow Connector 110">
          <a:extLst>
            <a:ext uri="{FF2B5EF4-FFF2-40B4-BE49-F238E27FC236}">
              <a16:creationId xmlns:a16="http://schemas.microsoft.com/office/drawing/2014/main" id="{944F6610-D865-4F87-ACA8-3F3A6FA11020}"/>
            </a:ext>
          </a:extLst>
        </xdr:cNvPr>
        <xdr:cNvCxnSpPr/>
      </xdr:nvCxnSpPr>
      <xdr:spPr>
        <a:xfrm>
          <a:off x="2876550" y="6415087"/>
          <a:ext cx="394607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40821</xdr:colOff>
      <xdr:row>9</xdr:row>
      <xdr:rowOff>653143</xdr:rowOff>
    </xdr:from>
    <xdr:to>
      <xdr:col>20</xdr:col>
      <xdr:colOff>0</xdr:colOff>
      <xdr:row>17</xdr:row>
      <xdr:rowOff>625929</xdr:rowOff>
    </xdr:to>
    <xdr:cxnSp macro="">
      <xdr:nvCxnSpPr>
        <xdr:cNvPr id="30" name="Straight Arrow Connector 110">
          <a:extLst>
            <a:ext uri="{FF2B5EF4-FFF2-40B4-BE49-F238E27FC236}">
              <a16:creationId xmlns:a16="http://schemas.microsoft.com/office/drawing/2014/main" id="{8F2D68C2-2403-4274-B965-146B5EF8E001}"/>
            </a:ext>
          </a:extLst>
        </xdr:cNvPr>
        <xdr:cNvCxnSpPr/>
      </xdr:nvCxnSpPr>
      <xdr:spPr>
        <a:xfrm flipV="1">
          <a:off x="12690021" y="6606268"/>
          <a:ext cx="340179" cy="355418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6</xdr:row>
      <xdr:rowOff>598714</xdr:rowOff>
    </xdr:from>
    <xdr:to>
      <xdr:col>25</xdr:col>
      <xdr:colOff>39460</xdr:colOff>
      <xdr:row>6</xdr:row>
      <xdr:rowOff>598714</xdr:rowOff>
    </xdr:to>
    <xdr:cxnSp macro="">
      <xdr:nvCxnSpPr>
        <xdr:cNvPr id="31" name="Straight Arrow Connector 82">
          <a:extLst>
            <a:ext uri="{FF2B5EF4-FFF2-40B4-BE49-F238E27FC236}">
              <a16:creationId xmlns:a16="http://schemas.microsoft.com/office/drawing/2014/main" id="{AA1CB471-B75A-4F68-A58F-9D62BE345EB2}"/>
            </a:ext>
          </a:extLst>
        </xdr:cNvPr>
        <xdr:cNvCxnSpPr/>
      </xdr:nvCxnSpPr>
      <xdr:spPr>
        <a:xfrm>
          <a:off x="16040100" y="4961164"/>
          <a:ext cx="42046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10206</xdr:colOff>
      <xdr:row>3</xdr:row>
      <xdr:rowOff>656544</xdr:rowOff>
    </xdr:from>
    <xdr:to>
      <xdr:col>30</xdr:col>
      <xdr:colOff>49666</xdr:colOff>
      <xdr:row>3</xdr:row>
      <xdr:rowOff>656544</xdr:rowOff>
    </xdr:to>
    <xdr:cxnSp macro="">
      <xdr:nvCxnSpPr>
        <xdr:cNvPr id="32" name="Straight Arrow Connector 82">
          <a:extLst>
            <a:ext uri="{FF2B5EF4-FFF2-40B4-BE49-F238E27FC236}">
              <a16:creationId xmlns:a16="http://schemas.microsoft.com/office/drawing/2014/main" id="{A5711A5C-E2AE-411C-970B-F5190AAB02F8}"/>
            </a:ext>
          </a:extLst>
        </xdr:cNvPr>
        <xdr:cNvCxnSpPr/>
      </xdr:nvCxnSpPr>
      <xdr:spPr>
        <a:xfrm>
          <a:off x="19460256" y="3428319"/>
          <a:ext cx="42046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6</xdr:row>
      <xdr:rowOff>598714</xdr:rowOff>
    </xdr:from>
    <xdr:to>
      <xdr:col>30</xdr:col>
      <xdr:colOff>39460</xdr:colOff>
      <xdr:row>6</xdr:row>
      <xdr:rowOff>598714</xdr:rowOff>
    </xdr:to>
    <xdr:cxnSp macro="">
      <xdr:nvCxnSpPr>
        <xdr:cNvPr id="35" name="Straight Arrow Connector 82">
          <a:extLst>
            <a:ext uri="{FF2B5EF4-FFF2-40B4-BE49-F238E27FC236}">
              <a16:creationId xmlns:a16="http://schemas.microsoft.com/office/drawing/2014/main" id="{947423A7-F431-42FB-A120-6595027EA0F1}"/>
            </a:ext>
          </a:extLst>
        </xdr:cNvPr>
        <xdr:cNvCxnSpPr/>
      </xdr:nvCxnSpPr>
      <xdr:spPr>
        <a:xfrm>
          <a:off x="19450050" y="4961164"/>
          <a:ext cx="42046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2722</xdr:colOff>
      <xdr:row>6</xdr:row>
      <xdr:rowOff>615042</xdr:rowOff>
    </xdr:from>
    <xdr:to>
      <xdr:col>35</xdr:col>
      <xdr:colOff>42182</xdr:colOff>
      <xdr:row>6</xdr:row>
      <xdr:rowOff>615042</xdr:rowOff>
    </xdr:to>
    <xdr:cxnSp macro="">
      <xdr:nvCxnSpPr>
        <xdr:cNvPr id="36" name="Straight Arrow Connector 82">
          <a:extLst>
            <a:ext uri="{FF2B5EF4-FFF2-40B4-BE49-F238E27FC236}">
              <a16:creationId xmlns:a16="http://schemas.microsoft.com/office/drawing/2014/main" id="{7EBF4254-CD58-4762-8E91-95AB2659975A}"/>
            </a:ext>
          </a:extLst>
        </xdr:cNvPr>
        <xdr:cNvCxnSpPr/>
      </xdr:nvCxnSpPr>
      <xdr:spPr>
        <a:xfrm>
          <a:off x="22805572" y="4977492"/>
          <a:ext cx="42046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32657</xdr:colOff>
      <xdr:row>9</xdr:row>
      <xdr:rowOff>576943</xdr:rowOff>
    </xdr:from>
    <xdr:to>
      <xdr:col>15</xdr:col>
      <xdr:colOff>13607</xdr:colOff>
      <xdr:row>12</xdr:row>
      <xdr:rowOff>557893</xdr:rowOff>
    </xdr:to>
    <xdr:cxnSp macro="">
      <xdr:nvCxnSpPr>
        <xdr:cNvPr id="37" name="Straight Arrow Connector 110">
          <a:extLst>
            <a:ext uri="{FF2B5EF4-FFF2-40B4-BE49-F238E27FC236}">
              <a16:creationId xmlns:a16="http://schemas.microsoft.com/office/drawing/2014/main" id="{1B29D6B0-18AB-4BB9-82F4-CFD935A57396}"/>
            </a:ext>
          </a:extLst>
        </xdr:cNvPr>
        <xdr:cNvCxnSpPr/>
      </xdr:nvCxnSpPr>
      <xdr:spPr>
        <a:xfrm>
          <a:off x="9443357" y="6530068"/>
          <a:ext cx="361950" cy="15716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16328</xdr:colOff>
      <xdr:row>22</xdr:row>
      <xdr:rowOff>540204</xdr:rowOff>
    </xdr:from>
    <xdr:to>
      <xdr:col>30</xdr:col>
      <xdr:colOff>48985</xdr:colOff>
      <xdr:row>22</xdr:row>
      <xdr:rowOff>540204</xdr:rowOff>
    </xdr:to>
    <xdr:cxnSp macro="">
      <xdr:nvCxnSpPr>
        <xdr:cNvPr id="43" name="Straight Arrow Connector 82">
          <a:extLst>
            <a:ext uri="{FF2B5EF4-FFF2-40B4-BE49-F238E27FC236}">
              <a16:creationId xmlns:a16="http://schemas.microsoft.com/office/drawing/2014/main" id="{A725487E-9F07-4CFD-A085-DFB85963FE56}"/>
            </a:ext>
          </a:extLst>
        </xdr:cNvPr>
        <xdr:cNvCxnSpPr/>
      </xdr:nvCxnSpPr>
      <xdr:spPr>
        <a:xfrm>
          <a:off x="19466378" y="12065454"/>
          <a:ext cx="413657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0</xdr:colOff>
      <xdr:row>17</xdr:row>
      <xdr:rowOff>476250</xdr:rowOff>
    </xdr:from>
    <xdr:to>
      <xdr:col>20</xdr:col>
      <xdr:colOff>131108</xdr:colOff>
      <xdr:row>17</xdr:row>
      <xdr:rowOff>665242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4C805E26-510A-4FEA-854B-99BB9A6CC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49200" y="10210800"/>
          <a:ext cx="512108" cy="188992"/>
        </a:xfrm>
        <a:prstGeom prst="rect">
          <a:avLst/>
        </a:prstGeom>
      </xdr:spPr>
    </xdr:pic>
    <xdr:clientData/>
  </xdr:twoCellAnchor>
  <xdr:twoCellAnchor editAs="oneCell">
    <xdr:from>
      <xdr:col>18</xdr:col>
      <xdr:colOff>361950</xdr:colOff>
      <xdr:row>3</xdr:row>
      <xdr:rowOff>590550</xdr:rowOff>
    </xdr:from>
    <xdr:to>
      <xdr:col>20</xdr:col>
      <xdr:colOff>84623</xdr:colOff>
      <xdr:row>6</xdr:row>
      <xdr:rowOff>678328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45BD958F-A4BC-4F4C-AC46-8256B3A21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30150" y="3429000"/>
          <a:ext cx="469433" cy="1707028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9</xdr:row>
      <xdr:rowOff>457200</xdr:rowOff>
    </xdr:from>
    <xdr:to>
      <xdr:col>30</xdr:col>
      <xdr:colOff>94529</xdr:colOff>
      <xdr:row>9</xdr:row>
      <xdr:rowOff>646192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148B8B9E-49AE-473B-9D00-9565FBC55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450050" y="6534150"/>
          <a:ext cx="475529" cy="188992"/>
        </a:xfrm>
        <a:prstGeom prst="rect">
          <a:avLst/>
        </a:prstGeom>
      </xdr:spPr>
    </xdr:pic>
    <xdr:clientData/>
  </xdr:twoCellAnchor>
  <xdr:twoCellAnchor>
    <xdr:from>
      <xdr:col>34</xdr:col>
      <xdr:colOff>0</xdr:colOff>
      <xdr:row>12</xdr:row>
      <xdr:rowOff>628650</xdr:rowOff>
    </xdr:from>
    <xdr:to>
      <xdr:col>35</xdr:col>
      <xdr:colOff>39460</xdr:colOff>
      <xdr:row>12</xdr:row>
      <xdr:rowOff>628650</xdr:rowOff>
    </xdr:to>
    <xdr:cxnSp macro="">
      <xdr:nvCxnSpPr>
        <xdr:cNvPr id="49" name="Straight Arrow Connector 82">
          <a:extLst>
            <a:ext uri="{FF2B5EF4-FFF2-40B4-BE49-F238E27FC236}">
              <a16:creationId xmlns:a16="http://schemas.microsoft.com/office/drawing/2014/main" id="{FDCFEC94-7B7E-478D-8C90-879F9736B643}"/>
            </a:ext>
          </a:extLst>
        </xdr:cNvPr>
        <xdr:cNvCxnSpPr/>
      </xdr:nvCxnSpPr>
      <xdr:spPr>
        <a:xfrm>
          <a:off x="16040100" y="6705600"/>
          <a:ext cx="42046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17</xdr:row>
      <xdr:rowOff>571500</xdr:rowOff>
    </xdr:from>
    <xdr:to>
      <xdr:col>25</xdr:col>
      <xdr:colOff>39460</xdr:colOff>
      <xdr:row>17</xdr:row>
      <xdr:rowOff>571500</xdr:rowOff>
    </xdr:to>
    <xdr:cxnSp macro="">
      <xdr:nvCxnSpPr>
        <xdr:cNvPr id="50" name="Straight Arrow Connector 82">
          <a:extLst>
            <a:ext uri="{FF2B5EF4-FFF2-40B4-BE49-F238E27FC236}">
              <a16:creationId xmlns:a16="http://schemas.microsoft.com/office/drawing/2014/main" id="{3EAE7009-0863-4609-B38D-1AC4DEA7C784}"/>
            </a:ext>
          </a:extLst>
        </xdr:cNvPr>
        <xdr:cNvCxnSpPr/>
      </xdr:nvCxnSpPr>
      <xdr:spPr>
        <a:xfrm>
          <a:off x="16040100" y="10306050"/>
          <a:ext cx="42046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33</xdr:col>
      <xdr:colOff>361950</xdr:colOff>
      <xdr:row>9</xdr:row>
      <xdr:rowOff>571500</xdr:rowOff>
    </xdr:from>
    <xdr:to>
      <xdr:col>35</xdr:col>
      <xdr:colOff>75479</xdr:colOff>
      <xdr:row>9</xdr:row>
      <xdr:rowOff>760492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9C222688-4F8A-40FD-8486-8501DFF11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83800" y="6648450"/>
          <a:ext cx="475529" cy="188992"/>
        </a:xfrm>
        <a:prstGeom prst="rect">
          <a:avLst/>
        </a:prstGeom>
      </xdr:spPr>
    </xdr:pic>
    <xdr:clientData/>
  </xdr:twoCellAnchor>
  <xdr:twoCellAnchor editAs="oneCell">
    <xdr:from>
      <xdr:col>34</xdr:col>
      <xdr:colOff>19050</xdr:colOff>
      <xdr:row>17</xdr:row>
      <xdr:rowOff>552450</xdr:rowOff>
    </xdr:from>
    <xdr:to>
      <xdr:col>35</xdr:col>
      <xdr:colOff>113579</xdr:colOff>
      <xdr:row>17</xdr:row>
      <xdr:rowOff>741442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DAEF61D4-A7D4-446A-950B-655AA33B3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21900" y="10287000"/>
          <a:ext cx="475529" cy="188992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17</xdr:row>
      <xdr:rowOff>533400</xdr:rowOff>
    </xdr:from>
    <xdr:to>
      <xdr:col>30</xdr:col>
      <xdr:colOff>94529</xdr:colOff>
      <xdr:row>17</xdr:row>
      <xdr:rowOff>722392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A2862528-2A7C-45BC-BC99-4012E8DCE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450050" y="10267950"/>
          <a:ext cx="475529" cy="188992"/>
        </a:xfrm>
        <a:prstGeom prst="rect">
          <a:avLst/>
        </a:prstGeom>
      </xdr:spPr>
    </xdr:pic>
    <xdr:clientData/>
  </xdr:twoCellAnchor>
  <xdr:twoCellAnchor editAs="oneCell">
    <xdr:from>
      <xdr:col>23</xdr:col>
      <xdr:colOff>514349</xdr:colOff>
      <xdr:row>6</xdr:row>
      <xdr:rowOff>590550</xdr:rowOff>
    </xdr:from>
    <xdr:to>
      <xdr:col>25</xdr:col>
      <xdr:colOff>57150</xdr:colOff>
      <xdr:row>17</xdr:row>
      <xdr:rowOff>857250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095F24F6-2C64-479A-BA11-4F0771D4E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21049" y="5048250"/>
          <a:ext cx="457201" cy="5543550"/>
        </a:xfrm>
        <a:prstGeom prst="rect">
          <a:avLst/>
        </a:prstGeom>
      </xdr:spPr>
    </xdr:pic>
    <xdr:clientData/>
  </xdr:twoCellAnchor>
  <xdr:twoCellAnchor editAs="oneCell">
    <xdr:from>
      <xdr:col>29</xdr:col>
      <xdr:colOff>38100</xdr:colOff>
      <xdr:row>12</xdr:row>
      <xdr:rowOff>514350</xdr:rowOff>
    </xdr:from>
    <xdr:to>
      <xdr:col>30</xdr:col>
      <xdr:colOff>132629</xdr:colOff>
      <xdr:row>12</xdr:row>
      <xdr:rowOff>703342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A261A501-28B2-4170-8076-B0D27B99E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488150" y="8210550"/>
          <a:ext cx="475529" cy="188992"/>
        </a:xfrm>
        <a:prstGeom prst="rect">
          <a:avLst/>
        </a:prstGeom>
      </xdr:spPr>
    </xdr:pic>
    <xdr:clientData/>
  </xdr:twoCellAnchor>
  <xdr:twoCellAnchor editAs="oneCell">
    <xdr:from>
      <xdr:col>29</xdr:col>
      <xdr:colOff>38100</xdr:colOff>
      <xdr:row>12</xdr:row>
      <xdr:rowOff>628650</xdr:rowOff>
    </xdr:from>
    <xdr:to>
      <xdr:col>30</xdr:col>
      <xdr:colOff>19050</xdr:colOff>
      <xdr:row>17</xdr:row>
      <xdr:rowOff>723900</xdr:rowOff>
    </xdr:to>
    <xdr:pic>
      <xdr:nvPicPr>
        <xdr:cNvPr id="56" name="Imagen 55">
          <a:extLst>
            <a:ext uri="{FF2B5EF4-FFF2-40B4-BE49-F238E27FC236}">
              <a16:creationId xmlns:a16="http://schemas.microsoft.com/office/drawing/2014/main" id="{F1485B2F-60F7-47E2-BB8D-1736DB514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488150" y="8324850"/>
          <a:ext cx="361950" cy="2133600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9</xdr:row>
      <xdr:rowOff>647700</xdr:rowOff>
    </xdr:from>
    <xdr:to>
      <xdr:col>14</xdr:col>
      <xdr:colOff>361950</xdr:colOff>
      <xdr:row>22</xdr:row>
      <xdr:rowOff>619126</xdr:rowOff>
    </xdr:to>
    <xdr:cxnSp macro="">
      <xdr:nvCxnSpPr>
        <xdr:cNvPr id="59" name="Straight Arrow Connector 110">
          <a:extLst>
            <a:ext uri="{FF2B5EF4-FFF2-40B4-BE49-F238E27FC236}">
              <a16:creationId xmlns:a16="http://schemas.microsoft.com/office/drawing/2014/main" id="{BACB0330-486F-4C96-8494-27F3C1C88C6B}"/>
            </a:ext>
          </a:extLst>
        </xdr:cNvPr>
        <xdr:cNvCxnSpPr/>
      </xdr:nvCxnSpPr>
      <xdr:spPr>
        <a:xfrm flipV="1">
          <a:off x="9410700" y="6724650"/>
          <a:ext cx="361950" cy="562927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34</xdr:col>
      <xdr:colOff>-1</xdr:colOff>
      <xdr:row>12</xdr:row>
      <xdr:rowOff>533400</xdr:rowOff>
    </xdr:from>
    <xdr:to>
      <xdr:col>35</xdr:col>
      <xdr:colOff>108381</xdr:colOff>
      <xdr:row>17</xdr:row>
      <xdr:rowOff>624993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B97CACDB-03FE-491F-8213-0F6B5C446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802849" y="8229600"/>
          <a:ext cx="489382" cy="2129943"/>
        </a:xfrm>
        <a:prstGeom prst="rect">
          <a:avLst/>
        </a:prstGeom>
      </xdr:spPr>
    </xdr:pic>
    <xdr:clientData/>
  </xdr:twoCellAnchor>
  <xdr:twoCellAnchor>
    <xdr:from>
      <xdr:col>24</xdr:col>
      <xdr:colOff>5442</xdr:colOff>
      <xdr:row>9</xdr:row>
      <xdr:rowOff>557892</xdr:rowOff>
    </xdr:from>
    <xdr:to>
      <xdr:col>25</xdr:col>
      <xdr:colOff>19049</xdr:colOff>
      <xdr:row>12</xdr:row>
      <xdr:rowOff>605517</xdr:rowOff>
    </xdr:to>
    <xdr:cxnSp macro="">
      <xdr:nvCxnSpPr>
        <xdr:cNvPr id="62" name="Straight Arrow Connector 110">
          <a:extLst>
            <a:ext uri="{FF2B5EF4-FFF2-40B4-BE49-F238E27FC236}">
              <a16:creationId xmlns:a16="http://schemas.microsoft.com/office/drawing/2014/main" id="{B0BFC89F-F395-47E3-8BF1-49B0FE4C38FE}"/>
            </a:ext>
          </a:extLst>
        </xdr:cNvPr>
        <xdr:cNvCxnSpPr/>
      </xdr:nvCxnSpPr>
      <xdr:spPr>
        <a:xfrm flipV="1">
          <a:off x="16021049" y="6545035"/>
          <a:ext cx="394607" cy="165326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22</xdr:row>
      <xdr:rowOff>581891</xdr:rowOff>
    </xdr:from>
    <xdr:to>
      <xdr:col>35</xdr:col>
      <xdr:colOff>120073</xdr:colOff>
      <xdr:row>26</xdr:row>
      <xdr:rowOff>65810</xdr:rowOff>
    </xdr:to>
    <xdr:cxnSp macro="">
      <xdr:nvCxnSpPr>
        <xdr:cNvPr id="2" name="Straight Arrow Connector 110">
          <a:extLst>
            <a:ext uri="{FF2B5EF4-FFF2-40B4-BE49-F238E27FC236}">
              <a16:creationId xmlns:a16="http://schemas.microsoft.com/office/drawing/2014/main" id="{2F3C4449-34E3-447E-B8A4-53E5DE2431EA}"/>
            </a:ext>
          </a:extLst>
        </xdr:cNvPr>
        <xdr:cNvCxnSpPr/>
      </xdr:nvCxnSpPr>
      <xdr:spPr>
        <a:xfrm>
          <a:off x="23358764" y="11291455"/>
          <a:ext cx="508000" cy="12573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</xdr:row>
      <xdr:rowOff>640773</xdr:rowOff>
    </xdr:from>
    <xdr:to>
      <xdr:col>5</xdr:col>
      <xdr:colOff>12810</xdr:colOff>
      <xdr:row>17</xdr:row>
      <xdr:rowOff>641725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39823754-B4A2-4076-968C-A28B5AE7C30C}"/>
            </a:ext>
          </a:extLst>
        </xdr:cNvPr>
        <xdr:cNvCxnSpPr/>
      </xdr:nvCxnSpPr>
      <xdr:spPr>
        <a:xfrm>
          <a:off x="2857500" y="9559637"/>
          <a:ext cx="393810" cy="952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381000</xdr:colOff>
      <xdr:row>6</xdr:row>
      <xdr:rowOff>587375</xdr:rowOff>
    </xdr:from>
    <xdr:to>
      <xdr:col>9</xdr:col>
      <xdr:colOff>378732</xdr:colOff>
      <xdr:row>6</xdr:row>
      <xdr:rowOff>587375</xdr:rowOff>
    </xdr:to>
    <xdr:cxnSp macro="">
      <xdr:nvCxnSpPr>
        <xdr:cNvPr id="10" name="Straight Arrow Connector 110">
          <a:extLst>
            <a:ext uri="{FF2B5EF4-FFF2-40B4-BE49-F238E27FC236}">
              <a16:creationId xmlns:a16="http://schemas.microsoft.com/office/drawing/2014/main" id="{7DC51F13-DA41-4FCC-8342-32DA6DF71568}"/>
            </a:ext>
          </a:extLst>
        </xdr:cNvPr>
        <xdr:cNvCxnSpPr/>
      </xdr:nvCxnSpPr>
      <xdr:spPr>
        <a:xfrm>
          <a:off x="6127750" y="4238625"/>
          <a:ext cx="394607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17</xdr:row>
      <xdr:rowOff>647700</xdr:rowOff>
    </xdr:from>
    <xdr:to>
      <xdr:col>9</xdr:col>
      <xdr:colOff>371475</xdr:colOff>
      <xdr:row>22</xdr:row>
      <xdr:rowOff>774700</xdr:rowOff>
    </xdr:to>
    <xdr:cxnSp macro="">
      <xdr:nvCxnSpPr>
        <xdr:cNvPr id="28" name="Straight Arrow Connector 110">
          <a:extLst>
            <a:ext uri="{FF2B5EF4-FFF2-40B4-BE49-F238E27FC236}">
              <a16:creationId xmlns:a16="http://schemas.microsoft.com/office/drawing/2014/main" id="{6256AF11-0B1C-4B37-8D15-2DD2DD5D0602}"/>
            </a:ext>
          </a:extLst>
        </xdr:cNvPr>
        <xdr:cNvCxnSpPr/>
      </xdr:nvCxnSpPr>
      <xdr:spPr>
        <a:xfrm>
          <a:off x="6153150" y="9521825"/>
          <a:ext cx="361950" cy="21113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317500</xdr:colOff>
      <xdr:row>17</xdr:row>
      <xdr:rowOff>587375</xdr:rowOff>
    </xdr:from>
    <xdr:to>
      <xdr:col>15</xdr:col>
      <xdr:colOff>63500</xdr:colOff>
      <xdr:row>22</xdr:row>
      <xdr:rowOff>698500</xdr:rowOff>
    </xdr:to>
    <xdr:cxnSp macro="">
      <xdr:nvCxnSpPr>
        <xdr:cNvPr id="33" name="Straight Arrow Connector 110">
          <a:extLst>
            <a:ext uri="{FF2B5EF4-FFF2-40B4-BE49-F238E27FC236}">
              <a16:creationId xmlns:a16="http://schemas.microsoft.com/office/drawing/2014/main" id="{C14550F3-F92E-4686-8F5C-59B5E6C2E916}"/>
            </a:ext>
          </a:extLst>
        </xdr:cNvPr>
        <xdr:cNvCxnSpPr/>
      </xdr:nvCxnSpPr>
      <xdr:spPr>
        <a:xfrm>
          <a:off x="9334500" y="9461500"/>
          <a:ext cx="619125" cy="2095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rmando Echeverria" id="{A6215D2E-3914-4FAA-9932-8D67A065368D}" userId="0e534694dce2db54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3" dT="2019-10-24T07:12:58.23" personId="{A6215D2E-3914-4FAA-9932-8D67A065368D}" id="{66C59ECD-5380-4FCF-818A-95467FACD1E8}">
    <text>Si es de CIencias humanas debe ser Ética y valores</text>
  </threadedComment>
  <threadedComment ref="AK31" dT="2019-10-24T07:12:19.90" personId="{A6215D2E-3914-4FAA-9932-8D67A065368D}" id="{7B55F311-063E-406B-A313-ADA8D482B851}">
    <text>Deben ser 18 horas de docencia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57"/>
  <sheetViews>
    <sheetView tabSelected="1" zoomScale="60" zoomScaleNormal="60" zoomScaleSheetLayoutView="50" zoomScalePageLayoutView="70" workbookViewId="0">
      <selection activeCell="P7" sqref="P7:S7"/>
    </sheetView>
  </sheetViews>
  <sheetFormatPr baseColWidth="10" defaultColWidth="11.42578125" defaultRowHeight="18.75" x14ac:dyDescent="0.25"/>
  <cols>
    <col min="1" max="1" width="25.7109375" style="7" customWidth="1"/>
    <col min="2" max="5" width="5.7109375" style="7" customWidth="1"/>
    <col min="6" max="6" width="25.7109375" style="7" customWidth="1"/>
    <col min="7" max="10" width="6" style="7" customWidth="1"/>
    <col min="11" max="11" width="25.7109375" style="1" customWidth="1"/>
    <col min="12" max="14" width="5.7109375" style="1" customWidth="1"/>
    <col min="15" max="15" width="7.42578125" style="1" customWidth="1"/>
    <col min="16" max="16" width="25.7109375" style="1" customWidth="1"/>
    <col min="17" max="18" width="5.7109375" style="1" customWidth="1"/>
    <col min="19" max="19" width="5.42578125" style="1" bestFit="1" customWidth="1"/>
    <col min="20" max="20" width="5.7109375" style="1" customWidth="1"/>
    <col min="21" max="21" width="25.7109375" style="1" customWidth="1"/>
    <col min="22" max="23" width="5.7109375" style="1" customWidth="1"/>
    <col min="24" max="24" width="8" style="1" customWidth="1"/>
    <col min="25" max="25" width="5.7109375" style="1" customWidth="1"/>
    <col min="26" max="26" width="25.7109375" style="1" customWidth="1"/>
    <col min="27" max="28" width="5.7109375" style="1" customWidth="1"/>
    <col min="29" max="29" width="8.28515625" style="1" customWidth="1"/>
    <col min="30" max="30" width="5.7109375" style="1" customWidth="1"/>
    <col min="31" max="31" width="27.42578125" style="1" customWidth="1"/>
    <col min="32" max="35" width="5.7109375" style="1" customWidth="1"/>
    <col min="36" max="36" width="28.5703125" style="1" customWidth="1"/>
    <col min="37" max="40" width="5.7109375" style="1" customWidth="1"/>
    <col min="41" max="42" width="7.140625" style="1" customWidth="1"/>
    <col min="43" max="16384" width="11.42578125" style="1"/>
  </cols>
  <sheetData>
    <row r="1" spans="1:40" ht="15.75" customHeight="1" x14ac:dyDescent="0.25">
      <c r="A1" s="107" t="s">
        <v>0</v>
      </c>
      <c r="B1" s="108"/>
      <c r="C1" s="108"/>
      <c r="D1" s="108"/>
      <c r="E1" s="109"/>
      <c r="F1" s="108" t="s">
        <v>1</v>
      </c>
      <c r="G1" s="108"/>
      <c r="H1" s="108"/>
      <c r="I1" s="108"/>
      <c r="J1" s="109"/>
      <c r="K1" s="110" t="s">
        <v>2</v>
      </c>
      <c r="L1" s="111"/>
      <c r="M1" s="111"/>
      <c r="N1" s="111"/>
      <c r="O1" s="112"/>
      <c r="P1" s="110" t="s">
        <v>3</v>
      </c>
      <c r="Q1" s="111"/>
      <c r="R1" s="111"/>
      <c r="S1" s="111"/>
      <c r="T1" s="112"/>
      <c r="U1" s="110" t="s">
        <v>4</v>
      </c>
      <c r="V1" s="111"/>
      <c r="W1" s="111"/>
      <c r="X1" s="111"/>
      <c r="Y1" s="112"/>
      <c r="Z1" s="110" t="s">
        <v>5</v>
      </c>
      <c r="AA1" s="111"/>
      <c r="AB1" s="111"/>
      <c r="AC1" s="111"/>
      <c r="AD1" s="112"/>
      <c r="AE1" s="110" t="s">
        <v>6</v>
      </c>
      <c r="AF1" s="111"/>
      <c r="AG1" s="111"/>
      <c r="AH1" s="111"/>
      <c r="AI1" s="112"/>
      <c r="AJ1" s="110" t="s">
        <v>7</v>
      </c>
      <c r="AK1" s="111"/>
      <c r="AL1" s="111"/>
      <c r="AM1" s="111"/>
      <c r="AN1" s="112"/>
    </row>
    <row r="2" spans="1:40" ht="5.25" customHeight="1" thickBot="1" x14ac:dyDescent="0.3">
      <c r="A2" s="51"/>
      <c r="B2" s="52"/>
      <c r="C2" s="52"/>
      <c r="D2" s="52"/>
      <c r="E2" s="53"/>
      <c r="F2" s="52"/>
      <c r="G2" s="52"/>
      <c r="H2" s="52"/>
      <c r="I2" s="52"/>
      <c r="J2" s="53"/>
      <c r="K2" s="22"/>
      <c r="L2" s="46"/>
      <c r="M2" s="46"/>
      <c r="N2" s="46"/>
      <c r="O2" s="23"/>
      <c r="P2" s="22"/>
      <c r="Q2" s="46"/>
      <c r="R2" s="46"/>
      <c r="S2" s="46"/>
      <c r="T2" s="23"/>
      <c r="U2" s="22"/>
      <c r="V2" s="46"/>
      <c r="W2" s="46"/>
      <c r="X2" s="46"/>
      <c r="Y2" s="23"/>
      <c r="Z2" s="22"/>
      <c r="AA2" s="46"/>
      <c r="AB2" s="46"/>
      <c r="AC2" s="46"/>
      <c r="AD2" s="23"/>
      <c r="AE2" s="22"/>
      <c r="AF2" s="46"/>
      <c r="AG2" s="46"/>
      <c r="AH2" s="46"/>
      <c r="AI2" s="23"/>
      <c r="AJ2" s="22"/>
      <c r="AK2" s="46"/>
      <c r="AL2" s="46"/>
      <c r="AM2" s="46"/>
      <c r="AN2" s="23"/>
    </row>
    <row r="3" spans="1:40" ht="6.75" customHeight="1" thickBot="1" x14ac:dyDescent="0.3">
      <c r="A3" s="20"/>
      <c r="B3" s="49"/>
      <c r="C3" s="49"/>
      <c r="D3" s="49"/>
      <c r="E3" s="169"/>
      <c r="F3" s="49"/>
      <c r="G3" s="49"/>
      <c r="H3" s="49"/>
      <c r="I3" s="49"/>
      <c r="J3" s="169"/>
      <c r="K3" s="17"/>
      <c r="L3" s="50"/>
      <c r="M3" s="50"/>
      <c r="N3" s="50"/>
      <c r="O3" s="119"/>
      <c r="P3" s="17"/>
      <c r="Q3" s="50"/>
      <c r="R3" s="50"/>
      <c r="S3" s="50"/>
      <c r="T3" s="119"/>
      <c r="U3" s="17"/>
      <c r="V3" s="50"/>
      <c r="W3" s="50"/>
      <c r="X3" s="50"/>
      <c r="Y3" s="119"/>
      <c r="Z3" s="17"/>
      <c r="AA3" s="50"/>
      <c r="AB3" s="50"/>
      <c r="AC3" s="50"/>
      <c r="AD3" s="119"/>
      <c r="AE3" s="17"/>
      <c r="AF3" s="50"/>
      <c r="AG3" s="50"/>
      <c r="AH3" s="50"/>
      <c r="AI3" s="119"/>
      <c r="AJ3" s="17"/>
      <c r="AK3" s="50"/>
      <c r="AL3" s="50"/>
      <c r="AM3" s="50"/>
      <c r="AN3" s="119"/>
    </row>
    <row r="4" spans="1:40" s="42" customFormat="1" ht="93.75" customHeight="1" x14ac:dyDescent="0.25">
      <c r="A4" s="206" t="s">
        <v>8</v>
      </c>
      <c r="B4" s="207"/>
      <c r="C4" s="207"/>
      <c r="D4" s="208"/>
      <c r="E4" s="170"/>
      <c r="F4" s="139" t="s">
        <v>9</v>
      </c>
      <c r="G4" s="140"/>
      <c r="H4" s="140"/>
      <c r="I4" s="141"/>
      <c r="J4" s="170"/>
      <c r="K4" s="123" t="s">
        <v>10</v>
      </c>
      <c r="L4" s="124"/>
      <c r="M4" s="124"/>
      <c r="N4" s="138"/>
      <c r="O4" s="120"/>
      <c r="P4" s="123" t="s">
        <v>11</v>
      </c>
      <c r="Q4" s="124"/>
      <c r="R4" s="124"/>
      <c r="S4" s="138"/>
      <c r="T4" s="120"/>
      <c r="U4" s="139" t="s">
        <v>12</v>
      </c>
      <c r="V4" s="140"/>
      <c r="W4" s="140"/>
      <c r="X4" s="141"/>
      <c r="Y4" s="120"/>
      <c r="Z4" s="139" t="s">
        <v>13</v>
      </c>
      <c r="AA4" s="140"/>
      <c r="AB4" s="140"/>
      <c r="AC4" s="141"/>
      <c r="AD4" s="120"/>
      <c r="AE4" s="123" t="s">
        <v>14</v>
      </c>
      <c r="AF4" s="124"/>
      <c r="AG4" s="124"/>
      <c r="AH4" s="125"/>
      <c r="AI4" s="120"/>
      <c r="AJ4" s="123" t="s">
        <v>15</v>
      </c>
      <c r="AK4" s="124"/>
      <c r="AL4" s="124"/>
      <c r="AM4" s="125"/>
      <c r="AN4" s="120"/>
    </row>
    <row r="5" spans="1:40" ht="15.75" customHeight="1" x14ac:dyDescent="0.25">
      <c r="A5" s="45" t="s">
        <v>16</v>
      </c>
      <c r="B5" s="13">
        <v>3</v>
      </c>
      <c r="C5" s="13">
        <v>0</v>
      </c>
      <c r="D5" s="15">
        <v>3</v>
      </c>
      <c r="E5" s="170"/>
      <c r="F5" s="45" t="s">
        <v>17</v>
      </c>
      <c r="G5" s="13">
        <v>3</v>
      </c>
      <c r="H5" s="13">
        <v>0</v>
      </c>
      <c r="I5" s="15">
        <v>3</v>
      </c>
      <c r="J5" s="170"/>
      <c r="K5" s="45" t="s">
        <v>18</v>
      </c>
      <c r="L5" s="13">
        <v>3</v>
      </c>
      <c r="M5" s="13">
        <v>0</v>
      </c>
      <c r="N5" s="15">
        <v>3</v>
      </c>
      <c r="O5" s="120"/>
      <c r="P5" s="45" t="s">
        <v>19</v>
      </c>
      <c r="Q5" s="13">
        <v>3</v>
      </c>
      <c r="R5" s="13">
        <v>0</v>
      </c>
      <c r="S5" s="15">
        <v>3</v>
      </c>
      <c r="T5" s="120"/>
      <c r="U5" s="45" t="s">
        <v>20</v>
      </c>
      <c r="V5" s="13">
        <v>3</v>
      </c>
      <c r="W5" s="13">
        <v>0</v>
      </c>
      <c r="X5" s="15">
        <v>3</v>
      </c>
      <c r="Y5" s="120"/>
      <c r="Z5" s="45" t="s">
        <v>21</v>
      </c>
      <c r="AA5" s="13">
        <v>3</v>
      </c>
      <c r="AB5" s="13">
        <v>3</v>
      </c>
      <c r="AC5" s="15">
        <v>3</v>
      </c>
      <c r="AD5" s="120"/>
      <c r="AE5" s="45" t="s">
        <v>22</v>
      </c>
      <c r="AF5" s="13">
        <v>3</v>
      </c>
      <c r="AG5" s="13">
        <v>0</v>
      </c>
      <c r="AH5" s="54">
        <v>6</v>
      </c>
      <c r="AI5" s="120"/>
      <c r="AJ5" s="45" t="s">
        <v>23</v>
      </c>
      <c r="AK5" s="13">
        <v>3</v>
      </c>
      <c r="AL5" s="13">
        <v>0</v>
      </c>
      <c r="AM5" s="54">
        <v>3</v>
      </c>
      <c r="AN5" s="120"/>
    </row>
    <row r="6" spans="1:40" ht="15.75" customHeight="1" x14ac:dyDescent="0.25">
      <c r="A6" s="45" t="s">
        <v>24</v>
      </c>
      <c r="B6" s="133">
        <f>(B5+C5+D5)*16</f>
        <v>96</v>
      </c>
      <c r="C6" s="133"/>
      <c r="D6" s="134"/>
      <c r="E6" s="170"/>
      <c r="F6" s="45" t="s">
        <v>24</v>
      </c>
      <c r="G6" s="133">
        <f>(G5+H5+I5)*16</f>
        <v>96</v>
      </c>
      <c r="H6" s="133"/>
      <c r="I6" s="134"/>
      <c r="J6" s="170"/>
      <c r="K6" s="45" t="s">
        <v>24</v>
      </c>
      <c r="L6" s="133">
        <f>(L5+M5+N5)*16</f>
        <v>96</v>
      </c>
      <c r="M6" s="133"/>
      <c r="N6" s="134"/>
      <c r="O6" s="120"/>
      <c r="P6" s="45" t="s">
        <v>24</v>
      </c>
      <c r="Q6" s="133">
        <f>(Q5+R5+S5)*16</f>
        <v>96</v>
      </c>
      <c r="R6" s="133"/>
      <c r="S6" s="134"/>
      <c r="T6" s="120"/>
      <c r="U6" s="45" t="s">
        <v>24</v>
      </c>
      <c r="V6" s="133">
        <f>(V5+W5+X5)*16</f>
        <v>96</v>
      </c>
      <c r="W6" s="133"/>
      <c r="X6" s="134"/>
      <c r="Y6" s="120"/>
      <c r="Z6" s="45" t="s">
        <v>24</v>
      </c>
      <c r="AA6" s="133">
        <f>(AA5+AB5+AC5)*16</f>
        <v>144</v>
      </c>
      <c r="AB6" s="133"/>
      <c r="AC6" s="134"/>
      <c r="AD6" s="120"/>
      <c r="AE6" s="45" t="s">
        <v>24</v>
      </c>
      <c r="AF6" s="133">
        <f>(AF5+AG5+AH5)*16</f>
        <v>144</v>
      </c>
      <c r="AG6" s="133"/>
      <c r="AH6" s="137"/>
      <c r="AI6" s="120"/>
      <c r="AJ6" s="45" t="s">
        <v>24</v>
      </c>
      <c r="AK6" s="133">
        <f>(AK5+AL5+AM5)*16</f>
        <v>96</v>
      </c>
      <c r="AL6" s="133"/>
      <c r="AM6" s="137"/>
      <c r="AN6" s="120"/>
    </row>
    <row r="7" spans="1:40" s="42" customFormat="1" ht="93.75" customHeight="1" x14ac:dyDescent="0.25">
      <c r="A7" s="126" t="s">
        <v>25</v>
      </c>
      <c r="B7" s="127"/>
      <c r="C7" s="127"/>
      <c r="D7" s="129"/>
      <c r="E7" s="170"/>
      <c r="F7" s="116" t="s">
        <v>26</v>
      </c>
      <c r="G7" s="117"/>
      <c r="H7" s="117"/>
      <c r="I7" s="118"/>
      <c r="J7" s="170"/>
      <c r="K7" s="113" t="s">
        <v>27</v>
      </c>
      <c r="L7" s="114"/>
      <c r="M7" s="114"/>
      <c r="N7" s="115"/>
      <c r="O7" s="120"/>
      <c r="P7" s="116" t="s">
        <v>28</v>
      </c>
      <c r="Q7" s="117"/>
      <c r="R7" s="117"/>
      <c r="S7" s="118"/>
      <c r="T7" s="120"/>
      <c r="U7" s="113" t="s">
        <v>29</v>
      </c>
      <c r="V7" s="114"/>
      <c r="W7" s="114"/>
      <c r="X7" s="115"/>
      <c r="Y7" s="120"/>
      <c r="Z7" s="144" t="s">
        <v>30</v>
      </c>
      <c r="AA7" s="145"/>
      <c r="AB7" s="145"/>
      <c r="AC7" s="146"/>
      <c r="AD7" s="120"/>
      <c r="AE7" s="126" t="s">
        <v>31</v>
      </c>
      <c r="AF7" s="127"/>
      <c r="AG7" s="127"/>
      <c r="AH7" s="128"/>
      <c r="AI7" s="120"/>
      <c r="AJ7" s="126" t="s">
        <v>32</v>
      </c>
      <c r="AK7" s="127"/>
      <c r="AL7" s="127"/>
      <c r="AM7" s="128"/>
      <c r="AN7" s="120"/>
    </row>
    <row r="8" spans="1:40" ht="15.75" customHeight="1" x14ac:dyDescent="0.25">
      <c r="A8" s="44" t="s">
        <v>33</v>
      </c>
      <c r="B8" s="12">
        <v>3</v>
      </c>
      <c r="C8" s="12">
        <v>0</v>
      </c>
      <c r="D8" s="11">
        <v>6</v>
      </c>
      <c r="E8" s="170"/>
      <c r="F8" s="44" t="s">
        <v>34</v>
      </c>
      <c r="G8" s="12">
        <v>3</v>
      </c>
      <c r="H8" s="12">
        <v>0</v>
      </c>
      <c r="I8" s="11">
        <v>6</v>
      </c>
      <c r="J8" s="170"/>
      <c r="K8" s="24" t="s">
        <v>35</v>
      </c>
      <c r="L8" s="12">
        <v>3</v>
      </c>
      <c r="M8" s="12">
        <v>0</v>
      </c>
      <c r="N8" s="11">
        <v>3</v>
      </c>
      <c r="O8" s="120"/>
      <c r="P8" s="44" t="s">
        <v>36</v>
      </c>
      <c r="Q8" s="12">
        <v>3</v>
      </c>
      <c r="R8" s="12">
        <v>0</v>
      </c>
      <c r="S8" s="11">
        <v>3</v>
      </c>
      <c r="T8" s="120"/>
      <c r="U8" s="45" t="s">
        <v>37</v>
      </c>
      <c r="V8" s="13">
        <v>3</v>
      </c>
      <c r="W8" s="13">
        <v>0</v>
      </c>
      <c r="X8" s="15">
        <v>3</v>
      </c>
      <c r="Y8" s="120"/>
      <c r="Z8" s="45" t="s">
        <v>38</v>
      </c>
      <c r="AA8" s="13">
        <v>3</v>
      </c>
      <c r="AB8" s="13">
        <v>3</v>
      </c>
      <c r="AC8" s="15">
        <v>3</v>
      </c>
      <c r="AD8" s="120"/>
      <c r="AE8" s="45" t="s">
        <v>39</v>
      </c>
      <c r="AF8" s="13">
        <v>3</v>
      </c>
      <c r="AG8" s="13">
        <v>0</v>
      </c>
      <c r="AH8" s="54">
        <v>3</v>
      </c>
      <c r="AI8" s="120"/>
      <c r="AJ8" s="45" t="s">
        <v>40</v>
      </c>
      <c r="AK8" s="13">
        <v>3</v>
      </c>
      <c r="AL8" s="13">
        <v>0</v>
      </c>
      <c r="AM8" s="54">
        <v>0</v>
      </c>
      <c r="AN8" s="120"/>
    </row>
    <row r="9" spans="1:40" ht="15.75" customHeight="1" x14ac:dyDescent="0.25">
      <c r="A9" s="44" t="s">
        <v>24</v>
      </c>
      <c r="B9" s="149">
        <f>(B8+C8+D8)*16</f>
        <v>144</v>
      </c>
      <c r="C9" s="149"/>
      <c r="D9" s="150"/>
      <c r="E9" s="170"/>
      <c r="F9" s="44" t="s">
        <v>24</v>
      </c>
      <c r="G9" s="149">
        <f>(G8+H8+I8)*16</f>
        <v>144</v>
      </c>
      <c r="H9" s="149"/>
      <c r="I9" s="150"/>
      <c r="J9" s="170"/>
      <c r="K9" s="44" t="s">
        <v>24</v>
      </c>
      <c r="L9" s="149">
        <f>(L8+M8+N8)*16</f>
        <v>96</v>
      </c>
      <c r="M9" s="149"/>
      <c r="N9" s="150"/>
      <c r="O9" s="120"/>
      <c r="P9" s="44" t="s">
        <v>24</v>
      </c>
      <c r="Q9" s="149">
        <f>(Q8+R8+S8)*16</f>
        <v>96</v>
      </c>
      <c r="R9" s="149"/>
      <c r="S9" s="150"/>
      <c r="T9" s="120"/>
      <c r="U9" s="45" t="s">
        <v>24</v>
      </c>
      <c r="V9" s="133">
        <f>(V8+W8+X8)*16</f>
        <v>96</v>
      </c>
      <c r="W9" s="133"/>
      <c r="X9" s="134"/>
      <c r="Y9" s="120"/>
      <c r="Z9" s="45" t="s">
        <v>24</v>
      </c>
      <c r="AA9" s="133">
        <f>(AA8+AB8+AC8)*16</f>
        <v>144</v>
      </c>
      <c r="AB9" s="133"/>
      <c r="AC9" s="134"/>
      <c r="AD9" s="120"/>
      <c r="AE9" s="45" t="s">
        <v>24</v>
      </c>
      <c r="AF9" s="133">
        <f>(AF8+AG8+AH8)*16</f>
        <v>96</v>
      </c>
      <c r="AG9" s="133"/>
      <c r="AH9" s="137"/>
      <c r="AI9" s="120"/>
      <c r="AJ9" s="45" t="s">
        <v>24</v>
      </c>
      <c r="AK9" s="133">
        <f>(AK8+AL8+AM8)*16</f>
        <v>48</v>
      </c>
      <c r="AL9" s="133"/>
      <c r="AM9" s="137"/>
      <c r="AN9" s="120"/>
    </row>
    <row r="10" spans="1:40" s="42" customFormat="1" ht="93.75" customHeight="1" x14ac:dyDescent="0.25">
      <c r="A10" s="116" t="s">
        <v>41</v>
      </c>
      <c r="B10" s="117"/>
      <c r="C10" s="117"/>
      <c r="D10" s="118"/>
      <c r="E10" s="170"/>
      <c r="F10" s="116" t="s">
        <v>42</v>
      </c>
      <c r="G10" s="117"/>
      <c r="H10" s="117"/>
      <c r="I10" s="118"/>
      <c r="J10" s="170"/>
      <c r="K10" s="116" t="s">
        <v>43</v>
      </c>
      <c r="L10" s="117"/>
      <c r="M10" s="117"/>
      <c r="N10" s="118"/>
      <c r="O10" s="120"/>
      <c r="P10" s="113" t="s">
        <v>44</v>
      </c>
      <c r="Q10" s="114"/>
      <c r="R10" s="114"/>
      <c r="S10" s="115"/>
      <c r="T10" s="120"/>
      <c r="U10" s="116" t="s">
        <v>45</v>
      </c>
      <c r="V10" s="117"/>
      <c r="W10" s="117"/>
      <c r="X10" s="118"/>
      <c r="Y10" s="120"/>
      <c r="Z10" s="151" t="s">
        <v>46</v>
      </c>
      <c r="AA10" s="152"/>
      <c r="AB10" s="152"/>
      <c r="AC10" s="153"/>
      <c r="AD10" s="120"/>
      <c r="AE10" s="116" t="s">
        <v>47</v>
      </c>
      <c r="AF10" s="117"/>
      <c r="AG10" s="117"/>
      <c r="AH10" s="162"/>
      <c r="AI10" s="120"/>
      <c r="AJ10" s="126" t="s">
        <v>48</v>
      </c>
      <c r="AK10" s="127"/>
      <c r="AL10" s="127"/>
      <c r="AM10" s="128"/>
      <c r="AN10" s="120"/>
    </row>
    <row r="11" spans="1:40" ht="15.75" customHeight="1" x14ac:dyDescent="0.25">
      <c r="A11" s="44" t="s">
        <v>49</v>
      </c>
      <c r="B11" s="12">
        <v>3</v>
      </c>
      <c r="C11" s="12">
        <v>1</v>
      </c>
      <c r="D11" s="11">
        <v>5</v>
      </c>
      <c r="E11" s="170"/>
      <c r="F11" s="44" t="s">
        <v>50</v>
      </c>
      <c r="G11" s="12">
        <v>3</v>
      </c>
      <c r="H11" s="12">
        <v>0</v>
      </c>
      <c r="I11" s="11">
        <v>6</v>
      </c>
      <c r="J11" s="170"/>
      <c r="K11" s="44" t="s">
        <v>51</v>
      </c>
      <c r="L11" s="12">
        <v>3</v>
      </c>
      <c r="M11" s="12">
        <v>1</v>
      </c>
      <c r="N11" s="11">
        <v>5</v>
      </c>
      <c r="O11" s="120"/>
      <c r="P11" s="44" t="s">
        <v>52</v>
      </c>
      <c r="Q11" s="12">
        <v>3</v>
      </c>
      <c r="R11" s="12">
        <v>0</v>
      </c>
      <c r="S11" s="11">
        <v>0</v>
      </c>
      <c r="T11" s="120"/>
      <c r="U11" s="45" t="s">
        <v>53</v>
      </c>
      <c r="V11" s="13">
        <v>3</v>
      </c>
      <c r="W11" s="13">
        <v>0</v>
      </c>
      <c r="X11" s="15">
        <v>6</v>
      </c>
      <c r="Y11" s="120"/>
      <c r="Z11" s="45" t="s">
        <v>54</v>
      </c>
      <c r="AA11" s="13">
        <v>3</v>
      </c>
      <c r="AB11" s="13">
        <v>1</v>
      </c>
      <c r="AC11" s="15">
        <v>2</v>
      </c>
      <c r="AD11" s="120"/>
      <c r="AE11" s="45" t="s">
        <v>55</v>
      </c>
      <c r="AF11" s="13">
        <v>3</v>
      </c>
      <c r="AG11" s="13">
        <v>0</v>
      </c>
      <c r="AH11" s="54">
        <v>6</v>
      </c>
      <c r="AI11" s="120"/>
      <c r="AJ11" s="45" t="s">
        <v>56</v>
      </c>
      <c r="AK11" s="13">
        <v>3</v>
      </c>
      <c r="AL11" s="13">
        <v>0</v>
      </c>
      <c r="AM11" s="54">
        <v>3</v>
      </c>
      <c r="AN11" s="120"/>
    </row>
    <row r="12" spans="1:40" ht="15.75" customHeight="1" x14ac:dyDescent="0.25">
      <c r="A12" s="44" t="s">
        <v>24</v>
      </c>
      <c r="B12" s="149">
        <f>(B11+C11+D11)*16</f>
        <v>144</v>
      </c>
      <c r="C12" s="149"/>
      <c r="D12" s="150"/>
      <c r="E12" s="170"/>
      <c r="F12" s="44" t="s">
        <v>24</v>
      </c>
      <c r="G12" s="149">
        <f>(G11+H11+I11)*16</f>
        <v>144</v>
      </c>
      <c r="H12" s="149"/>
      <c r="I12" s="150"/>
      <c r="J12" s="170"/>
      <c r="K12" s="44" t="s">
        <v>24</v>
      </c>
      <c r="L12" s="149">
        <f>(L11+M11+N11)*16</f>
        <v>144</v>
      </c>
      <c r="M12" s="149"/>
      <c r="N12" s="150"/>
      <c r="O12" s="120"/>
      <c r="P12" s="44" t="s">
        <v>24</v>
      </c>
      <c r="Q12" s="149">
        <f>(Q11+R11+S11)*16</f>
        <v>48</v>
      </c>
      <c r="R12" s="149"/>
      <c r="S12" s="150"/>
      <c r="T12" s="120"/>
      <c r="U12" s="45" t="s">
        <v>24</v>
      </c>
      <c r="V12" s="133">
        <f>(V11+W11+X11)*16</f>
        <v>144</v>
      </c>
      <c r="W12" s="133"/>
      <c r="X12" s="134"/>
      <c r="Y12" s="120"/>
      <c r="Z12" s="45" t="s">
        <v>24</v>
      </c>
      <c r="AA12" s="133">
        <f>(AA11+AB11+AC11)*16</f>
        <v>96</v>
      </c>
      <c r="AB12" s="133"/>
      <c r="AC12" s="134"/>
      <c r="AD12" s="120"/>
      <c r="AE12" s="45" t="s">
        <v>24</v>
      </c>
      <c r="AF12" s="133">
        <f>(AF11+AG11+AH11)*16</f>
        <v>144</v>
      </c>
      <c r="AG12" s="133"/>
      <c r="AH12" s="137"/>
      <c r="AI12" s="120"/>
      <c r="AJ12" s="45" t="s">
        <v>24</v>
      </c>
      <c r="AK12" s="133">
        <f>(AK11+AL11+AM11)*16</f>
        <v>96</v>
      </c>
      <c r="AL12" s="133"/>
      <c r="AM12" s="137"/>
      <c r="AN12" s="120"/>
    </row>
    <row r="13" spans="1:40" s="42" customFormat="1" ht="93.75" customHeight="1" x14ac:dyDescent="0.25">
      <c r="A13" s="116" t="s">
        <v>57</v>
      </c>
      <c r="B13" s="117"/>
      <c r="C13" s="117"/>
      <c r="D13" s="118"/>
      <c r="E13" s="170"/>
      <c r="F13" s="126" t="s">
        <v>58</v>
      </c>
      <c r="G13" s="127"/>
      <c r="H13" s="127"/>
      <c r="I13" s="129"/>
      <c r="J13" s="170"/>
      <c r="K13" s="144" t="s">
        <v>59</v>
      </c>
      <c r="L13" s="145"/>
      <c r="M13" s="145"/>
      <c r="N13" s="146"/>
      <c r="O13" s="120"/>
      <c r="P13" s="126" t="s">
        <v>60</v>
      </c>
      <c r="Q13" s="127"/>
      <c r="R13" s="127"/>
      <c r="S13" s="129"/>
      <c r="T13" s="120"/>
      <c r="U13" s="126" t="s">
        <v>61</v>
      </c>
      <c r="V13" s="127"/>
      <c r="W13" s="127"/>
      <c r="X13" s="129"/>
      <c r="Y13" s="120"/>
      <c r="Z13" s="144" t="s">
        <v>62</v>
      </c>
      <c r="AA13" s="145"/>
      <c r="AB13" s="145"/>
      <c r="AC13" s="146"/>
      <c r="AD13" s="120"/>
      <c r="AE13" s="174" t="s">
        <v>63</v>
      </c>
      <c r="AF13" s="175"/>
      <c r="AG13" s="175"/>
      <c r="AH13" s="176"/>
      <c r="AI13" s="120"/>
      <c r="AJ13" s="126" t="s">
        <v>64</v>
      </c>
      <c r="AK13" s="127"/>
      <c r="AL13" s="127"/>
      <c r="AM13" s="128"/>
      <c r="AN13" s="120"/>
    </row>
    <row r="14" spans="1:40" ht="15.75" customHeight="1" x14ac:dyDescent="0.25">
      <c r="A14" s="45" t="s">
        <v>65</v>
      </c>
      <c r="B14" s="13">
        <v>3</v>
      </c>
      <c r="C14" s="13">
        <v>1</v>
      </c>
      <c r="D14" s="15">
        <v>5</v>
      </c>
      <c r="E14" s="170"/>
      <c r="F14" s="44" t="s">
        <v>66</v>
      </c>
      <c r="G14" s="12">
        <v>3</v>
      </c>
      <c r="H14" s="12">
        <v>1</v>
      </c>
      <c r="I14" s="11">
        <v>5</v>
      </c>
      <c r="J14" s="170"/>
      <c r="K14" s="14" t="s">
        <v>67</v>
      </c>
      <c r="L14" s="13">
        <v>3</v>
      </c>
      <c r="M14" s="13">
        <v>0</v>
      </c>
      <c r="N14" s="15">
        <v>6</v>
      </c>
      <c r="O14" s="120"/>
      <c r="P14" s="45" t="s">
        <v>68</v>
      </c>
      <c r="Q14" s="13">
        <v>3</v>
      </c>
      <c r="R14" s="13">
        <v>0</v>
      </c>
      <c r="S14" s="15">
        <v>4.5</v>
      </c>
      <c r="T14" s="120"/>
      <c r="U14" s="45" t="s">
        <v>69</v>
      </c>
      <c r="V14" s="13">
        <v>3</v>
      </c>
      <c r="W14" s="13">
        <v>0</v>
      </c>
      <c r="X14" s="15">
        <v>1.5</v>
      </c>
      <c r="Y14" s="120"/>
      <c r="Z14" s="45" t="s">
        <v>70</v>
      </c>
      <c r="AA14" s="13">
        <v>3</v>
      </c>
      <c r="AB14" s="13">
        <v>0</v>
      </c>
      <c r="AC14" s="15">
        <v>0</v>
      </c>
      <c r="AD14" s="120"/>
      <c r="AE14" s="45" t="s">
        <v>71</v>
      </c>
      <c r="AF14" s="13">
        <v>3</v>
      </c>
      <c r="AG14" s="13">
        <v>0</v>
      </c>
      <c r="AH14" s="54">
        <v>3</v>
      </c>
      <c r="AI14" s="120"/>
      <c r="AJ14" s="45" t="s">
        <v>72</v>
      </c>
      <c r="AK14" s="13">
        <v>2</v>
      </c>
      <c r="AL14" s="13">
        <v>1</v>
      </c>
      <c r="AM14" s="54">
        <v>3</v>
      </c>
      <c r="AN14" s="120"/>
    </row>
    <row r="15" spans="1:40" ht="15.75" customHeight="1" x14ac:dyDescent="0.25">
      <c r="A15" s="45" t="s">
        <v>24</v>
      </c>
      <c r="B15" s="133">
        <f>(B14+C14+D14)*16</f>
        <v>144</v>
      </c>
      <c r="C15" s="133"/>
      <c r="D15" s="134"/>
      <c r="E15" s="170"/>
      <c r="F15" s="44" t="s">
        <v>24</v>
      </c>
      <c r="G15" s="149">
        <f>(G14+H14+I14)*16</f>
        <v>144</v>
      </c>
      <c r="H15" s="149"/>
      <c r="I15" s="150"/>
      <c r="J15" s="170"/>
      <c r="K15" s="45" t="s">
        <v>24</v>
      </c>
      <c r="L15" s="133">
        <f>(L14+M14+N14)*16</f>
        <v>144</v>
      </c>
      <c r="M15" s="133"/>
      <c r="N15" s="134"/>
      <c r="O15" s="120"/>
      <c r="P15" s="45" t="s">
        <v>24</v>
      </c>
      <c r="Q15" s="133">
        <f>(Q14+R14+S14)*16</f>
        <v>120</v>
      </c>
      <c r="R15" s="133"/>
      <c r="S15" s="134"/>
      <c r="T15" s="120"/>
      <c r="U15" s="45" t="s">
        <v>24</v>
      </c>
      <c r="V15" s="133">
        <f>(V14+W14+X14)*16</f>
        <v>72</v>
      </c>
      <c r="W15" s="133"/>
      <c r="X15" s="134"/>
      <c r="Y15" s="120"/>
      <c r="Z15" s="45" t="s">
        <v>24</v>
      </c>
      <c r="AA15" s="133">
        <f>(AA14+AB14+AC14)*16</f>
        <v>48</v>
      </c>
      <c r="AB15" s="133"/>
      <c r="AC15" s="134"/>
      <c r="AD15" s="120"/>
      <c r="AE15" s="45" t="s">
        <v>24</v>
      </c>
      <c r="AF15" s="134">
        <f>(AF14+AG14+AH14)*16</f>
        <v>96</v>
      </c>
      <c r="AG15" s="135"/>
      <c r="AH15" s="136"/>
      <c r="AI15" s="120"/>
      <c r="AJ15" s="45" t="s">
        <v>24</v>
      </c>
      <c r="AK15" s="133">
        <f>(AK14+AL14+AM14)*16</f>
        <v>96</v>
      </c>
      <c r="AL15" s="133"/>
      <c r="AM15" s="137"/>
      <c r="AN15" s="120"/>
    </row>
    <row r="16" spans="1:40" s="75" customFormat="1" ht="15.75" customHeight="1" x14ac:dyDescent="0.25">
      <c r="A16" s="72"/>
      <c r="B16" s="73"/>
      <c r="C16" s="73"/>
      <c r="D16" s="73"/>
      <c r="E16" s="170"/>
      <c r="F16" s="72"/>
      <c r="G16" s="73"/>
      <c r="H16" s="73"/>
      <c r="I16" s="73"/>
      <c r="J16" s="170"/>
      <c r="K16" s="72"/>
      <c r="L16" s="73"/>
      <c r="M16" s="73"/>
      <c r="N16" s="73"/>
      <c r="O16" s="120"/>
      <c r="P16" s="147" t="s">
        <v>73</v>
      </c>
      <c r="Q16" s="148"/>
      <c r="R16" s="148"/>
      <c r="S16" s="18">
        <f>(Q17+R17+S17)*16</f>
        <v>120</v>
      </c>
      <c r="T16" s="120"/>
      <c r="U16" s="147" t="s">
        <v>74</v>
      </c>
      <c r="V16" s="148"/>
      <c r="W16" s="148"/>
      <c r="X16" s="18">
        <f>(V17+W17+X17)*16</f>
        <v>120</v>
      </c>
      <c r="Y16" s="120"/>
      <c r="Z16" s="147" t="s">
        <v>75</v>
      </c>
      <c r="AA16" s="148"/>
      <c r="AB16" s="148"/>
      <c r="AC16" s="18">
        <v>96</v>
      </c>
      <c r="AD16" s="120"/>
      <c r="AE16" s="102"/>
      <c r="AF16" s="79"/>
      <c r="AG16" s="79"/>
      <c r="AH16" s="103"/>
      <c r="AI16" s="120"/>
      <c r="AJ16" s="72"/>
      <c r="AK16" s="73"/>
      <c r="AL16" s="73"/>
      <c r="AM16" s="74"/>
      <c r="AN16" s="120"/>
    </row>
    <row r="17" spans="1:42" s="75" customFormat="1" ht="15.75" customHeight="1" x14ac:dyDescent="0.25">
      <c r="A17" s="72"/>
      <c r="B17" s="73"/>
      <c r="C17" s="73"/>
      <c r="D17" s="73"/>
      <c r="E17" s="170"/>
      <c r="F17" s="72"/>
      <c r="G17" s="73"/>
      <c r="H17" s="73"/>
      <c r="I17" s="73"/>
      <c r="J17" s="170"/>
      <c r="K17" s="72"/>
      <c r="L17" s="73"/>
      <c r="M17" s="73"/>
      <c r="N17" s="73"/>
      <c r="O17" s="120"/>
      <c r="P17" s="219" t="s">
        <v>24</v>
      </c>
      <c r="Q17" s="220"/>
      <c r="R17" s="221"/>
      <c r="S17" s="18">
        <v>7.5</v>
      </c>
      <c r="T17" s="120"/>
      <c r="U17" s="219" t="s">
        <v>24</v>
      </c>
      <c r="V17" s="220"/>
      <c r="W17" s="221"/>
      <c r="X17" s="18">
        <v>7.5</v>
      </c>
      <c r="Y17" s="120"/>
      <c r="Z17" s="219" t="s">
        <v>24</v>
      </c>
      <c r="AA17" s="220"/>
      <c r="AB17" s="221"/>
      <c r="AC17" s="18">
        <v>6</v>
      </c>
      <c r="AD17" s="120"/>
      <c r="AE17" s="102"/>
      <c r="AF17" s="79"/>
      <c r="AG17" s="79"/>
      <c r="AH17" s="103"/>
      <c r="AI17" s="120"/>
      <c r="AJ17" s="76"/>
      <c r="AK17" s="77"/>
      <c r="AL17" s="77"/>
      <c r="AM17" s="78"/>
      <c r="AN17" s="120"/>
    </row>
    <row r="18" spans="1:42" s="47" customFormat="1" ht="90.75" customHeight="1" x14ac:dyDescent="0.25">
      <c r="A18" s="126" t="s">
        <v>76</v>
      </c>
      <c r="B18" s="127"/>
      <c r="C18" s="127"/>
      <c r="D18" s="129"/>
      <c r="E18" s="170"/>
      <c r="F18" s="144" t="s">
        <v>77</v>
      </c>
      <c r="G18" s="145"/>
      <c r="H18" s="145"/>
      <c r="I18" s="146"/>
      <c r="J18" s="170"/>
      <c r="K18" s="113" t="s">
        <v>78</v>
      </c>
      <c r="L18" s="114"/>
      <c r="M18" s="114"/>
      <c r="N18" s="115"/>
      <c r="O18" s="120"/>
      <c r="P18" s="126" t="s">
        <v>79</v>
      </c>
      <c r="Q18" s="127"/>
      <c r="R18" s="127"/>
      <c r="S18" s="129"/>
      <c r="T18" s="120"/>
      <c r="U18" s="113" t="s">
        <v>80</v>
      </c>
      <c r="V18" s="114"/>
      <c r="W18" s="114"/>
      <c r="X18" s="115"/>
      <c r="Y18" s="120"/>
      <c r="Z18" s="222" t="s">
        <v>81</v>
      </c>
      <c r="AA18" s="223"/>
      <c r="AB18" s="223"/>
      <c r="AC18" s="224"/>
      <c r="AD18" s="120"/>
      <c r="AE18" s="177" t="s">
        <v>82</v>
      </c>
      <c r="AF18" s="178"/>
      <c r="AG18" s="178"/>
      <c r="AH18" s="179"/>
      <c r="AI18" s="120"/>
      <c r="AJ18" s="186" t="s">
        <v>83</v>
      </c>
      <c r="AK18" s="187"/>
      <c r="AL18" s="187"/>
      <c r="AM18" s="188"/>
      <c r="AN18" s="120"/>
    </row>
    <row r="19" spans="1:42" s="47" customFormat="1" ht="16.5" customHeight="1" x14ac:dyDescent="0.25">
      <c r="A19" s="43" t="s">
        <v>84</v>
      </c>
      <c r="B19" s="65">
        <v>3</v>
      </c>
      <c r="C19" s="65">
        <v>0</v>
      </c>
      <c r="D19" s="66">
        <v>6</v>
      </c>
      <c r="E19" s="170"/>
      <c r="F19" s="67" t="s">
        <v>85</v>
      </c>
      <c r="G19" s="3">
        <v>3</v>
      </c>
      <c r="H19" s="3">
        <v>0</v>
      </c>
      <c r="I19" s="16">
        <v>6</v>
      </c>
      <c r="J19" s="170"/>
      <c r="K19" s="45" t="s">
        <v>86</v>
      </c>
      <c r="L19" s="13">
        <v>3</v>
      </c>
      <c r="M19" s="13">
        <v>1</v>
      </c>
      <c r="N19" s="15">
        <v>2</v>
      </c>
      <c r="O19" s="120"/>
      <c r="P19" s="14" t="s">
        <v>87</v>
      </c>
      <c r="Q19" s="13">
        <v>3</v>
      </c>
      <c r="R19" s="13">
        <v>1</v>
      </c>
      <c r="S19" s="15">
        <v>5</v>
      </c>
      <c r="T19" s="120"/>
      <c r="U19" s="45" t="s">
        <v>88</v>
      </c>
      <c r="V19" s="13">
        <v>3</v>
      </c>
      <c r="W19" s="13">
        <v>1</v>
      </c>
      <c r="X19" s="15">
        <v>2</v>
      </c>
      <c r="Y19" s="120"/>
      <c r="Z19" s="45" t="s">
        <v>89</v>
      </c>
      <c r="AA19" s="13">
        <v>3</v>
      </c>
      <c r="AB19" s="13">
        <v>0</v>
      </c>
      <c r="AC19" s="15">
        <v>3</v>
      </c>
      <c r="AD19" s="120"/>
      <c r="AE19" s="45" t="s">
        <v>90</v>
      </c>
      <c r="AF19" s="13">
        <v>3</v>
      </c>
      <c r="AG19" s="13">
        <v>0</v>
      </c>
      <c r="AH19" s="54">
        <v>3</v>
      </c>
      <c r="AI19" s="120"/>
      <c r="AJ19" s="44" t="s">
        <v>91</v>
      </c>
      <c r="AK19" s="12">
        <v>2</v>
      </c>
      <c r="AL19" s="12">
        <v>1</v>
      </c>
      <c r="AM19" s="55">
        <v>3</v>
      </c>
      <c r="AN19" s="120"/>
    </row>
    <row r="20" spans="1:42" s="47" customFormat="1" ht="16.5" customHeight="1" x14ac:dyDescent="0.25">
      <c r="A20" s="43" t="s">
        <v>24</v>
      </c>
      <c r="B20" s="163">
        <f>(B19+C19+D19)*16</f>
        <v>144</v>
      </c>
      <c r="C20" s="163"/>
      <c r="D20" s="164"/>
      <c r="E20" s="170"/>
      <c r="F20" s="68" t="s">
        <v>24</v>
      </c>
      <c r="G20" s="165">
        <f>(G19+H19+I19)*16</f>
        <v>144</v>
      </c>
      <c r="H20" s="165"/>
      <c r="I20" s="166"/>
      <c r="J20" s="170"/>
      <c r="K20" s="99" t="s">
        <v>24</v>
      </c>
      <c r="L20" s="167">
        <f>(L19+M19+N19)*16</f>
        <v>96</v>
      </c>
      <c r="M20" s="167"/>
      <c r="N20" s="130"/>
      <c r="O20" s="120"/>
      <c r="P20" s="45" t="s">
        <v>24</v>
      </c>
      <c r="Q20" s="133">
        <f>(Q19+R19+S19)*16</f>
        <v>144</v>
      </c>
      <c r="R20" s="133"/>
      <c r="S20" s="134"/>
      <c r="T20" s="120"/>
      <c r="U20" s="45" t="s">
        <v>24</v>
      </c>
      <c r="V20" s="133">
        <f>(V19+W19+X19)*16</f>
        <v>96</v>
      </c>
      <c r="W20" s="133"/>
      <c r="X20" s="134"/>
      <c r="Y20" s="120"/>
      <c r="Z20" s="45" t="s">
        <v>24</v>
      </c>
      <c r="AA20" s="133">
        <f>(AA19+AB19+AC19)*16</f>
        <v>96</v>
      </c>
      <c r="AB20" s="133"/>
      <c r="AC20" s="134"/>
      <c r="AD20" s="120"/>
      <c r="AE20" s="99" t="s">
        <v>24</v>
      </c>
      <c r="AF20" s="130">
        <f>(AF19+AG19+AH19)*16</f>
        <v>96</v>
      </c>
      <c r="AG20" s="131"/>
      <c r="AH20" s="132"/>
      <c r="AI20" s="120"/>
      <c r="AJ20" s="44" t="s">
        <v>24</v>
      </c>
      <c r="AK20" s="149">
        <f>(AK19+AL19+AM19)*16</f>
        <v>96</v>
      </c>
      <c r="AL20" s="149"/>
      <c r="AM20" s="173"/>
      <c r="AN20" s="120"/>
    </row>
    <row r="21" spans="1:42" s="79" customFormat="1" ht="16.5" customHeight="1" x14ac:dyDescent="0.25">
      <c r="A21" s="72"/>
      <c r="B21" s="73"/>
      <c r="C21" s="73"/>
      <c r="D21" s="73"/>
      <c r="E21" s="170"/>
      <c r="F21" s="72"/>
      <c r="G21" s="73"/>
      <c r="H21" s="73"/>
      <c r="I21" s="73"/>
      <c r="J21" s="172"/>
      <c r="K21" s="182"/>
      <c r="L21" s="183"/>
      <c r="M21" s="183"/>
      <c r="N21" s="100"/>
      <c r="O21" s="168"/>
      <c r="P21" s="72"/>
      <c r="Q21" s="73"/>
      <c r="R21" s="73"/>
      <c r="S21" s="73"/>
      <c r="T21" s="120"/>
      <c r="U21" s="72"/>
      <c r="V21" s="73"/>
      <c r="W21" s="73"/>
      <c r="X21" s="73"/>
      <c r="Y21" s="120"/>
      <c r="Z21" s="72"/>
      <c r="AA21" s="73"/>
      <c r="AB21" s="73"/>
      <c r="AC21" s="73"/>
      <c r="AD21" s="121"/>
      <c r="AE21" s="182"/>
      <c r="AF21" s="183"/>
      <c r="AG21" s="183"/>
      <c r="AH21" s="100"/>
      <c r="AI21" s="168"/>
      <c r="AJ21" s="72"/>
      <c r="AK21" s="73"/>
      <c r="AL21" s="73"/>
      <c r="AM21" s="74"/>
      <c r="AN21" s="120"/>
    </row>
    <row r="22" spans="1:42" s="79" customFormat="1" ht="16.5" customHeight="1" x14ac:dyDescent="0.25">
      <c r="A22" s="72"/>
      <c r="B22" s="73"/>
      <c r="C22" s="73"/>
      <c r="D22" s="73"/>
      <c r="E22" s="170"/>
      <c r="F22" s="72"/>
      <c r="G22" s="73"/>
      <c r="H22" s="73"/>
      <c r="I22" s="73"/>
      <c r="J22" s="172"/>
      <c r="K22" s="217"/>
      <c r="L22" s="218"/>
      <c r="M22" s="218"/>
      <c r="N22" s="101"/>
      <c r="O22" s="168"/>
      <c r="P22" s="72"/>
      <c r="Q22" s="73"/>
      <c r="R22" s="73"/>
      <c r="S22" s="73"/>
      <c r="T22" s="120"/>
      <c r="U22" s="72"/>
      <c r="V22" s="73"/>
      <c r="W22" s="73"/>
      <c r="X22" s="73"/>
      <c r="Y22" s="120"/>
      <c r="Z22" s="72"/>
      <c r="AA22" s="73"/>
      <c r="AB22" s="73"/>
      <c r="AC22" s="73"/>
      <c r="AD22" s="121"/>
      <c r="AE22" s="217"/>
      <c r="AF22" s="218"/>
      <c r="AG22" s="218"/>
      <c r="AH22" s="101"/>
      <c r="AI22" s="168"/>
      <c r="AJ22" s="72"/>
      <c r="AK22" s="73"/>
      <c r="AL22" s="73"/>
      <c r="AM22" s="74"/>
      <c r="AN22" s="120"/>
    </row>
    <row r="23" spans="1:42" s="42" customFormat="1" ht="93.75" customHeight="1" x14ac:dyDescent="0.25">
      <c r="A23" s="126" t="s">
        <v>92</v>
      </c>
      <c r="B23" s="127"/>
      <c r="C23" s="127"/>
      <c r="D23" s="129"/>
      <c r="E23" s="170"/>
      <c r="F23" s="126" t="s">
        <v>93</v>
      </c>
      <c r="G23" s="127"/>
      <c r="H23" s="127"/>
      <c r="I23" s="129"/>
      <c r="J23" s="170"/>
      <c r="K23" s="156" t="s">
        <v>94</v>
      </c>
      <c r="L23" s="157"/>
      <c r="M23" s="157"/>
      <c r="N23" s="158"/>
      <c r="O23" s="120"/>
      <c r="P23" s="126" t="s">
        <v>95</v>
      </c>
      <c r="Q23" s="127"/>
      <c r="R23" s="127"/>
      <c r="S23" s="129"/>
      <c r="T23" s="120"/>
      <c r="U23" s="126" t="s">
        <v>96</v>
      </c>
      <c r="V23" s="127"/>
      <c r="W23" s="127"/>
      <c r="X23" s="129"/>
      <c r="Y23" s="120"/>
      <c r="Z23" s="126" t="s">
        <v>97</v>
      </c>
      <c r="AA23" s="127"/>
      <c r="AB23" s="127"/>
      <c r="AC23" s="129"/>
      <c r="AD23" s="120"/>
      <c r="AE23" s="159" t="s">
        <v>98</v>
      </c>
      <c r="AF23" s="160"/>
      <c r="AG23" s="160"/>
      <c r="AH23" s="161"/>
      <c r="AI23" s="120"/>
      <c r="AJ23" s="116" t="s">
        <v>99</v>
      </c>
      <c r="AK23" s="117"/>
      <c r="AL23" s="117"/>
      <c r="AM23" s="162"/>
      <c r="AN23" s="120"/>
    </row>
    <row r="24" spans="1:42" ht="15.75" customHeight="1" x14ac:dyDescent="0.25">
      <c r="A24" s="4" t="s">
        <v>100</v>
      </c>
      <c r="B24" s="63">
        <v>3</v>
      </c>
      <c r="C24" s="63">
        <v>0</v>
      </c>
      <c r="D24" s="64">
        <v>0</v>
      </c>
      <c r="E24" s="170"/>
      <c r="F24" s="4" t="s">
        <v>101</v>
      </c>
      <c r="G24" s="63">
        <v>3</v>
      </c>
      <c r="H24" s="63">
        <v>0</v>
      </c>
      <c r="I24" s="10">
        <v>0</v>
      </c>
      <c r="J24" s="170"/>
      <c r="K24" s="4" t="s">
        <v>102</v>
      </c>
      <c r="L24" s="63">
        <v>3</v>
      </c>
      <c r="M24" s="63">
        <v>0</v>
      </c>
      <c r="N24" s="10">
        <v>6</v>
      </c>
      <c r="O24" s="120"/>
      <c r="P24" s="44" t="s">
        <v>103</v>
      </c>
      <c r="Q24" s="12">
        <v>3</v>
      </c>
      <c r="R24" s="12">
        <v>1</v>
      </c>
      <c r="S24" s="11">
        <v>2</v>
      </c>
      <c r="T24" s="120"/>
      <c r="U24" s="44" t="s">
        <v>104</v>
      </c>
      <c r="V24" s="12">
        <v>3</v>
      </c>
      <c r="W24" s="12">
        <v>1</v>
      </c>
      <c r="X24" s="11">
        <v>2</v>
      </c>
      <c r="Y24" s="120"/>
      <c r="Z24" s="44" t="s">
        <v>105</v>
      </c>
      <c r="AA24" s="12">
        <v>3</v>
      </c>
      <c r="AB24" s="12">
        <v>1</v>
      </c>
      <c r="AC24" s="11">
        <v>2</v>
      </c>
      <c r="AD24" s="120"/>
      <c r="AE24" s="44" t="s">
        <v>106</v>
      </c>
      <c r="AF24" s="12">
        <v>3</v>
      </c>
      <c r="AG24" s="12">
        <v>1</v>
      </c>
      <c r="AH24" s="55">
        <v>5</v>
      </c>
      <c r="AI24" s="120"/>
      <c r="AJ24" s="44" t="s">
        <v>107</v>
      </c>
      <c r="AK24" s="12">
        <v>3</v>
      </c>
      <c r="AL24" s="12">
        <v>0</v>
      </c>
      <c r="AM24" s="55">
        <v>0</v>
      </c>
      <c r="AN24" s="120"/>
    </row>
    <row r="25" spans="1:42" ht="15.75" customHeight="1" x14ac:dyDescent="0.25">
      <c r="A25" s="4" t="s">
        <v>24</v>
      </c>
      <c r="B25" s="154">
        <f>(B24+C24+D24)*16</f>
        <v>48</v>
      </c>
      <c r="C25" s="154"/>
      <c r="D25" s="155"/>
      <c r="E25" s="170"/>
      <c r="F25" s="4" t="s">
        <v>24</v>
      </c>
      <c r="G25" s="154">
        <f>(G24+H24+I24)*16</f>
        <v>48</v>
      </c>
      <c r="H25" s="154"/>
      <c r="I25" s="155"/>
      <c r="J25" s="170"/>
      <c r="K25" s="4" t="s">
        <v>24</v>
      </c>
      <c r="L25" s="154">
        <f>(L24+M24+N24)*16</f>
        <v>144</v>
      </c>
      <c r="M25" s="154"/>
      <c r="N25" s="155"/>
      <c r="O25" s="120"/>
      <c r="P25" s="44" t="s">
        <v>24</v>
      </c>
      <c r="Q25" s="149">
        <f>(Q24+R24+S24)*16</f>
        <v>96</v>
      </c>
      <c r="R25" s="149"/>
      <c r="S25" s="150"/>
      <c r="T25" s="120"/>
      <c r="U25" s="44" t="s">
        <v>24</v>
      </c>
      <c r="V25" s="149">
        <f>(V24+W24+X24)*16</f>
        <v>96</v>
      </c>
      <c r="W25" s="149"/>
      <c r="X25" s="150"/>
      <c r="Y25" s="120"/>
      <c r="Z25" s="44" t="s">
        <v>24</v>
      </c>
      <c r="AA25" s="149">
        <f>(AA24+AB24+AC24)*16</f>
        <v>96</v>
      </c>
      <c r="AB25" s="149"/>
      <c r="AC25" s="150"/>
      <c r="AD25" s="120"/>
      <c r="AE25" s="44" t="s">
        <v>24</v>
      </c>
      <c r="AF25" s="149">
        <f>(AF24+AG24+AH24)*16</f>
        <v>144</v>
      </c>
      <c r="AG25" s="149"/>
      <c r="AH25" s="173"/>
      <c r="AI25" s="120"/>
      <c r="AJ25" s="44" t="s">
        <v>24</v>
      </c>
      <c r="AK25" s="149">
        <f>(AK24+AL24+AM24)*16</f>
        <v>48</v>
      </c>
      <c r="AL25" s="149"/>
      <c r="AM25" s="173"/>
      <c r="AN25" s="120"/>
    </row>
    <row r="26" spans="1:42" s="47" customFormat="1" ht="15.75" customHeight="1" x14ac:dyDescent="0.25">
      <c r="A26" s="56"/>
      <c r="B26" s="27"/>
      <c r="C26" s="27"/>
      <c r="D26" s="27"/>
      <c r="E26" s="170"/>
      <c r="F26" s="56"/>
      <c r="G26" s="27"/>
      <c r="H26" s="27"/>
      <c r="I26" s="27"/>
      <c r="J26" s="170"/>
      <c r="K26" s="56"/>
      <c r="L26" s="27"/>
      <c r="M26" s="27"/>
      <c r="N26" s="27"/>
      <c r="O26" s="120"/>
      <c r="P26" s="56"/>
      <c r="Q26" s="27"/>
      <c r="R26" s="27"/>
      <c r="S26" s="27"/>
      <c r="T26" s="120"/>
      <c r="U26" s="56"/>
      <c r="V26" s="27"/>
      <c r="W26" s="27"/>
      <c r="X26" s="27"/>
      <c r="Y26" s="120"/>
      <c r="Z26" s="56"/>
      <c r="AA26" s="27"/>
      <c r="AB26" s="27"/>
      <c r="AC26" s="27"/>
      <c r="AD26" s="120"/>
      <c r="AE26" s="56"/>
      <c r="AF26" s="27"/>
      <c r="AG26" s="27"/>
      <c r="AH26" s="57"/>
      <c r="AI26" s="120"/>
      <c r="AJ26" s="69"/>
      <c r="AK26" s="70"/>
      <c r="AL26" s="70"/>
      <c r="AM26" s="71"/>
      <c r="AN26" s="120"/>
    </row>
    <row r="27" spans="1:42" ht="42" customHeight="1" x14ac:dyDescent="0.25">
      <c r="A27" s="21"/>
      <c r="B27" s="5"/>
      <c r="C27" s="5"/>
      <c r="D27" s="5"/>
      <c r="E27" s="170"/>
      <c r="F27" s="21"/>
      <c r="G27" s="5"/>
      <c r="H27" s="5"/>
      <c r="I27" s="5"/>
      <c r="J27" s="170"/>
      <c r="K27" s="25"/>
      <c r="O27" s="120"/>
      <c r="P27" s="25"/>
      <c r="T27" s="120"/>
      <c r="U27" s="25"/>
      <c r="Y27" s="120"/>
      <c r="Z27" s="25"/>
      <c r="AD27" s="120"/>
      <c r="AE27" s="25"/>
      <c r="AH27" s="58"/>
      <c r="AI27" s="120"/>
      <c r="AJ27" s="184" t="s">
        <v>108</v>
      </c>
      <c r="AK27" s="185"/>
      <c r="AL27" s="185"/>
      <c r="AM27" s="48">
        <f>+(AM28+AL28+AK28)*16</f>
        <v>240</v>
      </c>
      <c r="AN27" s="120"/>
      <c r="AO27" s="6"/>
      <c r="AP27" s="6"/>
    </row>
    <row r="28" spans="1:42" ht="22.5" customHeight="1" thickBot="1" x14ac:dyDescent="0.3">
      <c r="A28" s="21"/>
      <c r="B28" s="5"/>
      <c r="C28" s="5"/>
      <c r="D28" s="5"/>
      <c r="E28" s="170"/>
      <c r="F28" s="21"/>
      <c r="G28" s="5"/>
      <c r="H28" s="5"/>
      <c r="I28" s="5"/>
      <c r="J28" s="170"/>
      <c r="K28" s="25"/>
      <c r="O28" s="120"/>
      <c r="P28" s="25"/>
      <c r="T28" s="120"/>
      <c r="U28" s="25"/>
      <c r="Y28" s="120"/>
      <c r="Z28" s="25"/>
      <c r="AD28" s="120"/>
      <c r="AE28" s="25"/>
      <c r="AH28" s="58"/>
      <c r="AI28" s="120"/>
      <c r="AJ28" s="26" t="s">
        <v>24</v>
      </c>
      <c r="AK28" s="19">
        <v>2</v>
      </c>
      <c r="AL28" s="19">
        <v>0</v>
      </c>
      <c r="AM28" s="59">
        <v>13</v>
      </c>
      <c r="AN28" s="120"/>
      <c r="AO28" s="6"/>
      <c r="AP28" s="6"/>
    </row>
    <row r="29" spans="1:42" ht="18" customHeight="1" thickBot="1" x14ac:dyDescent="0.3">
      <c r="A29" s="83"/>
      <c r="B29" s="84"/>
      <c r="C29" s="84"/>
      <c r="D29" s="84"/>
      <c r="E29" s="170"/>
      <c r="F29" s="83"/>
      <c r="G29" s="84"/>
      <c r="H29" s="84"/>
      <c r="I29" s="84"/>
      <c r="J29" s="170"/>
      <c r="K29" s="83"/>
      <c r="L29" s="84"/>
      <c r="M29" s="84"/>
      <c r="N29" s="84"/>
      <c r="O29" s="120"/>
      <c r="P29" s="83"/>
      <c r="Q29" s="84"/>
      <c r="R29" s="84"/>
      <c r="S29" s="84"/>
      <c r="T29" s="120"/>
      <c r="U29" s="83"/>
      <c r="V29" s="84"/>
      <c r="W29" s="84"/>
      <c r="X29" s="84"/>
      <c r="Y29" s="120"/>
      <c r="Z29" s="83"/>
      <c r="AA29" s="84"/>
      <c r="AB29" s="84"/>
      <c r="AC29" s="84"/>
      <c r="AD29" s="120"/>
      <c r="AE29" s="83"/>
      <c r="AF29" s="84"/>
      <c r="AG29" s="84"/>
      <c r="AH29" s="84"/>
      <c r="AI29" s="120"/>
      <c r="AJ29" s="60"/>
      <c r="AK29" s="61"/>
      <c r="AL29" s="61"/>
      <c r="AM29" s="62"/>
      <c r="AN29" s="120"/>
      <c r="AO29" s="6"/>
      <c r="AP29" s="6"/>
    </row>
    <row r="30" spans="1:42" ht="35.25" customHeight="1" thickBot="1" x14ac:dyDescent="0.3">
      <c r="A30" s="180" t="s">
        <v>109</v>
      </c>
      <c r="B30" s="181">
        <f>B15+B12+B20+B9+B6</f>
        <v>672</v>
      </c>
      <c r="C30" s="142">
        <f>B15+B12+B25+B9+B6+B20</f>
        <v>720</v>
      </c>
      <c r="D30" s="143"/>
      <c r="E30" s="170"/>
      <c r="F30" s="181" t="s">
        <v>109</v>
      </c>
      <c r="G30" s="181">
        <f>G20+G15+G12+G9+G6</f>
        <v>672</v>
      </c>
      <c r="H30" s="142">
        <f>G25+G15+G12+G9+G6+G20</f>
        <v>720</v>
      </c>
      <c r="I30" s="143"/>
      <c r="J30" s="170"/>
      <c r="K30" s="180" t="s">
        <v>109</v>
      </c>
      <c r="L30" s="181">
        <f>Q20+L15+L12+L9+Q6</f>
        <v>624</v>
      </c>
      <c r="M30" s="142">
        <f>L20+L15+L12+L9+L6+L25+N21</f>
        <v>720</v>
      </c>
      <c r="N30" s="143"/>
      <c r="O30" s="120"/>
      <c r="P30" s="180" t="s">
        <v>109</v>
      </c>
      <c r="Q30" s="181">
        <f>B25+Q15+L20+Q9+L6</f>
        <v>456</v>
      </c>
      <c r="R30" s="142">
        <f>Q20+Q15+Q12+Q9+Q6+Q25+S16</f>
        <v>720</v>
      </c>
      <c r="S30" s="143"/>
      <c r="T30" s="120"/>
      <c r="U30" s="180" t="s">
        <v>109</v>
      </c>
      <c r="V30" s="181">
        <f>G25+V15+V20+Q12+V6</f>
        <v>360</v>
      </c>
      <c r="W30" s="142">
        <f>V9+V15+V20+V12+V6+V25+X16</f>
        <v>720</v>
      </c>
      <c r="X30" s="143"/>
      <c r="Y30" s="120"/>
      <c r="Z30" s="180" t="s">
        <v>109</v>
      </c>
      <c r="AA30" s="181">
        <f>AK15+AA15+AA25+AA9+AA6</f>
        <v>528</v>
      </c>
      <c r="AB30" s="142">
        <f>+AA25+AA20+AC16+AA15+AA12+AA9+AA6</f>
        <v>720</v>
      </c>
      <c r="AC30" s="143"/>
      <c r="AD30" s="120"/>
      <c r="AE30" s="180" t="s">
        <v>109</v>
      </c>
      <c r="AF30" s="181">
        <f>AF12+AF20+AF15+AF9+AF6</f>
        <v>576</v>
      </c>
      <c r="AG30" s="142">
        <f>AF12+AF20+AF15+AF9+AF6+AF25+AH21</f>
        <v>720</v>
      </c>
      <c r="AH30" s="143"/>
      <c r="AI30" s="120"/>
      <c r="AJ30" s="180" t="s">
        <v>109</v>
      </c>
      <c r="AK30" s="181">
        <f>AK20+AK6+AK25+AK9+AA12</f>
        <v>384</v>
      </c>
      <c r="AL30" s="142">
        <f>+AK6+AK9+AK12+AK15+AK20+AM27+AK25</f>
        <v>720</v>
      </c>
      <c r="AM30" s="143"/>
      <c r="AN30" s="120"/>
    </row>
    <row r="31" spans="1:42" ht="30.75" customHeight="1" x14ac:dyDescent="0.25">
      <c r="A31" s="33" t="s">
        <v>110</v>
      </c>
      <c r="B31" s="34">
        <f>B14++B11+B19+B8+B5+B24</f>
        <v>18</v>
      </c>
      <c r="C31" s="35">
        <f>C5+C8+C19+C11+C14+C24</f>
        <v>2</v>
      </c>
      <c r="D31" s="85">
        <f>D14+D11+D19+D8+D5+D24</f>
        <v>25</v>
      </c>
      <c r="E31" s="170"/>
      <c r="F31" s="33" t="s">
        <v>110</v>
      </c>
      <c r="G31" s="34">
        <f>G14++G11+G19+G8+G5+G24</f>
        <v>18</v>
      </c>
      <c r="H31" s="35">
        <f>H5+H8+H19+H11+H14+H24</f>
        <v>1</v>
      </c>
      <c r="I31" s="85">
        <f>I14+I11+I19+I8+I5+I24</f>
        <v>26</v>
      </c>
      <c r="J31" s="170"/>
      <c r="K31" s="33" t="s">
        <v>110</v>
      </c>
      <c r="L31" s="34">
        <f>L14++L11+L19+L8+L5+L24</f>
        <v>18</v>
      </c>
      <c r="M31" s="35">
        <f>M5+M8+M19+M11+M14+M24</f>
        <v>2</v>
      </c>
      <c r="N31" s="85">
        <f>N14+N11+N19+N8+N5+N24</f>
        <v>25</v>
      </c>
      <c r="O31" s="120"/>
      <c r="P31" s="33" t="s">
        <v>110</v>
      </c>
      <c r="Q31" s="34">
        <f>Q14++Q11+Q19+Q8+Q5+Q24</f>
        <v>18</v>
      </c>
      <c r="R31" s="35">
        <f>R5+R8+R19+R11+R14+R24</f>
        <v>2</v>
      </c>
      <c r="S31" s="106">
        <f>S24+S19+S17+S14+S11+S8+S5</f>
        <v>25</v>
      </c>
      <c r="T31" s="120"/>
      <c r="U31" s="33" t="s">
        <v>110</v>
      </c>
      <c r="V31" s="34">
        <f>V14++V11+V8+V19+V5+V24</f>
        <v>18</v>
      </c>
      <c r="W31" s="35">
        <f>W5+W19+W8+W11+W14+W24</f>
        <v>2</v>
      </c>
      <c r="X31" s="105">
        <f>X14+X11+X8+X19+X5+X24</f>
        <v>17.5</v>
      </c>
      <c r="Y31" s="120"/>
      <c r="Z31" s="33" t="s">
        <v>110</v>
      </c>
      <c r="AA31" s="34">
        <f>+AA24+AA19+AA14+AA11+AA8+AA5</f>
        <v>18</v>
      </c>
      <c r="AB31" s="35">
        <f>AB5+AB8+AB11+AB19+AB14+AB24</f>
        <v>8</v>
      </c>
      <c r="AC31" s="105">
        <f>AC14+AC19+AC11+AC8+AC5+AC24</f>
        <v>13</v>
      </c>
      <c r="AD31" s="120"/>
      <c r="AE31" s="33" t="s">
        <v>110</v>
      </c>
      <c r="AF31" s="34">
        <f>AF19++AF14+AF11+AF8+AF5+AF24</f>
        <v>18</v>
      </c>
      <c r="AG31" s="35">
        <f>AG5+AG8+AG11+AG14+AG19+AG24</f>
        <v>1</v>
      </c>
      <c r="AH31" s="36">
        <f>AH19+AH14+AH11+AH8+AH5+AH24</f>
        <v>26</v>
      </c>
      <c r="AI31" s="120"/>
      <c r="AJ31" s="33" t="s">
        <v>110</v>
      </c>
      <c r="AK31" s="34">
        <f>+AK24+AK19+AK14+AK11+AK8+AK5+AK28</f>
        <v>18</v>
      </c>
      <c r="AL31" s="35">
        <f>+AL24+AL11+AL28+AL19+AL14+AL8+AL5</f>
        <v>2</v>
      </c>
      <c r="AM31" s="36">
        <f>AM5+AM11+AM19+AM8+AM14+AM24+AM28</f>
        <v>25</v>
      </c>
      <c r="AN31" s="120"/>
    </row>
    <row r="32" spans="1:42" ht="30.75" customHeight="1" x14ac:dyDescent="0.25">
      <c r="A32" s="29" t="s">
        <v>111</v>
      </c>
      <c r="B32" s="30">
        <f>B31*16</f>
        <v>288</v>
      </c>
      <c r="C32" s="31">
        <f>C31*16</f>
        <v>32</v>
      </c>
      <c r="D32" s="86">
        <f>D31*16</f>
        <v>400</v>
      </c>
      <c r="E32" s="170"/>
      <c r="F32" s="29" t="s">
        <v>111</v>
      </c>
      <c r="G32" s="30">
        <f>G31*16</f>
        <v>288</v>
      </c>
      <c r="H32" s="31">
        <f>H31*16</f>
        <v>16</v>
      </c>
      <c r="I32" s="86">
        <f>I31*16</f>
        <v>416</v>
      </c>
      <c r="J32" s="170"/>
      <c r="K32" s="29" t="s">
        <v>111</v>
      </c>
      <c r="L32" s="30">
        <f>L31*16</f>
        <v>288</v>
      </c>
      <c r="M32" s="31">
        <f>M31*16</f>
        <v>32</v>
      </c>
      <c r="N32" s="86">
        <f>N31*16</f>
        <v>400</v>
      </c>
      <c r="O32" s="120"/>
      <c r="P32" s="29" t="s">
        <v>111</v>
      </c>
      <c r="Q32" s="30">
        <f>Q31*16</f>
        <v>288</v>
      </c>
      <c r="R32" s="31">
        <f>R31*16</f>
        <v>32</v>
      </c>
      <c r="S32" s="86">
        <f>S31*16</f>
        <v>400</v>
      </c>
      <c r="T32" s="120"/>
      <c r="U32" s="29" t="s">
        <v>111</v>
      </c>
      <c r="V32" s="30">
        <f>V31*16</f>
        <v>288</v>
      </c>
      <c r="W32" s="31">
        <f>W31*16</f>
        <v>32</v>
      </c>
      <c r="X32" s="86">
        <f>X31*16</f>
        <v>280</v>
      </c>
      <c r="Y32" s="120"/>
      <c r="Z32" s="29" t="s">
        <v>111</v>
      </c>
      <c r="AA32" s="30">
        <f>AA31*16</f>
        <v>288</v>
      </c>
      <c r="AB32" s="31">
        <f>AB31*16</f>
        <v>128</v>
      </c>
      <c r="AC32" s="86">
        <f>AC31*16</f>
        <v>208</v>
      </c>
      <c r="AD32" s="120"/>
      <c r="AE32" s="29" t="s">
        <v>111</v>
      </c>
      <c r="AF32" s="30">
        <f>AF31*16</f>
        <v>288</v>
      </c>
      <c r="AG32" s="31">
        <f>AG31*16</f>
        <v>16</v>
      </c>
      <c r="AH32" s="37">
        <f>AH31*16</f>
        <v>416</v>
      </c>
      <c r="AI32" s="120"/>
      <c r="AJ32" s="29" t="s">
        <v>111</v>
      </c>
      <c r="AK32" s="30">
        <f>AK31*16</f>
        <v>288</v>
      </c>
      <c r="AL32" s="31">
        <f>AL31*16</f>
        <v>32</v>
      </c>
      <c r="AM32" s="37">
        <f>AM31*16</f>
        <v>400</v>
      </c>
      <c r="AN32" s="120"/>
    </row>
    <row r="33" spans="1:40" ht="20.100000000000001" customHeight="1" thickBot="1" x14ac:dyDescent="0.3">
      <c r="A33" s="197" t="s">
        <v>112</v>
      </c>
      <c r="B33" s="199" t="s">
        <v>113</v>
      </c>
      <c r="C33" s="193" t="s">
        <v>114</v>
      </c>
      <c r="D33" s="195" t="s">
        <v>115</v>
      </c>
      <c r="E33" s="171"/>
      <c r="F33" s="197" t="s">
        <v>112</v>
      </c>
      <c r="G33" s="199" t="s">
        <v>113</v>
      </c>
      <c r="H33" s="193" t="s">
        <v>114</v>
      </c>
      <c r="I33" s="195" t="s">
        <v>115</v>
      </c>
      <c r="J33" s="171"/>
      <c r="K33" s="189" t="s">
        <v>112</v>
      </c>
      <c r="L33" s="191" t="s">
        <v>113</v>
      </c>
      <c r="M33" s="279" t="s">
        <v>114</v>
      </c>
      <c r="N33" s="281" t="s">
        <v>115</v>
      </c>
      <c r="O33" s="122"/>
      <c r="P33" s="38" t="s">
        <v>112</v>
      </c>
      <c r="Q33" s="39" t="s">
        <v>113</v>
      </c>
      <c r="R33" s="40" t="s">
        <v>114</v>
      </c>
      <c r="S33" s="87" t="s">
        <v>115</v>
      </c>
      <c r="T33" s="122"/>
      <c r="U33" s="38" t="s">
        <v>112</v>
      </c>
      <c r="V33" s="39" t="s">
        <v>113</v>
      </c>
      <c r="W33" s="40" t="s">
        <v>114</v>
      </c>
      <c r="X33" s="87" t="s">
        <v>115</v>
      </c>
      <c r="Y33" s="122"/>
      <c r="Z33" s="38" t="s">
        <v>112</v>
      </c>
      <c r="AA33" s="39" t="s">
        <v>113</v>
      </c>
      <c r="AB33" s="40" t="s">
        <v>114</v>
      </c>
      <c r="AC33" s="87" t="s">
        <v>115</v>
      </c>
      <c r="AD33" s="122"/>
      <c r="AE33" s="189" t="s">
        <v>112</v>
      </c>
      <c r="AF33" s="191" t="s">
        <v>113</v>
      </c>
      <c r="AG33" s="193" t="s">
        <v>114</v>
      </c>
      <c r="AH33" s="195" t="s">
        <v>115</v>
      </c>
      <c r="AI33" s="122"/>
      <c r="AJ33" s="38" t="s">
        <v>112</v>
      </c>
      <c r="AK33" s="39" t="s">
        <v>113</v>
      </c>
      <c r="AL33" s="40" t="s">
        <v>114</v>
      </c>
      <c r="AM33" s="41" t="s">
        <v>115</v>
      </c>
      <c r="AN33" s="122"/>
    </row>
    <row r="34" spans="1:40" ht="36" customHeight="1" thickBot="1" x14ac:dyDescent="0.3">
      <c r="A34" s="198"/>
      <c r="B34" s="200"/>
      <c r="C34" s="201"/>
      <c r="D34" s="202"/>
      <c r="E34" s="97"/>
      <c r="F34" s="198"/>
      <c r="G34" s="200"/>
      <c r="H34" s="201"/>
      <c r="I34" s="202"/>
      <c r="J34" s="97"/>
      <c r="K34" s="277"/>
      <c r="L34" s="278"/>
      <c r="M34" s="280"/>
      <c r="N34" s="282"/>
      <c r="O34" s="98"/>
      <c r="P34" s="104" t="s">
        <v>73</v>
      </c>
      <c r="Q34" s="283">
        <f>S16</f>
        <v>120</v>
      </c>
      <c r="R34" s="284"/>
      <c r="S34" s="284"/>
      <c r="T34" s="98"/>
      <c r="U34" s="104" t="s">
        <v>74</v>
      </c>
      <c r="V34" s="283">
        <f>X16</f>
        <v>120</v>
      </c>
      <c r="W34" s="284"/>
      <c r="X34" s="284"/>
      <c r="Y34" s="98"/>
      <c r="Z34" s="104" t="s">
        <v>75</v>
      </c>
      <c r="AA34" s="283">
        <f>AC16</f>
        <v>96</v>
      </c>
      <c r="AB34" s="284"/>
      <c r="AC34" s="284"/>
      <c r="AD34" s="98"/>
      <c r="AE34" s="190"/>
      <c r="AF34" s="192"/>
      <c r="AG34" s="194"/>
      <c r="AH34" s="196"/>
      <c r="AI34" s="98"/>
      <c r="AJ34" s="93"/>
      <c r="AK34" s="94"/>
      <c r="AL34" s="95"/>
      <c r="AM34" s="96"/>
      <c r="AN34" s="98"/>
    </row>
    <row r="35" spans="1:40" ht="30" customHeight="1" x14ac:dyDescent="0.25">
      <c r="A35" s="91" t="s">
        <v>116</v>
      </c>
      <c r="B35" s="225">
        <v>6</v>
      </c>
      <c r="C35" s="226"/>
      <c r="D35" s="226"/>
      <c r="E35" s="227"/>
      <c r="F35" s="92" t="s">
        <v>116</v>
      </c>
      <c r="G35" s="225">
        <v>6</v>
      </c>
      <c r="H35" s="226"/>
      <c r="I35" s="226"/>
      <c r="J35" s="227"/>
      <c r="K35" s="91" t="s">
        <v>116</v>
      </c>
      <c r="L35" s="225">
        <v>6</v>
      </c>
      <c r="M35" s="226"/>
      <c r="N35" s="226"/>
      <c r="O35" s="227"/>
      <c r="P35" s="32" t="s">
        <v>116</v>
      </c>
      <c r="Q35" s="203">
        <v>6</v>
      </c>
      <c r="R35" s="204"/>
      <c r="S35" s="204"/>
      <c r="T35" s="205"/>
      <c r="U35" s="32" t="s">
        <v>116</v>
      </c>
      <c r="V35" s="203">
        <v>6</v>
      </c>
      <c r="W35" s="204"/>
      <c r="X35" s="204"/>
      <c r="Y35" s="205"/>
      <c r="Z35" s="32" t="s">
        <v>116</v>
      </c>
      <c r="AA35" s="203">
        <v>6</v>
      </c>
      <c r="AB35" s="204"/>
      <c r="AC35" s="204"/>
      <c r="AD35" s="205"/>
      <c r="AE35" s="32" t="s">
        <v>116</v>
      </c>
      <c r="AF35" s="203">
        <v>6</v>
      </c>
      <c r="AG35" s="204"/>
      <c r="AH35" s="204"/>
      <c r="AI35" s="205"/>
      <c r="AJ35" s="32" t="s">
        <v>116</v>
      </c>
      <c r="AK35" s="203">
        <v>7</v>
      </c>
      <c r="AL35" s="204"/>
      <c r="AM35" s="204"/>
      <c r="AN35" s="205"/>
    </row>
    <row r="36" spans="1:40" ht="22.5" customHeight="1" x14ac:dyDescent="0.25">
      <c r="A36" s="197" t="s">
        <v>117</v>
      </c>
      <c r="B36" s="209">
        <f>SUM(B31:D31)*16</f>
        <v>720</v>
      </c>
      <c r="C36" s="210"/>
      <c r="D36" s="210"/>
      <c r="E36" s="211"/>
      <c r="F36" s="215" t="s">
        <v>117</v>
      </c>
      <c r="G36" s="209">
        <f>SUM(G31:I31)*16</f>
        <v>720</v>
      </c>
      <c r="H36" s="210"/>
      <c r="I36" s="210"/>
      <c r="J36" s="211"/>
      <c r="K36" s="197" t="s">
        <v>117</v>
      </c>
      <c r="L36" s="209">
        <f>SUM(L31:N31)*16+N21</f>
        <v>720</v>
      </c>
      <c r="M36" s="210"/>
      <c r="N36" s="210"/>
      <c r="O36" s="211"/>
      <c r="P36" s="197" t="s">
        <v>117</v>
      </c>
      <c r="Q36" s="209">
        <f>SUM(Q31:S31)*16</f>
        <v>720</v>
      </c>
      <c r="R36" s="210"/>
      <c r="S36" s="210"/>
      <c r="T36" s="211"/>
      <c r="U36" s="197" t="s">
        <v>117</v>
      </c>
      <c r="V36" s="209">
        <f>SUM(V31:X31)*16+X16</f>
        <v>720</v>
      </c>
      <c r="W36" s="210"/>
      <c r="X36" s="210"/>
      <c r="Y36" s="211"/>
      <c r="Z36" s="197" t="s">
        <v>117</v>
      </c>
      <c r="AA36" s="209">
        <f>SUM(AA31:AC31)*16+AC16</f>
        <v>720</v>
      </c>
      <c r="AB36" s="210"/>
      <c r="AC36" s="210"/>
      <c r="AD36" s="211"/>
      <c r="AE36" s="197" t="s">
        <v>117</v>
      </c>
      <c r="AF36" s="209">
        <f>SUM(AF31:AH31)*16+AH21</f>
        <v>720</v>
      </c>
      <c r="AG36" s="210"/>
      <c r="AH36" s="210"/>
      <c r="AI36" s="211"/>
      <c r="AJ36" s="197" t="s">
        <v>117</v>
      </c>
      <c r="AK36" s="209">
        <f>SUM(AK31:AM31)*16</f>
        <v>720</v>
      </c>
      <c r="AL36" s="210"/>
      <c r="AM36" s="210"/>
      <c r="AN36" s="211"/>
    </row>
    <row r="37" spans="1:40" ht="22.5" customHeight="1" thickBot="1" x14ac:dyDescent="0.3">
      <c r="A37" s="198"/>
      <c r="B37" s="212"/>
      <c r="C37" s="213"/>
      <c r="D37" s="213"/>
      <c r="E37" s="214"/>
      <c r="F37" s="216"/>
      <c r="G37" s="212"/>
      <c r="H37" s="213"/>
      <c r="I37" s="213"/>
      <c r="J37" s="214"/>
      <c r="K37" s="198"/>
      <c r="L37" s="212"/>
      <c r="M37" s="213"/>
      <c r="N37" s="213"/>
      <c r="O37" s="214"/>
      <c r="P37" s="198"/>
      <c r="Q37" s="212"/>
      <c r="R37" s="213"/>
      <c r="S37" s="213"/>
      <c r="T37" s="214"/>
      <c r="U37" s="198"/>
      <c r="V37" s="212"/>
      <c r="W37" s="213"/>
      <c r="X37" s="213"/>
      <c r="Y37" s="214"/>
      <c r="Z37" s="198"/>
      <c r="AA37" s="212"/>
      <c r="AB37" s="213"/>
      <c r="AC37" s="213"/>
      <c r="AD37" s="214"/>
      <c r="AE37" s="198"/>
      <c r="AF37" s="212"/>
      <c r="AG37" s="213"/>
      <c r="AH37" s="213"/>
      <c r="AI37" s="214"/>
      <c r="AJ37" s="198"/>
      <c r="AK37" s="212"/>
      <c r="AL37" s="213"/>
      <c r="AM37" s="213"/>
      <c r="AN37" s="214"/>
    </row>
    <row r="38" spans="1:40" ht="21.75" customHeight="1" thickBot="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7"/>
      <c r="AF38" s="7"/>
      <c r="AG38" s="7"/>
      <c r="AJ38" s="7"/>
      <c r="AK38" s="7"/>
      <c r="AL38" s="7"/>
    </row>
    <row r="39" spans="1:40" ht="18" customHeight="1" x14ac:dyDescent="0.25">
      <c r="A39" s="232" t="s">
        <v>118</v>
      </c>
      <c r="B39" s="233"/>
      <c r="C39" s="233"/>
      <c r="D39" s="233"/>
      <c r="E39" s="233"/>
      <c r="F39" s="233"/>
      <c r="G39" s="233"/>
      <c r="H39" s="233"/>
      <c r="I39" s="233"/>
      <c r="J39" s="234"/>
      <c r="K39" s="233" t="s">
        <v>119</v>
      </c>
      <c r="L39" s="233"/>
      <c r="M39" s="233"/>
      <c r="N39" s="233"/>
      <c r="O39" s="234"/>
      <c r="P39" s="5"/>
      <c r="Q39" s="5"/>
      <c r="R39" s="5"/>
      <c r="S39" s="5"/>
      <c r="T39" s="5"/>
      <c r="U39" s="80" t="s">
        <v>120</v>
      </c>
      <c r="V39" s="81"/>
      <c r="W39" s="81"/>
      <c r="X39" s="81"/>
      <c r="Y39" s="81" t="s">
        <v>121</v>
      </c>
      <c r="Z39" s="81"/>
      <c r="AA39" s="81"/>
      <c r="AB39" s="81"/>
      <c r="AC39" s="82"/>
      <c r="AD39" s="5"/>
      <c r="AE39" s="50"/>
    </row>
    <row r="40" spans="1:40" ht="18" customHeight="1" x14ac:dyDescent="0.25">
      <c r="A40" s="237" t="s">
        <v>122</v>
      </c>
      <c r="B40" s="238"/>
      <c r="C40" s="238"/>
      <c r="D40" s="238"/>
      <c r="E40" s="238"/>
      <c r="F40" s="238"/>
      <c r="G40" s="238"/>
      <c r="H40" s="238"/>
      <c r="I40" s="238"/>
      <c r="J40" s="239"/>
      <c r="K40" s="240">
        <f>B32+G32+L32+Q32+V32+AA32+AF32+AK32</f>
        <v>2304</v>
      </c>
      <c r="L40" s="241"/>
      <c r="M40" s="241"/>
      <c r="N40" s="241"/>
      <c r="O40" s="242"/>
      <c r="P40" s="5"/>
      <c r="Q40" s="5"/>
      <c r="R40" s="5"/>
      <c r="S40" s="5"/>
      <c r="T40" s="5"/>
      <c r="U40" s="228" t="s">
        <v>123</v>
      </c>
      <c r="V40" s="229"/>
      <c r="W40" s="229"/>
      <c r="X40" s="229"/>
      <c r="Y40" s="230" t="s">
        <v>124</v>
      </c>
      <c r="Z40" s="230"/>
      <c r="AA40" s="230"/>
      <c r="AB40" s="230"/>
      <c r="AC40" s="231"/>
      <c r="AD40" s="5"/>
      <c r="AE40" s="50"/>
    </row>
    <row r="41" spans="1:40" ht="18" customHeight="1" x14ac:dyDescent="0.25">
      <c r="A41" s="237" t="s">
        <v>125</v>
      </c>
      <c r="B41" s="238"/>
      <c r="C41" s="238"/>
      <c r="D41" s="238"/>
      <c r="E41" s="238"/>
      <c r="F41" s="238"/>
      <c r="G41" s="238"/>
      <c r="H41" s="238"/>
      <c r="I41" s="238"/>
      <c r="J41" s="239"/>
      <c r="K41" s="240">
        <f>C32+H32+M32+R32+W32+AB32+AG32+AL32</f>
        <v>320</v>
      </c>
      <c r="L41" s="241"/>
      <c r="M41" s="241"/>
      <c r="N41" s="241"/>
      <c r="O41" s="242"/>
      <c r="U41" s="235" t="s">
        <v>126</v>
      </c>
      <c r="V41" s="236"/>
      <c r="W41" s="236"/>
      <c r="X41" s="236"/>
      <c r="Y41" s="230" t="s">
        <v>127</v>
      </c>
      <c r="Z41" s="230"/>
      <c r="AA41" s="230"/>
      <c r="AB41" s="230"/>
      <c r="AC41" s="231"/>
      <c r="AE41" s="50"/>
    </row>
    <row r="42" spans="1:40" ht="18" customHeight="1" x14ac:dyDescent="0.25">
      <c r="A42" s="268" t="s">
        <v>128</v>
      </c>
      <c r="B42" s="269"/>
      <c r="C42" s="269"/>
      <c r="D42" s="269"/>
      <c r="E42" s="269"/>
      <c r="F42" s="269"/>
      <c r="G42" s="269"/>
      <c r="H42" s="269"/>
      <c r="I42" s="269"/>
      <c r="J42" s="270"/>
      <c r="K42" s="271">
        <f>D32+I32+N32+S32+X32+AC32+AH32+AM32</f>
        <v>2920</v>
      </c>
      <c r="L42" s="272"/>
      <c r="M42" s="272"/>
      <c r="N42" s="272"/>
      <c r="O42" s="273"/>
      <c r="U42" s="275" t="s">
        <v>129</v>
      </c>
      <c r="V42" s="276"/>
      <c r="W42" s="276"/>
      <c r="X42" s="276"/>
      <c r="Y42" s="230" t="s">
        <v>130</v>
      </c>
      <c r="Z42" s="230"/>
      <c r="AA42" s="230"/>
      <c r="AB42" s="230"/>
      <c r="AC42" s="231"/>
      <c r="AE42" s="50"/>
    </row>
    <row r="43" spans="1:40" ht="18" customHeight="1" x14ac:dyDescent="0.25">
      <c r="A43" s="249" t="s">
        <v>131</v>
      </c>
      <c r="B43" s="250"/>
      <c r="C43" s="250"/>
      <c r="D43" s="250"/>
      <c r="E43" s="250"/>
      <c r="F43" s="250"/>
      <c r="G43" s="250"/>
      <c r="H43" s="250"/>
      <c r="I43" s="250"/>
      <c r="J43" s="251"/>
      <c r="K43" s="252">
        <f>N21+S16+X16</f>
        <v>240</v>
      </c>
      <c r="L43" s="250"/>
      <c r="M43" s="250"/>
      <c r="N43" s="250"/>
      <c r="O43" s="251"/>
      <c r="U43" s="266" t="s">
        <v>132</v>
      </c>
      <c r="V43" s="267"/>
      <c r="W43" s="267"/>
      <c r="X43" s="267"/>
      <c r="Y43" s="230" t="s">
        <v>133</v>
      </c>
      <c r="Z43" s="230"/>
      <c r="AA43" s="230"/>
      <c r="AB43" s="230"/>
      <c r="AC43" s="231"/>
      <c r="AE43" s="50"/>
    </row>
    <row r="44" spans="1:40" ht="18" customHeight="1" thickBot="1" x14ac:dyDescent="0.3">
      <c r="A44" s="249" t="s">
        <v>134</v>
      </c>
      <c r="B44" s="250"/>
      <c r="C44" s="250"/>
      <c r="D44" s="250"/>
      <c r="E44" s="250"/>
      <c r="F44" s="250"/>
      <c r="G44" s="250"/>
      <c r="H44" s="250"/>
      <c r="I44" s="250"/>
      <c r="J44" s="251"/>
      <c r="K44" s="252">
        <f>AC16+AH21</f>
        <v>96</v>
      </c>
      <c r="L44" s="250"/>
      <c r="M44" s="250"/>
      <c r="N44" s="250"/>
      <c r="O44" s="251"/>
      <c r="U44" s="264" t="s">
        <v>135</v>
      </c>
      <c r="V44" s="265"/>
      <c r="W44" s="265"/>
      <c r="X44" s="265"/>
      <c r="Y44" s="230" t="s">
        <v>136</v>
      </c>
      <c r="Z44" s="230"/>
      <c r="AA44" s="230"/>
      <c r="AB44" s="230"/>
      <c r="AC44" s="231"/>
      <c r="AE44" s="50"/>
    </row>
    <row r="45" spans="1:40" ht="18" customHeight="1" thickBot="1" x14ac:dyDescent="0.3">
      <c r="A45" s="255" t="s">
        <v>137</v>
      </c>
      <c r="B45" s="256"/>
      <c r="C45" s="256"/>
      <c r="D45" s="256"/>
      <c r="E45" s="256"/>
      <c r="F45" s="256"/>
      <c r="G45" s="256"/>
      <c r="H45" s="256"/>
      <c r="I45" s="256"/>
      <c r="J45" s="257"/>
      <c r="K45" s="256">
        <f>SUM(K40:O44)</f>
        <v>5880</v>
      </c>
      <c r="L45" s="256"/>
      <c r="M45" s="256"/>
      <c r="N45" s="256"/>
      <c r="O45" s="257"/>
      <c r="U45" s="261" t="s">
        <v>120</v>
      </c>
      <c r="V45" s="262"/>
      <c r="W45" s="262"/>
      <c r="X45" s="262"/>
      <c r="Y45" s="262" t="s">
        <v>138</v>
      </c>
      <c r="Z45" s="262"/>
      <c r="AA45" s="262"/>
      <c r="AB45" s="262"/>
      <c r="AC45" s="263"/>
      <c r="AE45" s="50"/>
    </row>
    <row r="46" spans="1:40" ht="18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U46" s="253" t="s">
        <v>139</v>
      </c>
      <c r="V46" s="254"/>
      <c r="W46" s="254"/>
      <c r="X46" s="254"/>
      <c r="Y46" s="230" t="s">
        <v>140</v>
      </c>
      <c r="Z46" s="230"/>
      <c r="AA46" s="230"/>
      <c r="AB46" s="230"/>
      <c r="AC46" s="231"/>
      <c r="AE46" s="50"/>
    </row>
    <row r="47" spans="1:40" ht="18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U47" s="258" t="s">
        <v>141</v>
      </c>
      <c r="V47" s="259"/>
      <c r="W47" s="259"/>
      <c r="X47" s="259"/>
      <c r="Y47" s="230" t="s">
        <v>142</v>
      </c>
      <c r="Z47" s="230"/>
      <c r="AA47" s="230"/>
      <c r="AB47" s="230"/>
      <c r="AC47" s="231"/>
      <c r="AE47" s="50"/>
    </row>
    <row r="48" spans="1:40" s="8" customFormat="1" ht="18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89"/>
      <c r="Q48" s="89"/>
      <c r="R48" s="89"/>
      <c r="S48" s="89"/>
      <c r="T48" s="89"/>
      <c r="U48" s="274" t="s">
        <v>143</v>
      </c>
      <c r="V48" s="230"/>
      <c r="W48" s="230"/>
      <c r="X48" s="230"/>
      <c r="Y48" s="230" t="s">
        <v>144</v>
      </c>
      <c r="Z48" s="230"/>
      <c r="AA48" s="230"/>
      <c r="AB48" s="230"/>
      <c r="AC48" s="231"/>
      <c r="AD48" s="89"/>
      <c r="AE48" s="9"/>
    </row>
    <row r="49" spans="1:31" ht="18" customHeight="1" thickBo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U49" s="243" t="s">
        <v>145</v>
      </c>
      <c r="V49" s="244"/>
      <c r="W49" s="244"/>
      <c r="X49" s="244"/>
      <c r="Y49" s="245" t="s">
        <v>108</v>
      </c>
      <c r="Z49" s="246"/>
      <c r="AA49" s="246"/>
      <c r="AB49" s="246"/>
      <c r="AC49" s="247"/>
      <c r="AE49" s="49"/>
    </row>
    <row r="50" spans="1:31" ht="30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28"/>
      <c r="Q50" s="28"/>
      <c r="R50" s="28"/>
      <c r="S50" s="28"/>
      <c r="T50" s="28"/>
      <c r="U50" s="2"/>
      <c r="V50" s="90"/>
      <c r="AE50" s="49"/>
    </row>
    <row r="51" spans="1:3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28"/>
      <c r="Q51" s="28"/>
      <c r="R51" s="28"/>
      <c r="S51" s="28"/>
      <c r="T51" s="28"/>
      <c r="U51" s="2"/>
      <c r="V51" s="90"/>
    </row>
    <row r="52" spans="1:3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28"/>
      <c r="Q52" s="28"/>
      <c r="R52" s="28"/>
      <c r="S52" s="28"/>
      <c r="T52" s="28"/>
    </row>
    <row r="53" spans="1:3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260"/>
      <c r="Q53" s="260"/>
      <c r="R53" s="260"/>
      <c r="S53" s="260"/>
      <c r="T53" s="260"/>
    </row>
    <row r="54" spans="1:3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248"/>
      <c r="Q54" s="248"/>
      <c r="R54" s="248"/>
      <c r="S54" s="248"/>
      <c r="T54" s="248"/>
    </row>
    <row r="55" spans="1:3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1:3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1:3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</sheetData>
  <mergeCells count="218">
    <mergeCell ref="AF35:AI35"/>
    <mergeCell ref="V35:Y35"/>
    <mergeCell ref="AA35:AD35"/>
    <mergeCell ref="D33:D34"/>
    <mergeCell ref="Q25:S25"/>
    <mergeCell ref="K33:K34"/>
    <mergeCell ref="L33:L34"/>
    <mergeCell ref="M33:M34"/>
    <mergeCell ref="N33:N34"/>
    <mergeCell ref="Q34:S34"/>
    <mergeCell ref="V34:X34"/>
    <mergeCell ref="AA34:AC34"/>
    <mergeCell ref="P30:Q30"/>
    <mergeCell ref="R30:S30"/>
    <mergeCell ref="U30:V30"/>
    <mergeCell ref="W30:X30"/>
    <mergeCell ref="Z30:AA30"/>
    <mergeCell ref="AB30:AC30"/>
    <mergeCell ref="U43:X43"/>
    <mergeCell ref="Y43:AC43"/>
    <mergeCell ref="A42:J42"/>
    <mergeCell ref="K42:O42"/>
    <mergeCell ref="U48:X48"/>
    <mergeCell ref="Y48:AC48"/>
    <mergeCell ref="A43:J43"/>
    <mergeCell ref="K43:O43"/>
    <mergeCell ref="U42:X42"/>
    <mergeCell ref="Y42:AC42"/>
    <mergeCell ref="U49:X49"/>
    <mergeCell ref="Y49:AC49"/>
    <mergeCell ref="P54:T54"/>
    <mergeCell ref="A44:J44"/>
    <mergeCell ref="K44:O44"/>
    <mergeCell ref="U46:X46"/>
    <mergeCell ref="Y46:AC46"/>
    <mergeCell ref="A45:J45"/>
    <mergeCell ref="K45:O45"/>
    <mergeCell ref="U47:X47"/>
    <mergeCell ref="Y47:AC47"/>
    <mergeCell ref="P53:T53"/>
    <mergeCell ref="U45:X45"/>
    <mergeCell ref="Y45:AC45"/>
    <mergeCell ref="U44:X44"/>
    <mergeCell ref="Y44:AC44"/>
    <mergeCell ref="AK36:AN37"/>
    <mergeCell ref="U40:X40"/>
    <mergeCell ref="Y40:AC40"/>
    <mergeCell ref="A39:J39"/>
    <mergeCell ref="K39:O39"/>
    <mergeCell ref="U41:X41"/>
    <mergeCell ref="Y41:AC41"/>
    <mergeCell ref="U36:U37"/>
    <mergeCell ref="V36:Y37"/>
    <mergeCell ref="Z36:Z37"/>
    <mergeCell ref="AA36:AD37"/>
    <mergeCell ref="AE36:AE37"/>
    <mergeCell ref="AF36:AI37"/>
    <mergeCell ref="P36:P37"/>
    <mergeCell ref="Q36:T37"/>
    <mergeCell ref="AJ36:AJ37"/>
    <mergeCell ref="A40:J40"/>
    <mergeCell ref="K40:O40"/>
    <mergeCell ref="A41:J41"/>
    <mergeCell ref="K41:O41"/>
    <mergeCell ref="AK35:AN35"/>
    <mergeCell ref="T3:T33"/>
    <mergeCell ref="F18:I18"/>
    <mergeCell ref="A4:D4"/>
    <mergeCell ref="A36:A37"/>
    <mergeCell ref="B36:E37"/>
    <mergeCell ref="F36:F37"/>
    <mergeCell ref="G36:J37"/>
    <mergeCell ref="K36:K37"/>
    <mergeCell ref="L36:O37"/>
    <mergeCell ref="AE22:AG22"/>
    <mergeCell ref="Z17:AB17"/>
    <mergeCell ref="U17:W17"/>
    <mergeCell ref="P17:R17"/>
    <mergeCell ref="K22:M22"/>
    <mergeCell ref="AE30:AF30"/>
    <mergeCell ref="AG30:AH30"/>
    <mergeCell ref="Z18:AC18"/>
    <mergeCell ref="AF25:AH25"/>
    <mergeCell ref="K21:M21"/>
    <mergeCell ref="B35:E35"/>
    <mergeCell ref="G35:J35"/>
    <mergeCell ref="L35:O35"/>
    <mergeCell ref="Q35:T35"/>
    <mergeCell ref="A30:B30"/>
    <mergeCell ref="C30:D30"/>
    <mergeCell ref="F30:G30"/>
    <mergeCell ref="H30:I30"/>
    <mergeCell ref="K30:L30"/>
    <mergeCell ref="F33:F34"/>
    <mergeCell ref="G33:G34"/>
    <mergeCell ref="H33:H34"/>
    <mergeCell ref="I33:I34"/>
    <mergeCell ref="A33:A34"/>
    <mergeCell ref="B33:B34"/>
    <mergeCell ref="C33:C34"/>
    <mergeCell ref="U7:X7"/>
    <mergeCell ref="AE18:AH18"/>
    <mergeCell ref="V20:X20"/>
    <mergeCell ref="Y3:Y33"/>
    <mergeCell ref="AA25:AC25"/>
    <mergeCell ref="AK20:AM20"/>
    <mergeCell ref="AA6:AC6"/>
    <mergeCell ref="AJ30:AK30"/>
    <mergeCell ref="AL30:AM30"/>
    <mergeCell ref="AE21:AG21"/>
    <mergeCell ref="AJ27:AL27"/>
    <mergeCell ref="AJ18:AM18"/>
    <mergeCell ref="AE33:AE34"/>
    <mergeCell ref="AF33:AF34"/>
    <mergeCell ref="AG33:AG34"/>
    <mergeCell ref="AH33:AH34"/>
    <mergeCell ref="AN3:AN33"/>
    <mergeCell ref="AF9:AH9"/>
    <mergeCell ref="AK9:AM9"/>
    <mergeCell ref="AF6:AH6"/>
    <mergeCell ref="AJ13:AM13"/>
    <mergeCell ref="AE10:AH10"/>
    <mergeCell ref="AK15:AM15"/>
    <mergeCell ref="AE13:AH13"/>
    <mergeCell ref="AJ10:AM10"/>
    <mergeCell ref="AK12:AM12"/>
    <mergeCell ref="P23:S23"/>
    <mergeCell ref="U23:X23"/>
    <mergeCell ref="Z23:AC23"/>
    <mergeCell ref="AE23:AH23"/>
    <mergeCell ref="AJ23:AM23"/>
    <mergeCell ref="B20:D20"/>
    <mergeCell ref="G20:I20"/>
    <mergeCell ref="L20:N20"/>
    <mergeCell ref="AI3:AI33"/>
    <mergeCell ref="AJ7:AM7"/>
    <mergeCell ref="AJ4:AM4"/>
    <mergeCell ref="AK6:AM6"/>
    <mergeCell ref="AA12:AC12"/>
    <mergeCell ref="B12:D12"/>
    <mergeCell ref="G12:I12"/>
    <mergeCell ref="L12:N12"/>
    <mergeCell ref="Q12:S12"/>
    <mergeCell ref="V12:X12"/>
    <mergeCell ref="E3:E33"/>
    <mergeCell ref="J3:J33"/>
    <mergeCell ref="O3:O33"/>
    <mergeCell ref="AK25:AM25"/>
    <mergeCell ref="U16:W16"/>
    <mergeCell ref="Z16:AB16"/>
    <mergeCell ref="F4:I4"/>
    <mergeCell ref="A7:D7"/>
    <mergeCell ref="F7:I7"/>
    <mergeCell ref="B6:D6"/>
    <mergeCell ref="G6:I6"/>
    <mergeCell ref="A18:D18"/>
    <mergeCell ref="B25:D25"/>
    <mergeCell ref="G25:I25"/>
    <mergeCell ref="L25:N25"/>
    <mergeCell ref="A23:D23"/>
    <mergeCell ref="F23:I23"/>
    <mergeCell ref="K23:N23"/>
    <mergeCell ref="P16:R16"/>
    <mergeCell ref="V25:X25"/>
    <mergeCell ref="Z10:AC10"/>
    <mergeCell ref="F13:I13"/>
    <mergeCell ref="K13:N13"/>
    <mergeCell ref="B9:D9"/>
    <mergeCell ref="G9:I9"/>
    <mergeCell ref="L9:N9"/>
    <mergeCell ref="Q9:S9"/>
    <mergeCell ref="B15:D15"/>
    <mergeCell ref="G15:I15"/>
    <mergeCell ref="L15:N15"/>
    <mergeCell ref="Q15:S15"/>
    <mergeCell ref="V15:X15"/>
    <mergeCell ref="AA15:AC15"/>
    <mergeCell ref="A13:D13"/>
    <mergeCell ref="V9:X9"/>
    <mergeCell ref="AA9:AC9"/>
    <mergeCell ref="P13:S13"/>
    <mergeCell ref="U13:X13"/>
    <mergeCell ref="Z13:AC13"/>
    <mergeCell ref="A10:D10"/>
    <mergeCell ref="F10:I10"/>
    <mergeCell ref="K10:N10"/>
    <mergeCell ref="P10:S10"/>
    <mergeCell ref="U10:X10"/>
    <mergeCell ref="AD3:AD33"/>
    <mergeCell ref="AE4:AH4"/>
    <mergeCell ref="AE7:AH7"/>
    <mergeCell ref="K18:N18"/>
    <mergeCell ref="P18:S18"/>
    <mergeCell ref="AF20:AH20"/>
    <mergeCell ref="AA20:AC20"/>
    <mergeCell ref="AF15:AH15"/>
    <mergeCell ref="Q20:S20"/>
    <mergeCell ref="AF12:AH12"/>
    <mergeCell ref="K4:N4"/>
    <mergeCell ref="P4:S4"/>
    <mergeCell ref="U4:X4"/>
    <mergeCell ref="Z4:AC4"/>
    <mergeCell ref="M30:N30"/>
    <mergeCell ref="K7:N7"/>
    <mergeCell ref="P7:S7"/>
    <mergeCell ref="U18:X18"/>
    <mergeCell ref="Z7:AC7"/>
    <mergeCell ref="L6:N6"/>
    <mergeCell ref="Q6:S6"/>
    <mergeCell ref="V6:X6"/>
    <mergeCell ref="A1:E1"/>
    <mergeCell ref="F1:J1"/>
    <mergeCell ref="K1:O1"/>
    <mergeCell ref="P1:T1"/>
    <mergeCell ref="U1:Y1"/>
    <mergeCell ref="Z1:AD1"/>
    <mergeCell ref="AE1:AI1"/>
    <mergeCell ref="AJ1:AN1"/>
  </mergeCells>
  <pageMargins left="0.70866141732283472" right="0.70866141732283472" top="0.74803149606299213" bottom="0.74803149606299213" header="0.31496062992125984" footer="0.31496062992125984"/>
  <pageSetup paperSize="9" scale="30" orientation="landscape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0DFEEEB52BEAA4E83694ADBB5232A3F" ma:contentTypeVersion="16" ma:contentTypeDescription="Crear nuevo documento." ma:contentTypeScope="" ma:versionID="b16c397ed2c3dc6889186246a349eed0">
  <xsd:schema xmlns:xsd="http://www.w3.org/2001/XMLSchema" xmlns:xs="http://www.w3.org/2001/XMLSchema" xmlns:p="http://schemas.microsoft.com/office/2006/metadata/properties" xmlns:ns1="http://schemas.microsoft.com/sharepoint/v3" xmlns:ns2="1856923d-1a7e-419a-b4bc-4f7819647df2" xmlns:ns3="b20a8ef5-4484-44ea-ad87-d59648c94bcb" xmlns:ns4="ca7d66e2-1385-4809-a357-c18c153e4466" targetNamespace="http://schemas.microsoft.com/office/2006/metadata/properties" ma:root="true" ma:fieldsID="bc54d6b5e599f67be0be731fca56acab" ns1:_="" ns2:_="" ns3:_="" ns4:_="">
    <xsd:import namespace="http://schemas.microsoft.com/sharepoint/v3"/>
    <xsd:import namespace="1856923d-1a7e-419a-b4bc-4f7819647df2"/>
    <xsd:import namespace="b20a8ef5-4484-44ea-ad87-d59648c94bcb"/>
    <xsd:import namespace="ca7d66e2-1385-4809-a357-c18c153e446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1:PublishingStartDate" minOccurs="0"/>
                <xsd:element ref="ns1:PublishingExpirationDate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lcf76f155ced4ddcb4097134ff3c332f" minOccurs="0"/>
                <xsd:element ref="ns2:TaxCatchAll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MediaServiceLocation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1" nillable="true" ma:displayName="Fecha de inicio programada" ma:description="Fecha de inicio programada es una columna del sitio que crea la característica Publicación. Se usa para especificar la fecha y la hora a la que esta página se presentará por primera vez a los visitantes del sitio." ma:internalName="PublishingStartDate">
      <xsd:simpleType>
        <xsd:restriction base="dms:Unknown"/>
      </xsd:simpleType>
    </xsd:element>
    <xsd:element name="PublishingExpirationDate" ma:index="12" nillable="true" ma:displayName="Fecha de finalización programada" ma:description="Fecha de finalización programada es una columna del sitio que crea la característica Publicación. Se usa para especificar la fecha y la hora a la que esta página dejará de presentarse a los visitantes del sitio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56923d-1a7e-419a-b4bc-4f7819647df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9" nillable="true" ma:displayName="Taxonomy Catch All Column" ma:hidden="true" ma:list="{73015816-8f77-4bd2-b551-63abf743dc0f}" ma:internalName="TaxCatchAll" ma:showField="CatchAllData" ma:web="1856923d-1a7e-419a-b4bc-4f7819647d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0a8ef5-4484-44ea-ad87-d59648c94bc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7d66e2-1385-4809-a357-c18c153e44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020c5bd8-60b4-4348-aafa-0885dd9c9a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a7d66e2-1385-4809-a357-c18c153e4466">
      <Terms xmlns="http://schemas.microsoft.com/office/infopath/2007/PartnerControls"/>
    </lcf76f155ced4ddcb4097134ff3c332f>
    <TaxCatchAll xmlns="1856923d-1a7e-419a-b4bc-4f7819647df2" xsi:nil="true"/>
    <PublishingExpirationDate xmlns="http://schemas.microsoft.com/sharepoint/v3" xsi:nil="true"/>
    <PublishingStartDate xmlns="http://schemas.microsoft.com/sharepoint/v3" xsi:nil="true"/>
    <_dlc_DocId xmlns="1856923d-1a7e-419a-b4bc-4f7819647df2">XFHPDEAJU5UD-1929385430-230723</_dlc_DocId>
    <_dlc_DocIdUrl xmlns="1856923d-1a7e-419a-b4bc-4f7819647df2">
      <Url>https://mailinternacionaledu.sharepoint.com/sites/sitios/ProcesosAgregadores/_layouts/15/DocIdRedir.aspx?ID=XFHPDEAJU5UD-1929385430-230723</Url>
      <Description>XFHPDEAJU5UD-1929385430-230723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CB0FBED6-5570-46E1-9C10-0D0B432DDF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856923d-1a7e-419a-b4bc-4f7819647df2"/>
    <ds:schemaRef ds:uri="b20a8ef5-4484-44ea-ad87-d59648c94bcb"/>
    <ds:schemaRef ds:uri="ca7d66e2-1385-4809-a357-c18c153e44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0BB4A0-608F-4F54-B897-23BCB9EB0D0B}">
  <ds:schemaRefs>
    <ds:schemaRef ds:uri="http://schemas.microsoft.com/office/2006/metadata/properties"/>
    <ds:schemaRef ds:uri="http://schemas.microsoft.com/office/infopath/2007/PartnerControls"/>
    <ds:schemaRef ds:uri="ca7d66e2-1385-4809-a357-c18c153e4466"/>
    <ds:schemaRef ds:uri="1856923d-1a7e-419a-b4bc-4f7819647df2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53D67903-2208-4DB3-8EBA-99350F961BC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87928EF-C8D1-46C7-9817-DCD67C82EEE6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NEGOCIOS INTER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Chicaiza Guaña Emerson Gonzalo</dc:creator>
  <cp:keywords/>
  <dc:description/>
  <cp:lastModifiedBy>Dario</cp:lastModifiedBy>
  <cp:revision/>
  <dcterms:created xsi:type="dcterms:W3CDTF">2015-02-09T15:53:57Z</dcterms:created>
  <dcterms:modified xsi:type="dcterms:W3CDTF">2025-08-07T15:56:33Z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0x01010000DFEEEB52BEAA4E83694ADBB5232A3F</vt:lpwstr>
  </property>
  <property fmtid="{D5CDD505-2E9C-101B-9397-08002B2CF9AE}" pid="3" name="_dlc_DocIdItemGuid">
    <vt:lpwstr>68f788a8-f7f6-4aed-857d-0a3288bb45d2</vt:lpwstr>
  </property>
</Properties>
</file>