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bnais001\Turtle\BIONIC_Users\a1034775\Desktop\"/>
    </mc:Choice>
  </mc:AlternateContent>
  <bookViews>
    <workbookView xWindow="0" yWindow="0" windowWidth="20490" windowHeight="7755" tabRatio="856" firstSheet="21" activeTab="24"/>
  </bookViews>
  <sheets>
    <sheet name="STI Table of Contents" sheetId="21" r:id="rId1"/>
    <sheet name="Sales Team Leader" sheetId="5" r:id="rId2"/>
    <sheet name="BOL-FEL-HTL" sheetId="8" r:id="rId3"/>
    <sheet name="GS Team Leader " sheetId="36" r:id="rId4"/>
    <sheet name="AutotechME Team Leader" sheetId="33" r:id="rId5"/>
    <sheet name="Sales Team Leader - Appl &amp; Mob" sheetId="10" r:id="rId6"/>
    <sheet name="Supervisor" sheetId="37" r:id="rId7"/>
    <sheet name="DCI" sheetId="2" r:id="rId8"/>
    <sheet name="Appliances_Mobile Supervisor" sheetId="13" r:id="rId9"/>
    <sheet name="Specialty Manager" sheetId="15" r:id="rId10"/>
    <sheet name="Geek Squad Manager" sheetId="14" r:id="rId11"/>
    <sheet name="Assistant Store Manager" sheetId="16" r:id="rId12"/>
    <sheet name="General Manager" sheetId="17" r:id="rId13"/>
    <sheet name="PAC SWAS CS_ IC Spec" sheetId="30" r:id="rId14"/>
    <sheet name="PAC SWAS Spec Sales Mgr" sheetId="22" r:id="rId15"/>
    <sheet name="MDC IC Specialist" sheetId="29" r:id="rId16"/>
    <sheet name="MDC Sales Manager" sheetId="25" r:id="rId17"/>
    <sheet name="MDC Specialty Sales Manager" sheetId="24" r:id="rId18"/>
    <sheet name="Retail Assoc -HRLY" sheetId="26" r:id="rId19"/>
    <sheet name="Autotech-HRLY" sheetId="38" r:id="rId20"/>
    <sheet name="GS Precinct Agent" sheetId="34" r:id="rId21"/>
    <sheet name="Autotech Agent" sheetId="32" r:id="rId22"/>
    <sheet name="Sales Assoc (NC)_HRLY" sheetId="27" r:id="rId23"/>
    <sheet name="Sales Consultant (Complex) HRLY" sheetId="28" r:id="rId24"/>
    <sheet name="Vendor Expert (% of target)" sheetId="39" r:id="rId25"/>
    <sheet name="Vendor Expert (tiered ranking)" sheetId="40" r:id="rId26"/>
  </sheets>
  <calcPr calcId="171027"/>
</workbook>
</file>

<file path=xl/calcChain.xml><?xml version="1.0" encoding="utf-8"?>
<calcChain xmlns="http://schemas.openxmlformats.org/spreadsheetml/2006/main">
  <c r="C34" i="40" l="1"/>
  <c r="F28" i="40"/>
  <c r="F29" i="40" s="1"/>
  <c r="C28" i="40"/>
  <c r="C29" i="40" s="1"/>
  <c r="C27" i="39"/>
  <c r="C28" i="39" s="1"/>
  <c r="F27" i="39"/>
  <c r="F28" i="39" s="1"/>
  <c r="C33" i="39"/>
  <c r="I29" i="40" l="1"/>
  <c r="F34" i="40" s="1"/>
  <c r="I28" i="39"/>
  <c r="F33" i="39" s="1"/>
  <c r="F21" i="10"/>
  <c r="C32" i="28" l="1"/>
  <c r="F27" i="28"/>
  <c r="F32" i="28" s="1"/>
  <c r="F26" i="28"/>
  <c r="F31" i="27"/>
  <c r="C31" i="27"/>
  <c r="F27" i="27"/>
  <c r="F26" i="27"/>
  <c r="F27" i="38"/>
  <c r="F31" i="38" s="1"/>
  <c r="F27" i="26"/>
  <c r="F31" i="26"/>
  <c r="C31" i="38"/>
  <c r="F26" i="38"/>
  <c r="C31" i="26"/>
  <c r="F26" i="26"/>
  <c r="F25" i="30"/>
  <c r="F25" i="29"/>
  <c r="F26" i="29"/>
  <c r="F30" i="29" s="1"/>
  <c r="F26" i="30"/>
  <c r="F30" i="30" s="1"/>
  <c r="C30" i="29"/>
  <c r="F22" i="10"/>
  <c r="G35" i="33"/>
  <c r="F35" i="33"/>
  <c r="E35" i="33"/>
  <c r="D35" i="33"/>
  <c r="G34" i="33"/>
  <c r="F34" i="33"/>
  <c r="E34" i="33"/>
  <c r="D34" i="33"/>
  <c r="G29" i="33"/>
  <c r="F29" i="33"/>
  <c r="E29" i="33"/>
  <c r="D29" i="33"/>
  <c r="G28" i="33"/>
  <c r="F28" i="33"/>
  <c r="E28" i="33"/>
  <c r="D28" i="33"/>
  <c r="F22" i="33"/>
  <c r="F21" i="33"/>
  <c r="G35" i="37" l="1"/>
  <c r="F35" i="37"/>
  <c r="E35" i="37"/>
  <c r="D35" i="37"/>
  <c r="G34" i="37"/>
  <c r="F34" i="37"/>
  <c r="E34" i="37"/>
  <c r="D34" i="37"/>
  <c r="Q29" i="37"/>
  <c r="G29" i="37"/>
  <c r="F29" i="37"/>
  <c r="E29" i="37"/>
  <c r="D29" i="37"/>
  <c r="G28" i="37"/>
  <c r="F28" i="37"/>
  <c r="E28" i="37"/>
  <c r="D28" i="37"/>
  <c r="R26" i="37"/>
  <c r="Q26" i="37"/>
  <c r="F22" i="37"/>
  <c r="F21" i="37"/>
  <c r="D34" i="36"/>
  <c r="Q29" i="36"/>
  <c r="G34" i="36" s="1"/>
  <c r="G29" i="36"/>
  <c r="F29" i="36"/>
  <c r="E29" i="36"/>
  <c r="D29" i="36"/>
  <c r="G28" i="36"/>
  <c r="F28" i="36"/>
  <c r="E28" i="36"/>
  <c r="D28" i="36"/>
  <c r="R26" i="36"/>
  <c r="Q26" i="36"/>
  <c r="D35" i="36" s="1"/>
  <c r="F22" i="36"/>
  <c r="F21" i="36"/>
  <c r="G29" i="34"/>
  <c r="F29" i="34"/>
  <c r="E29" i="34"/>
  <c r="D29" i="34"/>
  <c r="G28" i="34"/>
  <c r="F28" i="34"/>
  <c r="E28" i="34"/>
  <c r="D28" i="34"/>
  <c r="R26" i="34"/>
  <c r="Q26" i="34"/>
  <c r="F22" i="34"/>
  <c r="F21" i="34"/>
  <c r="E34" i="36" l="1"/>
  <c r="E35" i="36"/>
  <c r="F34" i="36"/>
  <c r="F35" i="36"/>
  <c r="G35" i="36"/>
  <c r="Q29" i="33"/>
  <c r="R26" i="33"/>
  <c r="Q26" i="33"/>
  <c r="G29" i="32"/>
  <c r="F29" i="32"/>
  <c r="E29" i="32"/>
  <c r="D29" i="32"/>
  <c r="G28" i="32"/>
  <c r="F28" i="32"/>
  <c r="E28" i="32"/>
  <c r="D28" i="32"/>
  <c r="R26" i="32"/>
  <c r="Q26" i="32"/>
  <c r="F22" i="32"/>
  <c r="F21" i="32"/>
  <c r="Q26" i="22" l="1"/>
  <c r="G29" i="22"/>
  <c r="F29" i="22"/>
  <c r="E29" i="22"/>
  <c r="D29" i="22"/>
  <c r="C30" i="30"/>
  <c r="F22" i="22"/>
  <c r="F21" i="22"/>
  <c r="D33" i="25"/>
  <c r="Q28" i="25"/>
  <c r="F33" i="25" s="1"/>
  <c r="G33" i="25"/>
  <c r="G28" i="25"/>
  <c r="F28" i="25"/>
  <c r="E28" i="25"/>
  <c r="D28" i="25"/>
  <c r="G27" i="25"/>
  <c r="F27" i="25"/>
  <c r="E27" i="25"/>
  <c r="D27" i="25"/>
  <c r="Q25" i="25"/>
  <c r="G34" i="25"/>
  <c r="F21" i="25"/>
  <c r="F20" i="25"/>
  <c r="D34" i="25"/>
  <c r="E33" i="25"/>
  <c r="E34" i="25"/>
  <c r="F34" i="25"/>
  <c r="F20" i="24"/>
  <c r="F20" i="17"/>
  <c r="F21" i="15"/>
  <c r="F20" i="16"/>
  <c r="Q28" i="24"/>
  <c r="E33" i="24"/>
  <c r="G28" i="24"/>
  <c r="F28" i="24"/>
  <c r="E28" i="24"/>
  <c r="D28" i="24"/>
  <c r="G27" i="24"/>
  <c r="F27" i="24"/>
  <c r="E27" i="24"/>
  <c r="D27" i="24"/>
  <c r="Q25" i="24"/>
  <c r="E34" i="24"/>
  <c r="F21" i="24"/>
  <c r="Q29" i="22"/>
  <c r="G34" i="22"/>
  <c r="G28" i="22"/>
  <c r="F28" i="22"/>
  <c r="E28" i="22"/>
  <c r="D28" i="22"/>
  <c r="G35" i="22"/>
  <c r="Q25" i="17"/>
  <c r="G34" i="17"/>
  <c r="F34" i="17"/>
  <c r="D34" i="17"/>
  <c r="G28" i="17"/>
  <c r="F28" i="17"/>
  <c r="E28" i="17"/>
  <c r="D28" i="17"/>
  <c r="D28" i="16"/>
  <c r="F21" i="17"/>
  <c r="F21" i="16"/>
  <c r="Q25" i="16"/>
  <c r="G28" i="16"/>
  <c r="F28" i="16"/>
  <c r="E28" i="16"/>
  <c r="D34" i="22"/>
  <c r="F34" i="22"/>
  <c r="E34" i="17"/>
  <c r="F33" i="24"/>
  <c r="F34" i="24"/>
  <c r="G33" i="24"/>
  <c r="G34" i="24"/>
  <c r="D33" i="24"/>
  <c r="D34" i="24"/>
  <c r="D35" i="22"/>
  <c r="E34" i="22"/>
  <c r="E35" i="22"/>
  <c r="F35" i="22"/>
  <c r="G34" i="2"/>
  <c r="F34" i="2"/>
  <c r="E34" i="2"/>
  <c r="D34" i="2"/>
  <c r="Q29" i="2"/>
  <c r="Q29" i="13"/>
  <c r="G34" i="13"/>
  <c r="F34" i="14"/>
  <c r="E34" i="14"/>
  <c r="Q29" i="14"/>
  <c r="D34" i="14"/>
  <c r="G34" i="15"/>
  <c r="F34" i="15"/>
  <c r="E34" i="15"/>
  <c r="D34" i="15"/>
  <c r="Q29" i="15"/>
  <c r="D33" i="17"/>
  <c r="Q28" i="17"/>
  <c r="E33" i="17"/>
  <c r="Q28" i="16"/>
  <c r="E33" i="16"/>
  <c r="G29" i="15"/>
  <c r="F29" i="15"/>
  <c r="D29" i="15"/>
  <c r="G29" i="14"/>
  <c r="F29" i="14"/>
  <c r="D29" i="14"/>
  <c r="G29" i="13"/>
  <c r="F29" i="13"/>
  <c r="D29" i="13"/>
  <c r="G35" i="2"/>
  <c r="G29" i="2"/>
  <c r="F29" i="2"/>
  <c r="D29" i="2"/>
  <c r="G29" i="10"/>
  <c r="F29" i="10"/>
  <c r="D29" i="10"/>
  <c r="G28" i="8"/>
  <c r="F28" i="8"/>
  <c r="D28" i="8"/>
  <c r="G29" i="5"/>
  <c r="F29" i="5"/>
  <c r="E29" i="5"/>
  <c r="D29" i="5"/>
  <c r="G33" i="17"/>
  <c r="G34" i="14"/>
  <c r="E34" i="13"/>
  <c r="D34" i="13"/>
  <c r="F34" i="13"/>
  <c r="F33" i="17"/>
  <c r="D33" i="16"/>
  <c r="F33" i="16"/>
  <c r="G33" i="16"/>
  <c r="G27" i="17"/>
  <c r="F27" i="17"/>
  <c r="E27" i="17"/>
  <c r="D27" i="17"/>
  <c r="G27" i="16"/>
  <c r="F27" i="16"/>
  <c r="E27" i="16"/>
  <c r="D27" i="16"/>
  <c r="E29" i="15"/>
  <c r="G28" i="15"/>
  <c r="F28" i="15"/>
  <c r="E28" i="15"/>
  <c r="D28" i="15"/>
  <c r="R26" i="15"/>
  <c r="Q26" i="15"/>
  <c r="F22" i="15"/>
  <c r="E29" i="14"/>
  <c r="G28" i="14"/>
  <c r="F28" i="14"/>
  <c r="E28" i="14"/>
  <c r="D28" i="14"/>
  <c r="R26" i="14"/>
  <c r="Q26" i="14"/>
  <c r="F22" i="14"/>
  <c r="F21" i="14"/>
  <c r="E29" i="13"/>
  <c r="G28" i="13"/>
  <c r="F28" i="13"/>
  <c r="E28" i="13"/>
  <c r="D28" i="13"/>
  <c r="R26" i="13"/>
  <c r="Q26" i="13"/>
  <c r="G35" i="13"/>
  <c r="F22" i="13"/>
  <c r="F21" i="13"/>
  <c r="E29" i="10"/>
  <c r="G28" i="10"/>
  <c r="F28" i="10"/>
  <c r="E28" i="10"/>
  <c r="D28" i="10"/>
  <c r="R26" i="10"/>
  <c r="Q26" i="10"/>
  <c r="E28" i="8"/>
  <c r="G27" i="8"/>
  <c r="F27" i="8"/>
  <c r="E27" i="8"/>
  <c r="D27" i="8"/>
  <c r="R25" i="8"/>
  <c r="Q25" i="8"/>
  <c r="F21" i="8"/>
  <c r="F20" i="8"/>
  <c r="E35" i="15"/>
  <c r="G35" i="15"/>
  <c r="F34" i="16"/>
  <c r="D34" i="16"/>
  <c r="G34" i="16"/>
  <c r="E34" i="16"/>
  <c r="D35" i="15"/>
  <c r="F35" i="15"/>
  <c r="F35" i="14"/>
  <c r="G35" i="14"/>
  <c r="E35" i="14"/>
  <c r="F35" i="13"/>
  <c r="D35" i="13"/>
  <c r="E35" i="13"/>
  <c r="D35" i="14"/>
  <c r="G28" i="5"/>
  <c r="F28" i="5"/>
  <c r="E28" i="5"/>
  <c r="D28" i="5"/>
  <c r="R26" i="5"/>
  <c r="Q26" i="5"/>
  <c r="F22" i="5"/>
  <c r="F21" i="5"/>
  <c r="E29" i="2"/>
  <c r="G28" i="2"/>
  <c r="F28" i="2"/>
  <c r="E28" i="2"/>
  <c r="D28" i="2"/>
  <c r="R26" i="2"/>
  <c r="Q26" i="2"/>
  <c r="F35" i="2"/>
  <c r="F22" i="2"/>
  <c r="F21" i="2"/>
  <c r="D35" i="2"/>
  <c r="E35" i="2"/>
</calcChain>
</file>

<file path=xl/sharedStrings.xml><?xml version="1.0" encoding="utf-8"?>
<sst xmlns="http://schemas.openxmlformats.org/spreadsheetml/2006/main" count="1030" uniqueCount="137">
  <si>
    <t>Roles:</t>
  </si>
  <si>
    <t>Full Year Target %:</t>
  </si>
  <si>
    <t>Frequency:</t>
  </si>
  <si>
    <t>Monthly</t>
  </si>
  <si>
    <t>Monthly Metric(s):</t>
  </si>
  <si>
    <t>Hourly Rate</t>
  </si>
  <si>
    <t>Avg Hrs Worked per Week</t>
  </si>
  <si>
    <r>
      <t xml:space="preserve">Metric Score </t>
    </r>
    <r>
      <rPr>
        <b/>
        <sz val="8"/>
        <color theme="1"/>
        <rFont val="Avenir Next for Best Buy"/>
        <family val="2"/>
      </rPr>
      <t>(from table below)</t>
    </r>
  </si>
  <si>
    <r>
      <t xml:space="preserve">Monthly
</t>
    </r>
    <r>
      <rPr>
        <i/>
        <sz val="8"/>
        <color theme="1"/>
        <rFont val="Avenir Next for Best Buy"/>
        <family val="2"/>
      </rPr>
      <t xml:space="preserve">*All months are weighted equally. </t>
    </r>
    <r>
      <rPr>
        <b/>
        <sz val="8"/>
        <color theme="1"/>
        <rFont val="Avenir Next for Best Buy"/>
        <family val="2"/>
      </rPr>
      <t xml:space="preserve"> </t>
    </r>
    <r>
      <rPr>
        <b/>
        <sz val="14"/>
        <color theme="1"/>
        <rFont val="Avenir Next for Best Buy"/>
        <family val="2"/>
      </rPr>
      <t xml:space="preserve">      </t>
    </r>
  </si>
  <si>
    <t>Target %</t>
  </si>
  <si>
    <t>Payout %</t>
  </si>
  <si>
    <t>Payout $*</t>
  </si>
  <si>
    <t>Low</t>
  </si>
  <si>
    <t>High</t>
  </si>
  <si>
    <t>STI Score</t>
  </si>
  <si>
    <t>+</t>
  </si>
  <si>
    <t>Role:</t>
  </si>
  <si>
    <t>Monthly &amp; Quarterly</t>
  </si>
  <si>
    <t>Quarterly Metric(s):</t>
  </si>
  <si>
    <t>Metric Score (Revenue)</t>
  </si>
  <si>
    <t>Metric Score (NPS)</t>
  </si>
  <si>
    <t>Monthly Payout $*</t>
  </si>
  <si>
    <t>Quarterly</t>
  </si>
  <si>
    <t>Q1-Q3</t>
  </si>
  <si>
    <t>Q4</t>
  </si>
  <si>
    <t>Q1</t>
  </si>
  <si>
    <t>Q2</t>
  </si>
  <si>
    <t>Q3</t>
  </si>
  <si>
    <t>Net Promoter Score (NPS)</t>
  </si>
  <si>
    <t>Qrtly. NPS Payout $*</t>
  </si>
  <si>
    <t>Sales Consultant - NonComplex</t>
  </si>
  <si>
    <t>Sales Consultant - Complex</t>
  </si>
  <si>
    <t>Back Office Lead, Front End Leader, Hiring/Training Leader</t>
  </si>
  <si>
    <t>Appliances Supervisor</t>
  </si>
  <si>
    <t>Geek Squad Manager</t>
  </si>
  <si>
    <t>Assistant Store Manager</t>
  </si>
  <si>
    <t>General Manager</t>
  </si>
  <si>
    <t>MDC Sales Manager</t>
  </si>
  <si>
    <t>MDC Specialty Sales Manager</t>
  </si>
  <si>
    <t>Table of Contents</t>
  </si>
  <si>
    <t>Store Associate</t>
  </si>
  <si>
    <t>Geek Squad Precinct Team Leader</t>
  </si>
  <si>
    <t>Geek Squad Autotech/ME Team Leader</t>
  </si>
  <si>
    <t>Operations Leader (FEL/BOL/HTL)</t>
  </si>
  <si>
    <t>Specialty Sales Manager, Connections</t>
  </si>
  <si>
    <t>PAC SWAS Specialty Sales Manager/SSMIT</t>
  </si>
  <si>
    <t>Specialty Sales Manager - Connections</t>
  </si>
  <si>
    <t xml:space="preserve"> </t>
  </si>
  <si>
    <t>Annual Pay</t>
  </si>
  <si>
    <r>
      <rPr>
        <b/>
        <u/>
        <sz val="11"/>
        <color indexed="8"/>
        <rFont val="Avenir Next for Best Buy"/>
        <family val="2"/>
      </rPr>
      <t>Store</t>
    </r>
    <r>
      <rPr>
        <b/>
        <sz val="11"/>
        <color indexed="8"/>
        <rFont val="Avenir Next for Best Buy"/>
        <family val="2"/>
      </rPr>
      <t xml:space="preserve"> Monthly Table</t>
    </r>
  </si>
  <si>
    <t>Supervisor</t>
  </si>
  <si>
    <t>DCI</t>
  </si>
  <si>
    <t>TO</t>
  </si>
  <si>
    <t>per hour</t>
  </si>
  <si>
    <t>With this STI attainment, think of your 'hourly rate' going up from:</t>
  </si>
  <si>
    <t>YTD Metric Score</t>
  </si>
  <si>
    <t>Metric Score (OI)</t>
  </si>
  <si>
    <t>Operational Op Income</t>
  </si>
  <si>
    <r>
      <rPr>
        <b/>
        <u/>
        <sz val="10"/>
        <color indexed="8"/>
        <rFont val="Avenir Next for Best Buy"/>
        <family val="2"/>
      </rPr>
      <t>Store</t>
    </r>
    <r>
      <rPr>
        <b/>
        <sz val="10"/>
        <color indexed="8"/>
        <rFont val="Avenir Next for Best Buy"/>
        <family val="2"/>
      </rPr>
      <t xml:space="preserve"> Monthly &amp; Quarterly</t>
    </r>
    <r>
      <rPr>
        <sz val="8"/>
        <color indexed="8"/>
        <rFont val="Avenir Next for Best Buy"/>
        <family val="2"/>
      </rPr>
      <t xml:space="preserve"> (for Revenue and OI)</t>
    </r>
  </si>
  <si>
    <t>Qrtly. OI Payout $*</t>
  </si>
  <si>
    <r>
      <rPr>
        <b/>
        <u/>
        <sz val="10"/>
        <color indexed="8"/>
        <rFont val="Avenir Next for Best Buy"/>
        <family val="2"/>
      </rPr>
      <t xml:space="preserve">Store </t>
    </r>
    <r>
      <rPr>
        <b/>
        <sz val="10"/>
        <color indexed="8"/>
        <rFont val="Avenir Next for Best Buy"/>
        <family val="2"/>
      </rPr>
      <t>Monthly &amp; Quarterly</t>
    </r>
    <r>
      <rPr>
        <sz val="8"/>
        <color indexed="8"/>
        <rFont val="Avenir Next for Best Buy"/>
        <family val="2"/>
      </rPr>
      <t xml:space="preserve"> 
(for Revenue and OI)</t>
    </r>
  </si>
  <si>
    <r>
      <rPr>
        <b/>
        <u/>
        <sz val="10"/>
        <color indexed="8"/>
        <rFont val="Avenir Next for Best Buy"/>
        <family val="2"/>
      </rPr>
      <t>Store</t>
    </r>
    <r>
      <rPr>
        <b/>
        <sz val="10"/>
        <color indexed="8"/>
        <rFont val="Avenir Next for Best Buy"/>
        <family val="2"/>
      </rPr>
      <t xml:space="preserve"> Monthly &amp; Quarterly</t>
    </r>
    <r>
      <rPr>
        <sz val="8"/>
        <color indexed="8"/>
        <rFont val="Avenir Next for Best Buy"/>
        <family val="2"/>
      </rPr>
      <t xml:space="preserve"> 
(for Revenue and OI)</t>
    </r>
  </si>
  <si>
    <t>PAC SWAS Specialty Sales Mgr., SSMIT &amp; ASM</t>
  </si>
  <si>
    <t>Store Total Appliance Revenue</t>
  </si>
  <si>
    <t>Total Home Theater Revenue</t>
  </si>
  <si>
    <t>MDC Inventory Control Specialist</t>
  </si>
  <si>
    <t>Metric Score</t>
  </si>
  <si>
    <t>Pac SWAS CS Specialist &amp; IC Specialist</t>
  </si>
  <si>
    <t>Pac SWAS Customer Service Specialist</t>
  </si>
  <si>
    <t>Pac SWAS Inventory Control Specialist</t>
  </si>
  <si>
    <t>Net Promoter Score (NPS)*</t>
  </si>
  <si>
    <t>Store Services NPS</t>
  </si>
  <si>
    <t>Appliances and Mobile Supervisor</t>
  </si>
  <si>
    <t>Mobile Supervisor</t>
  </si>
  <si>
    <t xml:space="preserve">Neither this calculator nor the incentive program’s terms guarantees any specific payout. There are many factors within this calculator that are subject to change, including the number of hours you work and the store's performance on the Monthly/Quarterly table. Neither this tool nor the incentive program is intended to be a contract, and Best Buy reserves the right to vary from the incentive program’s terms, change the program, or terminate the program in Best Buy’s sole discretion.                                                                                                                                                                                                                                                         </t>
  </si>
  <si>
    <t>Geek Squad Precinct Agent</t>
  </si>
  <si>
    <t>Autotech Agent</t>
  </si>
  <si>
    <t>Precinct Agent (Hourly Estimate)</t>
  </si>
  <si>
    <t>Precinct Agent (Monthly/Quarterly)</t>
  </si>
  <si>
    <t>Autotech (Hourly Estimate)</t>
  </si>
  <si>
    <t>Autotech (Monthly/Quarterly)</t>
  </si>
  <si>
    <t>Geek Squad Team Leader</t>
  </si>
  <si>
    <t>Autotech / ME Team Leader</t>
  </si>
  <si>
    <r>
      <rPr>
        <b/>
        <u/>
        <sz val="10"/>
        <color indexed="8"/>
        <rFont val="Avenir Next for Best Buy"/>
        <family val="2"/>
      </rPr>
      <t>Store</t>
    </r>
    <r>
      <rPr>
        <b/>
        <sz val="10"/>
        <color indexed="8"/>
        <rFont val="Avenir Next for Best Buy"/>
        <family val="2"/>
      </rPr>
      <t xml:space="preserve"> Monthly &amp; Quarterly
</t>
    </r>
    <r>
      <rPr>
        <sz val="8"/>
        <color indexed="8"/>
        <rFont val="Avenir Next for Best Buy"/>
        <family val="2"/>
      </rPr>
      <t>(for Services Revenue and OI)</t>
    </r>
  </si>
  <si>
    <t>Retail Associate</t>
  </si>
  <si>
    <r>
      <rPr>
        <b/>
        <u/>
        <sz val="10"/>
        <color theme="1"/>
        <rFont val="Avenir Next for Best Buy"/>
        <family val="2"/>
      </rPr>
      <t>Services</t>
    </r>
    <r>
      <rPr>
        <b/>
        <sz val="10"/>
        <color theme="1"/>
        <rFont val="Avenir Next for Best Buy"/>
        <family val="2"/>
      </rPr>
      <t xml:space="preserve"> Quarterly</t>
    </r>
    <r>
      <rPr>
        <sz val="8"/>
        <color theme="1"/>
        <rFont val="Avenir Next for Best Buy"/>
        <family val="2"/>
      </rPr>
      <t xml:space="preserve"> 
(for NPS) * CSI Portal </t>
    </r>
  </si>
  <si>
    <r>
      <rPr>
        <b/>
        <u/>
        <sz val="10"/>
        <color theme="1"/>
        <rFont val="Avenir Next for Best Buy"/>
        <family val="2"/>
      </rPr>
      <t>Store</t>
    </r>
    <r>
      <rPr>
        <b/>
        <sz val="10"/>
        <color theme="1"/>
        <rFont val="Avenir Next for Best Buy"/>
        <family val="2"/>
      </rPr>
      <t xml:space="preserve"> Quarterly</t>
    </r>
    <r>
      <rPr>
        <sz val="8"/>
        <color theme="1"/>
        <rFont val="Avenir Next for Best Buy"/>
        <family val="2"/>
      </rPr>
      <t xml:space="preserve"> 
(for NPS) * CSI Portal </t>
    </r>
  </si>
  <si>
    <t>Short Term Incentive Calculator (STI) for FY18</t>
  </si>
  <si>
    <t>Operational Net Revenue</t>
  </si>
  <si>
    <t>Operational Operating Income (OI)</t>
  </si>
  <si>
    <t>Store Short Term Incentive Calculator (STI) for FY18</t>
  </si>
  <si>
    <t xml:space="preserve">*Neither this calculator nor the incentive program’s terms guarantees any specific payout. There are many factors within this calculator that are subject to change, including the number of hours you work and the store's performance on the Monthly/Quarterly table. Neither this tool nor the incentive program is intended to be a contract, and Best Buy reserves the right to vary from the incentive program’s terms, change the program, or terminate the program in Best Buy’s sole discretion.                                                                                                                                                                            </t>
  </si>
  <si>
    <t>To better understand how your paychecks will align to your STI calculations please use the section labeled "Mappings of Non-Exempt Earnings to Fiscal Month' in the Field Terms &amp; Conditions Doc on MYHR -  search 'Incentive Pay'.</t>
  </si>
  <si>
    <t xml:space="preserve">Operational Op Income (OI) &amp; Store Services NPS </t>
  </si>
  <si>
    <r>
      <t xml:space="preserve">All NPS Tables and STI Results are located in the NPS: FY18 STI Tracking report on the CSI Portal. 
</t>
    </r>
    <r>
      <rPr>
        <sz val="9"/>
        <rFont val="Arial"/>
        <family val="2"/>
      </rPr>
      <t>(For more information go to:  Employee Toolkit         , Applications          ,  CSI)
Remember, improvement is measured in basis point (bps). Location must have the required score, or improvement, and OI must also be at/above 98% to be eligible for payment.</t>
    </r>
    <r>
      <rPr>
        <b/>
        <sz val="9"/>
        <rFont val="Arial"/>
        <family val="2"/>
      </rPr>
      <t xml:space="preserve">
</t>
    </r>
  </si>
  <si>
    <t xml:space="preserve">*Neither this calculator nor the incentive program’s terms guarantees any specific payout. There are many factors within this calculator that are subject to change, including the number of hours you work and the store's performance on the Monthly/Quarterly table. Neither this tool nor the incentive program is intended to be a contract, and Best Buy reserves the right to vary from the incentive program’s terms, change the program, or terminate the program in Best Buy’s sole discretion.                                                                                                                                                                             </t>
  </si>
  <si>
    <t xml:space="preserve">Operational Op Income (OI) &amp; Store NPS </t>
  </si>
  <si>
    <t xml:space="preserve">*Neither this calculator nor the incentive program’s terms guarantees any specific payout. There are many factors within this calculator that are subject to change, including the number of hours you work and the store's performance on the Monthly/Quarterly table. Neither this tool nor the incentive program is intended to be a contract, and Best Buy reserves the right to vary from the incentive program’s terms, change the program, or terminate the program in Best Buy’s sole discretion.                                                                                                                                                                       </t>
  </si>
  <si>
    <t xml:space="preserve">*Neither this calculator nor the incentive program’s terms guarantees any specific payout. There are many factors within this calculator that are subject to change, including the number of hours you work and the store's performance on the Monthly/Quarterly table. Neither this tool nor the incentive program is intended to be a contract, and Best Buy reserves the right to vary from the incentive program’s terms, change the program, or terminate the program in Best Buy’s sole discretion.                                                                                                                                                                        </t>
  </si>
  <si>
    <t>Total Appliance Revenue</t>
  </si>
  <si>
    <t xml:space="preserve">Monthly     </t>
  </si>
  <si>
    <t>Total Appliances Revenue</t>
  </si>
  <si>
    <t>Store MDC Operational Revenue</t>
  </si>
  <si>
    <t>Store MDC Operational Net Revenue</t>
  </si>
  <si>
    <t xml:space="preserve">Operational Op Income &amp; Store Retail NPS </t>
  </si>
  <si>
    <t>Autotech &amp; GS Precinct Agent</t>
  </si>
  <si>
    <t>Store Operational Net Revenue</t>
  </si>
  <si>
    <r>
      <t xml:space="preserve">*Remember, NPS </t>
    </r>
    <r>
      <rPr>
        <b/>
        <u/>
        <sz val="10.5"/>
        <color theme="0"/>
        <rFont val="Avenir Next for Best Buy"/>
        <family val="2"/>
      </rPr>
      <t>only</t>
    </r>
    <r>
      <rPr>
        <sz val="10.5"/>
        <color theme="0"/>
        <rFont val="Avenir Next for Best Buy"/>
        <family val="2"/>
      </rPr>
      <t xml:space="preserve"> pays out if the overall Store Operational Op Income is at/above 98%. </t>
    </r>
  </si>
  <si>
    <r>
      <t xml:space="preserve">*Remember, NPS </t>
    </r>
    <r>
      <rPr>
        <b/>
        <u/>
        <sz val="10.5"/>
        <color theme="0"/>
        <rFont val="Avenir Next for Best Buy"/>
        <family val="2"/>
      </rPr>
      <t>only</t>
    </r>
    <r>
      <rPr>
        <sz val="10.5"/>
        <color theme="0"/>
        <rFont val="Avenir Next for Best Buy"/>
        <family val="2"/>
      </rPr>
      <t xml:space="preserve"> pays out if the overall Operational Op Income is at/above 98%. </t>
    </r>
  </si>
  <si>
    <t xml:space="preserve">*Neither this calculator nor the incentive program’s terms guarantees any specific payout. There are many factors within this calculator that are subject to change, including the number of hours you work and the store's performance on the Monthly/Quarterly table. Neither this tool nor the incentive program is intended to be a contract, and Best Buy reserves the right to vary from the incentive program’s terms, change the program, or terminate the program in Best Buy’s sole discretion.                                                                                                                                                                           </t>
  </si>
  <si>
    <r>
      <t xml:space="preserve">*Neither this calculator nor the incentive program’s terms guarantees any specific payout. There are many factors within this calculator that are subject to change, including the number of hours you work and the store's performance on the Monthly/Quarterly table. Neither this tool nor the incentive program is intended to be a contract, and Best Buy reserves the right to vary from the incentive program’s terms, change the program, or terminate the program in Best Buy’s sole discretion.      </t>
    </r>
    <r>
      <rPr>
        <b/>
        <sz val="8"/>
        <color theme="1"/>
        <rFont val="Avenir Next for Best Buy"/>
        <family val="2"/>
      </rPr>
      <t xml:space="preserve"> </t>
    </r>
  </si>
  <si>
    <t>For more information regarding your specific role/plan, go to MY HR (hr.bestbuy.com) and search Incentive Pay. Plan details can be found in the Store Plan Summary Doc.</t>
  </si>
  <si>
    <t>Average Hours Worked per Week</t>
  </si>
  <si>
    <t>Sales Consultant / Associate</t>
  </si>
  <si>
    <t>Sales Team Leader</t>
  </si>
  <si>
    <t>Sales Consultant - Dedicated to Appliances and Mobile</t>
  </si>
  <si>
    <t>Sales Team Leader - Dedicated to Appliances and Mobile</t>
  </si>
  <si>
    <t xml:space="preserve">Sales Team Leader - Appliances &amp; Mobile </t>
  </si>
  <si>
    <t>Vendor Expert (% to target)</t>
  </si>
  <si>
    <t>Revenue Metric Score</t>
  </si>
  <si>
    <t>PMR Metric Score</t>
  </si>
  <si>
    <t>PMR Metric</t>
  </si>
  <si>
    <t>TOTAL PAYOUT</t>
  </si>
  <si>
    <r>
      <rPr>
        <b/>
        <u/>
        <sz val="11"/>
        <color indexed="8"/>
        <rFont val="Avenir Next for Best Buy"/>
        <family val="2"/>
      </rPr>
      <t>Store</t>
    </r>
    <r>
      <rPr>
        <b/>
        <sz val="11"/>
        <color indexed="8"/>
        <rFont val="Avenir Next for Best Buy"/>
        <family val="2"/>
      </rPr>
      <t xml:space="preserve"> Monthly Table  (used for both Store Revenue and PMR)</t>
    </r>
  </si>
  <si>
    <t>Includes the following Expert Roles:</t>
  </si>
  <si>
    <t>Store Operational Net Revenue (5%)         PMR Metric- % to target (10%)</t>
  </si>
  <si>
    <t>Vendor Expert (tiered ranking)</t>
  </si>
  <si>
    <t>Store Operational Net Revenue (5%)         PMR Metric- tiered ranking (10%)</t>
  </si>
  <si>
    <t>PMR Rank</t>
  </si>
  <si>
    <t>(if top 1/3 then select 2.00)</t>
  </si>
  <si>
    <t>(if middle 1/3 then select 1.00)</t>
  </si>
  <si>
    <t>(if bottom 1/3 then select 0.00)</t>
  </si>
  <si>
    <r>
      <rPr>
        <b/>
        <u/>
        <sz val="11"/>
        <color indexed="8"/>
        <rFont val="Avenir Next for Best Buy"/>
        <family val="2"/>
      </rPr>
      <t>Store</t>
    </r>
    <r>
      <rPr>
        <b/>
        <sz val="11"/>
        <color indexed="8"/>
        <rFont val="Avenir Next for Best Buy"/>
        <family val="2"/>
      </rPr>
      <t xml:space="preserve"> Monthly Table  </t>
    </r>
    <r>
      <rPr>
        <b/>
        <sz val="9"/>
        <color indexed="8"/>
        <rFont val="Avenir Next for Best Buy"/>
        <family val="2"/>
      </rPr>
      <t>(used for Store Revenue; PMR metric will either be 0.00, 1.00, or 2.00 STI score)</t>
    </r>
  </si>
  <si>
    <t>VPL Expert (tiered ranking)</t>
  </si>
  <si>
    <t>VPL Expert (% to target)</t>
  </si>
  <si>
    <t>Connected Car, Sony DI, Nikon, Canon, LG Experience, Samsung HT, Sony HT, Samsung Appliances, Dyson, Google, and Amazon</t>
  </si>
  <si>
    <t>Verizon, Sprint, AT&amp;T, Alienware, and Microsoft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</si>
</sst>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7" formatCode="&quot;$&quot;#,##0.00_);\(&quot;$&quot;#,##0.00\)"/>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quot;$&quot;#,##0.00;[Red]&quot;$&quot;#,##0.00"/>
  </numFmts>
  <fonts count="53">
    <font>
      <sz val="11"/>
      <color theme="1"/>
      <name val="Calibri"/>
      <family val="2"/>
      <scheme val="minor"/>
    </font>
    <font>
      <sz val="11"/>
      <color theme="1"/>
      <name val="Calibri"/>
      <family val="2"/>
      <scheme val="minor"/>
    </font>
    <font>
      <b/>
      <sz val="11"/>
      <color theme="1"/>
      <name val="Calibri"/>
      <family val="2"/>
      <scheme val="minor"/>
    </font>
    <font>
      <sz val="11"/>
      <color theme="1"/>
      <name val="Avenir Next for Best Buy"/>
      <family val="2"/>
    </font>
    <font>
      <b/>
      <sz val="18"/>
      <color theme="1"/>
      <name val="Avenir Next for Best Buy"/>
      <family val="2"/>
    </font>
    <font>
      <b/>
      <sz val="14"/>
      <color theme="1"/>
      <name val="Avenir Next for Best Buy"/>
      <family val="2"/>
    </font>
    <font>
      <b/>
      <sz val="16"/>
      <color theme="1"/>
      <name val="Avenir Next for Best Buy"/>
      <family val="2"/>
    </font>
    <font>
      <b/>
      <sz val="11"/>
      <color theme="1"/>
      <name val="Avenir Next for Best Buy"/>
      <family val="2"/>
    </font>
    <font>
      <b/>
      <sz val="16"/>
      <color theme="0"/>
      <name val="Avenir Next for Best Buy"/>
      <family val="2"/>
    </font>
    <font>
      <b/>
      <sz val="8"/>
      <color theme="1"/>
      <name val="Avenir Next for Best Buy"/>
      <family val="2"/>
    </font>
    <font>
      <i/>
      <sz val="8"/>
      <color theme="1"/>
      <name val="Avenir Next for Best Buy"/>
      <family val="2"/>
    </font>
    <font>
      <b/>
      <sz val="12"/>
      <color theme="1"/>
      <name val="Avenir Next for Best Buy"/>
      <family val="2"/>
    </font>
    <font>
      <sz val="8"/>
      <color theme="1"/>
      <name val="Avenir Next for Best Buy"/>
      <family val="2"/>
    </font>
    <font>
      <i/>
      <sz val="9"/>
      <color theme="1"/>
      <name val="Avenir Next for Best Buy"/>
      <family val="2"/>
    </font>
    <font>
      <b/>
      <sz val="14"/>
      <color rgb="FFFF0000"/>
      <name val="Avenir Next for Best Buy"/>
      <family val="2"/>
    </font>
    <font>
      <b/>
      <sz val="11"/>
      <color indexed="8"/>
      <name val="Avenir Next for Best Buy"/>
      <family val="2"/>
    </font>
    <font>
      <b/>
      <u/>
      <sz val="11"/>
      <color indexed="8"/>
      <name val="Avenir Next for Best Buy"/>
      <family val="2"/>
    </font>
    <font>
      <b/>
      <sz val="10"/>
      <color theme="1"/>
      <name val="Avenir Next for Best Buy"/>
      <family val="2"/>
    </font>
    <font>
      <b/>
      <sz val="10.5"/>
      <color theme="1"/>
      <name val="Avenir Next for Best Buy"/>
      <family val="2"/>
    </font>
    <font>
      <sz val="10"/>
      <color theme="1"/>
      <name val="Avenir Next for Best Buy"/>
      <family val="2"/>
    </font>
    <font>
      <b/>
      <sz val="12"/>
      <color theme="0"/>
      <name val="Avenir Next for Best Buy"/>
      <family val="2"/>
    </font>
    <font>
      <b/>
      <sz val="13"/>
      <color theme="1"/>
      <name val="Avenir Next for Best Buy"/>
      <family val="2"/>
    </font>
    <font>
      <b/>
      <sz val="12"/>
      <color rgb="FFFF0000"/>
      <name val="Avenir Next for Best Buy"/>
      <family val="2"/>
    </font>
    <font>
      <b/>
      <sz val="12"/>
      <name val="Avenir Next for Best Buy"/>
      <family val="2"/>
    </font>
    <font>
      <b/>
      <sz val="11"/>
      <name val="Avenir Next for Best Buy"/>
      <family val="2"/>
    </font>
    <font>
      <b/>
      <u/>
      <sz val="10"/>
      <color indexed="8"/>
      <name val="Avenir Next for Best Buy"/>
      <family val="2"/>
    </font>
    <font>
      <b/>
      <sz val="10"/>
      <color indexed="8"/>
      <name val="Avenir Next for Best Buy"/>
      <family val="2"/>
    </font>
    <font>
      <sz val="8"/>
      <color indexed="8"/>
      <name val="Avenir Next for Best Buy"/>
      <family val="2"/>
    </font>
    <font>
      <sz val="9"/>
      <color theme="1"/>
      <name val="Avenir Next for Best Buy"/>
      <family val="2"/>
    </font>
    <font>
      <i/>
      <sz val="7"/>
      <color theme="1"/>
      <name val="Avenir Next for Best Buy"/>
      <family val="2"/>
    </font>
    <font>
      <sz val="7"/>
      <color theme="1"/>
      <name val="Avenir Next for Best Buy"/>
      <family val="2"/>
    </font>
    <font>
      <u/>
      <sz val="11"/>
      <color theme="10"/>
      <name val="Calibri"/>
      <family val="2"/>
      <scheme val="minor"/>
    </font>
    <font>
      <u/>
      <sz val="11"/>
      <color theme="10"/>
      <name val="Avenir Next for Best Buy"/>
      <family val="2"/>
    </font>
    <font>
      <b/>
      <sz val="11.5"/>
      <color theme="1"/>
      <name val="Avenir Next for Best Buy"/>
      <family val="2"/>
    </font>
    <font>
      <b/>
      <u/>
      <sz val="10"/>
      <color theme="1"/>
      <name val="Avenir Next for Best Buy"/>
      <family val="2"/>
    </font>
    <font>
      <b/>
      <sz val="14"/>
      <name val="Avenir Next for Best Buy"/>
      <family val="2"/>
    </font>
    <font>
      <i/>
      <sz val="8"/>
      <color rgb="FF000000"/>
      <name val="Arial"/>
      <family val="2"/>
    </font>
    <font>
      <sz val="10.5"/>
      <color theme="0"/>
      <name val="Avenir Next for Best Buy"/>
      <family val="2"/>
    </font>
    <font>
      <b/>
      <u/>
      <sz val="10.5"/>
      <color theme="0"/>
      <name val="Avenir Next for Best Buy"/>
      <family val="2"/>
    </font>
    <font>
      <b/>
      <sz val="11"/>
      <color rgb="FF002060"/>
      <name val="Avenir Next for Best Buy"/>
      <family val="2"/>
    </font>
    <font>
      <sz val="11"/>
      <color rgb="FF002060"/>
      <name val="Avenir Next for Best Buy"/>
      <family val="2"/>
    </font>
    <font>
      <b/>
      <sz val="9"/>
      <name val="Arial"/>
      <family val="2"/>
    </font>
    <font>
      <sz val="9"/>
      <name val="Arial"/>
      <family val="2"/>
    </font>
    <font>
      <sz val="10.5"/>
      <color theme="1"/>
      <name val="Avenir Next for Best Buy"/>
      <family val="2"/>
    </font>
    <font>
      <b/>
      <sz val="11"/>
      <color theme="0"/>
      <name val="Calibri"/>
      <family val="2"/>
      <scheme val="minor"/>
    </font>
    <font>
      <sz val="11"/>
      <color rgb="FFFF0000"/>
      <name val="Calibri"/>
      <family val="2"/>
      <scheme val="minor"/>
    </font>
    <font>
      <sz val="11"/>
      <color theme="0"/>
      <name val="Calibri"/>
      <family val="2"/>
      <scheme val="minor"/>
    </font>
    <font>
      <b/>
      <sz val="11"/>
      <color rgb="FFFF0000"/>
      <name val="Calibri"/>
      <family val="2"/>
      <scheme val="minor"/>
    </font>
    <font>
      <sz val="11"/>
      <color rgb="FFFF0000"/>
      <name val="Avenir Next for Best Buy"/>
      <family val="2"/>
    </font>
    <font>
      <b/>
      <sz val="26"/>
      <color theme="1"/>
      <name val="Calibri"/>
      <family val="2"/>
      <scheme val="minor"/>
    </font>
    <font>
      <b/>
      <i/>
      <sz val="8"/>
      <color theme="1"/>
      <name val="Avenir Next for Best Buy"/>
      <family val="2"/>
    </font>
    <font>
      <b/>
      <i/>
      <sz val="11"/>
      <color theme="1"/>
      <name val="Avenir Next for Best Buy"/>
      <family val="2"/>
    </font>
    <font>
      <b/>
      <sz val="9"/>
      <color indexed="8"/>
      <name val="Avenir Next for Best Buy"/>
      <family val="2"/>
    </font>
  </fonts>
  <fills count="8">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0"/>
        <bgColor indexed="64"/>
      </patternFill>
    </fill>
    <fill>
      <patternFill patternType="solid">
        <fgColor rgb="FF66FF66"/>
        <bgColor indexed="64"/>
      </patternFill>
    </fill>
    <fill>
      <patternFill patternType="solid">
        <fgColor theme="3" tint="-0.249977111117893"/>
        <bgColor indexed="64"/>
      </patternFill>
    </fill>
  </fills>
  <borders count="21">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1" fillId="0" borderId="0" applyNumberFormat="0" applyFill="0" applyBorder="0" applyAlignment="0" applyProtection="0"/>
  </cellStyleXfs>
  <cellXfs count="308">
    <xf numFmtId="0" fontId="0" fillId="0" borderId="0" xfId="0"/>
    <xf numFmtId="0" fontId="0" fillId="0" borderId="1" xfId="0" applyBorder="1"/>
    <xf numFmtId="0" fontId="3" fillId="0" borderId="2" xfId="0" applyFont="1" applyBorder="1"/>
    <xf numFmtId="0" fontId="3" fillId="0" borderId="2" xfId="0" applyFont="1" applyBorder="1" applyAlignment="1">
      <alignment horizontal="center" readingOrder="1"/>
    </xf>
    <xf numFmtId="0" fontId="0" fillId="0" borderId="3" xfId="0" applyBorder="1"/>
    <xf numFmtId="0" fontId="0" fillId="0" borderId="4" xfId="0" applyBorder="1"/>
    <xf numFmtId="0" fontId="3" fillId="0" borderId="0" xfId="0" applyFont="1" applyBorder="1"/>
    <xf numFmtId="0" fontId="3" fillId="0" borderId="0" xfId="0" applyFont="1" applyBorder="1" applyAlignment="1">
      <alignment horizontal="center" readingOrder="1"/>
    </xf>
    <xf numFmtId="0" fontId="0" fillId="0" borderId="5" xfId="0" applyBorder="1"/>
    <xf numFmtId="0" fontId="0" fillId="0" borderId="6" xfId="0" applyBorder="1"/>
    <xf numFmtId="0" fontId="0" fillId="0" borderId="8" xfId="0" applyBorder="1"/>
    <xf numFmtId="0" fontId="5" fillId="0" borderId="0" xfId="0" applyFont="1" applyBorder="1"/>
    <xf numFmtId="0" fontId="6" fillId="0" borderId="0" xfId="0" applyFont="1" applyBorder="1"/>
    <xf numFmtId="0" fontId="5" fillId="0" borderId="0" xfId="0" applyFont="1" applyBorder="1" applyAlignment="1">
      <alignment horizontal="left" readingOrder="1"/>
    </xf>
    <xf numFmtId="0" fontId="7" fillId="0" borderId="0" xfId="0" applyFont="1" applyBorder="1"/>
    <xf numFmtId="9" fontId="3" fillId="0" borderId="0" xfId="0" applyNumberFormat="1" applyFont="1" applyBorder="1" applyAlignment="1">
      <alignment horizontal="left" readingOrder="1"/>
    </xf>
    <xf numFmtId="0" fontId="3" fillId="0" borderId="0" xfId="0" applyFont="1" applyBorder="1" applyAlignment="1">
      <alignment horizontal="left" readingOrder="1"/>
    </xf>
    <xf numFmtId="2" fontId="0" fillId="0" borderId="0" xfId="0" applyNumberFormat="1"/>
    <xf numFmtId="0" fontId="0" fillId="0" borderId="4" xfId="0" applyBorder="1" applyAlignment="1">
      <alignment wrapText="1"/>
    </xf>
    <xf numFmtId="0" fontId="5" fillId="0" borderId="0" xfId="0" applyFont="1" applyBorder="1" applyAlignment="1">
      <alignment horizontal="center" vertical="center" wrapText="1"/>
    </xf>
    <xf numFmtId="0" fontId="3" fillId="0" borderId="0" xfId="0" applyFont="1" applyBorder="1" applyAlignment="1">
      <alignment wrapText="1"/>
    </xf>
    <xf numFmtId="0" fontId="11" fillId="0" borderId="0" xfId="0" applyFont="1" applyBorder="1" applyAlignment="1">
      <alignment horizontal="center" vertical="center" wrapText="1"/>
    </xf>
    <xf numFmtId="0" fontId="0" fillId="0" borderId="5" xfId="0" applyBorder="1" applyAlignment="1">
      <alignment wrapText="1"/>
    </xf>
    <xf numFmtId="0" fontId="0" fillId="0" borderId="0" xfId="0" applyAlignment="1">
      <alignment wrapText="1"/>
    </xf>
    <xf numFmtId="2" fontId="0" fillId="0" borderId="0" xfId="0" applyNumberFormat="1" applyAlignment="1">
      <alignment wrapText="1"/>
    </xf>
    <xf numFmtId="0" fontId="2" fillId="0" borderId="4" xfId="0" applyFont="1" applyBorder="1"/>
    <xf numFmtId="0" fontId="7" fillId="0" borderId="0" xfId="0" applyFont="1" applyBorder="1" applyAlignment="1">
      <alignment vertical="center"/>
    </xf>
    <xf numFmtId="9" fontId="7" fillId="0" borderId="0" xfId="0" applyNumberFormat="1" applyFont="1" applyBorder="1" applyAlignment="1">
      <alignment horizontal="center" vertical="center"/>
    </xf>
    <xf numFmtId="7" fontId="14" fillId="3" borderId="10" xfId="2" applyNumberFormat="1" applyFont="1" applyFill="1" applyBorder="1" applyAlignment="1">
      <alignment horizontal="center" vertical="center"/>
    </xf>
    <xf numFmtId="0" fontId="2" fillId="0" borderId="5" xfId="0" applyFont="1" applyBorder="1"/>
    <xf numFmtId="0" fontId="2" fillId="0" borderId="0" xfId="0" applyFont="1"/>
    <xf numFmtId="0" fontId="7" fillId="0" borderId="0" xfId="0" applyFont="1" applyBorder="1" applyAlignment="1">
      <alignment horizontal="center"/>
    </xf>
    <xf numFmtId="0" fontId="17" fillId="0" borderId="0"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1" xfId="0" applyFont="1" applyFill="1" applyBorder="1" applyAlignment="1">
      <alignment horizontal="center" vertical="center" wrapText="1"/>
    </xf>
    <xf numFmtId="10" fontId="17" fillId="0" borderId="0" xfId="0" applyNumberFormat="1" applyFont="1" applyBorder="1" applyAlignment="1">
      <alignment horizontal="center" vertical="center" wrapText="1"/>
    </xf>
    <xf numFmtId="10" fontId="17" fillId="0" borderId="10" xfId="0" applyNumberFormat="1" applyFont="1" applyBorder="1" applyAlignment="1">
      <alignment horizontal="center" vertical="center" wrapText="1"/>
    </xf>
    <xf numFmtId="10" fontId="17" fillId="0" borderId="11" xfId="0" applyNumberFormat="1" applyFont="1" applyBorder="1" applyAlignment="1">
      <alignment horizontal="center" vertical="center" wrapText="1"/>
    </xf>
    <xf numFmtId="2" fontId="17" fillId="0" borderId="10" xfId="0" applyNumberFormat="1" applyFont="1" applyBorder="1" applyAlignment="1">
      <alignment horizontal="center" vertical="center" wrapText="1"/>
    </xf>
    <xf numFmtId="0" fontId="3" fillId="0" borderId="0" xfId="0" applyFont="1" applyBorder="1" applyAlignment="1">
      <alignment horizontal="center"/>
    </xf>
    <xf numFmtId="10" fontId="17" fillId="5" borderId="0" xfId="0" applyNumberFormat="1" applyFont="1" applyFill="1" applyBorder="1" applyAlignment="1">
      <alignment horizontal="center" vertical="center" wrapText="1"/>
    </xf>
    <xf numFmtId="10" fontId="17" fillId="5" borderId="10" xfId="0" applyNumberFormat="1" applyFont="1" applyFill="1" applyBorder="1" applyAlignment="1">
      <alignment horizontal="center" vertical="center" wrapText="1"/>
    </xf>
    <xf numFmtId="10" fontId="17" fillId="5" borderId="11" xfId="0" applyNumberFormat="1" applyFont="1" applyFill="1" applyBorder="1" applyAlignment="1">
      <alignment horizontal="center" vertical="center" wrapText="1"/>
    </xf>
    <xf numFmtId="2" fontId="17" fillId="5" borderId="10" xfId="0" applyNumberFormat="1" applyFont="1" applyFill="1" applyBorder="1" applyAlignment="1">
      <alignment horizontal="center" vertical="center" wrapText="1"/>
    </xf>
    <xf numFmtId="0" fontId="3" fillId="0" borderId="0" xfId="0" applyFont="1"/>
    <xf numFmtId="0" fontId="3" fillId="0" borderId="0" xfId="0" applyFont="1" applyAlignment="1">
      <alignment horizontal="center" readingOrder="1"/>
    </xf>
    <xf numFmtId="0" fontId="0" fillId="0" borderId="12" xfId="0" applyBorder="1"/>
    <xf numFmtId="0" fontId="3" fillId="0" borderId="13" xfId="0" applyFont="1" applyBorder="1"/>
    <xf numFmtId="0" fontId="3" fillId="0" borderId="13" xfId="0" applyFont="1" applyBorder="1" applyAlignment="1">
      <alignment horizontal="center" readingOrder="1"/>
    </xf>
    <xf numFmtId="0" fontId="3" fillId="0" borderId="14" xfId="0" applyFont="1" applyBorder="1"/>
    <xf numFmtId="2" fontId="3" fillId="0" borderId="0" xfId="0" applyNumberFormat="1" applyFont="1"/>
    <xf numFmtId="0" fontId="0" fillId="0" borderId="15" xfId="0" applyBorder="1"/>
    <xf numFmtId="0" fontId="3" fillId="0" borderId="16" xfId="0" applyFont="1" applyBorder="1"/>
    <xf numFmtId="0" fontId="4" fillId="0" borderId="17" xfId="0" applyFont="1" applyBorder="1" applyAlignment="1">
      <alignment horizontal="center" vertical="center"/>
    </xf>
    <xf numFmtId="0" fontId="4" fillId="0" borderId="19" xfId="0" applyFont="1" applyBorder="1" applyAlignment="1">
      <alignment horizontal="center" vertical="center"/>
    </xf>
    <xf numFmtId="0" fontId="4" fillId="0" borderId="0" xfId="0" applyFont="1" applyBorder="1" applyAlignment="1">
      <alignment horizontal="center" vertical="center"/>
    </xf>
    <xf numFmtId="0" fontId="6" fillId="0" borderId="0" xfId="0" applyFont="1" applyBorder="1" applyAlignment="1">
      <alignment horizontal="left" readingOrder="1"/>
    </xf>
    <xf numFmtId="0" fontId="18" fillId="0" borderId="0" xfId="0" applyFont="1" applyBorder="1"/>
    <xf numFmtId="9" fontId="19" fillId="0" borderId="0" xfId="0" applyNumberFormat="1" applyFont="1" applyBorder="1" applyAlignment="1">
      <alignment horizontal="left" readingOrder="1"/>
    </xf>
    <xf numFmtId="0" fontId="19" fillId="0" borderId="0" xfId="0" applyFont="1" applyBorder="1"/>
    <xf numFmtId="0" fontId="19" fillId="0" borderId="16" xfId="0" applyFont="1" applyBorder="1"/>
    <xf numFmtId="0" fontId="19" fillId="0" borderId="0" xfId="0" applyFont="1" applyBorder="1" applyAlignment="1">
      <alignment horizontal="left" readingOrder="1"/>
    </xf>
    <xf numFmtId="0" fontId="19" fillId="0" borderId="0" xfId="0" applyFont="1" applyBorder="1" applyAlignment="1">
      <alignment horizontal="left"/>
    </xf>
    <xf numFmtId="0" fontId="3" fillId="0" borderId="15" xfId="0" applyFont="1" applyBorder="1"/>
    <xf numFmtId="0" fontId="7" fillId="0" borderId="15" xfId="0" applyFont="1" applyBorder="1"/>
    <xf numFmtId="0" fontId="17" fillId="0" borderId="0" xfId="0" applyFont="1" applyBorder="1"/>
    <xf numFmtId="0" fontId="5" fillId="0" borderId="16"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0" xfId="0" applyAlignment="1">
      <alignment horizontal="left"/>
    </xf>
    <xf numFmtId="0" fontId="3" fillId="0" borderId="0" xfId="0" applyFont="1" applyFill="1" applyBorder="1" applyAlignment="1">
      <alignment wrapText="1"/>
    </xf>
    <xf numFmtId="0" fontId="3" fillId="0" borderId="16" xfId="0" applyFont="1" applyFill="1" applyBorder="1" applyAlignment="1">
      <alignment wrapText="1"/>
    </xf>
    <xf numFmtId="2" fontId="3" fillId="0" borderId="0" xfId="0" applyNumberFormat="1" applyFont="1" applyAlignment="1">
      <alignment wrapText="1"/>
    </xf>
    <xf numFmtId="0" fontId="7" fillId="0" borderId="0" xfId="0" applyFont="1" applyBorder="1" applyAlignment="1">
      <alignment horizontal="left" wrapText="1"/>
    </xf>
    <xf numFmtId="9" fontId="11" fillId="0" borderId="0" xfId="0" applyNumberFormat="1" applyFont="1" applyBorder="1" applyAlignment="1">
      <alignment horizontal="center"/>
    </xf>
    <xf numFmtId="0" fontId="7" fillId="0" borderId="0" xfId="0" applyFont="1" applyFill="1" applyBorder="1"/>
    <xf numFmtId="0" fontId="7" fillId="0" borderId="16" xfId="0" applyFont="1" applyFill="1" applyBorder="1"/>
    <xf numFmtId="7" fontId="22" fillId="3" borderId="10" xfId="2" applyNumberFormat="1" applyFont="1" applyFill="1" applyBorder="1" applyAlignment="1">
      <alignment horizontal="center" vertical="center"/>
    </xf>
    <xf numFmtId="0" fontId="3" fillId="0" borderId="0" xfId="0" applyFont="1" applyFill="1" applyBorder="1"/>
    <xf numFmtId="0" fontId="3" fillId="0" borderId="16" xfId="0" applyFont="1" applyFill="1" applyBorder="1"/>
    <xf numFmtId="0" fontId="11" fillId="0" borderId="0" xfId="0" applyFont="1" applyBorder="1" applyAlignment="1">
      <alignment horizontal="left" vertical="center" wrapText="1"/>
    </xf>
    <xf numFmtId="0" fontId="3" fillId="0" borderId="0" xfId="0" applyFont="1" applyBorder="1" applyAlignment="1">
      <alignment vertical="center"/>
    </xf>
    <xf numFmtId="7" fontId="23" fillId="0" borderId="0" xfId="2" applyNumberFormat="1" applyFont="1" applyFill="1" applyBorder="1" applyAlignment="1">
      <alignment horizontal="center"/>
    </xf>
    <xf numFmtId="0" fontId="23" fillId="0" borderId="0" xfId="0" applyFont="1" applyBorder="1" applyAlignment="1">
      <alignment horizontal="center"/>
    </xf>
    <xf numFmtId="0" fontId="23" fillId="0" borderId="0" xfId="0" applyFont="1" applyBorder="1" applyAlignment="1">
      <alignment horizontal="center" readingOrder="1"/>
    </xf>
    <xf numFmtId="9" fontId="24" fillId="0" borderId="0" xfId="3" applyFont="1" applyBorder="1" applyAlignment="1">
      <alignment horizontal="center"/>
    </xf>
    <xf numFmtId="9" fontId="24" fillId="0" borderId="0" xfId="3" applyFont="1" applyBorder="1" applyAlignment="1">
      <alignment horizontal="center" readingOrder="1"/>
    </xf>
    <xf numFmtId="7" fontId="14" fillId="0" borderId="0" xfId="2" applyNumberFormat="1" applyFont="1" applyFill="1" applyBorder="1" applyAlignment="1">
      <alignment horizontal="center" vertical="center"/>
    </xf>
    <xf numFmtId="7" fontId="24" fillId="0" borderId="0" xfId="2" applyNumberFormat="1" applyFont="1" applyFill="1" applyBorder="1" applyAlignment="1">
      <alignment horizontal="center"/>
    </xf>
    <xf numFmtId="0" fontId="24" fillId="0" borderId="0" xfId="0" applyFont="1" applyBorder="1" applyAlignment="1">
      <alignment horizontal="center"/>
    </xf>
    <xf numFmtId="0" fontId="24" fillId="0" borderId="0" xfId="0" applyFont="1" applyBorder="1" applyAlignment="1">
      <alignment horizontal="center" readingOrder="1"/>
    </xf>
    <xf numFmtId="9" fontId="24" fillId="0" borderId="0" xfId="3" applyFont="1" applyFill="1" applyBorder="1" applyAlignment="1">
      <alignment horizontal="center"/>
    </xf>
    <xf numFmtId="9" fontId="24" fillId="0" borderId="0" xfId="3" applyFont="1" applyFill="1" applyBorder="1" applyAlignment="1">
      <alignment horizontal="center" readingOrder="1"/>
    </xf>
    <xf numFmtId="165" fontId="22" fillId="3" borderId="10" xfId="2" applyNumberFormat="1" applyFont="1" applyFill="1" applyBorder="1" applyAlignment="1">
      <alignment horizontal="center" vertical="center"/>
    </xf>
    <xf numFmtId="0" fontId="3" fillId="0" borderId="0" xfId="0" applyFont="1" applyBorder="1" applyAlignment="1">
      <alignment horizontal="right"/>
    </xf>
    <xf numFmtId="10" fontId="28" fillId="0" borderId="10" xfId="0" applyNumberFormat="1" applyFont="1" applyBorder="1" applyAlignment="1">
      <alignment horizontal="center" vertical="center" wrapText="1"/>
    </xf>
    <xf numFmtId="2" fontId="28" fillId="0" borderId="10" xfId="0" applyNumberFormat="1" applyFont="1" applyBorder="1" applyAlignment="1">
      <alignment horizontal="center" vertical="center" wrapText="1"/>
    </xf>
    <xf numFmtId="10" fontId="28" fillId="5" borderId="10" xfId="0" applyNumberFormat="1" applyFont="1" applyFill="1" applyBorder="1" applyAlignment="1">
      <alignment horizontal="center" vertical="center" wrapText="1"/>
    </xf>
    <xf numFmtId="2" fontId="28" fillId="5" borderId="10" xfId="0" applyNumberFormat="1" applyFont="1" applyFill="1" applyBorder="1" applyAlignment="1">
      <alignment horizontal="center" vertical="center" wrapText="1"/>
    </xf>
    <xf numFmtId="0" fontId="30" fillId="0" borderId="0" xfId="0" applyFont="1" applyBorder="1" applyAlignment="1">
      <alignment horizontal="left" vertical="center" wrapText="1"/>
    </xf>
    <xf numFmtId="0" fontId="12" fillId="0" borderId="16" xfId="0" applyFont="1" applyBorder="1" applyAlignment="1">
      <alignment horizontal="left" vertical="center" wrapText="1"/>
    </xf>
    <xf numFmtId="0" fontId="12" fillId="0" borderId="0" xfId="0" applyFont="1" applyBorder="1" applyAlignment="1">
      <alignment horizontal="left" vertical="center" wrapText="1"/>
    </xf>
    <xf numFmtId="0" fontId="0" fillId="0" borderId="17" xfId="0" applyBorder="1"/>
    <xf numFmtId="0" fontId="3" fillId="0" borderId="19" xfId="0" applyFont="1" applyBorder="1"/>
    <xf numFmtId="0" fontId="6" fillId="0" borderId="0" xfId="0" applyFont="1" applyBorder="1" applyAlignment="1">
      <alignment horizontal="left" vertical="center"/>
    </xf>
    <xf numFmtId="0" fontId="17" fillId="0" borderId="0" xfId="0" applyFont="1" applyFill="1" applyBorder="1"/>
    <xf numFmtId="0" fontId="17" fillId="0" borderId="0" xfId="0" applyFont="1" applyFill="1" applyBorder="1" applyAlignment="1">
      <alignment horizontal="center"/>
    </xf>
    <xf numFmtId="0" fontId="17" fillId="0" borderId="0" xfId="0" applyFont="1" applyFill="1" applyBorder="1" applyAlignment="1">
      <alignment horizontal="left" vertical="center" wrapText="1"/>
    </xf>
    <xf numFmtId="0" fontId="28" fillId="0" borderId="0" xfId="0" applyFont="1" applyFill="1" applyBorder="1" applyAlignment="1">
      <alignment horizontal="center"/>
    </xf>
    <xf numFmtId="0" fontId="17" fillId="0" borderId="0" xfId="0" applyFont="1" applyFill="1" applyBorder="1" applyAlignment="1">
      <alignment horizontal="left"/>
    </xf>
    <xf numFmtId="0" fontId="29" fillId="0" borderId="0" xfId="0" applyFont="1" applyFill="1" applyBorder="1" applyAlignment="1">
      <alignment horizontal="left" vertical="center" wrapText="1"/>
    </xf>
    <xf numFmtId="9" fontId="3" fillId="0" borderId="0" xfId="0" applyNumberFormat="1" applyFont="1" applyFill="1" applyBorder="1" applyAlignment="1">
      <alignment horizontal="left" readingOrder="1"/>
    </xf>
    <xf numFmtId="0" fontId="3" fillId="0" borderId="0" xfId="0" applyFont="1" applyFill="1" applyBorder="1" applyAlignment="1">
      <alignment horizontal="left" readingOrder="1"/>
    </xf>
    <xf numFmtId="0" fontId="3" fillId="0" borderId="0" xfId="0" applyFont="1" applyFill="1" applyBorder="1" applyAlignment="1">
      <alignment horizontal="left" vertical="center" wrapText="1"/>
    </xf>
    <xf numFmtId="0" fontId="3" fillId="0" borderId="0" xfId="0" applyFont="1" applyFill="1" applyBorder="1" applyAlignment="1">
      <alignment horizontal="center" readingOrder="1"/>
    </xf>
    <xf numFmtId="44" fontId="8" fillId="0" borderId="0" xfId="2" applyNumberFormat="1" applyFont="1" applyFill="1" applyBorder="1" applyAlignment="1">
      <alignment horizontal="center" readingOrder="1"/>
    </xf>
    <xf numFmtId="164" fontId="8" fillId="0" borderId="0" xfId="1" applyNumberFormat="1" applyFont="1" applyFill="1" applyBorder="1" applyAlignment="1">
      <alignment horizontal="center" readingOrder="1"/>
    </xf>
    <xf numFmtId="2" fontId="8" fillId="0" borderId="0" xfId="0" applyNumberFormat="1" applyFont="1" applyFill="1" applyBorder="1" applyAlignment="1">
      <alignment horizontal="right" readingOrder="1"/>
    </xf>
    <xf numFmtId="0" fontId="13" fillId="0" borderId="0" xfId="0" applyFont="1" applyFill="1" applyBorder="1" applyAlignment="1">
      <alignment wrapText="1"/>
    </xf>
    <xf numFmtId="0" fontId="7" fillId="0" borderId="0" xfId="0" applyFont="1" applyFill="1" applyBorder="1" applyAlignment="1">
      <alignment vertical="center"/>
    </xf>
    <xf numFmtId="9" fontId="7" fillId="0" borderId="0" xfId="0" applyNumberFormat="1" applyFont="1" applyFill="1" applyBorder="1" applyAlignment="1">
      <alignment horizontal="center" vertical="center"/>
    </xf>
    <xf numFmtId="0" fontId="15" fillId="0" borderId="0" xfId="0" applyFont="1" applyFill="1" applyBorder="1" applyAlignment="1">
      <alignment horizontal="left"/>
    </xf>
    <xf numFmtId="0" fontId="7" fillId="0" borderId="0" xfId="0" applyFont="1" applyFill="1" applyBorder="1" applyAlignment="1">
      <alignment horizontal="center"/>
    </xf>
    <xf numFmtId="0" fontId="11" fillId="0" borderId="0" xfId="0" applyFont="1" applyFill="1" applyBorder="1" applyAlignment="1">
      <alignment horizontal="center" vertical="center" wrapText="1"/>
    </xf>
    <xf numFmtId="0" fontId="3" fillId="0" borderId="0" xfId="0" applyFont="1" applyBorder="1" applyAlignment="1">
      <alignment vertical="top"/>
    </xf>
    <xf numFmtId="10" fontId="17" fillId="0" borderId="0" xfId="0" applyNumberFormat="1" applyFont="1" applyFill="1" applyBorder="1" applyAlignment="1">
      <alignment vertical="top" wrapText="1"/>
    </xf>
    <xf numFmtId="0" fontId="32" fillId="0" borderId="0" xfId="4" applyFont="1" applyFill="1" applyBorder="1" applyProtection="1"/>
    <xf numFmtId="0" fontId="0" fillId="0" borderId="1" xfId="0" applyBorder="1" applyProtection="1">
      <protection locked="0"/>
    </xf>
    <xf numFmtId="44" fontId="8" fillId="2" borderId="9" xfId="2" applyNumberFormat="1" applyFont="1" applyFill="1" applyBorder="1" applyAlignment="1" applyProtection="1">
      <alignment horizontal="center" readingOrder="1"/>
      <protection locked="0"/>
    </xf>
    <xf numFmtId="164" fontId="8" fillId="2" borderId="9" xfId="1" applyNumberFormat="1" applyFont="1" applyFill="1" applyBorder="1" applyAlignment="1" applyProtection="1">
      <alignment horizontal="center" readingOrder="1"/>
      <protection locked="0"/>
    </xf>
    <xf numFmtId="2" fontId="8" fillId="2" borderId="9" xfId="0" applyNumberFormat="1" applyFont="1" applyFill="1" applyBorder="1" applyAlignment="1" applyProtection="1">
      <alignment horizontal="right" readingOrder="1"/>
      <protection locked="0"/>
    </xf>
    <xf numFmtId="44" fontId="20" fillId="2" borderId="10" xfId="2" applyNumberFormat="1" applyFont="1" applyFill="1" applyBorder="1" applyAlignment="1" applyProtection="1">
      <alignment horizontal="center" readingOrder="1"/>
      <protection locked="0"/>
    </xf>
    <xf numFmtId="164" fontId="20" fillId="2" borderId="10" xfId="1" applyNumberFormat="1" applyFont="1" applyFill="1" applyBorder="1" applyAlignment="1" applyProtection="1">
      <alignment horizontal="center" readingOrder="1"/>
      <protection locked="0"/>
    </xf>
    <xf numFmtId="2" fontId="20" fillId="2" borderId="10" xfId="0" applyNumberFormat="1" applyFont="1" applyFill="1" applyBorder="1" applyAlignment="1" applyProtection="1">
      <alignment horizontal="right" readingOrder="1"/>
      <protection locked="0"/>
    </xf>
    <xf numFmtId="0" fontId="18" fillId="0" borderId="0" xfId="0" applyFont="1" applyBorder="1" applyAlignment="1">
      <alignment vertical="top"/>
    </xf>
    <xf numFmtId="0" fontId="12" fillId="0" borderId="0" xfId="0" applyFont="1" applyBorder="1" applyAlignment="1">
      <alignment horizontal="left" vertical="center" wrapText="1"/>
    </xf>
    <xf numFmtId="0" fontId="4" fillId="0" borderId="0" xfId="0" applyFont="1" applyBorder="1" applyAlignment="1">
      <alignment horizontal="center" vertical="center"/>
    </xf>
    <xf numFmtId="0" fontId="11" fillId="0" borderId="0" xfId="0" applyFont="1" applyBorder="1" applyAlignment="1">
      <alignment horizontal="center" vertical="center" wrapText="1"/>
    </xf>
    <xf numFmtId="0" fontId="7" fillId="0" borderId="0" xfId="0" applyFont="1" applyBorder="1" applyAlignment="1">
      <alignment horizontal="left" wrapText="1"/>
    </xf>
    <xf numFmtId="0" fontId="19" fillId="0" borderId="0" xfId="0" applyFont="1" applyBorder="1" applyAlignment="1">
      <alignment horizontal="left"/>
    </xf>
    <xf numFmtId="0" fontId="30" fillId="0" borderId="0" xfId="0" applyFont="1" applyBorder="1" applyAlignment="1">
      <alignment horizontal="left" vertical="center" wrapText="1"/>
    </xf>
    <xf numFmtId="0" fontId="7" fillId="0" borderId="0" xfId="0" applyFont="1" applyBorder="1" applyAlignment="1">
      <alignment vertical="center"/>
    </xf>
    <xf numFmtId="0" fontId="7" fillId="0" borderId="0" xfId="0" applyFont="1" applyBorder="1" applyAlignment="1">
      <alignment horizontal="left" vertical="center" wrapText="1"/>
    </xf>
    <xf numFmtId="10" fontId="24" fillId="0" borderId="0" xfId="3" applyNumberFormat="1" applyFont="1" applyBorder="1" applyAlignment="1">
      <alignment horizontal="center"/>
    </xf>
    <xf numFmtId="10" fontId="24" fillId="0" borderId="0" xfId="3" applyNumberFormat="1" applyFont="1" applyBorder="1" applyAlignment="1">
      <alignment horizontal="center" readingOrder="1"/>
    </xf>
    <xf numFmtId="10" fontId="24" fillId="0" borderId="0" xfId="3" applyNumberFormat="1" applyFont="1" applyFill="1" applyBorder="1" applyAlignment="1">
      <alignment horizontal="center"/>
    </xf>
    <xf numFmtId="10" fontId="11" fillId="0" borderId="0" xfId="0" applyNumberFormat="1" applyFont="1" applyBorder="1" applyAlignment="1">
      <alignment horizontal="center"/>
    </xf>
    <xf numFmtId="10" fontId="7" fillId="0" borderId="0" xfId="0" applyNumberFormat="1" applyFont="1" applyBorder="1" applyAlignment="1">
      <alignment horizontal="center" vertical="center"/>
    </xf>
    <xf numFmtId="42" fontId="20" fillId="2" borderId="10" xfId="2" applyNumberFormat="1" applyFont="1" applyFill="1" applyBorder="1" applyAlignment="1" applyProtection="1">
      <alignment horizontal="center" readingOrder="1"/>
      <protection locked="0"/>
    </xf>
    <xf numFmtId="0" fontId="0" fillId="0" borderId="0" xfId="0" applyBorder="1"/>
    <xf numFmtId="9" fontId="11" fillId="0" borderId="0" xfId="0" applyNumberFormat="1" applyFont="1" applyFill="1" applyBorder="1" applyAlignment="1">
      <alignment horizontal="center"/>
    </xf>
    <xf numFmtId="10" fontId="11" fillId="0" borderId="0" xfId="0" applyNumberFormat="1" applyFont="1" applyFill="1" applyBorder="1" applyAlignment="1">
      <alignment horizontal="center"/>
    </xf>
    <xf numFmtId="7" fontId="22" fillId="0" borderId="0" xfId="2" applyNumberFormat="1" applyFont="1" applyFill="1" applyBorder="1" applyAlignment="1">
      <alignment horizontal="center" vertical="center"/>
    </xf>
    <xf numFmtId="10" fontId="28" fillId="0" borderId="0" xfId="0" applyNumberFormat="1" applyFont="1" applyBorder="1" applyAlignment="1">
      <alignment horizontal="center" vertical="center" wrapText="1"/>
    </xf>
    <xf numFmtId="2" fontId="28" fillId="0" borderId="0" xfId="0" applyNumberFormat="1" applyFont="1" applyBorder="1" applyAlignment="1">
      <alignment horizontal="center" vertical="center" wrapText="1"/>
    </xf>
    <xf numFmtId="7" fontId="24" fillId="5" borderId="0" xfId="2" applyNumberFormat="1" applyFont="1" applyFill="1" applyBorder="1" applyAlignment="1">
      <alignment horizontal="center"/>
    </xf>
    <xf numFmtId="9" fontId="24" fillId="5" borderId="0" xfId="3" applyFont="1" applyFill="1" applyBorder="1" applyAlignment="1">
      <alignment horizontal="center"/>
    </xf>
    <xf numFmtId="10" fontId="24" fillId="5" borderId="0" xfId="3" applyNumberFormat="1" applyFont="1" applyFill="1" applyBorder="1" applyAlignment="1">
      <alignment horizontal="center"/>
    </xf>
    <xf numFmtId="0" fontId="12" fillId="0" borderId="0" xfId="0" applyFont="1" applyBorder="1" applyAlignment="1">
      <alignment horizontal="left" vertical="center" wrapText="1"/>
    </xf>
    <xf numFmtId="0" fontId="4" fillId="0" borderId="0" xfId="0" applyFont="1" applyBorder="1" applyAlignment="1">
      <alignment horizontal="center" vertical="center"/>
    </xf>
    <xf numFmtId="0" fontId="11" fillId="0" borderId="0" xfId="0" applyFont="1" applyBorder="1" applyAlignment="1">
      <alignment horizontal="center" vertical="center" wrapText="1"/>
    </xf>
    <xf numFmtId="0" fontId="7" fillId="0" borderId="0" xfId="0" applyFont="1" applyBorder="1" applyAlignment="1">
      <alignment horizontal="left" wrapText="1"/>
    </xf>
    <xf numFmtId="0" fontId="19" fillId="0" borderId="0" xfId="0" applyFont="1" applyBorder="1" applyAlignment="1">
      <alignment horizontal="left"/>
    </xf>
    <xf numFmtId="0" fontId="30" fillId="0" borderId="0" xfId="0" applyFont="1" applyBorder="1" applyAlignment="1">
      <alignment horizontal="left" vertical="center" wrapText="1"/>
    </xf>
    <xf numFmtId="0" fontId="7" fillId="0" borderId="0" xfId="0" applyFont="1" applyBorder="1" applyAlignment="1">
      <alignment vertical="center"/>
    </xf>
    <xf numFmtId="0" fontId="7" fillId="0" borderId="0" xfId="0" applyFont="1" applyBorder="1" applyAlignment="1">
      <alignment horizontal="left" vertical="center" wrapText="1"/>
    </xf>
    <xf numFmtId="0" fontId="7" fillId="0" borderId="0" xfId="0" applyFont="1" applyBorder="1" applyAlignment="1">
      <alignment horizontal="left" wrapText="1"/>
    </xf>
    <xf numFmtId="0" fontId="7" fillId="0" borderId="0" xfId="0" applyFont="1" applyBorder="1" applyAlignment="1">
      <alignment vertical="center"/>
    </xf>
    <xf numFmtId="37" fontId="20" fillId="2" borderId="10" xfId="2" applyNumberFormat="1" applyFont="1" applyFill="1" applyBorder="1" applyAlignment="1" applyProtection="1">
      <alignment horizontal="right" readingOrder="1"/>
      <protection locked="0"/>
    </xf>
    <xf numFmtId="7" fontId="20" fillId="2" borderId="10" xfId="2" applyNumberFormat="1" applyFont="1" applyFill="1" applyBorder="1" applyAlignment="1" applyProtection="1">
      <alignment horizontal="right" readingOrder="1"/>
      <protection locked="0"/>
    </xf>
    <xf numFmtId="44" fontId="7" fillId="0" borderId="0" xfId="0" applyNumberFormat="1" applyFont="1" applyBorder="1" applyAlignment="1">
      <alignment vertical="center"/>
    </xf>
    <xf numFmtId="44" fontId="35" fillId="0" borderId="0" xfId="2" applyNumberFormat="1" applyFont="1" applyFill="1" applyBorder="1" applyAlignment="1">
      <alignment horizontal="center" vertical="center"/>
    </xf>
    <xf numFmtId="0" fontId="3" fillId="0" borderId="0" xfId="0" applyFont="1" applyBorder="1" applyAlignment="1">
      <alignment horizontal="left" vertical="center" readingOrder="1"/>
    </xf>
    <xf numFmtId="0" fontId="3" fillId="0" borderId="20" xfId="0" applyFont="1" applyBorder="1" applyAlignment="1">
      <alignment horizontal="left" vertical="center" readingOrder="1"/>
    </xf>
    <xf numFmtId="0" fontId="11" fillId="0" borderId="0" xfId="0" applyFont="1" applyBorder="1" applyAlignment="1">
      <alignment horizontal="left" vertical="center"/>
    </xf>
    <xf numFmtId="7" fontId="35" fillId="6" borderId="10" xfId="2" applyNumberFormat="1" applyFont="1" applyFill="1" applyBorder="1" applyAlignment="1">
      <alignment horizontal="center" vertical="center"/>
    </xf>
    <xf numFmtId="0" fontId="3" fillId="0" borderId="0" xfId="0" applyFont="1" applyBorder="1" applyAlignment="1">
      <alignment horizontal="left" vertical="center" wrapText="1"/>
    </xf>
    <xf numFmtId="0" fontId="15" fillId="0" borderId="0" xfId="0" applyFont="1" applyBorder="1" applyAlignment="1">
      <alignment horizontal="left"/>
    </xf>
    <xf numFmtId="44" fontId="7" fillId="0" borderId="0" xfId="0" applyNumberFormat="1" applyFont="1" applyBorder="1"/>
    <xf numFmtId="44" fontId="35" fillId="0" borderId="10" xfId="2" applyNumberFormat="1" applyFont="1" applyFill="1" applyBorder="1" applyAlignment="1">
      <alignment horizontal="center" vertical="center"/>
    </xf>
    <xf numFmtId="7" fontId="35" fillId="0" borderId="0" xfId="2" applyNumberFormat="1" applyFont="1" applyFill="1" applyBorder="1" applyAlignment="1">
      <alignment horizontal="center" vertical="center"/>
    </xf>
    <xf numFmtId="0" fontId="3" fillId="0" borderId="0" xfId="0" applyFont="1" applyBorder="1" applyAlignment="1">
      <alignment horizontal="left" vertical="center"/>
    </xf>
    <xf numFmtId="0" fontId="15" fillId="0" borderId="0" xfId="0" applyFont="1" applyBorder="1" applyAlignment="1">
      <alignment horizontal="left"/>
    </xf>
    <xf numFmtId="0" fontId="7" fillId="0" borderId="0" xfId="0" applyFont="1" applyBorder="1" applyAlignment="1">
      <alignment vertical="center"/>
    </xf>
    <xf numFmtId="0" fontId="5" fillId="0" borderId="0" xfId="0" applyFont="1" applyBorder="1" applyAlignment="1">
      <alignment horizontal="center" vertical="center" wrapText="1"/>
    </xf>
    <xf numFmtId="10" fontId="19" fillId="0" borderId="10" xfId="0" applyNumberFormat="1" applyFont="1" applyBorder="1" applyAlignment="1">
      <alignment horizontal="center" vertical="center" wrapText="1"/>
    </xf>
    <xf numFmtId="10" fontId="19" fillId="0" borderId="11" xfId="0" applyNumberFormat="1" applyFont="1" applyBorder="1" applyAlignment="1">
      <alignment horizontal="center" vertical="center" wrapText="1"/>
    </xf>
    <xf numFmtId="2" fontId="19" fillId="0" borderId="10" xfId="0" applyNumberFormat="1" applyFont="1" applyBorder="1" applyAlignment="1">
      <alignment horizontal="center" vertical="center" wrapText="1"/>
    </xf>
    <xf numFmtId="10" fontId="19" fillId="5" borderId="10" xfId="0" applyNumberFormat="1" applyFont="1" applyFill="1" applyBorder="1" applyAlignment="1">
      <alignment horizontal="center" vertical="center" wrapText="1"/>
    </xf>
    <xf numFmtId="10" fontId="19" fillId="5" borderId="11" xfId="0" applyNumberFormat="1" applyFont="1" applyFill="1" applyBorder="1" applyAlignment="1">
      <alignment horizontal="center" vertical="center" wrapText="1"/>
    </xf>
    <xf numFmtId="2" fontId="19" fillId="5" borderId="10" xfId="0" applyNumberFormat="1" applyFont="1" applyFill="1" applyBorder="1" applyAlignment="1">
      <alignment horizontal="center" vertical="center" wrapText="1"/>
    </xf>
    <xf numFmtId="7" fontId="0" fillId="0" borderId="0" xfId="0" applyNumberFormat="1"/>
    <xf numFmtId="0" fontId="12" fillId="0" borderId="0" xfId="0" applyFont="1" applyBorder="1" applyAlignment="1">
      <alignment horizontal="left" vertical="center" wrapText="1"/>
    </xf>
    <xf numFmtId="0" fontId="12" fillId="0" borderId="0" xfId="0" applyFont="1" applyBorder="1" applyAlignment="1">
      <alignment horizontal="left" vertical="center" wrapText="1"/>
    </xf>
    <xf numFmtId="0" fontId="12" fillId="0" borderId="0" xfId="0" applyFont="1" applyBorder="1" applyAlignment="1">
      <alignment vertical="center" wrapText="1"/>
    </xf>
    <xf numFmtId="0" fontId="12" fillId="0" borderId="0" xfId="0" applyFont="1" applyBorder="1" applyAlignment="1">
      <alignment horizontal="left" vertical="center" wrapText="1"/>
    </xf>
    <xf numFmtId="0" fontId="4" fillId="0" borderId="0" xfId="0" applyFont="1" applyBorder="1" applyAlignment="1">
      <alignment horizontal="center" vertical="center"/>
    </xf>
    <xf numFmtId="0" fontId="11" fillId="0" borderId="0" xfId="0" applyFont="1" applyBorder="1" applyAlignment="1">
      <alignment horizontal="center" vertical="center" wrapText="1"/>
    </xf>
    <xf numFmtId="0" fontId="30" fillId="0" borderId="0" xfId="0" applyFont="1" applyBorder="1" applyAlignment="1">
      <alignment horizontal="left" vertical="center" wrapText="1"/>
    </xf>
    <xf numFmtId="0" fontId="7" fillId="0" borderId="0" xfId="0" applyFont="1" applyBorder="1" applyAlignment="1">
      <alignment vertical="center"/>
    </xf>
    <xf numFmtId="0" fontId="7" fillId="0" borderId="0" xfId="0" applyFont="1" applyBorder="1" applyAlignment="1">
      <alignment horizontal="left" wrapText="1"/>
    </xf>
    <xf numFmtId="0" fontId="19" fillId="0" borderId="0" xfId="0" applyFont="1" applyBorder="1" applyAlignment="1">
      <alignment horizontal="left"/>
    </xf>
    <xf numFmtId="0" fontId="36" fillId="0" borderId="0" xfId="0" applyFont="1" applyAlignment="1">
      <alignment horizontal="justify" vertical="center"/>
    </xf>
    <xf numFmtId="0" fontId="19" fillId="0" borderId="0" xfId="0" applyFont="1" applyFill="1" applyBorder="1" applyAlignment="1">
      <alignment horizontal="left"/>
    </xf>
    <xf numFmtId="2" fontId="28" fillId="0" borderId="0" xfId="0" applyNumberFormat="1" applyFont="1" applyFill="1" applyBorder="1" applyAlignment="1">
      <alignment horizontal="center"/>
    </xf>
    <xf numFmtId="0" fontId="12" fillId="0" borderId="0" xfId="0" applyFont="1" applyBorder="1" applyAlignment="1">
      <alignment horizontal="left" vertical="center" wrapText="1"/>
    </xf>
    <xf numFmtId="0" fontId="4" fillId="0" borderId="0" xfId="0" applyFont="1" applyBorder="1" applyAlignment="1">
      <alignment horizontal="center" vertical="center"/>
    </xf>
    <xf numFmtId="0" fontId="11" fillId="0" borderId="0" xfId="0" applyFont="1" applyBorder="1" applyAlignment="1">
      <alignment horizontal="center" vertical="center" wrapText="1"/>
    </xf>
    <xf numFmtId="0" fontId="15" fillId="0" borderId="0" xfId="0" applyFont="1" applyBorder="1" applyAlignment="1">
      <alignment horizontal="left"/>
    </xf>
    <xf numFmtId="0" fontId="30" fillId="0" borderId="0" xfId="0" applyFont="1" applyBorder="1" applyAlignment="1">
      <alignment horizontal="left" vertical="center" wrapText="1"/>
    </xf>
    <xf numFmtId="0" fontId="7" fillId="0" borderId="0" xfId="0" applyFont="1" applyBorder="1" applyAlignment="1">
      <alignment vertical="center"/>
    </xf>
    <xf numFmtId="0" fontId="7" fillId="0" borderId="0" xfId="0" applyFont="1" applyBorder="1" applyAlignment="1">
      <alignment horizontal="left" wrapText="1"/>
    </xf>
    <xf numFmtId="0" fontId="19" fillId="0" borderId="0" xfId="0" applyFont="1" applyBorder="1" applyAlignment="1">
      <alignment horizontal="left"/>
    </xf>
    <xf numFmtId="2" fontId="28" fillId="0" borderId="0" xfId="0" applyNumberFormat="1" applyFont="1" applyFill="1" applyBorder="1" applyAlignment="1">
      <alignment horizontal="center"/>
    </xf>
    <xf numFmtId="0" fontId="3" fillId="0" borderId="0" xfId="0" applyFont="1" applyBorder="1" applyAlignment="1">
      <alignment horizontal="left" vertical="center" wrapText="1"/>
    </xf>
    <xf numFmtId="0" fontId="29" fillId="0" borderId="0" xfId="0" applyFont="1" applyFill="1" applyBorder="1" applyAlignment="1">
      <alignment horizontal="left" vertical="center" wrapText="1"/>
    </xf>
    <xf numFmtId="0" fontId="29" fillId="0" borderId="0" xfId="0" applyFont="1" applyFill="1" applyBorder="1" applyAlignment="1">
      <alignment vertical="center" wrapText="1"/>
    </xf>
    <xf numFmtId="0" fontId="11" fillId="0" borderId="0" xfId="0" applyFont="1" applyBorder="1" applyAlignment="1">
      <alignment horizontal="center" vertical="center" wrapText="1"/>
    </xf>
    <xf numFmtId="0" fontId="15" fillId="0" borderId="0" xfId="0" applyFont="1" applyBorder="1" applyAlignment="1">
      <alignment horizontal="left"/>
    </xf>
    <xf numFmtId="0" fontId="30" fillId="0" borderId="0" xfId="0" applyFont="1" applyBorder="1" applyAlignment="1">
      <alignment horizontal="left" vertical="center" wrapText="1"/>
    </xf>
    <xf numFmtId="0" fontId="7" fillId="0" borderId="0" xfId="0" applyFont="1" applyBorder="1" applyAlignment="1">
      <alignment vertical="center"/>
    </xf>
    <xf numFmtId="0" fontId="7" fillId="0" borderId="0" xfId="0" applyFont="1" applyBorder="1" applyAlignment="1">
      <alignment horizontal="left" wrapText="1"/>
    </xf>
    <xf numFmtId="0" fontId="19" fillId="0" borderId="0" xfId="0" applyFont="1" applyBorder="1" applyAlignment="1">
      <alignment horizontal="left"/>
    </xf>
    <xf numFmtId="0" fontId="18" fillId="0" borderId="0" xfId="0" applyFont="1" applyBorder="1" applyAlignment="1">
      <alignment horizontal="left" wrapText="1"/>
    </xf>
    <xf numFmtId="0" fontId="5" fillId="0" borderId="0" xfId="0" applyFont="1" applyBorder="1" applyAlignment="1">
      <alignment horizontal="center" vertical="center" wrapText="1"/>
    </xf>
    <xf numFmtId="0" fontId="43" fillId="0" borderId="0" xfId="0" applyFont="1" applyBorder="1" applyAlignment="1">
      <alignment horizontal="center" wrapText="1"/>
    </xf>
    <xf numFmtId="165" fontId="22" fillId="0" borderId="0" xfId="2" applyNumberFormat="1" applyFont="1" applyFill="1" applyBorder="1" applyAlignment="1">
      <alignment horizontal="center" vertical="center"/>
    </xf>
    <xf numFmtId="0" fontId="19" fillId="0" borderId="0" xfId="0" applyFont="1" applyBorder="1" applyAlignment="1">
      <alignment horizontal="center" vertical="center" wrapText="1"/>
    </xf>
    <xf numFmtId="0" fontId="5" fillId="3" borderId="0" xfId="0" applyFont="1" applyFill="1" applyBorder="1" applyAlignment="1">
      <alignment horizontal="center" vertical="center" wrapText="1"/>
    </xf>
    <xf numFmtId="0" fontId="3" fillId="3" borderId="0" xfId="0" applyFont="1" applyFill="1" applyBorder="1" applyAlignment="1">
      <alignment wrapText="1"/>
    </xf>
    <xf numFmtId="0" fontId="11" fillId="0" borderId="0" xfId="0" applyFont="1" applyBorder="1" applyAlignment="1">
      <alignment horizontal="center" vertical="center" wrapText="1"/>
    </xf>
    <xf numFmtId="0" fontId="15" fillId="0" borderId="0" xfId="0" applyFont="1" applyBorder="1" applyAlignment="1">
      <alignment horizontal="left"/>
    </xf>
    <xf numFmtId="0" fontId="19" fillId="0" borderId="0" xfId="0" applyFont="1" applyBorder="1" applyAlignment="1">
      <alignment horizontal="center" vertical="center" wrapText="1"/>
    </xf>
    <xf numFmtId="0" fontId="5" fillId="3" borderId="0" xfId="0" applyFont="1" applyFill="1" applyBorder="1" applyAlignment="1">
      <alignment horizontal="center" vertical="center" wrapText="1"/>
    </xf>
    <xf numFmtId="0" fontId="7" fillId="0" borderId="0" xfId="0" applyFont="1" applyBorder="1" applyAlignment="1">
      <alignment horizontal="center" vertical="center"/>
    </xf>
    <xf numFmtId="0" fontId="45" fillId="0" borderId="0" xfId="0" applyFont="1"/>
    <xf numFmtId="0" fontId="45" fillId="0" borderId="0" xfId="0" applyFont="1" applyAlignment="1">
      <alignment wrapText="1"/>
    </xf>
    <xf numFmtId="0" fontId="47" fillId="0" borderId="0" xfId="0" applyFont="1"/>
    <xf numFmtId="0" fontId="48" fillId="0" borderId="0" xfId="0" applyFont="1"/>
    <xf numFmtId="0" fontId="48" fillId="0" borderId="0" xfId="0" applyFont="1" applyAlignment="1">
      <alignment horizontal="center" readingOrder="1"/>
    </xf>
    <xf numFmtId="43" fontId="8" fillId="2" borderId="9" xfId="1" applyNumberFormat="1" applyFont="1" applyFill="1" applyBorder="1" applyAlignment="1" applyProtection="1">
      <alignment horizontal="right" readingOrder="1"/>
      <protection locked="0"/>
    </xf>
    <xf numFmtId="0" fontId="49" fillId="0" borderId="0" xfId="0" applyFont="1" applyAlignment="1">
      <alignment horizontal="center"/>
    </xf>
    <xf numFmtId="0" fontId="0" fillId="0" borderId="0" xfId="0" applyBorder="1" applyAlignment="1">
      <alignment wrapText="1"/>
    </xf>
    <xf numFmtId="7" fontId="23" fillId="3" borderId="10" xfId="2" applyNumberFormat="1" applyFont="1" applyFill="1" applyBorder="1" applyAlignment="1">
      <alignment horizontal="center" vertical="center"/>
    </xf>
    <xf numFmtId="0" fontId="7" fillId="0" borderId="0" xfId="0" applyFont="1" applyBorder="1" applyAlignment="1">
      <alignment horizontal="center" wrapText="1"/>
    </xf>
    <xf numFmtId="43" fontId="8" fillId="2" borderId="9" xfId="2" applyNumberFormat="1" applyFont="1" applyFill="1" applyBorder="1" applyAlignment="1" applyProtection="1">
      <alignment horizontal="right" readingOrder="1"/>
      <protection locked="0"/>
    </xf>
    <xf numFmtId="0" fontId="46" fillId="0" borderId="0" xfId="0" applyFont="1"/>
    <xf numFmtId="2" fontId="46" fillId="0" borderId="0" xfId="0" applyNumberFormat="1" applyFont="1" applyAlignment="1">
      <alignment horizontal="center"/>
    </xf>
    <xf numFmtId="2" fontId="46" fillId="0" borderId="0" xfId="0" applyNumberFormat="1" applyFont="1" applyAlignment="1">
      <alignment horizontal="center" wrapText="1"/>
    </xf>
    <xf numFmtId="0" fontId="46" fillId="0" borderId="0" xfId="0" applyFont="1" applyAlignment="1">
      <alignment wrapText="1"/>
    </xf>
    <xf numFmtId="0" fontId="44" fillId="0" borderId="0" xfId="0" applyFont="1"/>
    <xf numFmtId="0" fontId="50" fillId="0" borderId="2" xfId="0" applyFont="1" applyBorder="1"/>
    <xf numFmtId="0" fontId="51" fillId="0" borderId="2" xfId="0" applyFont="1" applyBorder="1"/>
    <xf numFmtId="0" fontId="50" fillId="0" borderId="0" xfId="0" applyFont="1" applyBorder="1" applyAlignment="1">
      <alignment vertical="top" wrapText="1"/>
    </xf>
    <xf numFmtId="43" fontId="20" fillId="2" borderId="9" xfId="2" applyNumberFormat="1" applyFont="1" applyFill="1" applyBorder="1" applyAlignment="1" applyProtection="1">
      <alignment horizontal="right" readingOrder="1"/>
      <protection locked="0"/>
    </xf>
    <xf numFmtId="44" fontId="20" fillId="2" borderId="9" xfId="2" applyNumberFormat="1" applyFont="1" applyFill="1" applyBorder="1" applyAlignment="1" applyProtection="1">
      <alignment horizontal="center" readingOrder="1"/>
      <protection locked="0"/>
    </xf>
    <xf numFmtId="164" fontId="20" fillId="2" borderId="9" xfId="1" applyNumberFormat="1" applyFont="1" applyFill="1" applyBorder="1" applyAlignment="1" applyProtection="1">
      <alignment horizontal="center" readingOrder="1"/>
      <protection locked="0"/>
    </xf>
    <xf numFmtId="43" fontId="20" fillId="2" borderId="9" xfId="1" applyNumberFormat="1" applyFont="1" applyFill="1" applyBorder="1" applyAlignment="1" applyProtection="1">
      <alignment horizontal="right" readingOrder="1"/>
      <protection locked="0"/>
    </xf>
    <xf numFmtId="43" fontId="20" fillId="0" borderId="0" xfId="2" applyNumberFormat="1" applyFont="1" applyFill="1" applyBorder="1" applyAlignment="1" applyProtection="1">
      <alignment horizontal="right" readingOrder="1"/>
      <protection locked="0"/>
    </xf>
    <xf numFmtId="0" fontId="9" fillId="0" borderId="0" xfId="0" applyFont="1" applyBorder="1"/>
    <xf numFmtId="0" fontId="12" fillId="0" borderId="0" xfId="0" applyFont="1" applyBorder="1" applyAlignment="1">
      <alignment vertical="top"/>
    </xf>
    <xf numFmtId="0" fontId="7" fillId="0" borderId="0" xfId="0" applyFont="1" applyFill="1" applyBorder="1" applyAlignment="1">
      <alignment horizontal="center" vertical="center" wrapText="1"/>
    </xf>
    <xf numFmtId="0" fontId="31" fillId="0" borderId="0" xfId="4" applyFont="1" applyFill="1" applyBorder="1" applyProtection="1"/>
    <xf numFmtId="0" fontId="12" fillId="0" borderId="0" xfId="0" applyFont="1" applyBorder="1" applyAlignment="1">
      <alignment horizontal="left" vertical="center" wrapText="1"/>
    </xf>
    <xf numFmtId="0" fontId="12" fillId="0" borderId="7" xfId="0" applyFont="1" applyBorder="1" applyAlignment="1">
      <alignment horizontal="left" vertical="center" wrapText="1"/>
    </xf>
    <xf numFmtId="0" fontId="39" fillId="0" borderId="0" xfId="0" applyFont="1" applyBorder="1" applyAlignment="1">
      <alignment horizontal="center" vertical="top" wrapText="1"/>
    </xf>
    <xf numFmtId="0" fontId="40" fillId="0" borderId="0" xfId="0" applyFont="1" applyBorder="1" applyAlignment="1">
      <alignment horizontal="center" vertical="top"/>
    </xf>
    <xf numFmtId="0" fontId="4" fillId="0" borderId="0" xfId="0" applyFont="1" applyBorder="1" applyAlignment="1">
      <alignment horizontal="center" vertical="center"/>
    </xf>
    <xf numFmtId="0" fontId="4" fillId="0" borderId="7" xfId="0" applyFont="1" applyBorder="1" applyAlignment="1">
      <alignment horizontal="center" vertical="center"/>
    </xf>
    <xf numFmtId="0" fontId="11" fillId="0" borderId="0" xfId="0" applyFont="1" applyFill="1" applyBorder="1" applyAlignment="1">
      <alignment horizontal="center" vertical="center" wrapText="1"/>
    </xf>
    <xf numFmtId="0" fontId="29" fillId="0" borderId="0" xfId="0" applyFont="1" applyFill="1" applyBorder="1" applyAlignment="1">
      <alignment horizontal="left" vertical="center" wrapText="1"/>
    </xf>
    <xf numFmtId="0" fontId="30" fillId="0" borderId="0" xfId="0" applyFont="1" applyBorder="1" applyAlignment="1">
      <alignment horizontal="left" vertical="center" wrapText="1"/>
    </xf>
    <xf numFmtId="0" fontId="30" fillId="0" borderId="18" xfId="0" applyFont="1" applyBorder="1" applyAlignment="1">
      <alignment horizontal="left" vertical="center" wrapText="1"/>
    </xf>
    <xf numFmtId="0" fontId="7" fillId="0" borderId="0" xfId="0" applyFont="1" applyBorder="1" applyAlignment="1">
      <alignment horizontal="left" vertical="center" wrapText="1"/>
    </xf>
    <xf numFmtId="0" fontId="18" fillId="0" borderId="0" xfId="0" applyFont="1" applyBorder="1" applyAlignment="1">
      <alignment horizontal="left" vertical="center" wrapText="1"/>
    </xf>
    <xf numFmtId="0" fontId="18" fillId="0" borderId="20" xfId="0" applyFont="1" applyBorder="1" applyAlignment="1">
      <alignment horizontal="left" vertical="center" wrapText="1"/>
    </xf>
    <xf numFmtId="0" fontId="11" fillId="0" borderId="0" xfId="0" applyFont="1" applyBorder="1" applyAlignment="1">
      <alignment horizontal="center" vertical="center" wrapText="1"/>
    </xf>
    <xf numFmtId="0" fontId="21" fillId="3" borderId="0" xfId="0" applyFont="1" applyFill="1" applyBorder="1" applyAlignment="1">
      <alignment horizontal="center" vertical="center" wrapText="1"/>
    </xf>
    <xf numFmtId="0" fontId="7" fillId="0" borderId="20" xfId="0" applyFont="1" applyBorder="1" applyAlignment="1">
      <alignment horizontal="left" vertical="center" wrapText="1"/>
    </xf>
    <xf numFmtId="0" fontId="19" fillId="0" borderId="0" xfId="0" applyFont="1" applyBorder="1" applyAlignment="1">
      <alignment horizontal="center" vertical="center" wrapText="1"/>
    </xf>
    <xf numFmtId="0" fontId="6" fillId="0" borderId="18" xfId="0" applyFont="1" applyBorder="1" applyAlignment="1">
      <alignment horizontal="center" vertical="center"/>
    </xf>
    <xf numFmtId="0" fontId="19" fillId="0" borderId="0" xfId="0" applyFont="1" applyBorder="1" applyAlignment="1">
      <alignment horizontal="left"/>
    </xf>
    <xf numFmtId="0" fontId="19" fillId="0" borderId="16" xfId="0" applyFont="1" applyBorder="1" applyAlignment="1">
      <alignment horizontal="left"/>
    </xf>
    <xf numFmtId="0" fontId="15" fillId="0" borderId="0" xfId="0" applyFont="1" applyBorder="1" applyAlignment="1">
      <alignment horizontal="left"/>
    </xf>
    <xf numFmtId="0" fontId="5" fillId="0" borderId="13" xfId="0" applyFont="1" applyBorder="1" applyAlignment="1">
      <alignment horizontal="left" wrapText="1" readingOrder="1"/>
    </xf>
    <xf numFmtId="0" fontId="41" fillId="0" borderId="0" xfId="0" applyFont="1" applyAlignment="1">
      <alignment horizontal="justify" vertical="center" wrapText="1"/>
    </xf>
    <xf numFmtId="0" fontId="18" fillId="0" borderId="0" xfId="0" applyFont="1" applyBorder="1" applyAlignment="1">
      <alignment horizontal="left" wrapText="1"/>
    </xf>
    <xf numFmtId="0" fontId="18" fillId="0" borderId="20" xfId="0" applyFont="1" applyBorder="1" applyAlignment="1">
      <alignment horizontal="left" wrapText="1"/>
    </xf>
    <xf numFmtId="0" fontId="15" fillId="0" borderId="0" xfId="0" applyFont="1" applyBorder="1" applyAlignment="1">
      <alignment horizontal="left" vertical="center" wrapText="1"/>
    </xf>
    <xf numFmtId="0" fontId="15" fillId="0" borderId="0" xfId="0" applyFont="1" applyBorder="1" applyAlignment="1">
      <alignment horizontal="left" vertical="center"/>
    </xf>
    <xf numFmtId="0" fontId="28" fillId="0" borderId="0" xfId="0" applyFont="1" applyBorder="1" applyAlignment="1">
      <alignment horizontal="left" wrapText="1" readingOrder="1"/>
    </xf>
    <xf numFmtId="0" fontId="19" fillId="0" borderId="0" xfId="0" applyFont="1" applyFill="1" applyBorder="1" applyAlignment="1">
      <alignment horizontal="left" vertical="center"/>
    </xf>
    <xf numFmtId="2" fontId="28" fillId="0" borderId="0" xfId="0" applyNumberFormat="1" applyFont="1" applyFill="1" applyBorder="1" applyAlignment="1">
      <alignment horizontal="center" wrapText="1"/>
    </xf>
    <xf numFmtId="2" fontId="28" fillId="0" borderId="0" xfId="0" applyNumberFormat="1" applyFont="1" applyFill="1" applyBorder="1" applyAlignment="1">
      <alignment horizontal="center"/>
    </xf>
    <xf numFmtId="0" fontId="12" fillId="0" borderId="0" xfId="0" applyFont="1" applyFill="1" applyBorder="1" applyAlignment="1">
      <alignment horizontal="left" vertical="center" wrapText="1"/>
    </xf>
    <xf numFmtId="0" fontId="19" fillId="0" borderId="0" xfId="0" applyFont="1" applyBorder="1" applyAlignment="1">
      <alignment horizontal="left" wrapText="1"/>
    </xf>
    <xf numFmtId="0" fontId="19" fillId="0" borderId="16" xfId="0" applyFont="1" applyBorder="1" applyAlignment="1">
      <alignment horizontal="left" wrapText="1"/>
    </xf>
    <xf numFmtId="0" fontId="5" fillId="0" borderId="13" xfId="0" applyFont="1" applyBorder="1" applyAlignment="1">
      <alignment horizontal="left" vertical="center" wrapText="1" readingOrder="1"/>
    </xf>
    <xf numFmtId="0" fontId="15" fillId="0" borderId="0" xfId="0" applyFont="1" applyBorder="1" applyAlignment="1">
      <alignment horizontal="left" wrapText="1"/>
    </xf>
    <xf numFmtId="0" fontId="33" fillId="0" borderId="0" xfId="0" applyFont="1" applyBorder="1" applyAlignment="1">
      <alignment horizontal="center" vertical="center" wrapText="1"/>
    </xf>
    <xf numFmtId="0" fontId="3" fillId="0" borderId="0" xfId="0" applyFont="1" applyBorder="1" applyAlignment="1">
      <alignment horizontal="left" vertical="top" wrapText="1"/>
    </xf>
    <xf numFmtId="0" fontId="5" fillId="3" borderId="0" xfId="0" applyFont="1" applyFill="1" applyBorder="1" applyAlignment="1">
      <alignment horizontal="center" vertical="center" wrapText="1"/>
    </xf>
    <xf numFmtId="0" fontId="7" fillId="0" borderId="0" xfId="0" applyFont="1" applyBorder="1" applyAlignment="1">
      <alignment horizontal="center" vertical="center"/>
    </xf>
    <xf numFmtId="0" fontId="7" fillId="0" borderId="20" xfId="0" applyFont="1" applyBorder="1" applyAlignment="1">
      <alignment horizontal="center" vertical="center"/>
    </xf>
    <xf numFmtId="0" fontId="3" fillId="0" borderId="0" xfId="0" applyFont="1" applyBorder="1" applyAlignment="1">
      <alignment horizontal="left" vertical="center" wrapText="1"/>
    </xf>
    <xf numFmtId="0" fontId="37" fillId="7" borderId="0"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50" fillId="0" borderId="0" xfId="0" applyFont="1" applyBorder="1" applyAlignment="1">
      <alignment horizontal="left" vertical="top" wrapText="1"/>
    </xf>
    <xf numFmtId="0" fontId="11" fillId="0" borderId="0" xfId="0" applyFont="1" applyBorder="1" applyAlignment="1">
      <alignment horizontal="left" vertical="center" wrapText="1"/>
    </xf>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colors>
    <mruColors>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952499</xdr:colOff>
      <xdr:row>1</xdr:row>
      <xdr:rowOff>133350</xdr:rowOff>
    </xdr:from>
    <xdr:to>
      <xdr:col>5</xdr:col>
      <xdr:colOff>18913</xdr:colOff>
      <xdr:row>5</xdr:row>
      <xdr:rowOff>168974</xdr:rowOff>
    </xdr:to>
    <xdr:pic>
      <xdr:nvPicPr>
        <xdr:cNvPr id="4" name="Picture 1" descr="image003">
          <a:extLst>
            <a:ext uri="{FF2B5EF4-FFF2-40B4-BE49-F238E27FC236}">
              <a16:creationId xmlns=""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49" y="333375"/>
          <a:ext cx="1180964" cy="7976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40</xdr:row>
      <xdr:rowOff>85725</xdr:rowOff>
    </xdr:from>
    <xdr:to>
      <xdr:col>2</xdr:col>
      <xdr:colOff>819150</xdr:colOff>
      <xdr:row>43</xdr:row>
      <xdr:rowOff>142875</xdr:rowOff>
    </xdr:to>
    <xdr:pic>
      <xdr:nvPicPr>
        <xdr:cNvPr id="5" name="Picture 4">
          <a:extLst>
            <a:ext uri="{FF2B5EF4-FFF2-40B4-BE49-F238E27FC236}">
              <a16:creationId xmlns="" xmlns:a16="http://schemas.microsoft.com/office/drawing/2014/main" id="{00000000-0008-0000-0000-000005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4775" y="7800975"/>
          <a:ext cx="1571625" cy="8477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5</xdr:col>
      <xdr:colOff>238126</xdr:colOff>
      <xdr:row>11</xdr:row>
      <xdr:rowOff>104775</xdr:rowOff>
    </xdr:from>
    <xdr:to>
      <xdr:col>7</xdr:col>
      <xdr:colOff>381000</xdr:colOff>
      <xdr:row>15</xdr:row>
      <xdr:rowOff>16565</xdr:rowOff>
    </xdr:to>
    <xdr:sp macro="" textlink="">
      <xdr:nvSpPr>
        <xdr:cNvPr id="2" name="Left Arrow 1">
          <a:extLst>
            <a:ext uri="{FF2B5EF4-FFF2-40B4-BE49-F238E27FC236}">
              <a16:creationId xmlns="" xmlns:a16="http://schemas.microsoft.com/office/drawing/2014/main" id="{00000000-0008-0000-0900-000002000000}"/>
            </a:ext>
          </a:extLst>
        </xdr:cNvPr>
        <xdr:cNvSpPr/>
      </xdr:nvSpPr>
      <xdr:spPr>
        <a:xfrm>
          <a:off x="4162426" y="2371725"/>
          <a:ext cx="2124074" cy="71189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Enter only in  (5)  blue</a:t>
          </a:r>
          <a:r>
            <a:rPr lang="en-US" sz="1100" baseline="0"/>
            <a:t> cells</a:t>
          </a:r>
          <a:endParaRPr lang="en-US" sz="1100"/>
        </a:p>
      </xdr:txBody>
    </xdr:sp>
    <xdr:clientData/>
  </xdr:twoCellAnchor>
  <xdr:twoCellAnchor>
    <xdr:from>
      <xdr:col>4</xdr:col>
      <xdr:colOff>273325</xdr:colOff>
      <xdr:row>0</xdr:row>
      <xdr:rowOff>74544</xdr:rowOff>
    </xdr:from>
    <xdr:to>
      <xdr:col>5</xdr:col>
      <xdr:colOff>356151</xdr:colOff>
      <xdr:row>3</xdr:row>
      <xdr:rowOff>173935</xdr:rowOff>
    </xdr:to>
    <xdr:pic>
      <xdr:nvPicPr>
        <xdr:cNvPr id="3" name="Picture 1" descr="image003">
          <a:extLst>
            <a:ext uri="{FF2B5EF4-FFF2-40B4-BE49-F238E27FC236}">
              <a16:creationId xmlns=""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7025" y="74544"/>
          <a:ext cx="1073426" cy="699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48</xdr:row>
      <xdr:rowOff>0</xdr:rowOff>
    </xdr:from>
    <xdr:to>
      <xdr:col>2</xdr:col>
      <xdr:colOff>676275</xdr:colOff>
      <xdr:row>53</xdr:row>
      <xdr:rowOff>38100</xdr:rowOff>
    </xdr:to>
    <xdr:pic>
      <xdr:nvPicPr>
        <xdr:cNvPr id="5" name="Picture 4">
          <a:extLst>
            <a:ext uri="{FF2B5EF4-FFF2-40B4-BE49-F238E27FC236}">
              <a16:creationId xmlns="" xmlns:a16="http://schemas.microsoft.com/office/drawing/2014/main" id="{00000000-0008-0000-0900-000005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4300" y="8839200"/>
          <a:ext cx="1571625" cy="847725"/>
        </a:xfrm>
        <a:prstGeom prst="rect">
          <a:avLst/>
        </a:prstGeom>
      </xdr:spPr>
    </xdr:pic>
    <xdr:clientData/>
  </xdr:twoCellAnchor>
  <xdr:twoCellAnchor>
    <xdr:from>
      <xdr:col>7</xdr:col>
      <xdr:colOff>866775</xdr:colOff>
      <xdr:row>41</xdr:row>
      <xdr:rowOff>38100</xdr:rowOff>
    </xdr:from>
    <xdr:to>
      <xdr:col>7</xdr:col>
      <xdr:colOff>1104900</xdr:colOff>
      <xdr:row>41</xdr:row>
      <xdr:rowOff>152400</xdr:rowOff>
    </xdr:to>
    <xdr:sp macro="" textlink="">
      <xdr:nvSpPr>
        <xdr:cNvPr id="6" name="Right Arrow 5">
          <a:extLst>
            <a:ext uri="{FF2B5EF4-FFF2-40B4-BE49-F238E27FC236}">
              <a16:creationId xmlns="" xmlns:a16="http://schemas.microsoft.com/office/drawing/2014/main" id="{00000000-0008-0000-0900-000006000000}"/>
            </a:ext>
          </a:extLst>
        </xdr:cNvPr>
        <xdr:cNvSpPr/>
      </xdr:nvSpPr>
      <xdr:spPr>
        <a:xfrm>
          <a:off x="6772275" y="7743825"/>
          <a:ext cx="2381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752475</xdr:colOff>
      <xdr:row>42</xdr:row>
      <xdr:rowOff>38100</xdr:rowOff>
    </xdr:from>
    <xdr:to>
      <xdr:col>6</xdr:col>
      <xdr:colOff>0</xdr:colOff>
      <xdr:row>42</xdr:row>
      <xdr:rowOff>152400</xdr:rowOff>
    </xdr:to>
    <xdr:sp macro="" textlink="">
      <xdr:nvSpPr>
        <xdr:cNvPr id="7" name="Right Arrow 6">
          <a:extLst>
            <a:ext uri="{FF2B5EF4-FFF2-40B4-BE49-F238E27FC236}">
              <a16:creationId xmlns="" xmlns:a16="http://schemas.microsoft.com/office/drawing/2014/main" id="{00000000-0008-0000-0900-000007000000}"/>
            </a:ext>
          </a:extLst>
        </xdr:cNvPr>
        <xdr:cNvSpPr/>
      </xdr:nvSpPr>
      <xdr:spPr>
        <a:xfrm>
          <a:off x="4676775" y="7905750"/>
          <a:ext cx="2381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866775</xdr:colOff>
      <xdr:row>41</xdr:row>
      <xdr:rowOff>38100</xdr:rowOff>
    </xdr:from>
    <xdr:to>
      <xdr:col>7</xdr:col>
      <xdr:colOff>1104900</xdr:colOff>
      <xdr:row>41</xdr:row>
      <xdr:rowOff>152400</xdr:rowOff>
    </xdr:to>
    <xdr:sp macro="" textlink="">
      <xdr:nvSpPr>
        <xdr:cNvPr id="8" name="Right Arrow 7">
          <a:extLst>
            <a:ext uri="{FF2B5EF4-FFF2-40B4-BE49-F238E27FC236}">
              <a16:creationId xmlns="" xmlns:a16="http://schemas.microsoft.com/office/drawing/2014/main" id="{00000000-0008-0000-0900-000008000000}"/>
            </a:ext>
          </a:extLst>
        </xdr:cNvPr>
        <xdr:cNvSpPr/>
      </xdr:nvSpPr>
      <xdr:spPr>
        <a:xfrm>
          <a:off x="6772275" y="7743825"/>
          <a:ext cx="2381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752475</xdr:colOff>
      <xdr:row>42</xdr:row>
      <xdr:rowOff>38100</xdr:rowOff>
    </xdr:from>
    <xdr:to>
      <xdr:col>6</xdr:col>
      <xdr:colOff>0</xdr:colOff>
      <xdr:row>42</xdr:row>
      <xdr:rowOff>152400</xdr:rowOff>
    </xdr:to>
    <xdr:sp macro="" textlink="">
      <xdr:nvSpPr>
        <xdr:cNvPr id="9" name="Right Arrow 8">
          <a:extLst>
            <a:ext uri="{FF2B5EF4-FFF2-40B4-BE49-F238E27FC236}">
              <a16:creationId xmlns="" xmlns:a16="http://schemas.microsoft.com/office/drawing/2014/main" id="{00000000-0008-0000-0900-000009000000}"/>
            </a:ext>
          </a:extLst>
        </xdr:cNvPr>
        <xdr:cNvSpPr/>
      </xdr:nvSpPr>
      <xdr:spPr>
        <a:xfrm>
          <a:off x="4676775" y="7905750"/>
          <a:ext cx="2381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238126</xdr:colOff>
      <xdr:row>11</xdr:row>
      <xdr:rowOff>104775</xdr:rowOff>
    </xdr:from>
    <xdr:to>
      <xdr:col>7</xdr:col>
      <xdr:colOff>381000</xdr:colOff>
      <xdr:row>15</xdr:row>
      <xdr:rowOff>16565</xdr:rowOff>
    </xdr:to>
    <xdr:sp macro="" textlink="">
      <xdr:nvSpPr>
        <xdr:cNvPr id="2" name="Left Arrow 1">
          <a:extLst>
            <a:ext uri="{FF2B5EF4-FFF2-40B4-BE49-F238E27FC236}">
              <a16:creationId xmlns="" xmlns:a16="http://schemas.microsoft.com/office/drawing/2014/main" id="{00000000-0008-0000-0A00-000002000000}"/>
            </a:ext>
          </a:extLst>
        </xdr:cNvPr>
        <xdr:cNvSpPr/>
      </xdr:nvSpPr>
      <xdr:spPr>
        <a:xfrm>
          <a:off x="4162426" y="2371725"/>
          <a:ext cx="2124074" cy="71189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Enter only in  (5)  blue</a:t>
          </a:r>
          <a:r>
            <a:rPr lang="en-US" sz="1100" baseline="0"/>
            <a:t> cells</a:t>
          </a:r>
          <a:endParaRPr lang="en-US" sz="1100"/>
        </a:p>
      </xdr:txBody>
    </xdr:sp>
    <xdr:clientData/>
  </xdr:twoCellAnchor>
  <xdr:twoCellAnchor>
    <xdr:from>
      <xdr:col>4</xdr:col>
      <xdr:colOff>273325</xdr:colOff>
      <xdr:row>0</xdr:row>
      <xdr:rowOff>74544</xdr:rowOff>
    </xdr:from>
    <xdr:to>
      <xdr:col>5</xdr:col>
      <xdr:colOff>356151</xdr:colOff>
      <xdr:row>3</xdr:row>
      <xdr:rowOff>173935</xdr:rowOff>
    </xdr:to>
    <xdr:pic>
      <xdr:nvPicPr>
        <xdr:cNvPr id="3" name="Picture 1" descr="image003">
          <a:extLst>
            <a:ext uri="{FF2B5EF4-FFF2-40B4-BE49-F238E27FC236}">
              <a16:creationId xmlns=""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7025" y="74544"/>
          <a:ext cx="1073426" cy="699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46</xdr:row>
      <xdr:rowOff>57150</xdr:rowOff>
    </xdr:from>
    <xdr:to>
      <xdr:col>2</xdr:col>
      <xdr:colOff>619125</xdr:colOff>
      <xdr:row>51</xdr:row>
      <xdr:rowOff>123825</xdr:rowOff>
    </xdr:to>
    <xdr:pic>
      <xdr:nvPicPr>
        <xdr:cNvPr id="5" name="Picture 4">
          <a:extLst>
            <a:ext uri="{FF2B5EF4-FFF2-40B4-BE49-F238E27FC236}">
              <a16:creationId xmlns="" xmlns:a16="http://schemas.microsoft.com/office/drawing/2014/main" id="{00000000-0008-0000-0A00-000005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150" y="8572500"/>
          <a:ext cx="1571625" cy="847725"/>
        </a:xfrm>
        <a:prstGeom prst="rect">
          <a:avLst/>
        </a:prstGeom>
      </xdr:spPr>
    </xdr:pic>
    <xdr:clientData/>
  </xdr:twoCellAnchor>
  <xdr:twoCellAnchor>
    <xdr:from>
      <xdr:col>7</xdr:col>
      <xdr:colOff>866775</xdr:colOff>
      <xdr:row>41</xdr:row>
      <xdr:rowOff>38100</xdr:rowOff>
    </xdr:from>
    <xdr:to>
      <xdr:col>7</xdr:col>
      <xdr:colOff>1104900</xdr:colOff>
      <xdr:row>41</xdr:row>
      <xdr:rowOff>152400</xdr:rowOff>
    </xdr:to>
    <xdr:sp macro="" textlink="">
      <xdr:nvSpPr>
        <xdr:cNvPr id="6" name="Right Arrow 5">
          <a:extLst>
            <a:ext uri="{FF2B5EF4-FFF2-40B4-BE49-F238E27FC236}">
              <a16:creationId xmlns="" xmlns:a16="http://schemas.microsoft.com/office/drawing/2014/main" id="{00000000-0008-0000-0A00-000006000000}"/>
            </a:ext>
          </a:extLst>
        </xdr:cNvPr>
        <xdr:cNvSpPr/>
      </xdr:nvSpPr>
      <xdr:spPr>
        <a:xfrm>
          <a:off x="6772275" y="7762875"/>
          <a:ext cx="21907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752475</xdr:colOff>
      <xdr:row>42</xdr:row>
      <xdr:rowOff>38100</xdr:rowOff>
    </xdr:from>
    <xdr:to>
      <xdr:col>6</xdr:col>
      <xdr:colOff>0</xdr:colOff>
      <xdr:row>42</xdr:row>
      <xdr:rowOff>152400</xdr:rowOff>
    </xdr:to>
    <xdr:sp macro="" textlink="">
      <xdr:nvSpPr>
        <xdr:cNvPr id="7" name="Right Arrow 6">
          <a:extLst>
            <a:ext uri="{FF2B5EF4-FFF2-40B4-BE49-F238E27FC236}">
              <a16:creationId xmlns="" xmlns:a16="http://schemas.microsoft.com/office/drawing/2014/main" id="{00000000-0008-0000-0A00-000007000000}"/>
            </a:ext>
          </a:extLst>
        </xdr:cNvPr>
        <xdr:cNvSpPr/>
      </xdr:nvSpPr>
      <xdr:spPr>
        <a:xfrm>
          <a:off x="4676775" y="7924800"/>
          <a:ext cx="2381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866775</xdr:colOff>
      <xdr:row>41</xdr:row>
      <xdr:rowOff>38100</xdr:rowOff>
    </xdr:from>
    <xdr:to>
      <xdr:col>7</xdr:col>
      <xdr:colOff>1104900</xdr:colOff>
      <xdr:row>41</xdr:row>
      <xdr:rowOff>152400</xdr:rowOff>
    </xdr:to>
    <xdr:sp macro="" textlink="">
      <xdr:nvSpPr>
        <xdr:cNvPr id="8" name="Right Arrow 7">
          <a:extLst>
            <a:ext uri="{FF2B5EF4-FFF2-40B4-BE49-F238E27FC236}">
              <a16:creationId xmlns="" xmlns:a16="http://schemas.microsoft.com/office/drawing/2014/main" id="{00000000-0008-0000-0A00-000008000000}"/>
            </a:ext>
          </a:extLst>
        </xdr:cNvPr>
        <xdr:cNvSpPr/>
      </xdr:nvSpPr>
      <xdr:spPr>
        <a:xfrm>
          <a:off x="6772275" y="7762875"/>
          <a:ext cx="21907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752475</xdr:colOff>
      <xdr:row>42</xdr:row>
      <xdr:rowOff>38100</xdr:rowOff>
    </xdr:from>
    <xdr:to>
      <xdr:col>6</xdr:col>
      <xdr:colOff>0</xdr:colOff>
      <xdr:row>42</xdr:row>
      <xdr:rowOff>152400</xdr:rowOff>
    </xdr:to>
    <xdr:sp macro="" textlink="">
      <xdr:nvSpPr>
        <xdr:cNvPr id="9" name="Right Arrow 8">
          <a:extLst>
            <a:ext uri="{FF2B5EF4-FFF2-40B4-BE49-F238E27FC236}">
              <a16:creationId xmlns="" xmlns:a16="http://schemas.microsoft.com/office/drawing/2014/main" id="{00000000-0008-0000-0A00-000009000000}"/>
            </a:ext>
          </a:extLst>
        </xdr:cNvPr>
        <xdr:cNvSpPr/>
      </xdr:nvSpPr>
      <xdr:spPr>
        <a:xfrm>
          <a:off x="4676775" y="7924800"/>
          <a:ext cx="2381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238126</xdr:colOff>
      <xdr:row>11</xdr:row>
      <xdr:rowOff>104775</xdr:rowOff>
    </xdr:from>
    <xdr:to>
      <xdr:col>7</xdr:col>
      <xdr:colOff>381000</xdr:colOff>
      <xdr:row>14</xdr:row>
      <xdr:rowOff>16565</xdr:rowOff>
    </xdr:to>
    <xdr:sp macro="" textlink="">
      <xdr:nvSpPr>
        <xdr:cNvPr id="2" name="Left Arrow 1">
          <a:extLst>
            <a:ext uri="{FF2B5EF4-FFF2-40B4-BE49-F238E27FC236}">
              <a16:creationId xmlns="" xmlns:a16="http://schemas.microsoft.com/office/drawing/2014/main" id="{00000000-0008-0000-0B00-000002000000}"/>
            </a:ext>
          </a:extLst>
        </xdr:cNvPr>
        <xdr:cNvSpPr/>
      </xdr:nvSpPr>
      <xdr:spPr>
        <a:xfrm>
          <a:off x="4162426" y="2371725"/>
          <a:ext cx="2124074" cy="71189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Enter only in  (4)  blue</a:t>
          </a:r>
          <a:r>
            <a:rPr lang="en-US" sz="1100" baseline="0"/>
            <a:t> cells</a:t>
          </a:r>
          <a:endParaRPr lang="en-US" sz="1100"/>
        </a:p>
      </xdr:txBody>
    </xdr:sp>
    <xdr:clientData/>
  </xdr:twoCellAnchor>
  <xdr:twoCellAnchor>
    <xdr:from>
      <xdr:col>4</xdr:col>
      <xdr:colOff>273325</xdr:colOff>
      <xdr:row>0</xdr:row>
      <xdr:rowOff>74544</xdr:rowOff>
    </xdr:from>
    <xdr:to>
      <xdr:col>5</xdr:col>
      <xdr:colOff>356151</xdr:colOff>
      <xdr:row>3</xdr:row>
      <xdr:rowOff>173935</xdr:rowOff>
    </xdr:to>
    <xdr:pic>
      <xdr:nvPicPr>
        <xdr:cNvPr id="3" name="Picture 1" descr="image003">
          <a:extLst>
            <a:ext uri="{FF2B5EF4-FFF2-40B4-BE49-F238E27FC236}">
              <a16:creationId xmlns=""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7025" y="74544"/>
          <a:ext cx="1073426" cy="699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47625</xdr:colOff>
      <xdr:row>45</xdr:row>
      <xdr:rowOff>19050</xdr:rowOff>
    </xdr:from>
    <xdr:to>
      <xdr:col>2</xdr:col>
      <xdr:colOff>609600</xdr:colOff>
      <xdr:row>50</xdr:row>
      <xdr:rowOff>85725</xdr:rowOff>
    </xdr:to>
    <xdr:pic>
      <xdr:nvPicPr>
        <xdr:cNvPr id="5" name="Picture 4">
          <a:extLst>
            <a:ext uri="{FF2B5EF4-FFF2-40B4-BE49-F238E27FC236}">
              <a16:creationId xmlns="" xmlns:a16="http://schemas.microsoft.com/office/drawing/2014/main" id="{00000000-0008-0000-0B00-000005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625" y="8324850"/>
          <a:ext cx="1571625" cy="847725"/>
        </a:xfrm>
        <a:prstGeom prst="rect">
          <a:avLst/>
        </a:prstGeom>
      </xdr:spPr>
    </xdr:pic>
    <xdr:clientData/>
  </xdr:twoCellAnchor>
  <xdr:twoCellAnchor>
    <xdr:from>
      <xdr:col>7</xdr:col>
      <xdr:colOff>838200</xdr:colOff>
      <xdr:row>40</xdr:row>
      <xdr:rowOff>57150</xdr:rowOff>
    </xdr:from>
    <xdr:to>
      <xdr:col>7</xdr:col>
      <xdr:colOff>1076325</xdr:colOff>
      <xdr:row>41</xdr:row>
      <xdr:rowOff>9525</xdr:rowOff>
    </xdr:to>
    <xdr:sp macro="" textlink="">
      <xdr:nvSpPr>
        <xdr:cNvPr id="6" name="Right Arrow 5">
          <a:extLst>
            <a:ext uri="{FF2B5EF4-FFF2-40B4-BE49-F238E27FC236}">
              <a16:creationId xmlns="" xmlns:a16="http://schemas.microsoft.com/office/drawing/2014/main" id="{00000000-0008-0000-0B00-000006000000}"/>
            </a:ext>
          </a:extLst>
        </xdr:cNvPr>
        <xdr:cNvSpPr/>
      </xdr:nvSpPr>
      <xdr:spPr>
        <a:xfrm>
          <a:off x="6743700" y="7553325"/>
          <a:ext cx="2381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733425</xdr:colOff>
      <xdr:row>41</xdr:row>
      <xdr:rowOff>57150</xdr:rowOff>
    </xdr:from>
    <xdr:to>
      <xdr:col>5</xdr:col>
      <xdr:colOff>971550</xdr:colOff>
      <xdr:row>42</xdr:row>
      <xdr:rowOff>9525</xdr:rowOff>
    </xdr:to>
    <xdr:sp macro="" textlink="">
      <xdr:nvSpPr>
        <xdr:cNvPr id="7" name="Right Arrow 6">
          <a:extLst>
            <a:ext uri="{FF2B5EF4-FFF2-40B4-BE49-F238E27FC236}">
              <a16:creationId xmlns="" xmlns:a16="http://schemas.microsoft.com/office/drawing/2014/main" id="{00000000-0008-0000-0B00-000007000000}"/>
            </a:ext>
          </a:extLst>
        </xdr:cNvPr>
        <xdr:cNvSpPr/>
      </xdr:nvSpPr>
      <xdr:spPr>
        <a:xfrm>
          <a:off x="4657725" y="7715250"/>
          <a:ext cx="2381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238126</xdr:colOff>
      <xdr:row>11</xdr:row>
      <xdr:rowOff>104775</xdr:rowOff>
    </xdr:from>
    <xdr:to>
      <xdr:col>7</xdr:col>
      <xdr:colOff>381000</xdr:colOff>
      <xdr:row>14</xdr:row>
      <xdr:rowOff>16565</xdr:rowOff>
    </xdr:to>
    <xdr:sp macro="" textlink="">
      <xdr:nvSpPr>
        <xdr:cNvPr id="2" name="Left Arrow 1">
          <a:extLst>
            <a:ext uri="{FF2B5EF4-FFF2-40B4-BE49-F238E27FC236}">
              <a16:creationId xmlns="" xmlns:a16="http://schemas.microsoft.com/office/drawing/2014/main" id="{00000000-0008-0000-0C00-000002000000}"/>
            </a:ext>
          </a:extLst>
        </xdr:cNvPr>
        <xdr:cNvSpPr/>
      </xdr:nvSpPr>
      <xdr:spPr>
        <a:xfrm>
          <a:off x="4162426" y="2371725"/>
          <a:ext cx="2124074" cy="71189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Enter only in  (4)  blue</a:t>
          </a:r>
          <a:r>
            <a:rPr lang="en-US" sz="1100" baseline="0"/>
            <a:t> cells</a:t>
          </a:r>
          <a:endParaRPr lang="en-US" sz="1100"/>
        </a:p>
      </xdr:txBody>
    </xdr:sp>
    <xdr:clientData/>
  </xdr:twoCellAnchor>
  <xdr:twoCellAnchor>
    <xdr:from>
      <xdr:col>4</xdr:col>
      <xdr:colOff>273325</xdr:colOff>
      <xdr:row>0</xdr:row>
      <xdr:rowOff>74544</xdr:rowOff>
    </xdr:from>
    <xdr:to>
      <xdr:col>5</xdr:col>
      <xdr:colOff>356151</xdr:colOff>
      <xdr:row>3</xdr:row>
      <xdr:rowOff>173935</xdr:rowOff>
    </xdr:to>
    <xdr:pic>
      <xdr:nvPicPr>
        <xdr:cNvPr id="3" name="Picture 1" descr="image003">
          <a:extLst>
            <a:ext uri="{FF2B5EF4-FFF2-40B4-BE49-F238E27FC236}">
              <a16:creationId xmlns="" xmlns:a16="http://schemas.microsoft.com/office/drawing/2014/main" id="{00000000-0008-0000-0C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7025" y="74544"/>
          <a:ext cx="1073426" cy="699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47625</xdr:colOff>
      <xdr:row>45</xdr:row>
      <xdr:rowOff>19050</xdr:rowOff>
    </xdr:from>
    <xdr:to>
      <xdr:col>2</xdr:col>
      <xdr:colOff>609600</xdr:colOff>
      <xdr:row>50</xdr:row>
      <xdr:rowOff>85725</xdr:rowOff>
    </xdr:to>
    <xdr:pic>
      <xdr:nvPicPr>
        <xdr:cNvPr id="5" name="Picture 4">
          <a:extLst>
            <a:ext uri="{FF2B5EF4-FFF2-40B4-BE49-F238E27FC236}">
              <a16:creationId xmlns="" xmlns:a16="http://schemas.microsoft.com/office/drawing/2014/main" id="{00000000-0008-0000-0C00-000005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625" y="8343900"/>
          <a:ext cx="1571625" cy="847725"/>
        </a:xfrm>
        <a:prstGeom prst="rect">
          <a:avLst/>
        </a:prstGeom>
      </xdr:spPr>
    </xdr:pic>
    <xdr:clientData/>
  </xdr:twoCellAnchor>
  <xdr:twoCellAnchor>
    <xdr:from>
      <xdr:col>7</xdr:col>
      <xdr:colOff>838200</xdr:colOff>
      <xdr:row>40</xdr:row>
      <xdr:rowOff>57150</xdr:rowOff>
    </xdr:from>
    <xdr:to>
      <xdr:col>7</xdr:col>
      <xdr:colOff>1076325</xdr:colOff>
      <xdr:row>41</xdr:row>
      <xdr:rowOff>9525</xdr:rowOff>
    </xdr:to>
    <xdr:sp macro="" textlink="">
      <xdr:nvSpPr>
        <xdr:cNvPr id="6" name="Right Arrow 5">
          <a:extLst>
            <a:ext uri="{FF2B5EF4-FFF2-40B4-BE49-F238E27FC236}">
              <a16:creationId xmlns="" xmlns:a16="http://schemas.microsoft.com/office/drawing/2014/main" id="{00000000-0008-0000-0C00-000006000000}"/>
            </a:ext>
          </a:extLst>
        </xdr:cNvPr>
        <xdr:cNvSpPr/>
      </xdr:nvSpPr>
      <xdr:spPr>
        <a:xfrm>
          <a:off x="6743700" y="7572375"/>
          <a:ext cx="2381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733425</xdr:colOff>
      <xdr:row>41</xdr:row>
      <xdr:rowOff>57150</xdr:rowOff>
    </xdr:from>
    <xdr:to>
      <xdr:col>5</xdr:col>
      <xdr:colOff>971550</xdr:colOff>
      <xdr:row>42</xdr:row>
      <xdr:rowOff>9525</xdr:rowOff>
    </xdr:to>
    <xdr:sp macro="" textlink="">
      <xdr:nvSpPr>
        <xdr:cNvPr id="7" name="Right Arrow 6">
          <a:extLst>
            <a:ext uri="{FF2B5EF4-FFF2-40B4-BE49-F238E27FC236}">
              <a16:creationId xmlns="" xmlns:a16="http://schemas.microsoft.com/office/drawing/2014/main" id="{00000000-0008-0000-0C00-000007000000}"/>
            </a:ext>
          </a:extLst>
        </xdr:cNvPr>
        <xdr:cNvSpPr/>
      </xdr:nvSpPr>
      <xdr:spPr>
        <a:xfrm>
          <a:off x="4657725" y="7734300"/>
          <a:ext cx="2381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238125</xdr:colOff>
      <xdr:row>16</xdr:row>
      <xdr:rowOff>9526</xdr:rowOff>
    </xdr:from>
    <xdr:to>
      <xdr:col>7</xdr:col>
      <xdr:colOff>114300</xdr:colOff>
      <xdr:row>18</xdr:row>
      <xdr:rowOff>238125</xdr:rowOff>
    </xdr:to>
    <xdr:sp macro="" textlink="">
      <xdr:nvSpPr>
        <xdr:cNvPr id="2" name="Left Arrow 1">
          <a:extLst>
            <a:ext uri="{FF2B5EF4-FFF2-40B4-BE49-F238E27FC236}">
              <a16:creationId xmlns="" xmlns:a16="http://schemas.microsoft.com/office/drawing/2014/main" id="{00000000-0008-0000-0D00-000002000000}"/>
            </a:ext>
          </a:extLst>
        </xdr:cNvPr>
        <xdr:cNvSpPr/>
      </xdr:nvSpPr>
      <xdr:spPr>
        <a:xfrm>
          <a:off x="4238625" y="3200401"/>
          <a:ext cx="1876425" cy="76199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Enter only in (3) blue</a:t>
          </a:r>
          <a:r>
            <a:rPr lang="en-US" sz="1100" baseline="0"/>
            <a:t> cells</a:t>
          </a:r>
          <a:endParaRPr lang="en-US" sz="1100"/>
        </a:p>
      </xdr:txBody>
    </xdr:sp>
    <xdr:clientData/>
  </xdr:twoCellAnchor>
  <xdr:twoCellAnchor>
    <xdr:from>
      <xdr:col>3</xdr:col>
      <xdr:colOff>952499</xdr:colOff>
      <xdr:row>1</xdr:row>
      <xdr:rowOff>133350</xdr:rowOff>
    </xdr:from>
    <xdr:to>
      <xdr:col>5</xdr:col>
      <xdr:colOff>18913</xdr:colOff>
      <xdr:row>5</xdr:row>
      <xdr:rowOff>168974</xdr:rowOff>
    </xdr:to>
    <xdr:pic>
      <xdr:nvPicPr>
        <xdr:cNvPr id="4" name="Picture 1" descr="image003">
          <a:extLst>
            <a:ext uri="{FF2B5EF4-FFF2-40B4-BE49-F238E27FC236}">
              <a16:creationId xmlns=""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49" y="333375"/>
          <a:ext cx="1257164" cy="7976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133350</xdr:colOff>
      <xdr:row>28</xdr:row>
      <xdr:rowOff>33617</xdr:rowOff>
    </xdr:from>
    <xdr:to>
      <xdr:col>7</xdr:col>
      <xdr:colOff>390525</xdr:colOff>
      <xdr:row>31</xdr:row>
      <xdr:rowOff>67235</xdr:rowOff>
    </xdr:to>
    <xdr:sp macro="" textlink="">
      <xdr:nvSpPr>
        <xdr:cNvPr id="5" name="Oval 4">
          <a:extLst>
            <a:ext uri="{FF2B5EF4-FFF2-40B4-BE49-F238E27FC236}">
              <a16:creationId xmlns="" xmlns:a16="http://schemas.microsoft.com/office/drawing/2014/main" id="{00000000-0008-0000-0D00-000005000000}"/>
            </a:ext>
          </a:extLst>
        </xdr:cNvPr>
        <xdr:cNvSpPr/>
      </xdr:nvSpPr>
      <xdr:spPr>
        <a:xfrm>
          <a:off x="257175" y="5443817"/>
          <a:ext cx="6134100" cy="1309968"/>
        </a:xfrm>
        <a:prstGeom prst="ellipse">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104775</xdr:colOff>
      <xdr:row>38</xdr:row>
      <xdr:rowOff>171450</xdr:rowOff>
    </xdr:from>
    <xdr:to>
      <xdr:col>2</xdr:col>
      <xdr:colOff>819150</xdr:colOff>
      <xdr:row>42</xdr:row>
      <xdr:rowOff>0</xdr:rowOff>
    </xdr:to>
    <xdr:pic>
      <xdr:nvPicPr>
        <xdr:cNvPr id="6" name="Picture 5">
          <a:extLst>
            <a:ext uri="{FF2B5EF4-FFF2-40B4-BE49-F238E27FC236}">
              <a16:creationId xmlns="" xmlns:a16="http://schemas.microsoft.com/office/drawing/2014/main" id="{00000000-0008-0000-0D00-000006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4775" y="8743950"/>
          <a:ext cx="1571625" cy="8477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5</xdr:col>
      <xdr:colOff>238126</xdr:colOff>
      <xdr:row>11</xdr:row>
      <xdr:rowOff>104775</xdr:rowOff>
    </xdr:from>
    <xdr:to>
      <xdr:col>7</xdr:col>
      <xdr:colOff>381000</xdr:colOff>
      <xdr:row>15</xdr:row>
      <xdr:rowOff>16565</xdr:rowOff>
    </xdr:to>
    <xdr:sp macro="" textlink="">
      <xdr:nvSpPr>
        <xdr:cNvPr id="2" name="Left Arrow 1">
          <a:extLst>
            <a:ext uri="{FF2B5EF4-FFF2-40B4-BE49-F238E27FC236}">
              <a16:creationId xmlns="" xmlns:a16="http://schemas.microsoft.com/office/drawing/2014/main" id="{00000000-0008-0000-0E00-000002000000}"/>
            </a:ext>
          </a:extLst>
        </xdr:cNvPr>
        <xdr:cNvSpPr/>
      </xdr:nvSpPr>
      <xdr:spPr>
        <a:xfrm>
          <a:off x="4162426" y="2371725"/>
          <a:ext cx="2124074" cy="51186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Enter only in  (5)  blue</a:t>
          </a:r>
          <a:r>
            <a:rPr lang="en-US" sz="1100" baseline="0"/>
            <a:t> cells</a:t>
          </a:r>
          <a:endParaRPr lang="en-US" sz="1100"/>
        </a:p>
      </xdr:txBody>
    </xdr:sp>
    <xdr:clientData/>
  </xdr:twoCellAnchor>
  <xdr:twoCellAnchor>
    <xdr:from>
      <xdr:col>4</xdr:col>
      <xdr:colOff>273325</xdr:colOff>
      <xdr:row>0</xdr:row>
      <xdr:rowOff>74544</xdr:rowOff>
    </xdr:from>
    <xdr:to>
      <xdr:col>5</xdr:col>
      <xdr:colOff>356151</xdr:colOff>
      <xdr:row>3</xdr:row>
      <xdr:rowOff>173935</xdr:rowOff>
    </xdr:to>
    <xdr:pic>
      <xdr:nvPicPr>
        <xdr:cNvPr id="3" name="Picture 1" descr="image003">
          <a:extLst>
            <a:ext uri="{FF2B5EF4-FFF2-40B4-BE49-F238E27FC236}">
              <a16:creationId xmlns="" xmlns:a16="http://schemas.microsoft.com/office/drawing/2014/main" id="{00000000-0008-0000-0E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7025" y="74544"/>
          <a:ext cx="1073426" cy="699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47625</xdr:colOff>
      <xdr:row>46</xdr:row>
      <xdr:rowOff>38100</xdr:rowOff>
    </xdr:from>
    <xdr:to>
      <xdr:col>2</xdr:col>
      <xdr:colOff>609600</xdr:colOff>
      <xdr:row>51</xdr:row>
      <xdr:rowOff>104775</xdr:rowOff>
    </xdr:to>
    <xdr:pic>
      <xdr:nvPicPr>
        <xdr:cNvPr id="5" name="Picture 4">
          <a:extLst>
            <a:ext uri="{FF2B5EF4-FFF2-40B4-BE49-F238E27FC236}">
              <a16:creationId xmlns="" xmlns:a16="http://schemas.microsoft.com/office/drawing/2014/main" id="{00000000-0008-0000-0E00-000005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625" y="8543925"/>
          <a:ext cx="1571625" cy="847725"/>
        </a:xfrm>
        <a:prstGeom prst="rect">
          <a:avLst/>
        </a:prstGeom>
      </xdr:spPr>
    </xdr:pic>
    <xdr:clientData/>
  </xdr:twoCellAnchor>
  <xdr:twoCellAnchor>
    <xdr:from>
      <xdr:col>7</xdr:col>
      <xdr:colOff>866775</xdr:colOff>
      <xdr:row>41</xdr:row>
      <xdr:rowOff>57150</xdr:rowOff>
    </xdr:from>
    <xdr:to>
      <xdr:col>7</xdr:col>
      <xdr:colOff>1104900</xdr:colOff>
      <xdr:row>42</xdr:row>
      <xdr:rowOff>9525</xdr:rowOff>
    </xdr:to>
    <xdr:sp macro="" textlink="">
      <xdr:nvSpPr>
        <xdr:cNvPr id="6" name="Right Arrow 5">
          <a:extLst>
            <a:ext uri="{FF2B5EF4-FFF2-40B4-BE49-F238E27FC236}">
              <a16:creationId xmlns="" xmlns:a16="http://schemas.microsoft.com/office/drawing/2014/main" id="{00000000-0008-0000-0E00-000006000000}"/>
            </a:ext>
          </a:extLst>
        </xdr:cNvPr>
        <xdr:cNvSpPr/>
      </xdr:nvSpPr>
      <xdr:spPr>
        <a:xfrm>
          <a:off x="6772275" y="7753350"/>
          <a:ext cx="2381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752475</xdr:colOff>
      <xdr:row>42</xdr:row>
      <xdr:rowOff>47625</xdr:rowOff>
    </xdr:from>
    <xdr:to>
      <xdr:col>6</xdr:col>
      <xdr:colOff>0</xdr:colOff>
      <xdr:row>43</xdr:row>
      <xdr:rowOff>0</xdr:rowOff>
    </xdr:to>
    <xdr:sp macro="" textlink="">
      <xdr:nvSpPr>
        <xdr:cNvPr id="9" name="Right Arrow 8">
          <a:extLst>
            <a:ext uri="{FF2B5EF4-FFF2-40B4-BE49-F238E27FC236}">
              <a16:creationId xmlns="" xmlns:a16="http://schemas.microsoft.com/office/drawing/2014/main" id="{00000000-0008-0000-0E00-000009000000}"/>
            </a:ext>
          </a:extLst>
        </xdr:cNvPr>
        <xdr:cNvSpPr/>
      </xdr:nvSpPr>
      <xdr:spPr>
        <a:xfrm>
          <a:off x="4676775" y="7905750"/>
          <a:ext cx="2381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238125</xdr:colOff>
      <xdr:row>16</xdr:row>
      <xdr:rowOff>9526</xdr:rowOff>
    </xdr:from>
    <xdr:to>
      <xdr:col>7</xdr:col>
      <xdr:colOff>114300</xdr:colOff>
      <xdr:row>18</xdr:row>
      <xdr:rowOff>238125</xdr:rowOff>
    </xdr:to>
    <xdr:sp macro="" textlink="">
      <xdr:nvSpPr>
        <xdr:cNvPr id="2" name="Left Arrow 1">
          <a:extLst>
            <a:ext uri="{FF2B5EF4-FFF2-40B4-BE49-F238E27FC236}">
              <a16:creationId xmlns="" xmlns:a16="http://schemas.microsoft.com/office/drawing/2014/main" id="{00000000-0008-0000-0F00-000002000000}"/>
            </a:ext>
          </a:extLst>
        </xdr:cNvPr>
        <xdr:cNvSpPr/>
      </xdr:nvSpPr>
      <xdr:spPr>
        <a:xfrm>
          <a:off x="4238625" y="3562351"/>
          <a:ext cx="1876425" cy="76199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Enter only in (3) blue</a:t>
          </a:r>
          <a:r>
            <a:rPr lang="en-US" sz="1100" baseline="0"/>
            <a:t> cells</a:t>
          </a:r>
          <a:endParaRPr lang="en-US" sz="1100"/>
        </a:p>
      </xdr:txBody>
    </xdr:sp>
    <xdr:clientData/>
  </xdr:twoCellAnchor>
  <xdr:twoCellAnchor>
    <xdr:from>
      <xdr:col>3</xdr:col>
      <xdr:colOff>952499</xdr:colOff>
      <xdr:row>1</xdr:row>
      <xdr:rowOff>133350</xdr:rowOff>
    </xdr:from>
    <xdr:to>
      <xdr:col>5</xdr:col>
      <xdr:colOff>18913</xdr:colOff>
      <xdr:row>5</xdr:row>
      <xdr:rowOff>168974</xdr:rowOff>
    </xdr:to>
    <xdr:pic>
      <xdr:nvPicPr>
        <xdr:cNvPr id="4" name="Picture 1" descr="image003">
          <a:extLst>
            <a:ext uri="{FF2B5EF4-FFF2-40B4-BE49-F238E27FC236}">
              <a16:creationId xmlns="" xmlns:a16="http://schemas.microsoft.com/office/drawing/2014/main" id="{00000000-0008-0000-0F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49" y="333375"/>
          <a:ext cx="1257164" cy="7976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112058</xdr:colOff>
      <xdr:row>28</xdr:row>
      <xdr:rowOff>33617</xdr:rowOff>
    </xdr:from>
    <xdr:to>
      <xdr:col>9</xdr:col>
      <xdr:colOff>11205</xdr:colOff>
      <xdr:row>31</xdr:row>
      <xdr:rowOff>67235</xdr:rowOff>
    </xdr:to>
    <xdr:sp macro="" textlink="">
      <xdr:nvSpPr>
        <xdr:cNvPr id="5" name="Oval 4">
          <a:extLst>
            <a:ext uri="{FF2B5EF4-FFF2-40B4-BE49-F238E27FC236}">
              <a16:creationId xmlns="" xmlns:a16="http://schemas.microsoft.com/office/drawing/2014/main" id="{00000000-0008-0000-0F00-000005000000}"/>
            </a:ext>
          </a:extLst>
        </xdr:cNvPr>
        <xdr:cNvSpPr/>
      </xdr:nvSpPr>
      <xdr:spPr>
        <a:xfrm>
          <a:off x="112058" y="6282017"/>
          <a:ext cx="6995272" cy="1309968"/>
        </a:xfrm>
        <a:prstGeom prst="ellipse">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85725</xdr:colOff>
      <xdr:row>39</xdr:row>
      <xdr:rowOff>9525</xdr:rowOff>
    </xdr:from>
    <xdr:to>
      <xdr:col>2</xdr:col>
      <xdr:colOff>800100</xdr:colOff>
      <xdr:row>42</xdr:row>
      <xdr:rowOff>28575</xdr:rowOff>
    </xdr:to>
    <xdr:pic>
      <xdr:nvPicPr>
        <xdr:cNvPr id="6" name="Picture 5">
          <a:extLst>
            <a:ext uri="{FF2B5EF4-FFF2-40B4-BE49-F238E27FC236}">
              <a16:creationId xmlns="" xmlns:a16="http://schemas.microsoft.com/office/drawing/2014/main" id="{00000000-0008-0000-0F00-000006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725" y="8772525"/>
          <a:ext cx="1571625" cy="8477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5</xdr:col>
      <xdr:colOff>238126</xdr:colOff>
      <xdr:row>11</xdr:row>
      <xdr:rowOff>104775</xdr:rowOff>
    </xdr:from>
    <xdr:to>
      <xdr:col>7</xdr:col>
      <xdr:colOff>381000</xdr:colOff>
      <xdr:row>14</xdr:row>
      <xdr:rowOff>16565</xdr:rowOff>
    </xdr:to>
    <xdr:sp macro="" textlink="">
      <xdr:nvSpPr>
        <xdr:cNvPr id="2" name="Left Arrow 1">
          <a:extLst>
            <a:ext uri="{FF2B5EF4-FFF2-40B4-BE49-F238E27FC236}">
              <a16:creationId xmlns="" xmlns:a16="http://schemas.microsoft.com/office/drawing/2014/main" id="{00000000-0008-0000-1000-000002000000}"/>
            </a:ext>
          </a:extLst>
        </xdr:cNvPr>
        <xdr:cNvSpPr/>
      </xdr:nvSpPr>
      <xdr:spPr>
        <a:xfrm>
          <a:off x="4162426" y="2371725"/>
          <a:ext cx="2124074" cy="51186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Enter only in  (4)  blue</a:t>
          </a:r>
          <a:r>
            <a:rPr lang="en-US" sz="1100" baseline="0"/>
            <a:t> cells</a:t>
          </a:r>
          <a:endParaRPr lang="en-US" sz="1100"/>
        </a:p>
      </xdr:txBody>
    </xdr:sp>
    <xdr:clientData/>
  </xdr:twoCellAnchor>
  <xdr:twoCellAnchor>
    <xdr:from>
      <xdr:col>4</xdr:col>
      <xdr:colOff>273325</xdr:colOff>
      <xdr:row>0</xdr:row>
      <xdr:rowOff>74544</xdr:rowOff>
    </xdr:from>
    <xdr:to>
      <xdr:col>5</xdr:col>
      <xdr:colOff>356151</xdr:colOff>
      <xdr:row>3</xdr:row>
      <xdr:rowOff>173935</xdr:rowOff>
    </xdr:to>
    <xdr:pic>
      <xdr:nvPicPr>
        <xdr:cNvPr id="3" name="Picture 1" descr="image003">
          <a:extLst>
            <a:ext uri="{FF2B5EF4-FFF2-40B4-BE49-F238E27FC236}">
              <a16:creationId xmlns="" xmlns:a16="http://schemas.microsoft.com/office/drawing/2014/main" id="{00000000-0008-0000-1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7025" y="74544"/>
          <a:ext cx="1073426" cy="699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38100</xdr:colOff>
      <xdr:row>43</xdr:row>
      <xdr:rowOff>28575</xdr:rowOff>
    </xdr:from>
    <xdr:to>
      <xdr:col>2</xdr:col>
      <xdr:colOff>600075</xdr:colOff>
      <xdr:row>48</xdr:row>
      <xdr:rowOff>95250</xdr:rowOff>
    </xdr:to>
    <xdr:pic>
      <xdr:nvPicPr>
        <xdr:cNvPr id="5" name="Picture 4">
          <a:extLst>
            <a:ext uri="{FF2B5EF4-FFF2-40B4-BE49-F238E27FC236}">
              <a16:creationId xmlns="" xmlns:a16="http://schemas.microsoft.com/office/drawing/2014/main" id="{00000000-0008-0000-1000-000005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8100" y="8353425"/>
          <a:ext cx="1571625" cy="847725"/>
        </a:xfrm>
        <a:prstGeom prst="rect">
          <a:avLst/>
        </a:prstGeom>
      </xdr:spPr>
    </xdr:pic>
    <xdr:clientData/>
  </xdr:twoCellAnchor>
  <xdr:twoCellAnchor>
    <xdr:from>
      <xdr:col>7</xdr:col>
      <xdr:colOff>962025</xdr:colOff>
      <xdr:row>39</xdr:row>
      <xdr:rowOff>9525</xdr:rowOff>
    </xdr:from>
    <xdr:to>
      <xdr:col>8</xdr:col>
      <xdr:colOff>9525</xdr:colOff>
      <xdr:row>39</xdr:row>
      <xdr:rowOff>123825</xdr:rowOff>
    </xdr:to>
    <xdr:sp macro="" textlink="">
      <xdr:nvSpPr>
        <xdr:cNvPr id="8" name="Right Arrow 7">
          <a:extLst>
            <a:ext uri="{FF2B5EF4-FFF2-40B4-BE49-F238E27FC236}">
              <a16:creationId xmlns="" xmlns:a16="http://schemas.microsoft.com/office/drawing/2014/main" id="{00000000-0008-0000-1000-000008000000}"/>
            </a:ext>
          </a:extLst>
        </xdr:cNvPr>
        <xdr:cNvSpPr/>
      </xdr:nvSpPr>
      <xdr:spPr>
        <a:xfrm>
          <a:off x="6867525" y="7572375"/>
          <a:ext cx="247650"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752475</xdr:colOff>
      <xdr:row>39</xdr:row>
      <xdr:rowOff>152400</xdr:rowOff>
    </xdr:from>
    <xdr:to>
      <xdr:col>6</xdr:col>
      <xdr:colOff>0</xdr:colOff>
      <xdr:row>40</xdr:row>
      <xdr:rowOff>76200</xdr:rowOff>
    </xdr:to>
    <xdr:sp macro="" textlink="">
      <xdr:nvSpPr>
        <xdr:cNvPr id="9" name="Right Arrow 8">
          <a:extLst>
            <a:ext uri="{FF2B5EF4-FFF2-40B4-BE49-F238E27FC236}">
              <a16:creationId xmlns="" xmlns:a16="http://schemas.microsoft.com/office/drawing/2014/main" id="{00000000-0008-0000-1000-000009000000}"/>
            </a:ext>
          </a:extLst>
        </xdr:cNvPr>
        <xdr:cNvSpPr/>
      </xdr:nvSpPr>
      <xdr:spPr>
        <a:xfrm>
          <a:off x="4676775" y="7715250"/>
          <a:ext cx="2381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238126</xdr:colOff>
      <xdr:row>11</xdr:row>
      <xdr:rowOff>104775</xdr:rowOff>
    </xdr:from>
    <xdr:to>
      <xdr:col>7</xdr:col>
      <xdr:colOff>381000</xdr:colOff>
      <xdr:row>14</xdr:row>
      <xdr:rowOff>16565</xdr:rowOff>
    </xdr:to>
    <xdr:sp macro="" textlink="">
      <xdr:nvSpPr>
        <xdr:cNvPr id="2" name="Left Arrow 1">
          <a:extLst>
            <a:ext uri="{FF2B5EF4-FFF2-40B4-BE49-F238E27FC236}">
              <a16:creationId xmlns="" xmlns:a16="http://schemas.microsoft.com/office/drawing/2014/main" id="{00000000-0008-0000-1100-000002000000}"/>
            </a:ext>
          </a:extLst>
        </xdr:cNvPr>
        <xdr:cNvSpPr/>
      </xdr:nvSpPr>
      <xdr:spPr>
        <a:xfrm>
          <a:off x="4162426" y="2371725"/>
          <a:ext cx="2124074" cy="51186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Enter only in  (4)  blue</a:t>
          </a:r>
          <a:r>
            <a:rPr lang="en-US" sz="1100" baseline="0"/>
            <a:t> cells</a:t>
          </a:r>
          <a:endParaRPr lang="en-US" sz="1100"/>
        </a:p>
      </xdr:txBody>
    </xdr:sp>
    <xdr:clientData/>
  </xdr:twoCellAnchor>
  <xdr:twoCellAnchor>
    <xdr:from>
      <xdr:col>4</xdr:col>
      <xdr:colOff>273325</xdr:colOff>
      <xdr:row>0</xdr:row>
      <xdr:rowOff>74544</xdr:rowOff>
    </xdr:from>
    <xdr:to>
      <xdr:col>5</xdr:col>
      <xdr:colOff>356151</xdr:colOff>
      <xdr:row>3</xdr:row>
      <xdr:rowOff>173935</xdr:rowOff>
    </xdr:to>
    <xdr:pic>
      <xdr:nvPicPr>
        <xdr:cNvPr id="3" name="Picture 1" descr="image003">
          <a:extLst>
            <a:ext uri="{FF2B5EF4-FFF2-40B4-BE49-F238E27FC236}">
              <a16:creationId xmlns="" xmlns:a16="http://schemas.microsoft.com/office/drawing/2014/main" id="{00000000-0008-0000-1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7025" y="74544"/>
          <a:ext cx="1073426" cy="699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76200</xdr:colOff>
      <xdr:row>43</xdr:row>
      <xdr:rowOff>66675</xdr:rowOff>
    </xdr:from>
    <xdr:to>
      <xdr:col>2</xdr:col>
      <xdr:colOff>638175</xdr:colOff>
      <xdr:row>48</xdr:row>
      <xdr:rowOff>133350</xdr:rowOff>
    </xdr:to>
    <xdr:pic>
      <xdr:nvPicPr>
        <xdr:cNvPr id="5" name="Picture 4">
          <a:extLst>
            <a:ext uri="{FF2B5EF4-FFF2-40B4-BE49-F238E27FC236}">
              <a16:creationId xmlns="" xmlns:a16="http://schemas.microsoft.com/office/drawing/2014/main" id="{00000000-0008-0000-1100-000005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200" y="8391525"/>
          <a:ext cx="1571625" cy="847725"/>
        </a:xfrm>
        <a:prstGeom prst="rect">
          <a:avLst/>
        </a:prstGeom>
      </xdr:spPr>
    </xdr:pic>
    <xdr:clientData/>
  </xdr:twoCellAnchor>
  <xdr:twoCellAnchor>
    <xdr:from>
      <xdr:col>5</xdr:col>
      <xdr:colOff>733425</xdr:colOff>
      <xdr:row>39</xdr:row>
      <xdr:rowOff>85725</xdr:rowOff>
    </xdr:from>
    <xdr:to>
      <xdr:col>5</xdr:col>
      <xdr:colOff>971550</xdr:colOff>
      <xdr:row>40</xdr:row>
      <xdr:rowOff>9525</xdr:rowOff>
    </xdr:to>
    <xdr:sp macro="" textlink="">
      <xdr:nvSpPr>
        <xdr:cNvPr id="7" name="Right Arrow 6">
          <a:extLst>
            <a:ext uri="{FF2B5EF4-FFF2-40B4-BE49-F238E27FC236}">
              <a16:creationId xmlns="" xmlns:a16="http://schemas.microsoft.com/office/drawing/2014/main" id="{00000000-0008-0000-1100-000007000000}"/>
            </a:ext>
          </a:extLst>
        </xdr:cNvPr>
        <xdr:cNvSpPr/>
      </xdr:nvSpPr>
      <xdr:spPr>
        <a:xfrm>
          <a:off x="4657725" y="7648575"/>
          <a:ext cx="2381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866775</xdr:colOff>
      <xdr:row>38</xdr:row>
      <xdr:rowOff>114300</xdr:rowOff>
    </xdr:from>
    <xdr:to>
      <xdr:col>7</xdr:col>
      <xdr:colOff>1104900</xdr:colOff>
      <xdr:row>39</xdr:row>
      <xdr:rowOff>38100</xdr:rowOff>
    </xdr:to>
    <xdr:sp macro="" textlink="">
      <xdr:nvSpPr>
        <xdr:cNvPr id="8" name="Right Arrow 7">
          <a:extLst>
            <a:ext uri="{FF2B5EF4-FFF2-40B4-BE49-F238E27FC236}">
              <a16:creationId xmlns="" xmlns:a16="http://schemas.microsoft.com/office/drawing/2014/main" id="{00000000-0008-0000-1100-000008000000}"/>
            </a:ext>
          </a:extLst>
        </xdr:cNvPr>
        <xdr:cNvSpPr/>
      </xdr:nvSpPr>
      <xdr:spPr>
        <a:xfrm>
          <a:off x="6772275" y="7486650"/>
          <a:ext cx="2381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238125</xdr:colOff>
      <xdr:row>17</xdr:row>
      <xdr:rowOff>9526</xdr:rowOff>
    </xdr:from>
    <xdr:to>
      <xdr:col>7</xdr:col>
      <xdr:colOff>114300</xdr:colOff>
      <xdr:row>19</xdr:row>
      <xdr:rowOff>238125</xdr:rowOff>
    </xdr:to>
    <xdr:sp macro="" textlink="">
      <xdr:nvSpPr>
        <xdr:cNvPr id="2" name="Left Arrow 1">
          <a:extLst>
            <a:ext uri="{FF2B5EF4-FFF2-40B4-BE49-F238E27FC236}">
              <a16:creationId xmlns="" xmlns:a16="http://schemas.microsoft.com/office/drawing/2014/main" id="{00000000-0008-0000-1200-000002000000}"/>
            </a:ext>
          </a:extLst>
        </xdr:cNvPr>
        <xdr:cNvSpPr/>
      </xdr:nvSpPr>
      <xdr:spPr>
        <a:xfrm>
          <a:off x="4162425" y="3562351"/>
          <a:ext cx="1876425" cy="76199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Enter only in (3) blue</a:t>
          </a:r>
          <a:r>
            <a:rPr lang="en-US" sz="1100" baseline="0"/>
            <a:t> cells</a:t>
          </a:r>
          <a:endParaRPr lang="en-US" sz="1100"/>
        </a:p>
      </xdr:txBody>
    </xdr:sp>
    <xdr:clientData/>
  </xdr:twoCellAnchor>
  <xdr:twoCellAnchor>
    <xdr:from>
      <xdr:col>3</xdr:col>
      <xdr:colOff>952499</xdr:colOff>
      <xdr:row>1</xdr:row>
      <xdr:rowOff>133350</xdr:rowOff>
    </xdr:from>
    <xdr:to>
      <xdr:col>5</xdr:col>
      <xdr:colOff>18913</xdr:colOff>
      <xdr:row>5</xdr:row>
      <xdr:rowOff>168974</xdr:rowOff>
    </xdr:to>
    <xdr:pic>
      <xdr:nvPicPr>
        <xdr:cNvPr id="4" name="Picture 1" descr="image003">
          <a:extLst>
            <a:ext uri="{FF2B5EF4-FFF2-40B4-BE49-F238E27FC236}">
              <a16:creationId xmlns="" xmlns:a16="http://schemas.microsoft.com/office/drawing/2014/main" id="{00000000-0008-0000-1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49" y="333375"/>
          <a:ext cx="1180964" cy="7976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67234</xdr:colOff>
      <xdr:row>28</xdr:row>
      <xdr:rowOff>295275</xdr:rowOff>
    </xdr:from>
    <xdr:to>
      <xdr:col>8</xdr:col>
      <xdr:colOff>224117</xdr:colOff>
      <xdr:row>32</xdr:row>
      <xdr:rowOff>22412</xdr:rowOff>
    </xdr:to>
    <xdr:sp macro="" textlink="">
      <xdr:nvSpPr>
        <xdr:cNvPr id="5" name="Oval 4">
          <a:extLst>
            <a:ext uri="{FF2B5EF4-FFF2-40B4-BE49-F238E27FC236}">
              <a16:creationId xmlns="" xmlns:a16="http://schemas.microsoft.com/office/drawing/2014/main" id="{00000000-0008-0000-1200-000005000000}"/>
            </a:ext>
          </a:extLst>
        </xdr:cNvPr>
        <xdr:cNvSpPr/>
      </xdr:nvSpPr>
      <xdr:spPr>
        <a:xfrm>
          <a:off x="191059" y="6372225"/>
          <a:ext cx="6414808" cy="1155887"/>
        </a:xfrm>
        <a:prstGeom prst="ellipse">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114300</xdr:colOff>
      <xdr:row>38</xdr:row>
      <xdr:rowOff>57150</xdr:rowOff>
    </xdr:from>
    <xdr:to>
      <xdr:col>2</xdr:col>
      <xdr:colOff>828675</xdr:colOff>
      <xdr:row>42</xdr:row>
      <xdr:rowOff>142875</xdr:rowOff>
    </xdr:to>
    <xdr:pic>
      <xdr:nvPicPr>
        <xdr:cNvPr id="6" name="Picture 5">
          <a:extLst>
            <a:ext uri="{FF2B5EF4-FFF2-40B4-BE49-F238E27FC236}">
              <a16:creationId xmlns="" xmlns:a16="http://schemas.microsoft.com/office/drawing/2014/main" id="{00000000-0008-0000-1200-000006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4300" y="8439150"/>
          <a:ext cx="1571625" cy="8477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238126</xdr:colOff>
      <xdr:row>11</xdr:row>
      <xdr:rowOff>104775</xdr:rowOff>
    </xdr:from>
    <xdr:to>
      <xdr:col>7</xdr:col>
      <xdr:colOff>381000</xdr:colOff>
      <xdr:row>15</xdr:row>
      <xdr:rowOff>16565</xdr:rowOff>
    </xdr:to>
    <xdr:sp macro="" textlink="">
      <xdr:nvSpPr>
        <xdr:cNvPr id="2" name="Left Arrow 1">
          <a:extLst>
            <a:ext uri="{FF2B5EF4-FFF2-40B4-BE49-F238E27FC236}">
              <a16:creationId xmlns="" xmlns:a16="http://schemas.microsoft.com/office/drawing/2014/main" id="{00000000-0008-0000-0100-000002000000}"/>
            </a:ext>
          </a:extLst>
        </xdr:cNvPr>
        <xdr:cNvSpPr/>
      </xdr:nvSpPr>
      <xdr:spPr>
        <a:xfrm>
          <a:off x="4162426" y="2371725"/>
          <a:ext cx="2124074" cy="71189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Enter only in  (4)  blue</a:t>
          </a:r>
          <a:r>
            <a:rPr lang="en-US" sz="1100" baseline="0"/>
            <a:t> cells</a:t>
          </a:r>
          <a:endParaRPr lang="en-US" sz="1100"/>
        </a:p>
      </xdr:txBody>
    </xdr:sp>
    <xdr:clientData/>
  </xdr:twoCellAnchor>
  <xdr:twoCellAnchor>
    <xdr:from>
      <xdr:col>4</xdr:col>
      <xdr:colOff>273325</xdr:colOff>
      <xdr:row>0</xdr:row>
      <xdr:rowOff>74544</xdr:rowOff>
    </xdr:from>
    <xdr:to>
      <xdr:col>5</xdr:col>
      <xdr:colOff>356151</xdr:colOff>
      <xdr:row>3</xdr:row>
      <xdr:rowOff>173935</xdr:rowOff>
    </xdr:to>
    <xdr:pic>
      <xdr:nvPicPr>
        <xdr:cNvPr id="3" name="Picture 1" descr="image003">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7025" y="74544"/>
          <a:ext cx="1073426" cy="699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66675</xdr:colOff>
      <xdr:row>40</xdr:row>
      <xdr:rowOff>57150</xdr:rowOff>
    </xdr:from>
    <xdr:to>
      <xdr:col>2</xdr:col>
      <xdr:colOff>628650</xdr:colOff>
      <xdr:row>45</xdr:row>
      <xdr:rowOff>95250</xdr:rowOff>
    </xdr:to>
    <xdr:pic>
      <xdr:nvPicPr>
        <xdr:cNvPr id="5" name="Picture 4">
          <a:extLst>
            <a:ext uri="{FF2B5EF4-FFF2-40B4-BE49-F238E27FC236}">
              <a16:creationId xmlns="" xmlns:a16="http://schemas.microsoft.com/office/drawing/2014/main" id="{00000000-0008-0000-0100-000005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675" y="7581900"/>
          <a:ext cx="1571625" cy="8477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5</xdr:col>
      <xdr:colOff>238125</xdr:colOff>
      <xdr:row>17</xdr:row>
      <xdr:rowOff>9526</xdr:rowOff>
    </xdr:from>
    <xdr:to>
      <xdr:col>7</xdr:col>
      <xdr:colOff>114300</xdr:colOff>
      <xdr:row>19</xdr:row>
      <xdr:rowOff>238125</xdr:rowOff>
    </xdr:to>
    <xdr:sp macro="" textlink="">
      <xdr:nvSpPr>
        <xdr:cNvPr id="2" name="Left Arrow 1">
          <a:extLst>
            <a:ext uri="{FF2B5EF4-FFF2-40B4-BE49-F238E27FC236}">
              <a16:creationId xmlns="" xmlns:a16="http://schemas.microsoft.com/office/drawing/2014/main" id="{00000000-0008-0000-1300-000002000000}"/>
            </a:ext>
          </a:extLst>
        </xdr:cNvPr>
        <xdr:cNvSpPr/>
      </xdr:nvSpPr>
      <xdr:spPr>
        <a:xfrm>
          <a:off x="4162425" y="3343276"/>
          <a:ext cx="1876425" cy="76199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Enter only in (3) blue</a:t>
          </a:r>
          <a:r>
            <a:rPr lang="en-US" sz="1100" baseline="0"/>
            <a:t> cells</a:t>
          </a:r>
          <a:endParaRPr lang="en-US" sz="1100"/>
        </a:p>
      </xdr:txBody>
    </xdr:sp>
    <xdr:clientData/>
  </xdr:twoCellAnchor>
  <xdr:twoCellAnchor>
    <xdr:from>
      <xdr:col>3</xdr:col>
      <xdr:colOff>952499</xdr:colOff>
      <xdr:row>1</xdr:row>
      <xdr:rowOff>133350</xdr:rowOff>
    </xdr:from>
    <xdr:to>
      <xdr:col>5</xdr:col>
      <xdr:colOff>18913</xdr:colOff>
      <xdr:row>5</xdr:row>
      <xdr:rowOff>168974</xdr:rowOff>
    </xdr:to>
    <xdr:pic>
      <xdr:nvPicPr>
        <xdr:cNvPr id="3" name="Picture 1" descr="image003">
          <a:extLst>
            <a:ext uri="{FF2B5EF4-FFF2-40B4-BE49-F238E27FC236}">
              <a16:creationId xmlns="" xmlns:a16="http://schemas.microsoft.com/office/drawing/2014/main" id="{00000000-0008-0000-1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49" y="333375"/>
          <a:ext cx="1180964" cy="7976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67234</xdr:colOff>
      <xdr:row>28</xdr:row>
      <xdr:rowOff>304800</xdr:rowOff>
    </xdr:from>
    <xdr:to>
      <xdr:col>8</xdr:col>
      <xdr:colOff>224117</xdr:colOff>
      <xdr:row>31</xdr:row>
      <xdr:rowOff>171450</xdr:rowOff>
    </xdr:to>
    <xdr:sp macro="" textlink="">
      <xdr:nvSpPr>
        <xdr:cNvPr id="4" name="Oval 3">
          <a:extLst>
            <a:ext uri="{FF2B5EF4-FFF2-40B4-BE49-F238E27FC236}">
              <a16:creationId xmlns="" xmlns:a16="http://schemas.microsoft.com/office/drawing/2014/main" id="{00000000-0008-0000-1300-000004000000}"/>
            </a:ext>
          </a:extLst>
        </xdr:cNvPr>
        <xdr:cNvSpPr/>
      </xdr:nvSpPr>
      <xdr:spPr>
        <a:xfrm>
          <a:off x="191059" y="6467475"/>
          <a:ext cx="6414808" cy="1047750"/>
        </a:xfrm>
        <a:prstGeom prst="ellipse">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114300</xdr:colOff>
      <xdr:row>38</xdr:row>
      <xdr:rowOff>57150</xdr:rowOff>
    </xdr:from>
    <xdr:to>
      <xdr:col>2</xdr:col>
      <xdr:colOff>828675</xdr:colOff>
      <xdr:row>42</xdr:row>
      <xdr:rowOff>142875</xdr:rowOff>
    </xdr:to>
    <xdr:pic>
      <xdr:nvPicPr>
        <xdr:cNvPr id="5" name="Picture 4">
          <a:extLst>
            <a:ext uri="{FF2B5EF4-FFF2-40B4-BE49-F238E27FC236}">
              <a16:creationId xmlns="" xmlns:a16="http://schemas.microsoft.com/office/drawing/2014/main" id="{00000000-0008-0000-1300-000005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4300" y="8439150"/>
          <a:ext cx="1571625" cy="84772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5</xdr:col>
      <xdr:colOff>238126</xdr:colOff>
      <xdr:row>11</xdr:row>
      <xdr:rowOff>104775</xdr:rowOff>
    </xdr:from>
    <xdr:to>
      <xdr:col>7</xdr:col>
      <xdr:colOff>381000</xdr:colOff>
      <xdr:row>15</xdr:row>
      <xdr:rowOff>16565</xdr:rowOff>
    </xdr:to>
    <xdr:sp macro="" textlink="">
      <xdr:nvSpPr>
        <xdr:cNvPr id="2" name="Left Arrow 1">
          <a:extLst>
            <a:ext uri="{FF2B5EF4-FFF2-40B4-BE49-F238E27FC236}">
              <a16:creationId xmlns="" xmlns:a16="http://schemas.microsoft.com/office/drawing/2014/main" id="{00000000-0008-0000-1400-000002000000}"/>
            </a:ext>
          </a:extLst>
        </xdr:cNvPr>
        <xdr:cNvSpPr/>
      </xdr:nvSpPr>
      <xdr:spPr>
        <a:xfrm>
          <a:off x="4162426" y="2590800"/>
          <a:ext cx="2124074" cy="71189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Enter only in  (4)  blue</a:t>
          </a:r>
          <a:r>
            <a:rPr lang="en-US" sz="1100" baseline="0"/>
            <a:t> cells</a:t>
          </a:r>
          <a:endParaRPr lang="en-US" sz="1100"/>
        </a:p>
      </xdr:txBody>
    </xdr:sp>
    <xdr:clientData/>
  </xdr:twoCellAnchor>
  <xdr:twoCellAnchor>
    <xdr:from>
      <xdr:col>4</xdr:col>
      <xdr:colOff>273325</xdr:colOff>
      <xdr:row>0</xdr:row>
      <xdr:rowOff>74544</xdr:rowOff>
    </xdr:from>
    <xdr:to>
      <xdr:col>5</xdr:col>
      <xdr:colOff>356151</xdr:colOff>
      <xdr:row>3</xdr:row>
      <xdr:rowOff>173935</xdr:rowOff>
    </xdr:to>
    <xdr:pic>
      <xdr:nvPicPr>
        <xdr:cNvPr id="3" name="Picture 1" descr="image003">
          <a:extLst>
            <a:ext uri="{FF2B5EF4-FFF2-40B4-BE49-F238E27FC236}">
              <a16:creationId xmlns="" xmlns:a16="http://schemas.microsoft.com/office/drawing/2014/main" id="{00000000-0008-0000-1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7025" y="74544"/>
          <a:ext cx="1073426" cy="699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66675</xdr:colOff>
      <xdr:row>40</xdr:row>
      <xdr:rowOff>19050</xdr:rowOff>
    </xdr:from>
    <xdr:to>
      <xdr:col>2</xdr:col>
      <xdr:colOff>628650</xdr:colOff>
      <xdr:row>45</xdr:row>
      <xdr:rowOff>85725</xdr:rowOff>
    </xdr:to>
    <xdr:pic>
      <xdr:nvPicPr>
        <xdr:cNvPr id="5" name="Picture 4">
          <a:extLst>
            <a:ext uri="{FF2B5EF4-FFF2-40B4-BE49-F238E27FC236}">
              <a16:creationId xmlns="" xmlns:a16="http://schemas.microsoft.com/office/drawing/2014/main" id="{00000000-0008-0000-1400-000005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675" y="8353425"/>
          <a:ext cx="1571625" cy="847725"/>
        </a:xfrm>
        <a:prstGeom prst="rect">
          <a:avLst/>
        </a:prstGeom>
      </xdr:spPr>
    </xdr:pic>
    <xdr:clientData/>
  </xdr:twoCellAnchor>
  <xdr:twoCellAnchor>
    <xdr:from>
      <xdr:col>5</xdr:col>
      <xdr:colOff>733425</xdr:colOff>
      <xdr:row>36</xdr:row>
      <xdr:rowOff>142875</xdr:rowOff>
    </xdr:from>
    <xdr:to>
      <xdr:col>5</xdr:col>
      <xdr:colOff>971550</xdr:colOff>
      <xdr:row>37</xdr:row>
      <xdr:rowOff>66675</xdr:rowOff>
    </xdr:to>
    <xdr:sp macro="" textlink="">
      <xdr:nvSpPr>
        <xdr:cNvPr id="6" name="Right Arrow 5">
          <a:extLst>
            <a:ext uri="{FF2B5EF4-FFF2-40B4-BE49-F238E27FC236}">
              <a16:creationId xmlns="" xmlns:a16="http://schemas.microsoft.com/office/drawing/2014/main" id="{00000000-0008-0000-1400-000006000000}"/>
            </a:ext>
          </a:extLst>
        </xdr:cNvPr>
        <xdr:cNvSpPr/>
      </xdr:nvSpPr>
      <xdr:spPr>
        <a:xfrm>
          <a:off x="4657725" y="7829550"/>
          <a:ext cx="238125" cy="857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952500</xdr:colOff>
      <xdr:row>35</xdr:row>
      <xdr:rowOff>152400</xdr:rowOff>
    </xdr:from>
    <xdr:to>
      <xdr:col>7</xdr:col>
      <xdr:colOff>1190625</xdr:colOff>
      <xdr:row>36</xdr:row>
      <xdr:rowOff>76200</xdr:rowOff>
    </xdr:to>
    <xdr:sp macro="" textlink="">
      <xdr:nvSpPr>
        <xdr:cNvPr id="7" name="Right Arrow 6">
          <a:extLst>
            <a:ext uri="{FF2B5EF4-FFF2-40B4-BE49-F238E27FC236}">
              <a16:creationId xmlns="" xmlns:a16="http://schemas.microsoft.com/office/drawing/2014/main" id="{00000000-0008-0000-1400-000007000000}"/>
            </a:ext>
          </a:extLst>
        </xdr:cNvPr>
        <xdr:cNvSpPr/>
      </xdr:nvSpPr>
      <xdr:spPr>
        <a:xfrm>
          <a:off x="6858000" y="7677150"/>
          <a:ext cx="238125" cy="857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5</xdr:col>
      <xdr:colOff>238126</xdr:colOff>
      <xdr:row>11</xdr:row>
      <xdr:rowOff>104775</xdr:rowOff>
    </xdr:from>
    <xdr:to>
      <xdr:col>7</xdr:col>
      <xdr:colOff>381000</xdr:colOff>
      <xdr:row>15</xdr:row>
      <xdr:rowOff>16565</xdr:rowOff>
    </xdr:to>
    <xdr:sp macro="" textlink="">
      <xdr:nvSpPr>
        <xdr:cNvPr id="2" name="Left Arrow 1">
          <a:extLst>
            <a:ext uri="{FF2B5EF4-FFF2-40B4-BE49-F238E27FC236}">
              <a16:creationId xmlns="" xmlns:a16="http://schemas.microsoft.com/office/drawing/2014/main" id="{00000000-0008-0000-1500-000002000000}"/>
            </a:ext>
          </a:extLst>
        </xdr:cNvPr>
        <xdr:cNvSpPr/>
      </xdr:nvSpPr>
      <xdr:spPr>
        <a:xfrm>
          <a:off x="4162426" y="2590800"/>
          <a:ext cx="2124074" cy="71189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Enter only in  (4)  blue</a:t>
          </a:r>
          <a:r>
            <a:rPr lang="en-US" sz="1100" baseline="0"/>
            <a:t> cells</a:t>
          </a:r>
          <a:endParaRPr lang="en-US" sz="1100"/>
        </a:p>
      </xdr:txBody>
    </xdr:sp>
    <xdr:clientData/>
  </xdr:twoCellAnchor>
  <xdr:twoCellAnchor>
    <xdr:from>
      <xdr:col>4</xdr:col>
      <xdr:colOff>273325</xdr:colOff>
      <xdr:row>0</xdr:row>
      <xdr:rowOff>74544</xdr:rowOff>
    </xdr:from>
    <xdr:to>
      <xdr:col>5</xdr:col>
      <xdr:colOff>356151</xdr:colOff>
      <xdr:row>3</xdr:row>
      <xdr:rowOff>173935</xdr:rowOff>
    </xdr:to>
    <xdr:pic>
      <xdr:nvPicPr>
        <xdr:cNvPr id="3" name="Picture 1" descr="image003">
          <a:extLst>
            <a:ext uri="{FF2B5EF4-FFF2-40B4-BE49-F238E27FC236}">
              <a16:creationId xmlns="" xmlns:a16="http://schemas.microsoft.com/office/drawing/2014/main" id="{00000000-0008-0000-1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7025" y="74544"/>
          <a:ext cx="1073426" cy="699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76200</xdr:colOff>
      <xdr:row>40</xdr:row>
      <xdr:rowOff>9525</xdr:rowOff>
    </xdr:from>
    <xdr:to>
      <xdr:col>2</xdr:col>
      <xdr:colOff>638175</xdr:colOff>
      <xdr:row>45</xdr:row>
      <xdr:rowOff>76200</xdr:rowOff>
    </xdr:to>
    <xdr:pic>
      <xdr:nvPicPr>
        <xdr:cNvPr id="5" name="Picture 4">
          <a:extLst>
            <a:ext uri="{FF2B5EF4-FFF2-40B4-BE49-F238E27FC236}">
              <a16:creationId xmlns="" xmlns:a16="http://schemas.microsoft.com/office/drawing/2014/main" id="{00000000-0008-0000-1500-000005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200" y="8067675"/>
          <a:ext cx="1571625" cy="847725"/>
        </a:xfrm>
        <a:prstGeom prst="rect">
          <a:avLst/>
        </a:prstGeom>
      </xdr:spPr>
    </xdr:pic>
    <xdr:clientData/>
  </xdr:twoCellAnchor>
  <xdr:twoCellAnchor>
    <xdr:from>
      <xdr:col>5</xdr:col>
      <xdr:colOff>733425</xdr:colOff>
      <xdr:row>36</xdr:row>
      <xdr:rowOff>76200</xdr:rowOff>
    </xdr:from>
    <xdr:to>
      <xdr:col>5</xdr:col>
      <xdr:colOff>971550</xdr:colOff>
      <xdr:row>37</xdr:row>
      <xdr:rowOff>0</xdr:rowOff>
    </xdr:to>
    <xdr:sp macro="" textlink="">
      <xdr:nvSpPr>
        <xdr:cNvPr id="6" name="Right Arrow 5">
          <a:extLst>
            <a:ext uri="{FF2B5EF4-FFF2-40B4-BE49-F238E27FC236}">
              <a16:creationId xmlns="" xmlns:a16="http://schemas.microsoft.com/office/drawing/2014/main" id="{00000000-0008-0000-1500-000006000000}"/>
            </a:ext>
          </a:extLst>
        </xdr:cNvPr>
        <xdr:cNvSpPr/>
      </xdr:nvSpPr>
      <xdr:spPr>
        <a:xfrm>
          <a:off x="4657725" y="7486650"/>
          <a:ext cx="238125" cy="857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847725</xdr:colOff>
      <xdr:row>35</xdr:row>
      <xdr:rowOff>76200</xdr:rowOff>
    </xdr:from>
    <xdr:to>
      <xdr:col>7</xdr:col>
      <xdr:colOff>1057275</xdr:colOff>
      <xdr:row>36</xdr:row>
      <xdr:rowOff>0</xdr:rowOff>
    </xdr:to>
    <xdr:sp macro="" textlink="">
      <xdr:nvSpPr>
        <xdr:cNvPr id="7" name="Right Arrow 6">
          <a:extLst>
            <a:ext uri="{FF2B5EF4-FFF2-40B4-BE49-F238E27FC236}">
              <a16:creationId xmlns="" xmlns:a16="http://schemas.microsoft.com/office/drawing/2014/main" id="{00000000-0008-0000-1500-000007000000}"/>
            </a:ext>
          </a:extLst>
        </xdr:cNvPr>
        <xdr:cNvSpPr/>
      </xdr:nvSpPr>
      <xdr:spPr>
        <a:xfrm>
          <a:off x="6753225" y="7324725"/>
          <a:ext cx="209550" cy="857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238125</xdr:colOff>
      <xdr:row>17</xdr:row>
      <xdr:rowOff>9526</xdr:rowOff>
    </xdr:from>
    <xdr:to>
      <xdr:col>7</xdr:col>
      <xdr:colOff>114300</xdr:colOff>
      <xdr:row>19</xdr:row>
      <xdr:rowOff>238125</xdr:rowOff>
    </xdr:to>
    <xdr:sp macro="" textlink="">
      <xdr:nvSpPr>
        <xdr:cNvPr id="2" name="Left Arrow 1">
          <a:extLst>
            <a:ext uri="{FF2B5EF4-FFF2-40B4-BE49-F238E27FC236}">
              <a16:creationId xmlns="" xmlns:a16="http://schemas.microsoft.com/office/drawing/2014/main" id="{00000000-0008-0000-1600-000002000000}"/>
            </a:ext>
          </a:extLst>
        </xdr:cNvPr>
        <xdr:cNvSpPr/>
      </xdr:nvSpPr>
      <xdr:spPr>
        <a:xfrm>
          <a:off x="4238625" y="3562351"/>
          <a:ext cx="1876425" cy="76199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Enter only in (3) blue</a:t>
          </a:r>
          <a:r>
            <a:rPr lang="en-US" sz="1100" baseline="0"/>
            <a:t> cells</a:t>
          </a:r>
          <a:endParaRPr lang="en-US" sz="1100"/>
        </a:p>
      </xdr:txBody>
    </xdr:sp>
    <xdr:clientData/>
  </xdr:twoCellAnchor>
  <xdr:twoCellAnchor>
    <xdr:from>
      <xdr:col>3</xdr:col>
      <xdr:colOff>952499</xdr:colOff>
      <xdr:row>1</xdr:row>
      <xdr:rowOff>133350</xdr:rowOff>
    </xdr:from>
    <xdr:to>
      <xdr:col>5</xdr:col>
      <xdr:colOff>18913</xdr:colOff>
      <xdr:row>5</xdr:row>
      <xdr:rowOff>168974</xdr:rowOff>
    </xdr:to>
    <xdr:pic>
      <xdr:nvPicPr>
        <xdr:cNvPr id="4" name="Picture 1" descr="image003">
          <a:extLst>
            <a:ext uri="{FF2B5EF4-FFF2-40B4-BE49-F238E27FC236}">
              <a16:creationId xmlns="" xmlns:a16="http://schemas.microsoft.com/office/drawing/2014/main" id="{00000000-0008-0000-1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49" y="333375"/>
          <a:ext cx="1257164" cy="7976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112059</xdr:colOff>
      <xdr:row>28</xdr:row>
      <xdr:rowOff>171449</xdr:rowOff>
    </xdr:from>
    <xdr:to>
      <xdr:col>8</xdr:col>
      <xdr:colOff>209551</xdr:colOff>
      <xdr:row>32</xdr:row>
      <xdr:rowOff>67234</xdr:rowOff>
    </xdr:to>
    <xdr:sp macro="" textlink="">
      <xdr:nvSpPr>
        <xdr:cNvPr id="5" name="Oval 4">
          <a:extLst>
            <a:ext uri="{FF2B5EF4-FFF2-40B4-BE49-F238E27FC236}">
              <a16:creationId xmlns="" xmlns:a16="http://schemas.microsoft.com/office/drawing/2014/main" id="{00000000-0008-0000-1600-000005000000}"/>
            </a:ext>
          </a:extLst>
        </xdr:cNvPr>
        <xdr:cNvSpPr/>
      </xdr:nvSpPr>
      <xdr:spPr>
        <a:xfrm>
          <a:off x="112059" y="6905624"/>
          <a:ext cx="6803092" cy="1038785"/>
        </a:xfrm>
        <a:prstGeom prst="ellipse">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0</xdr:colOff>
      <xdr:row>39</xdr:row>
      <xdr:rowOff>161925</xdr:rowOff>
    </xdr:from>
    <xdr:to>
      <xdr:col>2</xdr:col>
      <xdr:colOff>838200</xdr:colOff>
      <xdr:row>42</xdr:row>
      <xdr:rowOff>219075</xdr:rowOff>
    </xdr:to>
    <xdr:pic>
      <xdr:nvPicPr>
        <xdr:cNvPr id="6" name="Picture 5">
          <a:extLst>
            <a:ext uri="{FF2B5EF4-FFF2-40B4-BE49-F238E27FC236}">
              <a16:creationId xmlns="" xmlns:a16="http://schemas.microsoft.com/office/drawing/2014/main" id="{00000000-0008-0000-1600-000006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8839200"/>
          <a:ext cx="1571625" cy="84772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5</xdr:col>
      <xdr:colOff>238125</xdr:colOff>
      <xdr:row>17</xdr:row>
      <xdr:rowOff>9526</xdr:rowOff>
    </xdr:from>
    <xdr:to>
      <xdr:col>7</xdr:col>
      <xdr:colOff>114300</xdr:colOff>
      <xdr:row>19</xdr:row>
      <xdr:rowOff>238125</xdr:rowOff>
    </xdr:to>
    <xdr:sp macro="" textlink="">
      <xdr:nvSpPr>
        <xdr:cNvPr id="2" name="Left Arrow 1">
          <a:extLst>
            <a:ext uri="{FF2B5EF4-FFF2-40B4-BE49-F238E27FC236}">
              <a16:creationId xmlns="" xmlns:a16="http://schemas.microsoft.com/office/drawing/2014/main" id="{00000000-0008-0000-1700-000002000000}"/>
            </a:ext>
          </a:extLst>
        </xdr:cNvPr>
        <xdr:cNvSpPr/>
      </xdr:nvSpPr>
      <xdr:spPr>
        <a:xfrm>
          <a:off x="4162425" y="3562351"/>
          <a:ext cx="1876425" cy="76199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Enter only in (3) blue</a:t>
          </a:r>
          <a:r>
            <a:rPr lang="en-US" sz="1100" baseline="0"/>
            <a:t> cells</a:t>
          </a:r>
          <a:endParaRPr lang="en-US" sz="1100"/>
        </a:p>
      </xdr:txBody>
    </xdr:sp>
    <xdr:clientData/>
  </xdr:twoCellAnchor>
  <xdr:twoCellAnchor>
    <xdr:from>
      <xdr:col>3</xdr:col>
      <xdr:colOff>952499</xdr:colOff>
      <xdr:row>1</xdr:row>
      <xdr:rowOff>133350</xdr:rowOff>
    </xdr:from>
    <xdr:to>
      <xdr:col>5</xdr:col>
      <xdr:colOff>18913</xdr:colOff>
      <xdr:row>5</xdr:row>
      <xdr:rowOff>168974</xdr:rowOff>
    </xdr:to>
    <xdr:pic>
      <xdr:nvPicPr>
        <xdr:cNvPr id="4" name="Picture 1" descr="image003">
          <a:extLst>
            <a:ext uri="{FF2B5EF4-FFF2-40B4-BE49-F238E27FC236}">
              <a16:creationId xmlns="" xmlns:a16="http://schemas.microsoft.com/office/drawing/2014/main" id="{00000000-0008-0000-17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49" y="333375"/>
          <a:ext cx="1180964" cy="7976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28</xdr:row>
      <xdr:rowOff>152400</xdr:rowOff>
    </xdr:from>
    <xdr:to>
      <xdr:col>9</xdr:col>
      <xdr:colOff>47625</xdr:colOff>
      <xdr:row>32</xdr:row>
      <xdr:rowOff>276225</xdr:rowOff>
    </xdr:to>
    <xdr:sp macro="" textlink="">
      <xdr:nvSpPr>
        <xdr:cNvPr id="5" name="Oval 4">
          <a:extLst>
            <a:ext uri="{FF2B5EF4-FFF2-40B4-BE49-F238E27FC236}">
              <a16:creationId xmlns="" xmlns:a16="http://schemas.microsoft.com/office/drawing/2014/main" id="{00000000-0008-0000-1700-000005000000}"/>
            </a:ext>
          </a:extLst>
        </xdr:cNvPr>
        <xdr:cNvSpPr/>
      </xdr:nvSpPr>
      <xdr:spPr>
        <a:xfrm>
          <a:off x="123825" y="6477000"/>
          <a:ext cx="6696075" cy="904875"/>
        </a:xfrm>
        <a:prstGeom prst="ellipse">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0</xdr:colOff>
      <xdr:row>41</xdr:row>
      <xdr:rowOff>0</xdr:rowOff>
    </xdr:from>
    <xdr:to>
      <xdr:col>2</xdr:col>
      <xdr:colOff>838200</xdr:colOff>
      <xdr:row>44</xdr:row>
      <xdr:rowOff>19050</xdr:rowOff>
    </xdr:to>
    <xdr:pic>
      <xdr:nvPicPr>
        <xdr:cNvPr id="6" name="Picture 5">
          <a:extLst>
            <a:ext uri="{FF2B5EF4-FFF2-40B4-BE49-F238E27FC236}">
              <a16:creationId xmlns="" xmlns:a16="http://schemas.microsoft.com/office/drawing/2014/main" id="{00000000-0008-0000-1700-000006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8639175"/>
          <a:ext cx="1571625" cy="847725"/>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5</xdr:col>
      <xdr:colOff>238125</xdr:colOff>
      <xdr:row>17</xdr:row>
      <xdr:rowOff>9526</xdr:rowOff>
    </xdr:from>
    <xdr:to>
      <xdr:col>7</xdr:col>
      <xdr:colOff>114300</xdr:colOff>
      <xdr:row>20</xdr:row>
      <xdr:rowOff>238125</xdr:rowOff>
    </xdr:to>
    <xdr:sp macro="" textlink="">
      <xdr:nvSpPr>
        <xdr:cNvPr id="2" name="Left Arrow 1">
          <a:extLst>
            <a:ext uri="{FF2B5EF4-FFF2-40B4-BE49-F238E27FC236}">
              <a16:creationId xmlns="" xmlns:a16="http://schemas.microsoft.com/office/drawing/2014/main" id="{273DFEB7-8997-4C75-A2AD-BC1CBE58EA74}"/>
            </a:ext>
          </a:extLst>
        </xdr:cNvPr>
        <xdr:cNvSpPr/>
      </xdr:nvSpPr>
      <xdr:spPr>
        <a:xfrm>
          <a:off x="4346575" y="3241676"/>
          <a:ext cx="1971675" cy="76199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Enter only in (4) blue</a:t>
          </a:r>
          <a:r>
            <a:rPr lang="en-US" sz="1100" baseline="0"/>
            <a:t> cells</a:t>
          </a:r>
          <a:endParaRPr lang="en-US" sz="1100"/>
        </a:p>
      </xdr:txBody>
    </xdr:sp>
    <xdr:clientData/>
  </xdr:twoCellAnchor>
  <xdr:twoCellAnchor>
    <xdr:from>
      <xdr:col>3</xdr:col>
      <xdr:colOff>952499</xdr:colOff>
      <xdr:row>1</xdr:row>
      <xdr:rowOff>133350</xdr:rowOff>
    </xdr:from>
    <xdr:to>
      <xdr:col>5</xdr:col>
      <xdr:colOff>18913</xdr:colOff>
      <xdr:row>5</xdr:row>
      <xdr:rowOff>168974</xdr:rowOff>
    </xdr:to>
    <xdr:pic>
      <xdr:nvPicPr>
        <xdr:cNvPr id="3" name="Picture 1" descr="image003">
          <a:extLst>
            <a:ext uri="{FF2B5EF4-FFF2-40B4-BE49-F238E27FC236}">
              <a16:creationId xmlns="" xmlns:a16="http://schemas.microsoft.com/office/drawing/2014/main" id="{CF061970-AAEB-4CF6-B02B-3CA277855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44799" y="323850"/>
          <a:ext cx="1282564" cy="7722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xdr:colOff>
      <xdr:row>29</xdr:row>
      <xdr:rowOff>152400</xdr:rowOff>
    </xdr:from>
    <xdr:to>
      <xdr:col>8</xdr:col>
      <xdr:colOff>222251</xdr:colOff>
      <xdr:row>33</xdr:row>
      <xdr:rowOff>276225</xdr:rowOff>
    </xdr:to>
    <xdr:sp macro="" textlink="">
      <xdr:nvSpPr>
        <xdr:cNvPr id="4" name="Oval 3">
          <a:extLst>
            <a:ext uri="{FF2B5EF4-FFF2-40B4-BE49-F238E27FC236}">
              <a16:creationId xmlns="" xmlns:a16="http://schemas.microsoft.com/office/drawing/2014/main" id="{BD708992-7F77-4577-8E9F-8A579856063A}"/>
            </a:ext>
          </a:extLst>
        </xdr:cNvPr>
        <xdr:cNvSpPr/>
      </xdr:nvSpPr>
      <xdr:spPr>
        <a:xfrm>
          <a:off x="127001" y="7080250"/>
          <a:ext cx="6667500" cy="885825"/>
        </a:xfrm>
        <a:prstGeom prst="ellipse">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95250</xdr:colOff>
      <xdr:row>39</xdr:row>
      <xdr:rowOff>139700</xdr:rowOff>
    </xdr:from>
    <xdr:to>
      <xdr:col>2</xdr:col>
      <xdr:colOff>806450</xdr:colOff>
      <xdr:row>44</xdr:row>
      <xdr:rowOff>146050</xdr:rowOff>
    </xdr:to>
    <xdr:pic>
      <xdr:nvPicPr>
        <xdr:cNvPr id="5" name="Picture 4">
          <a:extLst>
            <a:ext uri="{FF2B5EF4-FFF2-40B4-BE49-F238E27FC236}">
              <a16:creationId xmlns="" xmlns:a16="http://schemas.microsoft.com/office/drawing/2014/main" id="{61C1E1E4-6B14-4418-AB86-F94E550E1FA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0" y="8953500"/>
          <a:ext cx="1606550" cy="114935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5</xdr:col>
      <xdr:colOff>231775</xdr:colOff>
      <xdr:row>16</xdr:row>
      <xdr:rowOff>174626</xdr:rowOff>
    </xdr:from>
    <xdr:to>
      <xdr:col>7</xdr:col>
      <xdr:colOff>107950</xdr:colOff>
      <xdr:row>20</xdr:row>
      <xdr:rowOff>174625</xdr:rowOff>
    </xdr:to>
    <xdr:sp macro="" textlink="">
      <xdr:nvSpPr>
        <xdr:cNvPr id="2" name="Left Arrow 1">
          <a:extLst>
            <a:ext uri="{FF2B5EF4-FFF2-40B4-BE49-F238E27FC236}">
              <a16:creationId xmlns="" xmlns:a16="http://schemas.microsoft.com/office/drawing/2014/main" id="{9EB4A955-B241-47A9-969E-521C9F99A3C5}"/>
            </a:ext>
          </a:extLst>
        </xdr:cNvPr>
        <xdr:cNvSpPr/>
      </xdr:nvSpPr>
      <xdr:spPr>
        <a:xfrm>
          <a:off x="4797425" y="3476626"/>
          <a:ext cx="1546225" cy="80009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Enter only in (4) blue</a:t>
          </a:r>
          <a:r>
            <a:rPr lang="en-US" sz="1100" baseline="0"/>
            <a:t> cells</a:t>
          </a:r>
          <a:endParaRPr lang="en-US" sz="1100"/>
        </a:p>
      </xdr:txBody>
    </xdr:sp>
    <xdr:clientData/>
  </xdr:twoCellAnchor>
  <xdr:twoCellAnchor>
    <xdr:from>
      <xdr:col>3</xdr:col>
      <xdr:colOff>952499</xdr:colOff>
      <xdr:row>1</xdr:row>
      <xdr:rowOff>133350</xdr:rowOff>
    </xdr:from>
    <xdr:to>
      <xdr:col>5</xdr:col>
      <xdr:colOff>18913</xdr:colOff>
      <xdr:row>5</xdr:row>
      <xdr:rowOff>168974</xdr:rowOff>
    </xdr:to>
    <xdr:pic>
      <xdr:nvPicPr>
        <xdr:cNvPr id="3" name="Picture 1" descr="image003">
          <a:extLst>
            <a:ext uri="{FF2B5EF4-FFF2-40B4-BE49-F238E27FC236}">
              <a16:creationId xmlns="" xmlns:a16="http://schemas.microsoft.com/office/drawing/2014/main" id="{52359565-3275-4F7A-ABA1-0C618DD7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44799" y="323850"/>
          <a:ext cx="1282564" cy="10325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xdr:colOff>
      <xdr:row>30</xdr:row>
      <xdr:rowOff>152400</xdr:rowOff>
    </xdr:from>
    <xdr:to>
      <xdr:col>7</xdr:col>
      <xdr:colOff>539751</xdr:colOff>
      <xdr:row>34</xdr:row>
      <xdr:rowOff>276225</xdr:rowOff>
    </xdr:to>
    <xdr:sp macro="" textlink="">
      <xdr:nvSpPr>
        <xdr:cNvPr id="4" name="Oval 3">
          <a:extLst>
            <a:ext uri="{FF2B5EF4-FFF2-40B4-BE49-F238E27FC236}">
              <a16:creationId xmlns="" xmlns:a16="http://schemas.microsoft.com/office/drawing/2014/main" id="{8E699682-6D36-4E63-B99E-C972AB52186E}"/>
            </a:ext>
          </a:extLst>
        </xdr:cNvPr>
        <xdr:cNvSpPr/>
      </xdr:nvSpPr>
      <xdr:spPr>
        <a:xfrm>
          <a:off x="127001" y="7226300"/>
          <a:ext cx="6648450" cy="885825"/>
        </a:xfrm>
        <a:prstGeom prst="ellipse">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38100</xdr:colOff>
      <xdr:row>39</xdr:row>
      <xdr:rowOff>6350</xdr:rowOff>
    </xdr:from>
    <xdr:to>
      <xdr:col>2</xdr:col>
      <xdr:colOff>876300</xdr:colOff>
      <xdr:row>45</xdr:row>
      <xdr:rowOff>139700</xdr:rowOff>
    </xdr:to>
    <xdr:pic>
      <xdr:nvPicPr>
        <xdr:cNvPr id="5" name="Picture 4">
          <a:extLst>
            <a:ext uri="{FF2B5EF4-FFF2-40B4-BE49-F238E27FC236}">
              <a16:creationId xmlns="" xmlns:a16="http://schemas.microsoft.com/office/drawing/2014/main" id="{2B1EF669-FBF1-4F10-BA50-A9DF60948F0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100" y="9036050"/>
          <a:ext cx="1606550" cy="1460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238126</xdr:colOff>
      <xdr:row>11</xdr:row>
      <xdr:rowOff>104775</xdr:rowOff>
    </xdr:from>
    <xdr:to>
      <xdr:col>7</xdr:col>
      <xdr:colOff>381000</xdr:colOff>
      <xdr:row>15</xdr:row>
      <xdr:rowOff>16565</xdr:rowOff>
    </xdr:to>
    <xdr:sp macro="" textlink="">
      <xdr:nvSpPr>
        <xdr:cNvPr id="2" name="Left Arrow 1">
          <a:extLst>
            <a:ext uri="{FF2B5EF4-FFF2-40B4-BE49-F238E27FC236}">
              <a16:creationId xmlns="" xmlns:a16="http://schemas.microsoft.com/office/drawing/2014/main" id="{00000000-0008-0000-0200-000002000000}"/>
            </a:ext>
          </a:extLst>
        </xdr:cNvPr>
        <xdr:cNvSpPr/>
      </xdr:nvSpPr>
      <xdr:spPr>
        <a:xfrm>
          <a:off x="4162426" y="2371725"/>
          <a:ext cx="2124074" cy="71189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Enter only in  (4)  blue</a:t>
          </a:r>
          <a:r>
            <a:rPr lang="en-US" sz="1100" baseline="0"/>
            <a:t> cells</a:t>
          </a:r>
          <a:endParaRPr lang="en-US" sz="1100"/>
        </a:p>
      </xdr:txBody>
    </xdr:sp>
    <xdr:clientData/>
  </xdr:twoCellAnchor>
  <xdr:twoCellAnchor>
    <xdr:from>
      <xdr:col>4</xdr:col>
      <xdr:colOff>273325</xdr:colOff>
      <xdr:row>0</xdr:row>
      <xdr:rowOff>74544</xdr:rowOff>
    </xdr:from>
    <xdr:to>
      <xdr:col>5</xdr:col>
      <xdr:colOff>356151</xdr:colOff>
      <xdr:row>3</xdr:row>
      <xdr:rowOff>173935</xdr:rowOff>
    </xdr:to>
    <xdr:pic>
      <xdr:nvPicPr>
        <xdr:cNvPr id="3" name="Picture 1" descr="image003">
          <a:extLst>
            <a:ext uri="{FF2B5EF4-FFF2-40B4-BE49-F238E27FC236}">
              <a16:creationId xmlns=""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7025" y="74544"/>
          <a:ext cx="1073426" cy="699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40</xdr:row>
      <xdr:rowOff>57150</xdr:rowOff>
    </xdr:from>
    <xdr:to>
      <xdr:col>2</xdr:col>
      <xdr:colOff>666750</xdr:colOff>
      <xdr:row>45</xdr:row>
      <xdr:rowOff>95250</xdr:rowOff>
    </xdr:to>
    <xdr:pic>
      <xdr:nvPicPr>
        <xdr:cNvPr id="5" name="Picture 4">
          <a:extLst>
            <a:ext uri="{FF2B5EF4-FFF2-40B4-BE49-F238E27FC236}">
              <a16:creationId xmlns="" xmlns:a16="http://schemas.microsoft.com/office/drawing/2014/main" id="{00000000-0008-0000-0200-000005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4775" y="7991475"/>
          <a:ext cx="1571625" cy="8477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238126</xdr:colOff>
      <xdr:row>11</xdr:row>
      <xdr:rowOff>104775</xdr:rowOff>
    </xdr:from>
    <xdr:to>
      <xdr:col>7</xdr:col>
      <xdr:colOff>381000</xdr:colOff>
      <xdr:row>15</xdr:row>
      <xdr:rowOff>16565</xdr:rowOff>
    </xdr:to>
    <xdr:sp macro="" textlink="">
      <xdr:nvSpPr>
        <xdr:cNvPr id="2" name="Left Arrow 1">
          <a:extLst>
            <a:ext uri="{FF2B5EF4-FFF2-40B4-BE49-F238E27FC236}">
              <a16:creationId xmlns="" xmlns:a16="http://schemas.microsoft.com/office/drawing/2014/main" id="{00000000-0008-0000-0300-000002000000}"/>
            </a:ext>
          </a:extLst>
        </xdr:cNvPr>
        <xdr:cNvSpPr/>
      </xdr:nvSpPr>
      <xdr:spPr>
        <a:xfrm>
          <a:off x="4162426" y="2447925"/>
          <a:ext cx="2124074" cy="71189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Enter only in  (5)  blue</a:t>
          </a:r>
          <a:r>
            <a:rPr lang="en-US" sz="1100" baseline="0"/>
            <a:t> cells</a:t>
          </a:r>
          <a:endParaRPr lang="en-US" sz="1100"/>
        </a:p>
      </xdr:txBody>
    </xdr:sp>
    <xdr:clientData/>
  </xdr:twoCellAnchor>
  <xdr:twoCellAnchor>
    <xdr:from>
      <xdr:col>4</xdr:col>
      <xdr:colOff>273325</xdr:colOff>
      <xdr:row>0</xdr:row>
      <xdr:rowOff>74544</xdr:rowOff>
    </xdr:from>
    <xdr:to>
      <xdr:col>5</xdr:col>
      <xdr:colOff>356151</xdr:colOff>
      <xdr:row>3</xdr:row>
      <xdr:rowOff>173935</xdr:rowOff>
    </xdr:to>
    <xdr:pic>
      <xdr:nvPicPr>
        <xdr:cNvPr id="3" name="Picture 1" descr="image003">
          <a:extLst>
            <a:ext uri="{FF2B5EF4-FFF2-40B4-BE49-F238E27FC236}">
              <a16:creationId xmlns=""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7025" y="74544"/>
          <a:ext cx="1073426" cy="699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95250</xdr:colOff>
      <xdr:row>51</xdr:row>
      <xdr:rowOff>123825</xdr:rowOff>
    </xdr:from>
    <xdr:to>
      <xdr:col>2</xdr:col>
      <xdr:colOff>657225</xdr:colOff>
      <xdr:row>57</xdr:row>
      <xdr:rowOff>19050</xdr:rowOff>
    </xdr:to>
    <xdr:pic>
      <xdr:nvPicPr>
        <xdr:cNvPr id="4" name="Picture 3">
          <a:extLst>
            <a:ext uri="{FF2B5EF4-FFF2-40B4-BE49-F238E27FC236}">
              <a16:creationId xmlns="" xmlns:a16="http://schemas.microsoft.com/office/drawing/2014/main" id="{00000000-0008-0000-03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0" y="9334500"/>
          <a:ext cx="1571625" cy="847725"/>
        </a:xfrm>
        <a:prstGeom prst="rect">
          <a:avLst/>
        </a:prstGeom>
      </xdr:spPr>
    </xdr:pic>
    <xdr:clientData/>
  </xdr:twoCellAnchor>
  <xdr:twoCellAnchor>
    <xdr:from>
      <xdr:col>7</xdr:col>
      <xdr:colOff>866775</xdr:colOff>
      <xdr:row>42</xdr:row>
      <xdr:rowOff>38100</xdr:rowOff>
    </xdr:from>
    <xdr:to>
      <xdr:col>7</xdr:col>
      <xdr:colOff>1104900</xdr:colOff>
      <xdr:row>42</xdr:row>
      <xdr:rowOff>152400</xdr:rowOff>
    </xdr:to>
    <xdr:sp macro="" textlink="">
      <xdr:nvSpPr>
        <xdr:cNvPr id="7" name="Right Arrow 6">
          <a:extLst>
            <a:ext uri="{FF2B5EF4-FFF2-40B4-BE49-F238E27FC236}">
              <a16:creationId xmlns="" xmlns:a16="http://schemas.microsoft.com/office/drawing/2014/main" id="{00000000-0008-0000-0300-000007000000}"/>
            </a:ext>
          </a:extLst>
        </xdr:cNvPr>
        <xdr:cNvSpPr/>
      </xdr:nvSpPr>
      <xdr:spPr>
        <a:xfrm>
          <a:off x="6772275" y="7791450"/>
          <a:ext cx="2381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752475</xdr:colOff>
      <xdr:row>43</xdr:row>
      <xdr:rowOff>38100</xdr:rowOff>
    </xdr:from>
    <xdr:to>
      <xdr:col>6</xdr:col>
      <xdr:colOff>0</xdr:colOff>
      <xdr:row>43</xdr:row>
      <xdr:rowOff>152400</xdr:rowOff>
    </xdr:to>
    <xdr:sp macro="" textlink="">
      <xdr:nvSpPr>
        <xdr:cNvPr id="8" name="Right Arrow 7">
          <a:extLst>
            <a:ext uri="{FF2B5EF4-FFF2-40B4-BE49-F238E27FC236}">
              <a16:creationId xmlns="" xmlns:a16="http://schemas.microsoft.com/office/drawing/2014/main" id="{00000000-0008-0000-0300-000008000000}"/>
            </a:ext>
          </a:extLst>
        </xdr:cNvPr>
        <xdr:cNvSpPr/>
      </xdr:nvSpPr>
      <xdr:spPr>
        <a:xfrm>
          <a:off x="4676775" y="7953375"/>
          <a:ext cx="2381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238126</xdr:colOff>
      <xdr:row>11</xdr:row>
      <xdr:rowOff>104775</xdr:rowOff>
    </xdr:from>
    <xdr:to>
      <xdr:col>7</xdr:col>
      <xdr:colOff>381000</xdr:colOff>
      <xdr:row>15</xdr:row>
      <xdr:rowOff>16565</xdr:rowOff>
    </xdr:to>
    <xdr:sp macro="" textlink="">
      <xdr:nvSpPr>
        <xdr:cNvPr id="2" name="Left Arrow 1">
          <a:extLst>
            <a:ext uri="{FF2B5EF4-FFF2-40B4-BE49-F238E27FC236}">
              <a16:creationId xmlns="" xmlns:a16="http://schemas.microsoft.com/office/drawing/2014/main" id="{00000000-0008-0000-0400-000002000000}"/>
            </a:ext>
          </a:extLst>
        </xdr:cNvPr>
        <xdr:cNvSpPr/>
      </xdr:nvSpPr>
      <xdr:spPr>
        <a:xfrm>
          <a:off x="4162426" y="2495550"/>
          <a:ext cx="2124074" cy="71189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Enter only in  (5)  blue</a:t>
          </a:r>
          <a:r>
            <a:rPr lang="en-US" sz="1100" baseline="0"/>
            <a:t> cells</a:t>
          </a:r>
          <a:endParaRPr lang="en-US" sz="1100"/>
        </a:p>
      </xdr:txBody>
    </xdr:sp>
    <xdr:clientData/>
  </xdr:twoCellAnchor>
  <xdr:twoCellAnchor>
    <xdr:from>
      <xdr:col>4</xdr:col>
      <xdr:colOff>273325</xdr:colOff>
      <xdr:row>0</xdr:row>
      <xdr:rowOff>74544</xdr:rowOff>
    </xdr:from>
    <xdr:to>
      <xdr:col>5</xdr:col>
      <xdr:colOff>356151</xdr:colOff>
      <xdr:row>3</xdr:row>
      <xdr:rowOff>173935</xdr:rowOff>
    </xdr:to>
    <xdr:pic>
      <xdr:nvPicPr>
        <xdr:cNvPr id="4" name="Picture 1" descr="image003">
          <a:extLst>
            <a:ext uri="{FF2B5EF4-FFF2-40B4-BE49-F238E27FC236}">
              <a16:creationId xmlns=""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7025" y="74544"/>
          <a:ext cx="1073426" cy="699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95250</xdr:colOff>
      <xdr:row>47</xdr:row>
      <xdr:rowOff>123825</xdr:rowOff>
    </xdr:from>
    <xdr:to>
      <xdr:col>2</xdr:col>
      <xdr:colOff>657225</xdr:colOff>
      <xdr:row>53</xdr:row>
      <xdr:rowOff>19050</xdr:rowOff>
    </xdr:to>
    <xdr:pic>
      <xdr:nvPicPr>
        <xdr:cNvPr id="5" name="Picture 4">
          <a:extLst>
            <a:ext uri="{FF2B5EF4-FFF2-40B4-BE49-F238E27FC236}">
              <a16:creationId xmlns="" xmlns:a16="http://schemas.microsoft.com/office/drawing/2014/main" id="{00000000-0008-0000-0400-000005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0" y="9334500"/>
          <a:ext cx="1571625" cy="847725"/>
        </a:xfrm>
        <a:prstGeom prst="rect">
          <a:avLst/>
        </a:prstGeom>
      </xdr:spPr>
    </xdr:pic>
    <xdr:clientData/>
  </xdr:twoCellAnchor>
  <xdr:twoCellAnchor>
    <xdr:from>
      <xdr:col>7</xdr:col>
      <xdr:colOff>866775</xdr:colOff>
      <xdr:row>41</xdr:row>
      <xdr:rowOff>38100</xdr:rowOff>
    </xdr:from>
    <xdr:to>
      <xdr:col>7</xdr:col>
      <xdr:colOff>1104900</xdr:colOff>
      <xdr:row>41</xdr:row>
      <xdr:rowOff>152400</xdr:rowOff>
    </xdr:to>
    <xdr:sp macro="" textlink="">
      <xdr:nvSpPr>
        <xdr:cNvPr id="10" name="Right Arrow 9">
          <a:extLst>
            <a:ext uri="{FF2B5EF4-FFF2-40B4-BE49-F238E27FC236}">
              <a16:creationId xmlns="" xmlns:a16="http://schemas.microsoft.com/office/drawing/2014/main" id="{00000000-0008-0000-0400-00000A000000}"/>
            </a:ext>
          </a:extLst>
        </xdr:cNvPr>
        <xdr:cNvSpPr/>
      </xdr:nvSpPr>
      <xdr:spPr>
        <a:xfrm>
          <a:off x="6772275" y="8039100"/>
          <a:ext cx="2381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752475</xdr:colOff>
      <xdr:row>42</xdr:row>
      <xdr:rowOff>38100</xdr:rowOff>
    </xdr:from>
    <xdr:to>
      <xdr:col>6</xdr:col>
      <xdr:colOff>0</xdr:colOff>
      <xdr:row>42</xdr:row>
      <xdr:rowOff>152400</xdr:rowOff>
    </xdr:to>
    <xdr:sp macro="" textlink="">
      <xdr:nvSpPr>
        <xdr:cNvPr id="11" name="Right Arrow 10">
          <a:extLst>
            <a:ext uri="{FF2B5EF4-FFF2-40B4-BE49-F238E27FC236}">
              <a16:creationId xmlns="" xmlns:a16="http://schemas.microsoft.com/office/drawing/2014/main" id="{00000000-0008-0000-0400-00000B000000}"/>
            </a:ext>
          </a:extLst>
        </xdr:cNvPr>
        <xdr:cNvSpPr/>
      </xdr:nvSpPr>
      <xdr:spPr>
        <a:xfrm>
          <a:off x="4676775" y="8201025"/>
          <a:ext cx="2381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238126</xdr:colOff>
      <xdr:row>11</xdr:row>
      <xdr:rowOff>104775</xdr:rowOff>
    </xdr:from>
    <xdr:to>
      <xdr:col>7</xdr:col>
      <xdr:colOff>381000</xdr:colOff>
      <xdr:row>15</xdr:row>
      <xdr:rowOff>16565</xdr:rowOff>
    </xdr:to>
    <xdr:sp macro="" textlink="">
      <xdr:nvSpPr>
        <xdr:cNvPr id="2" name="Left Arrow 1">
          <a:extLst>
            <a:ext uri="{FF2B5EF4-FFF2-40B4-BE49-F238E27FC236}">
              <a16:creationId xmlns="" xmlns:a16="http://schemas.microsoft.com/office/drawing/2014/main" id="{00000000-0008-0000-0500-000002000000}"/>
            </a:ext>
          </a:extLst>
        </xdr:cNvPr>
        <xdr:cNvSpPr/>
      </xdr:nvSpPr>
      <xdr:spPr>
        <a:xfrm>
          <a:off x="4162426" y="2590800"/>
          <a:ext cx="2124074" cy="71189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Enter only in  (4)  blue</a:t>
          </a:r>
          <a:r>
            <a:rPr lang="en-US" sz="1100" baseline="0"/>
            <a:t> cells</a:t>
          </a:r>
          <a:endParaRPr lang="en-US" sz="1100"/>
        </a:p>
      </xdr:txBody>
    </xdr:sp>
    <xdr:clientData/>
  </xdr:twoCellAnchor>
  <xdr:twoCellAnchor>
    <xdr:from>
      <xdr:col>4</xdr:col>
      <xdr:colOff>273325</xdr:colOff>
      <xdr:row>0</xdr:row>
      <xdr:rowOff>74544</xdr:rowOff>
    </xdr:from>
    <xdr:to>
      <xdr:col>5</xdr:col>
      <xdr:colOff>356151</xdr:colOff>
      <xdr:row>3</xdr:row>
      <xdr:rowOff>173935</xdr:rowOff>
    </xdr:to>
    <xdr:pic>
      <xdr:nvPicPr>
        <xdr:cNvPr id="3" name="Picture 1" descr="image003">
          <a:extLst>
            <a:ext uri="{FF2B5EF4-FFF2-40B4-BE49-F238E27FC236}">
              <a16:creationId xmlns=""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7025" y="74544"/>
          <a:ext cx="1073426" cy="699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38100</xdr:colOff>
      <xdr:row>41</xdr:row>
      <xdr:rowOff>47625</xdr:rowOff>
    </xdr:from>
    <xdr:to>
      <xdr:col>2</xdr:col>
      <xdr:colOff>600075</xdr:colOff>
      <xdr:row>46</xdr:row>
      <xdr:rowOff>85725</xdr:rowOff>
    </xdr:to>
    <xdr:pic>
      <xdr:nvPicPr>
        <xdr:cNvPr id="5" name="Picture 4">
          <a:extLst>
            <a:ext uri="{FF2B5EF4-FFF2-40B4-BE49-F238E27FC236}">
              <a16:creationId xmlns="" xmlns:a16="http://schemas.microsoft.com/office/drawing/2014/main" id="{00000000-0008-0000-0500-000005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8100" y="7962900"/>
          <a:ext cx="1571625" cy="8477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238126</xdr:colOff>
      <xdr:row>11</xdr:row>
      <xdr:rowOff>104775</xdr:rowOff>
    </xdr:from>
    <xdr:to>
      <xdr:col>7</xdr:col>
      <xdr:colOff>381000</xdr:colOff>
      <xdr:row>15</xdr:row>
      <xdr:rowOff>16565</xdr:rowOff>
    </xdr:to>
    <xdr:sp macro="" textlink="">
      <xdr:nvSpPr>
        <xdr:cNvPr id="2" name="Left Arrow 1">
          <a:extLst>
            <a:ext uri="{FF2B5EF4-FFF2-40B4-BE49-F238E27FC236}">
              <a16:creationId xmlns="" xmlns:a16="http://schemas.microsoft.com/office/drawing/2014/main" id="{00000000-0008-0000-0600-000002000000}"/>
            </a:ext>
          </a:extLst>
        </xdr:cNvPr>
        <xdr:cNvSpPr/>
      </xdr:nvSpPr>
      <xdr:spPr>
        <a:xfrm>
          <a:off x="4162426" y="2495550"/>
          <a:ext cx="2124074" cy="71189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Enter only in  (5)  blue</a:t>
          </a:r>
          <a:r>
            <a:rPr lang="en-US" sz="1100" baseline="0"/>
            <a:t> cells</a:t>
          </a:r>
          <a:endParaRPr lang="en-US" sz="1100"/>
        </a:p>
      </xdr:txBody>
    </xdr:sp>
    <xdr:clientData/>
  </xdr:twoCellAnchor>
  <xdr:twoCellAnchor>
    <xdr:from>
      <xdr:col>4</xdr:col>
      <xdr:colOff>273325</xdr:colOff>
      <xdr:row>0</xdr:row>
      <xdr:rowOff>74544</xdr:rowOff>
    </xdr:from>
    <xdr:to>
      <xdr:col>5</xdr:col>
      <xdr:colOff>356151</xdr:colOff>
      <xdr:row>3</xdr:row>
      <xdr:rowOff>173935</xdr:rowOff>
    </xdr:to>
    <xdr:pic>
      <xdr:nvPicPr>
        <xdr:cNvPr id="3" name="Picture 1" descr="image003">
          <a:extLst>
            <a:ext uri="{FF2B5EF4-FFF2-40B4-BE49-F238E27FC236}">
              <a16:creationId xmlns=""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7025" y="74544"/>
          <a:ext cx="1073426" cy="699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50</xdr:row>
      <xdr:rowOff>76200</xdr:rowOff>
    </xdr:from>
    <xdr:to>
      <xdr:col>2</xdr:col>
      <xdr:colOff>666750</xdr:colOff>
      <xdr:row>55</xdr:row>
      <xdr:rowOff>76200</xdr:rowOff>
    </xdr:to>
    <xdr:pic>
      <xdr:nvPicPr>
        <xdr:cNvPr id="4" name="Picture 3">
          <a:extLst>
            <a:ext uri="{FF2B5EF4-FFF2-40B4-BE49-F238E27FC236}">
              <a16:creationId xmlns="" xmlns:a16="http://schemas.microsoft.com/office/drawing/2014/main" id="{00000000-0008-0000-06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4775" y="9334500"/>
          <a:ext cx="1571625" cy="847725"/>
        </a:xfrm>
        <a:prstGeom prst="rect">
          <a:avLst/>
        </a:prstGeom>
      </xdr:spPr>
    </xdr:pic>
    <xdr:clientData/>
  </xdr:twoCellAnchor>
  <xdr:twoCellAnchor>
    <xdr:from>
      <xdr:col>7</xdr:col>
      <xdr:colOff>866775</xdr:colOff>
      <xdr:row>41</xdr:row>
      <xdr:rowOff>38100</xdr:rowOff>
    </xdr:from>
    <xdr:to>
      <xdr:col>7</xdr:col>
      <xdr:colOff>1104900</xdr:colOff>
      <xdr:row>41</xdr:row>
      <xdr:rowOff>152400</xdr:rowOff>
    </xdr:to>
    <xdr:sp macro="" textlink="">
      <xdr:nvSpPr>
        <xdr:cNvPr id="5" name="Right Arrow 4">
          <a:extLst>
            <a:ext uri="{FF2B5EF4-FFF2-40B4-BE49-F238E27FC236}">
              <a16:creationId xmlns="" xmlns:a16="http://schemas.microsoft.com/office/drawing/2014/main" id="{00000000-0008-0000-0600-000005000000}"/>
            </a:ext>
          </a:extLst>
        </xdr:cNvPr>
        <xdr:cNvSpPr/>
      </xdr:nvSpPr>
      <xdr:spPr>
        <a:xfrm>
          <a:off x="6772275" y="7791450"/>
          <a:ext cx="2381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752475</xdr:colOff>
      <xdr:row>42</xdr:row>
      <xdr:rowOff>38100</xdr:rowOff>
    </xdr:from>
    <xdr:to>
      <xdr:col>6</xdr:col>
      <xdr:colOff>0</xdr:colOff>
      <xdr:row>42</xdr:row>
      <xdr:rowOff>152400</xdr:rowOff>
    </xdr:to>
    <xdr:sp macro="" textlink="">
      <xdr:nvSpPr>
        <xdr:cNvPr id="6" name="Right Arrow 5">
          <a:extLst>
            <a:ext uri="{FF2B5EF4-FFF2-40B4-BE49-F238E27FC236}">
              <a16:creationId xmlns="" xmlns:a16="http://schemas.microsoft.com/office/drawing/2014/main" id="{00000000-0008-0000-0600-000006000000}"/>
            </a:ext>
          </a:extLst>
        </xdr:cNvPr>
        <xdr:cNvSpPr/>
      </xdr:nvSpPr>
      <xdr:spPr>
        <a:xfrm>
          <a:off x="4676775" y="7953375"/>
          <a:ext cx="2381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238126</xdr:colOff>
      <xdr:row>11</xdr:row>
      <xdr:rowOff>104775</xdr:rowOff>
    </xdr:from>
    <xdr:to>
      <xdr:col>7</xdr:col>
      <xdr:colOff>381000</xdr:colOff>
      <xdr:row>15</xdr:row>
      <xdr:rowOff>16565</xdr:rowOff>
    </xdr:to>
    <xdr:sp macro="" textlink="">
      <xdr:nvSpPr>
        <xdr:cNvPr id="2" name="Left Arrow 1">
          <a:extLst>
            <a:ext uri="{FF2B5EF4-FFF2-40B4-BE49-F238E27FC236}">
              <a16:creationId xmlns="" xmlns:a16="http://schemas.microsoft.com/office/drawing/2014/main" id="{00000000-0008-0000-0700-000002000000}"/>
            </a:ext>
          </a:extLst>
        </xdr:cNvPr>
        <xdr:cNvSpPr/>
      </xdr:nvSpPr>
      <xdr:spPr>
        <a:xfrm>
          <a:off x="4162426" y="2371725"/>
          <a:ext cx="2124074" cy="71189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Enter only in  (5)  blue</a:t>
          </a:r>
          <a:r>
            <a:rPr lang="en-US" sz="1100" baseline="0"/>
            <a:t> cells</a:t>
          </a:r>
          <a:endParaRPr lang="en-US" sz="1100"/>
        </a:p>
      </xdr:txBody>
    </xdr:sp>
    <xdr:clientData/>
  </xdr:twoCellAnchor>
  <xdr:twoCellAnchor>
    <xdr:from>
      <xdr:col>4</xdr:col>
      <xdr:colOff>273325</xdr:colOff>
      <xdr:row>0</xdr:row>
      <xdr:rowOff>74544</xdr:rowOff>
    </xdr:from>
    <xdr:to>
      <xdr:col>5</xdr:col>
      <xdr:colOff>356151</xdr:colOff>
      <xdr:row>3</xdr:row>
      <xdr:rowOff>173935</xdr:rowOff>
    </xdr:to>
    <xdr:pic>
      <xdr:nvPicPr>
        <xdr:cNvPr id="3" name="Picture 1" descr="image003">
          <a:extLst>
            <a:ext uri="{FF2B5EF4-FFF2-40B4-BE49-F238E27FC236}">
              <a16:creationId xmlns=""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7025" y="74544"/>
          <a:ext cx="1073426" cy="699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50</xdr:row>
      <xdr:rowOff>76200</xdr:rowOff>
    </xdr:from>
    <xdr:to>
      <xdr:col>2</xdr:col>
      <xdr:colOff>666750</xdr:colOff>
      <xdr:row>55</xdr:row>
      <xdr:rowOff>76200</xdr:rowOff>
    </xdr:to>
    <xdr:pic>
      <xdr:nvPicPr>
        <xdr:cNvPr id="5" name="Picture 4">
          <a:extLst>
            <a:ext uri="{FF2B5EF4-FFF2-40B4-BE49-F238E27FC236}">
              <a16:creationId xmlns="" xmlns:a16="http://schemas.microsoft.com/office/drawing/2014/main" id="{00000000-0008-0000-0700-000005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4775" y="9334500"/>
          <a:ext cx="1571625" cy="847725"/>
        </a:xfrm>
        <a:prstGeom prst="rect">
          <a:avLst/>
        </a:prstGeom>
      </xdr:spPr>
    </xdr:pic>
    <xdr:clientData/>
  </xdr:twoCellAnchor>
  <xdr:twoCellAnchor>
    <xdr:from>
      <xdr:col>7</xdr:col>
      <xdr:colOff>866775</xdr:colOff>
      <xdr:row>41</xdr:row>
      <xdr:rowOff>38100</xdr:rowOff>
    </xdr:from>
    <xdr:to>
      <xdr:col>7</xdr:col>
      <xdr:colOff>1104900</xdr:colOff>
      <xdr:row>41</xdr:row>
      <xdr:rowOff>152400</xdr:rowOff>
    </xdr:to>
    <xdr:sp macro="" textlink="">
      <xdr:nvSpPr>
        <xdr:cNvPr id="6" name="Right Arrow 5">
          <a:extLst>
            <a:ext uri="{FF2B5EF4-FFF2-40B4-BE49-F238E27FC236}">
              <a16:creationId xmlns="" xmlns:a16="http://schemas.microsoft.com/office/drawing/2014/main" id="{00000000-0008-0000-0700-000006000000}"/>
            </a:ext>
          </a:extLst>
        </xdr:cNvPr>
        <xdr:cNvSpPr/>
      </xdr:nvSpPr>
      <xdr:spPr>
        <a:xfrm>
          <a:off x="6772275" y="7791450"/>
          <a:ext cx="2381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752475</xdr:colOff>
      <xdr:row>42</xdr:row>
      <xdr:rowOff>38100</xdr:rowOff>
    </xdr:from>
    <xdr:to>
      <xdr:col>6</xdr:col>
      <xdr:colOff>0</xdr:colOff>
      <xdr:row>42</xdr:row>
      <xdr:rowOff>152400</xdr:rowOff>
    </xdr:to>
    <xdr:sp macro="" textlink="">
      <xdr:nvSpPr>
        <xdr:cNvPr id="7" name="Right Arrow 6">
          <a:extLst>
            <a:ext uri="{FF2B5EF4-FFF2-40B4-BE49-F238E27FC236}">
              <a16:creationId xmlns="" xmlns:a16="http://schemas.microsoft.com/office/drawing/2014/main" id="{00000000-0008-0000-0700-000007000000}"/>
            </a:ext>
          </a:extLst>
        </xdr:cNvPr>
        <xdr:cNvSpPr/>
      </xdr:nvSpPr>
      <xdr:spPr>
        <a:xfrm>
          <a:off x="4676775" y="7953375"/>
          <a:ext cx="2381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866775</xdr:colOff>
      <xdr:row>41</xdr:row>
      <xdr:rowOff>38100</xdr:rowOff>
    </xdr:from>
    <xdr:to>
      <xdr:col>7</xdr:col>
      <xdr:colOff>1104900</xdr:colOff>
      <xdr:row>41</xdr:row>
      <xdr:rowOff>152400</xdr:rowOff>
    </xdr:to>
    <xdr:sp macro="" textlink="">
      <xdr:nvSpPr>
        <xdr:cNvPr id="8" name="Right Arrow 7">
          <a:extLst>
            <a:ext uri="{FF2B5EF4-FFF2-40B4-BE49-F238E27FC236}">
              <a16:creationId xmlns="" xmlns:a16="http://schemas.microsoft.com/office/drawing/2014/main" id="{00000000-0008-0000-0700-000008000000}"/>
            </a:ext>
          </a:extLst>
        </xdr:cNvPr>
        <xdr:cNvSpPr/>
      </xdr:nvSpPr>
      <xdr:spPr>
        <a:xfrm>
          <a:off x="6772275" y="7791450"/>
          <a:ext cx="2381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752475</xdr:colOff>
      <xdr:row>42</xdr:row>
      <xdr:rowOff>38100</xdr:rowOff>
    </xdr:from>
    <xdr:to>
      <xdr:col>6</xdr:col>
      <xdr:colOff>0</xdr:colOff>
      <xdr:row>42</xdr:row>
      <xdr:rowOff>152400</xdr:rowOff>
    </xdr:to>
    <xdr:sp macro="" textlink="">
      <xdr:nvSpPr>
        <xdr:cNvPr id="9" name="Right Arrow 8">
          <a:extLst>
            <a:ext uri="{FF2B5EF4-FFF2-40B4-BE49-F238E27FC236}">
              <a16:creationId xmlns="" xmlns:a16="http://schemas.microsoft.com/office/drawing/2014/main" id="{00000000-0008-0000-0700-000009000000}"/>
            </a:ext>
          </a:extLst>
        </xdr:cNvPr>
        <xdr:cNvSpPr/>
      </xdr:nvSpPr>
      <xdr:spPr>
        <a:xfrm>
          <a:off x="4676775" y="7953375"/>
          <a:ext cx="2381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238126</xdr:colOff>
      <xdr:row>11</xdr:row>
      <xdr:rowOff>104775</xdr:rowOff>
    </xdr:from>
    <xdr:to>
      <xdr:col>7</xdr:col>
      <xdr:colOff>381000</xdr:colOff>
      <xdr:row>15</xdr:row>
      <xdr:rowOff>16565</xdr:rowOff>
    </xdr:to>
    <xdr:sp macro="" textlink="">
      <xdr:nvSpPr>
        <xdr:cNvPr id="2" name="Left Arrow 1">
          <a:extLst>
            <a:ext uri="{FF2B5EF4-FFF2-40B4-BE49-F238E27FC236}">
              <a16:creationId xmlns="" xmlns:a16="http://schemas.microsoft.com/office/drawing/2014/main" id="{00000000-0008-0000-0800-000002000000}"/>
            </a:ext>
          </a:extLst>
        </xdr:cNvPr>
        <xdr:cNvSpPr/>
      </xdr:nvSpPr>
      <xdr:spPr>
        <a:xfrm>
          <a:off x="4162426" y="2371725"/>
          <a:ext cx="2124074" cy="71189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Enter only in  (5)  blue</a:t>
          </a:r>
          <a:r>
            <a:rPr lang="en-US" sz="1100" baseline="0"/>
            <a:t> cells</a:t>
          </a:r>
          <a:endParaRPr lang="en-US" sz="1100"/>
        </a:p>
      </xdr:txBody>
    </xdr:sp>
    <xdr:clientData/>
  </xdr:twoCellAnchor>
  <xdr:twoCellAnchor>
    <xdr:from>
      <xdr:col>4</xdr:col>
      <xdr:colOff>273325</xdr:colOff>
      <xdr:row>0</xdr:row>
      <xdr:rowOff>74544</xdr:rowOff>
    </xdr:from>
    <xdr:to>
      <xdr:col>5</xdr:col>
      <xdr:colOff>356151</xdr:colOff>
      <xdr:row>3</xdr:row>
      <xdr:rowOff>173935</xdr:rowOff>
    </xdr:to>
    <xdr:pic>
      <xdr:nvPicPr>
        <xdr:cNvPr id="3" name="Picture 1" descr="image003">
          <a:extLst>
            <a:ext uri="{FF2B5EF4-FFF2-40B4-BE49-F238E27FC236}">
              <a16:creationId xmlns=""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7025" y="74544"/>
          <a:ext cx="1073426" cy="699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45</xdr:row>
      <xdr:rowOff>38100</xdr:rowOff>
    </xdr:from>
    <xdr:to>
      <xdr:col>2</xdr:col>
      <xdr:colOff>666750</xdr:colOff>
      <xdr:row>50</xdr:row>
      <xdr:rowOff>104775</xdr:rowOff>
    </xdr:to>
    <xdr:pic>
      <xdr:nvPicPr>
        <xdr:cNvPr id="5" name="Picture 4">
          <a:extLst>
            <a:ext uri="{FF2B5EF4-FFF2-40B4-BE49-F238E27FC236}">
              <a16:creationId xmlns="" xmlns:a16="http://schemas.microsoft.com/office/drawing/2014/main" id="{00000000-0008-0000-0800-000005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4775" y="8572500"/>
          <a:ext cx="1571625" cy="847725"/>
        </a:xfrm>
        <a:prstGeom prst="rect">
          <a:avLst/>
        </a:prstGeom>
      </xdr:spPr>
    </xdr:pic>
    <xdr:clientData/>
  </xdr:twoCellAnchor>
  <xdr:twoCellAnchor>
    <xdr:from>
      <xdr:col>7</xdr:col>
      <xdr:colOff>828675</xdr:colOff>
      <xdr:row>40</xdr:row>
      <xdr:rowOff>57150</xdr:rowOff>
    </xdr:from>
    <xdr:to>
      <xdr:col>7</xdr:col>
      <xdr:colOff>1047750</xdr:colOff>
      <xdr:row>41</xdr:row>
      <xdr:rowOff>9525</xdr:rowOff>
    </xdr:to>
    <xdr:sp macro="" textlink="">
      <xdr:nvSpPr>
        <xdr:cNvPr id="6" name="Right Arrow 5">
          <a:extLst>
            <a:ext uri="{FF2B5EF4-FFF2-40B4-BE49-F238E27FC236}">
              <a16:creationId xmlns="" xmlns:a16="http://schemas.microsoft.com/office/drawing/2014/main" id="{00000000-0008-0000-0800-000006000000}"/>
            </a:ext>
          </a:extLst>
        </xdr:cNvPr>
        <xdr:cNvSpPr/>
      </xdr:nvSpPr>
      <xdr:spPr>
        <a:xfrm>
          <a:off x="6734175" y="7781925"/>
          <a:ext cx="21907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733425</xdr:colOff>
      <xdr:row>41</xdr:row>
      <xdr:rowOff>57150</xdr:rowOff>
    </xdr:from>
    <xdr:to>
      <xdr:col>5</xdr:col>
      <xdr:colOff>971550</xdr:colOff>
      <xdr:row>42</xdr:row>
      <xdr:rowOff>9525</xdr:rowOff>
    </xdr:to>
    <xdr:sp macro="" textlink="">
      <xdr:nvSpPr>
        <xdr:cNvPr id="7" name="Right Arrow 6">
          <a:extLst>
            <a:ext uri="{FF2B5EF4-FFF2-40B4-BE49-F238E27FC236}">
              <a16:creationId xmlns="" xmlns:a16="http://schemas.microsoft.com/office/drawing/2014/main" id="{00000000-0008-0000-0800-000007000000}"/>
            </a:ext>
          </a:extLst>
        </xdr:cNvPr>
        <xdr:cNvSpPr/>
      </xdr:nvSpPr>
      <xdr:spPr>
        <a:xfrm>
          <a:off x="4657725" y="7943850"/>
          <a:ext cx="2381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L49"/>
  <sheetViews>
    <sheetView showGridLines="0" topLeftCell="A25" workbookViewId="0">
      <selection activeCell="D37" sqref="D37"/>
    </sheetView>
  </sheetViews>
  <sheetFormatPr defaultRowHeight="15"/>
  <cols>
    <col min="1" max="1" width="1.85546875" customWidth="1"/>
    <col min="2" max="2" width="11" style="44" customWidth="1"/>
    <col min="3" max="3" width="14.28515625" style="44" customWidth="1"/>
    <col min="4" max="4" width="16" style="44" customWidth="1"/>
    <col min="5" max="5" width="15.7109375" style="45" customWidth="1"/>
    <col min="6" max="6" width="14.85546875" style="44" customWidth="1"/>
    <col min="7" max="7" width="15.140625" style="44" customWidth="1"/>
    <col min="8" max="8" width="6.85546875" style="44" customWidth="1"/>
    <col min="9" max="9" width="5.85546875" style="44" customWidth="1"/>
    <col min="10" max="10" width="1.85546875" customWidth="1"/>
    <col min="11" max="11" width="9.140625" hidden="1" customWidth="1"/>
    <col min="12" max="12" width="7.5703125" hidden="1" customWidth="1"/>
    <col min="13" max="13" width="9.140625" customWidth="1"/>
  </cols>
  <sheetData>
    <row r="1" spans="1:10" ht="15.75" thickTop="1">
      <c r="A1" s="1"/>
      <c r="B1" s="2"/>
      <c r="C1" s="2"/>
      <c r="D1" s="2"/>
      <c r="E1" s="3"/>
      <c r="F1" s="2"/>
      <c r="G1" s="2"/>
      <c r="H1" s="2"/>
      <c r="I1" s="2"/>
      <c r="J1" s="4"/>
    </row>
    <row r="2" spans="1:10">
      <c r="A2" s="5"/>
      <c r="B2" s="6"/>
      <c r="C2" s="6"/>
      <c r="D2" s="6"/>
      <c r="E2" s="7"/>
      <c r="F2" s="6"/>
      <c r="G2" s="6"/>
      <c r="H2" s="6"/>
      <c r="I2" s="6"/>
      <c r="J2" s="8"/>
    </row>
    <row r="3" spans="1:10">
      <c r="A3" s="5"/>
      <c r="B3" s="6"/>
      <c r="C3" s="6"/>
      <c r="D3" s="6"/>
      <c r="E3" s="7"/>
      <c r="F3" s="6"/>
      <c r="G3" s="6"/>
      <c r="H3" s="6"/>
      <c r="I3" s="6"/>
      <c r="J3" s="8"/>
    </row>
    <row r="4" spans="1:10">
      <c r="A4" s="5"/>
      <c r="B4" s="6"/>
      <c r="C4" s="6"/>
      <c r="D4" s="6"/>
      <c r="E4" s="7"/>
      <c r="F4" s="6"/>
      <c r="G4" s="6"/>
      <c r="H4" s="6"/>
      <c r="I4" s="6"/>
      <c r="J4" s="8"/>
    </row>
    <row r="5" spans="1:10">
      <c r="A5" s="5"/>
      <c r="B5" s="6"/>
      <c r="C5" s="6"/>
      <c r="D5" s="6"/>
      <c r="E5" s="7"/>
      <c r="F5" s="6"/>
      <c r="G5" s="6"/>
      <c r="H5" s="6"/>
      <c r="I5" s="6"/>
      <c r="J5" s="8"/>
    </row>
    <row r="6" spans="1:10">
      <c r="A6" s="5"/>
      <c r="B6" s="6"/>
      <c r="C6" s="6"/>
      <c r="D6" s="6"/>
      <c r="E6" s="7"/>
      <c r="F6" s="6"/>
      <c r="G6" s="6"/>
      <c r="H6" s="6"/>
      <c r="I6" s="6"/>
      <c r="J6" s="8"/>
    </row>
    <row r="7" spans="1:10">
      <c r="A7" s="5"/>
      <c r="B7" s="6"/>
      <c r="C7" s="6"/>
      <c r="D7" s="6"/>
      <c r="E7" s="7"/>
      <c r="F7" s="6"/>
      <c r="G7" s="6"/>
      <c r="H7" s="6"/>
      <c r="I7" s="6"/>
      <c r="J7" s="8"/>
    </row>
    <row r="8" spans="1:10" ht="23.25">
      <c r="A8" s="5"/>
      <c r="B8" s="266" t="s">
        <v>87</v>
      </c>
      <c r="C8" s="266"/>
      <c r="D8" s="266"/>
      <c r="E8" s="266"/>
      <c r="F8" s="266"/>
      <c r="G8" s="266"/>
      <c r="H8" s="266"/>
      <c r="I8" s="266"/>
      <c r="J8" s="8"/>
    </row>
    <row r="9" spans="1:10" ht="24" thickBot="1">
      <c r="A9" s="9"/>
      <c r="B9" s="267" t="s">
        <v>39</v>
      </c>
      <c r="C9" s="267"/>
      <c r="D9" s="267"/>
      <c r="E9" s="267"/>
      <c r="F9" s="267"/>
      <c r="G9" s="267"/>
      <c r="H9" s="267"/>
      <c r="I9" s="267"/>
      <c r="J9" s="10"/>
    </row>
    <row r="10" spans="1:10" ht="15.75" thickTop="1">
      <c r="A10" s="5"/>
      <c r="B10" s="6"/>
      <c r="C10" s="6"/>
      <c r="D10" s="6"/>
      <c r="E10" s="7"/>
      <c r="F10" s="6"/>
      <c r="G10" s="6"/>
      <c r="H10" s="6"/>
      <c r="I10" s="6"/>
      <c r="J10" s="8"/>
    </row>
    <row r="11" spans="1:10" ht="18">
      <c r="A11" s="5"/>
      <c r="B11" s="6"/>
      <c r="C11" s="11" t="s">
        <v>0</v>
      </c>
      <c r="D11" s="125" t="s">
        <v>40</v>
      </c>
      <c r="E11" s="13"/>
      <c r="F11" s="6"/>
      <c r="G11" s="6"/>
      <c r="H11" s="6"/>
      <c r="I11" s="6"/>
      <c r="J11" s="8"/>
    </row>
    <row r="12" spans="1:10">
      <c r="A12" s="5"/>
      <c r="B12" s="6"/>
      <c r="C12" s="74"/>
      <c r="D12" s="125" t="s">
        <v>113</v>
      </c>
      <c r="E12" s="110"/>
      <c r="F12" s="77"/>
      <c r="G12" s="77"/>
      <c r="H12" s="6"/>
      <c r="I12" s="6"/>
      <c r="J12" s="8"/>
    </row>
    <row r="13" spans="1:10">
      <c r="A13" s="5"/>
      <c r="B13" s="6"/>
      <c r="C13" s="74"/>
      <c r="D13" s="125" t="s">
        <v>77</v>
      </c>
      <c r="E13" s="111"/>
      <c r="F13" s="77"/>
      <c r="G13" s="77"/>
      <c r="H13" s="6"/>
      <c r="I13" s="6"/>
      <c r="J13" s="8"/>
    </row>
    <row r="14" spans="1:10">
      <c r="A14" s="5"/>
      <c r="B14" s="6"/>
      <c r="C14" s="74"/>
      <c r="D14" s="125" t="s">
        <v>78</v>
      </c>
      <c r="E14" s="111"/>
      <c r="F14" s="77"/>
      <c r="G14" s="77"/>
      <c r="H14" s="6"/>
      <c r="I14" s="6"/>
      <c r="J14" s="8"/>
    </row>
    <row r="15" spans="1:10">
      <c r="A15" s="5"/>
      <c r="B15" s="6"/>
      <c r="C15" s="74"/>
      <c r="D15" s="125" t="s">
        <v>79</v>
      </c>
      <c r="E15" s="112"/>
      <c r="F15" s="112"/>
      <c r="G15" s="112"/>
      <c r="H15" s="6"/>
      <c r="I15" s="6"/>
      <c r="J15" s="8"/>
    </row>
    <row r="16" spans="1:10">
      <c r="A16" s="5"/>
      <c r="B16" s="6"/>
      <c r="C16" s="74"/>
      <c r="D16" s="125" t="s">
        <v>80</v>
      </c>
      <c r="E16" s="112"/>
      <c r="F16" s="112"/>
      <c r="G16" s="112"/>
      <c r="H16" s="6"/>
      <c r="I16" s="6"/>
      <c r="J16" s="8"/>
    </row>
    <row r="17" spans="1:12">
      <c r="A17" s="5"/>
      <c r="B17" s="6"/>
      <c r="C17" s="74"/>
      <c r="D17" s="125" t="s">
        <v>114</v>
      </c>
      <c r="E17" s="112"/>
      <c r="F17" s="112"/>
      <c r="G17" s="112"/>
      <c r="H17" s="6"/>
      <c r="I17" s="6"/>
      <c r="J17" s="8"/>
    </row>
    <row r="18" spans="1:12">
      <c r="A18" s="5"/>
      <c r="B18" s="6"/>
      <c r="C18" s="74"/>
      <c r="D18" s="125" t="s">
        <v>41</v>
      </c>
      <c r="E18" s="112"/>
      <c r="F18" s="112"/>
      <c r="G18" s="112"/>
      <c r="H18" s="6"/>
      <c r="I18" s="6"/>
      <c r="J18" s="8"/>
    </row>
    <row r="19" spans="1:12" ht="15" customHeight="1">
      <c r="A19" s="5"/>
      <c r="B19" s="6"/>
      <c r="C19" s="77"/>
      <c r="D19" s="125" t="s">
        <v>42</v>
      </c>
      <c r="E19" s="113"/>
      <c r="F19" s="77"/>
      <c r="G19" s="77"/>
      <c r="H19" s="6"/>
      <c r="I19" s="6"/>
      <c r="J19" s="8"/>
    </row>
    <row r="20" spans="1:12" ht="15" customHeight="1">
      <c r="A20" s="5"/>
      <c r="B20" s="6"/>
      <c r="C20" s="74"/>
      <c r="D20" s="125" t="s">
        <v>43</v>
      </c>
      <c r="E20" s="114"/>
      <c r="F20" s="77"/>
      <c r="G20" s="77"/>
      <c r="H20" s="6"/>
      <c r="I20" s="6"/>
      <c r="J20" s="8"/>
      <c r="L20" s="17">
        <v>0</v>
      </c>
    </row>
    <row r="21" spans="1:12" ht="15" customHeight="1">
      <c r="A21" s="5"/>
      <c r="B21" s="6"/>
      <c r="C21" s="74"/>
      <c r="D21" s="125" t="s">
        <v>50</v>
      </c>
      <c r="E21" s="115"/>
      <c r="F21" s="77"/>
      <c r="G21" s="77"/>
      <c r="H21" s="6"/>
      <c r="I21" s="6"/>
      <c r="J21" s="8"/>
      <c r="L21" s="17">
        <v>0.75</v>
      </c>
    </row>
    <row r="22" spans="1:12" ht="15" customHeight="1">
      <c r="A22" s="5"/>
      <c r="B22" s="6"/>
      <c r="C22" s="74"/>
      <c r="D22" s="125" t="s">
        <v>51</v>
      </c>
      <c r="E22" s="116"/>
      <c r="F22" s="77"/>
      <c r="G22" s="77"/>
      <c r="H22" s="6"/>
      <c r="I22" s="6"/>
      <c r="J22" s="8"/>
      <c r="L22" s="17">
        <v>1</v>
      </c>
    </row>
    <row r="23" spans="1:12" ht="15" customHeight="1">
      <c r="A23" s="5"/>
      <c r="B23" s="6"/>
      <c r="C23" s="77"/>
      <c r="D23" s="125" t="s">
        <v>33</v>
      </c>
      <c r="E23" s="113"/>
      <c r="F23" s="77"/>
      <c r="G23" s="77"/>
      <c r="H23" s="6"/>
      <c r="I23" s="6"/>
      <c r="J23" s="8"/>
      <c r="L23" s="17">
        <v>1.25</v>
      </c>
    </row>
    <row r="24" spans="1:12" ht="15" customHeight="1">
      <c r="A24" s="5"/>
      <c r="B24" s="6"/>
      <c r="C24" s="77"/>
      <c r="D24" s="125" t="s">
        <v>73</v>
      </c>
      <c r="E24" s="113"/>
      <c r="F24" s="77"/>
      <c r="G24" s="77"/>
      <c r="H24" s="6"/>
      <c r="I24" s="6"/>
      <c r="J24" s="8"/>
      <c r="L24" s="17"/>
    </row>
    <row r="25" spans="1:12" ht="15" customHeight="1">
      <c r="A25" s="18"/>
      <c r="B25" s="19"/>
      <c r="C25" s="77"/>
      <c r="D25" s="125" t="s">
        <v>34</v>
      </c>
      <c r="E25" s="77"/>
      <c r="F25" s="77"/>
      <c r="G25" s="77"/>
      <c r="H25" s="20"/>
      <c r="I25" s="20"/>
      <c r="J25" s="8"/>
      <c r="L25" s="17">
        <v>1.5</v>
      </c>
    </row>
    <row r="26" spans="1:12" s="23" customFormat="1" ht="15" customHeight="1">
      <c r="A26" s="18"/>
      <c r="B26" s="21"/>
      <c r="C26" s="122"/>
      <c r="D26" s="125" t="s">
        <v>115</v>
      </c>
      <c r="E26" s="117"/>
      <c r="F26" s="268"/>
      <c r="G26" s="268"/>
      <c r="H26" s="20"/>
      <c r="I26" s="20"/>
      <c r="J26" s="22"/>
      <c r="L26" s="24">
        <v>1.75</v>
      </c>
    </row>
    <row r="27" spans="1:12" s="23" customFormat="1" ht="15" customHeight="1">
      <c r="A27" s="18"/>
      <c r="B27" s="20"/>
      <c r="C27" s="69"/>
      <c r="D27" s="125" t="s">
        <v>116</v>
      </c>
      <c r="E27" s="117"/>
      <c r="F27" s="69"/>
      <c r="G27" s="67"/>
      <c r="H27" s="20"/>
      <c r="I27" s="20"/>
      <c r="J27" s="22"/>
      <c r="L27" s="24">
        <v>2</v>
      </c>
    </row>
    <row r="28" spans="1:12" s="23" customFormat="1" ht="15" customHeight="1">
      <c r="A28" s="25"/>
      <c r="B28" s="26"/>
      <c r="C28" s="118"/>
      <c r="D28" s="125" t="s">
        <v>44</v>
      </c>
      <c r="E28" s="74"/>
      <c r="F28" s="118"/>
      <c r="G28" s="119"/>
      <c r="H28" s="14"/>
      <c r="I28" s="14"/>
      <c r="J28" s="22"/>
      <c r="L28"/>
    </row>
    <row r="29" spans="1:12" s="23" customFormat="1" ht="15" customHeight="1">
      <c r="A29" s="25"/>
      <c r="B29" s="26"/>
      <c r="C29" s="118"/>
      <c r="D29" s="125" t="s">
        <v>35</v>
      </c>
      <c r="E29" s="74"/>
      <c r="F29" s="118"/>
      <c r="G29" s="119"/>
      <c r="H29" s="14"/>
      <c r="I29" s="14"/>
      <c r="J29" s="22"/>
      <c r="L29"/>
    </row>
    <row r="30" spans="1:12" s="30" customFormat="1" ht="15" customHeight="1">
      <c r="A30" s="5"/>
      <c r="B30" s="26"/>
      <c r="C30" s="118"/>
      <c r="D30" s="125" t="s">
        <v>36</v>
      </c>
      <c r="E30" s="77"/>
      <c r="F30" s="118"/>
      <c r="G30" s="86"/>
      <c r="H30" s="6"/>
      <c r="I30" s="6"/>
      <c r="J30" s="29"/>
      <c r="L30"/>
    </row>
    <row r="31" spans="1:12" s="30" customFormat="1" ht="15" customHeight="1">
      <c r="A31" s="5"/>
      <c r="B31" s="182"/>
      <c r="C31" s="118"/>
      <c r="D31" s="125" t="s">
        <v>68</v>
      </c>
      <c r="E31" s="77"/>
      <c r="F31" s="118"/>
      <c r="G31" s="86"/>
      <c r="H31" s="6"/>
      <c r="I31" s="6"/>
      <c r="J31" s="29"/>
      <c r="L31"/>
    </row>
    <row r="32" spans="1:12" s="30" customFormat="1" ht="15" customHeight="1">
      <c r="A32" s="5"/>
      <c r="B32" s="182"/>
      <c r="C32" s="118"/>
      <c r="D32" s="125" t="s">
        <v>69</v>
      </c>
      <c r="E32" s="77"/>
      <c r="F32" s="118"/>
      <c r="G32" s="86"/>
      <c r="H32" s="6"/>
      <c r="I32" s="6"/>
      <c r="J32" s="29"/>
      <c r="L32"/>
    </row>
    <row r="33" spans="1:10" ht="15" customHeight="1">
      <c r="A33" s="5"/>
      <c r="B33" s="6"/>
      <c r="C33" s="77"/>
      <c r="D33" s="125" t="s">
        <v>45</v>
      </c>
      <c r="E33" s="113"/>
      <c r="F33" s="77"/>
      <c r="G33" s="77"/>
      <c r="H33" s="6"/>
      <c r="I33" s="6"/>
      <c r="J33" s="8"/>
    </row>
    <row r="34" spans="1:10" ht="15" customHeight="1">
      <c r="A34" s="5"/>
      <c r="B34" s="6"/>
      <c r="C34" s="77"/>
      <c r="D34" s="125" t="s">
        <v>65</v>
      </c>
      <c r="E34" s="113"/>
      <c r="F34" s="77"/>
      <c r="G34" s="77"/>
      <c r="H34" s="6"/>
      <c r="I34" s="6"/>
      <c r="J34" s="8"/>
    </row>
    <row r="35" spans="1:10" ht="15" customHeight="1">
      <c r="A35" s="5"/>
      <c r="B35" s="6"/>
      <c r="C35" s="120"/>
      <c r="D35" s="125" t="s">
        <v>37</v>
      </c>
      <c r="E35" s="121"/>
      <c r="F35" s="121"/>
      <c r="G35" s="77"/>
      <c r="H35" s="6"/>
      <c r="I35" s="6"/>
      <c r="J35" s="8"/>
    </row>
    <row r="36" spans="1:10">
      <c r="A36" s="5"/>
      <c r="B36" s="6"/>
      <c r="C36" s="32"/>
      <c r="D36" s="125" t="s">
        <v>38</v>
      </c>
      <c r="E36" s="32"/>
      <c r="F36" s="32"/>
      <c r="G36" s="77"/>
      <c r="H36" s="6"/>
      <c r="I36" s="6"/>
      <c r="J36" s="8"/>
    </row>
    <row r="37" spans="1:10">
      <c r="A37" s="5"/>
      <c r="B37" s="6"/>
      <c r="C37" s="260"/>
      <c r="D37" s="261" t="s">
        <v>134</v>
      </c>
      <c r="E37" s="260"/>
      <c r="F37" s="32"/>
      <c r="G37" s="77"/>
      <c r="H37" s="6"/>
      <c r="I37" s="6"/>
      <c r="J37" s="8"/>
    </row>
    <row r="38" spans="1:10">
      <c r="A38" s="5"/>
      <c r="B38" s="6"/>
      <c r="C38" s="260"/>
      <c r="D38" s="261" t="s">
        <v>133</v>
      </c>
      <c r="E38" s="32"/>
      <c r="F38" s="32"/>
      <c r="G38" s="77"/>
      <c r="H38" s="6"/>
      <c r="I38" s="6"/>
      <c r="J38" s="8"/>
    </row>
    <row r="39" spans="1:10">
      <c r="A39" s="5"/>
      <c r="B39" s="123"/>
      <c r="C39" s="124"/>
      <c r="D39" s="124"/>
      <c r="E39" s="124"/>
      <c r="F39" s="124"/>
      <c r="G39" s="124"/>
      <c r="H39" s="124"/>
      <c r="I39" s="124"/>
      <c r="J39" s="8"/>
    </row>
    <row r="40" spans="1:10" ht="15" customHeight="1">
      <c r="A40" s="5"/>
      <c r="B40" s="264" t="s">
        <v>111</v>
      </c>
      <c r="C40" s="265"/>
      <c r="D40" s="265"/>
      <c r="E40" s="265"/>
      <c r="F40" s="265"/>
      <c r="G40" s="265"/>
      <c r="H40" s="265"/>
      <c r="I40" s="265"/>
      <c r="J40" s="8"/>
    </row>
    <row r="41" spans="1:10">
      <c r="A41" s="5"/>
      <c r="B41" s="265"/>
      <c r="C41" s="265"/>
      <c r="D41" s="265"/>
      <c r="E41" s="265"/>
      <c r="F41" s="265"/>
      <c r="G41" s="265"/>
      <c r="H41" s="265"/>
      <c r="I41" s="265"/>
      <c r="J41" s="8"/>
    </row>
    <row r="42" spans="1:10">
      <c r="A42" s="5"/>
      <c r="B42" s="6"/>
      <c r="C42" s="6"/>
      <c r="D42" s="6"/>
      <c r="E42" s="7"/>
      <c r="F42" s="6"/>
      <c r="G42" s="6"/>
      <c r="H42" s="39"/>
      <c r="I42" s="39"/>
      <c r="J42" s="8"/>
    </row>
    <row r="43" spans="1:10" ht="32.25" customHeight="1">
      <c r="A43" s="5"/>
      <c r="B43" s="6"/>
      <c r="C43" s="6"/>
      <c r="D43" s="6"/>
      <c r="E43" s="7"/>
      <c r="F43" s="6"/>
      <c r="G43" s="6"/>
      <c r="H43" s="39"/>
      <c r="I43" s="39"/>
      <c r="J43" s="8"/>
    </row>
    <row r="44" spans="1:10" ht="18" customHeight="1">
      <c r="A44" s="5"/>
      <c r="B44" s="262" t="s">
        <v>74</v>
      </c>
      <c r="C44" s="262"/>
      <c r="D44" s="262"/>
      <c r="E44" s="262"/>
      <c r="F44" s="262"/>
      <c r="G44" s="262"/>
      <c r="H44" s="262"/>
      <c r="I44" s="262"/>
      <c r="J44" s="8"/>
    </row>
    <row r="45" spans="1:10" ht="18" customHeight="1">
      <c r="A45" s="5"/>
      <c r="B45" s="262"/>
      <c r="C45" s="262"/>
      <c r="D45" s="262"/>
      <c r="E45" s="262"/>
      <c r="F45" s="262"/>
      <c r="G45" s="262"/>
      <c r="H45" s="262"/>
      <c r="I45" s="262"/>
      <c r="J45" s="8"/>
    </row>
    <row r="46" spans="1:10">
      <c r="A46" s="5"/>
      <c r="B46" s="262"/>
      <c r="C46" s="262"/>
      <c r="D46" s="262"/>
      <c r="E46" s="262"/>
      <c r="F46" s="262"/>
      <c r="G46" s="262"/>
      <c r="H46" s="262"/>
      <c r="I46" s="262"/>
      <c r="J46" s="8"/>
    </row>
    <row r="47" spans="1:10" ht="18" customHeight="1">
      <c r="A47" s="5"/>
      <c r="B47" s="262"/>
      <c r="C47" s="262"/>
      <c r="D47" s="262"/>
      <c r="E47" s="262"/>
      <c r="F47" s="262"/>
      <c r="G47" s="262"/>
      <c r="H47" s="262"/>
      <c r="I47" s="262"/>
      <c r="J47" s="8"/>
    </row>
    <row r="48" spans="1:10" ht="18" customHeight="1" thickBot="1">
      <c r="A48" s="9"/>
      <c r="B48" s="263"/>
      <c r="C48" s="263"/>
      <c r="D48" s="263"/>
      <c r="E48" s="263"/>
      <c r="F48" s="263"/>
      <c r="G48" s="263"/>
      <c r="H48" s="263"/>
      <c r="I48" s="263"/>
      <c r="J48" s="10"/>
    </row>
    <row r="49" ht="16.5" customHeight="1" thickTop="1"/>
  </sheetData>
  <sheetProtection algorithmName="SHA-512" hashValue="xerrL4Wrz+8FXCnjpYExzIwcIyogXml1zivWOnLzy0taubKvfblE2bVRME/+m7gqfwWfvXXH1cnY2BhJipfBvA==" saltValue="rhDrSllulYe/9Yl38iDJ+w==" spinCount="100000" sheet="1" objects="1" scenarios="1"/>
  <protectedRanges>
    <protectedRange sqref="E20:E22" name="Range3"/>
    <protectedRange sqref="E20:E22" name="Range1"/>
    <protectedRange sqref="E20:E22" name="Range2"/>
  </protectedRanges>
  <mergeCells count="5">
    <mergeCell ref="B44:I48"/>
    <mergeCell ref="B40:I41"/>
    <mergeCell ref="B8:I8"/>
    <mergeCell ref="B9:I9"/>
    <mergeCell ref="F26:G26"/>
  </mergeCells>
  <dataValidations count="1">
    <dataValidation type="list" showInputMessage="1" showErrorMessage="1" sqref="E22">
      <formula1>$L$20:$L$27</formula1>
    </dataValidation>
  </dataValidations>
  <hyperlinks>
    <hyperlink ref="D36" location="'MDC Specialty Sales Manager'!A1" display="MDC Specialty Sales Manager"/>
    <hyperlink ref="D35" location="'MDC Sales Manager'!A1" display="MDC Sales Manager"/>
    <hyperlink ref="D33" location="'PAC SWAS Spec Sales Mgr'!A1" display="PAC SWAS Specialty Sales Manager/SSMIT"/>
    <hyperlink ref="D30" location="'General Manager'!A1" display="General Manager"/>
    <hyperlink ref="D29" location="'Assistant Store Manager'!A1" display="Assistant Store Manager"/>
    <hyperlink ref="D28" location="'Specialty Manager'!A1" display="Specialty Sales Manager, Connections"/>
    <hyperlink ref="D27" location="'Sales Team Leader (Complex)'!A1" display="Sales Team Leader - Complex"/>
    <hyperlink ref="D26" location="'Sales Consultant (Complex)'!A1" display="Sales Consultant - Complex"/>
    <hyperlink ref="D25" location="'Geek Squad Manager'!A1" display="Geek Squad Manager"/>
    <hyperlink ref="D23" location="'Appliances Supervisor'!A1" display="Appliances Supervisor"/>
    <hyperlink ref="D22" location="DCI!A1" display="DCI"/>
    <hyperlink ref="D21" location="Supervisor!A1" display="Supervisor"/>
    <hyperlink ref="D20" location="'BOL-FEL-HTL'!A1" display="Operations Leader (FEL/BOL/HTL)"/>
    <hyperlink ref="D19" location="'AutotechME Team Leader'!A1" display="Geek Squad Autotech/ME Team Leader"/>
    <hyperlink ref="D18" location="'GS Team Leader '!A1" display="Geek Squad Precinct Team Leader"/>
    <hyperlink ref="D17" location="'Sales Team Leader (NC)'!A1" display="Sales Team Leader - Non Complex"/>
    <hyperlink ref="D12" location="'Sales Assoc (NC)_HRLY'!A1" display="Sales Consultant - NonComplex"/>
    <hyperlink ref="D15" location="'Autotech-HRLY'!A1" display="Autotech (Hourly Estimate)"/>
    <hyperlink ref="D13" location="'Precinct Agent-HRLY'!A1" display="Precinct Agent (Hourly Estimate)"/>
    <hyperlink ref="D31" location="'PAC SWAS CS_ IC Spec'!A1" display="Pac SWAS Customer Service Specialist"/>
    <hyperlink ref="D32" location="'PAC SWAS CS_ IC Spec'!A1" display="Pac SWAS Inventory Control Specialist"/>
    <hyperlink ref="D14" location="'GS Precinct Agent'!A1" display="Precinct Agent (Monthly/Quarterly)"/>
    <hyperlink ref="D24" location="'Appliances_Mobile Supervisor'!A1" display="Mobile Supervisor"/>
    <hyperlink ref="D16" location="'Autotech Agent'!A1" display="Autotech (Monthly/Quarterly)"/>
    <hyperlink ref="D11" location="'Retail Assoc -HRLY'!A1" display="Store Associate"/>
    <hyperlink ref="D37" location="'Vendor Expert (% of target)'!A1" display="VPL Expert (% to target)"/>
    <hyperlink ref="D38" location="'Vendor Expert (tiered ranking)'!A1" display="VPL Expert (tiered ranking)"/>
  </hyperlinks>
  <printOptions horizontalCentered="1" verticalCentered="1"/>
  <pageMargins left="0" right="0" top="0.25" bottom="0.2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R58"/>
  <sheetViews>
    <sheetView showGridLines="0" zoomScaleNormal="100" workbookViewId="0">
      <selection activeCell="E12" sqref="E12"/>
    </sheetView>
  </sheetViews>
  <sheetFormatPr defaultRowHeight="15"/>
  <cols>
    <col min="1" max="1" width="1.7109375" customWidth="1"/>
    <col min="2" max="2" width="13.42578125" style="44" customWidth="1"/>
    <col min="3" max="3" width="14" style="44" customWidth="1"/>
    <col min="4" max="5" width="14.85546875" style="44" customWidth="1"/>
    <col min="6" max="6" width="14.85546875" style="45" customWidth="1"/>
    <col min="7" max="7" width="14.85546875" style="44" customWidth="1"/>
    <col min="8" max="8" width="16.85546875" style="44" customWidth="1"/>
    <col min="9" max="9" width="1.7109375" style="44" customWidth="1"/>
    <col min="10" max="10" width="11.5703125" style="44" customWidth="1"/>
    <col min="11" max="11" width="9" style="44" hidden="1" customWidth="1"/>
    <col min="12" max="13" width="9.140625" style="44" hidden="1" customWidth="1"/>
    <col min="14" max="18" width="9.140625" hidden="1" customWidth="1"/>
  </cols>
  <sheetData>
    <row r="1" spans="1:14">
      <c r="A1" s="46"/>
      <c r="B1" s="47"/>
      <c r="C1" s="47"/>
      <c r="D1" s="47"/>
      <c r="E1" s="47"/>
      <c r="F1" s="47"/>
      <c r="G1" s="48"/>
      <c r="H1" s="47"/>
      <c r="I1" s="49"/>
      <c r="J1" s="6"/>
      <c r="K1" s="6"/>
      <c r="N1" s="50">
        <v>0</v>
      </c>
    </row>
    <row r="2" spans="1:14">
      <c r="A2" s="51"/>
      <c r="B2" s="6"/>
      <c r="C2" s="6"/>
      <c r="D2" s="6"/>
      <c r="E2" s="6"/>
      <c r="F2" s="6"/>
      <c r="G2" s="7"/>
      <c r="H2" s="6"/>
      <c r="I2" s="52"/>
      <c r="J2" s="6"/>
      <c r="K2" s="6"/>
      <c r="N2" s="50">
        <v>0.75</v>
      </c>
    </row>
    <row r="3" spans="1:14" ht="17.25" customHeight="1">
      <c r="A3" s="51"/>
      <c r="B3" s="6"/>
      <c r="C3" s="6"/>
      <c r="D3" s="6"/>
      <c r="E3" s="6"/>
      <c r="F3" s="6"/>
      <c r="G3" s="7"/>
      <c r="H3" s="6"/>
      <c r="I3" s="52"/>
      <c r="J3" s="6"/>
      <c r="K3" s="6"/>
      <c r="N3" s="50">
        <v>1</v>
      </c>
    </row>
    <row r="4" spans="1:14">
      <c r="A4" s="51"/>
      <c r="B4" s="6"/>
      <c r="C4" s="6"/>
      <c r="D4" s="6"/>
      <c r="E4" s="6"/>
      <c r="F4" s="6"/>
      <c r="G4" s="7"/>
      <c r="H4" s="6"/>
      <c r="I4" s="52"/>
      <c r="J4" s="6"/>
      <c r="K4" s="6"/>
      <c r="N4" s="50">
        <v>1.25</v>
      </c>
    </row>
    <row r="5" spans="1:14" ht="24" thickBot="1">
      <c r="A5" s="53"/>
      <c r="B5" s="279" t="s">
        <v>90</v>
      </c>
      <c r="C5" s="279"/>
      <c r="D5" s="279"/>
      <c r="E5" s="279"/>
      <c r="F5" s="279"/>
      <c r="G5" s="279"/>
      <c r="H5" s="279"/>
      <c r="I5" s="54"/>
      <c r="J5" s="55"/>
      <c r="K5" s="55"/>
      <c r="M5" s="50"/>
      <c r="N5" s="50">
        <v>1.5</v>
      </c>
    </row>
    <row r="6" spans="1:14" ht="23.25" customHeight="1">
      <c r="A6" s="51"/>
      <c r="B6" s="12" t="s">
        <v>16</v>
      </c>
      <c r="C6" s="12"/>
      <c r="D6" s="12"/>
      <c r="E6" s="56" t="s">
        <v>46</v>
      </c>
      <c r="F6" s="56"/>
      <c r="G6" s="6"/>
      <c r="H6" s="6"/>
      <c r="I6" s="52"/>
      <c r="J6" s="6"/>
      <c r="K6" s="6"/>
      <c r="M6" s="50"/>
      <c r="N6" s="50">
        <v>1.75</v>
      </c>
    </row>
    <row r="7" spans="1:14">
      <c r="A7" s="51"/>
      <c r="B7" s="57" t="s">
        <v>1</v>
      </c>
      <c r="C7" s="14"/>
      <c r="D7" s="6"/>
      <c r="E7" s="58">
        <v>0.15</v>
      </c>
      <c r="F7" s="58"/>
      <c r="G7" s="59"/>
      <c r="H7" s="59"/>
      <c r="I7" s="60"/>
      <c r="J7" s="59"/>
      <c r="K7" s="59"/>
      <c r="M7" s="50"/>
      <c r="N7" s="50">
        <v>2</v>
      </c>
    </row>
    <row r="8" spans="1:14">
      <c r="A8" s="51"/>
      <c r="B8" s="57" t="s">
        <v>2</v>
      </c>
      <c r="C8" s="14"/>
      <c r="D8" s="6"/>
      <c r="E8" s="61" t="s">
        <v>17</v>
      </c>
      <c r="F8" s="61"/>
      <c r="G8" s="59"/>
      <c r="H8" s="59"/>
      <c r="I8" s="60"/>
      <c r="J8" s="59"/>
      <c r="K8" s="59"/>
      <c r="M8" s="50"/>
    </row>
    <row r="9" spans="1:14">
      <c r="A9" s="51"/>
      <c r="B9" s="57" t="s">
        <v>4</v>
      </c>
      <c r="C9" s="14"/>
      <c r="D9" s="6"/>
      <c r="E9" s="221" t="s">
        <v>88</v>
      </c>
      <c r="F9" s="221"/>
      <c r="G9" s="59"/>
      <c r="H9" s="59"/>
      <c r="I9" s="60"/>
      <c r="J9" s="59"/>
      <c r="K9" s="59"/>
      <c r="M9" s="50"/>
    </row>
    <row r="10" spans="1:14">
      <c r="A10" s="51"/>
      <c r="B10" s="57" t="s">
        <v>18</v>
      </c>
      <c r="C10" s="14"/>
      <c r="D10" s="6"/>
      <c r="E10" s="294" t="s">
        <v>96</v>
      </c>
      <c r="F10" s="294"/>
      <c r="G10" s="294"/>
      <c r="H10" s="294"/>
      <c r="I10" s="295"/>
      <c r="J10" s="62"/>
      <c r="K10" s="62"/>
      <c r="M10" s="50"/>
    </row>
    <row r="11" spans="1:14" s="23" customFormat="1" ht="9" customHeight="1">
      <c r="A11" s="63"/>
      <c r="B11" s="6"/>
      <c r="C11" s="6"/>
      <c r="D11" s="6"/>
      <c r="E11" s="7"/>
      <c r="F11" s="6"/>
      <c r="G11" s="6"/>
      <c r="H11" s="6"/>
      <c r="I11" s="52"/>
      <c r="J11" s="6"/>
      <c r="K11" s="6"/>
      <c r="L11" s="44"/>
    </row>
    <row r="12" spans="1:14" s="30" customFormat="1" ht="15.75">
      <c r="A12" s="64"/>
      <c r="B12" s="65" t="s">
        <v>5</v>
      </c>
      <c r="C12" s="65"/>
      <c r="D12" s="59"/>
      <c r="E12" s="130">
        <v>12</v>
      </c>
      <c r="F12" s="6"/>
      <c r="G12" s="6"/>
      <c r="H12" s="6"/>
      <c r="I12" s="52"/>
      <c r="J12" s="6"/>
      <c r="K12" s="6"/>
      <c r="L12" s="44"/>
    </row>
    <row r="13" spans="1:14" ht="15.75">
      <c r="A13" s="64"/>
      <c r="B13" s="65" t="s">
        <v>6</v>
      </c>
      <c r="C13" s="65"/>
      <c r="D13" s="59"/>
      <c r="E13" s="131">
        <v>40</v>
      </c>
      <c r="F13" s="6"/>
      <c r="G13" s="6"/>
      <c r="H13" s="6"/>
      <c r="I13" s="52"/>
      <c r="J13" s="6"/>
      <c r="K13" s="6"/>
      <c r="L13" s="50">
        <v>0</v>
      </c>
      <c r="M13"/>
    </row>
    <row r="14" spans="1:14" ht="15.75">
      <c r="A14" s="64"/>
      <c r="B14" s="65" t="s">
        <v>19</v>
      </c>
      <c r="C14" s="65"/>
      <c r="D14" s="59"/>
      <c r="E14" s="132">
        <v>1</v>
      </c>
      <c r="F14" s="6"/>
      <c r="G14" s="6"/>
      <c r="H14" s="6"/>
      <c r="I14" s="52"/>
      <c r="J14" s="6"/>
      <c r="K14" s="6"/>
      <c r="L14" s="50">
        <v>1</v>
      </c>
      <c r="M14"/>
    </row>
    <row r="15" spans="1:14" ht="15.75">
      <c r="A15" s="64"/>
      <c r="B15" s="65" t="s">
        <v>56</v>
      </c>
      <c r="C15" s="65"/>
      <c r="D15" s="59"/>
      <c r="E15" s="132">
        <v>0</v>
      </c>
      <c r="F15" s="6"/>
      <c r="G15" s="6"/>
      <c r="H15" s="6"/>
      <c r="I15" s="52"/>
      <c r="J15" s="6"/>
      <c r="K15" s="6"/>
      <c r="L15" s="50">
        <v>2</v>
      </c>
      <c r="M15"/>
    </row>
    <row r="16" spans="1:14" ht="15.75">
      <c r="A16" s="64"/>
      <c r="B16" s="65" t="s">
        <v>20</v>
      </c>
      <c r="C16" s="65"/>
      <c r="D16" s="59"/>
      <c r="E16" s="132">
        <v>1</v>
      </c>
      <c r="F16" s="6"/>
      <c r="G16" s="6"/>
      <c r="H16" s="6"/>
      <c r="I16" s="52"/>
      <c r="J16" s="6"/>
      <c r="K16" s="6"/>
      <c r="M16"/>
    </row>
    <row r="17" spans="1:18" ht="7.5" customHeight="1">
      <c r="A17" s="64"/>
      <c r="B17" s="14"/>
      <c r="C17" s="14"/>
      <c r="D17" s="6"/>
      <c r="E17" s="6"/>
      <c r="F17" s="6"/>
      <c r="G17" s="6"/>
      <c r="H17" s="6"/>
      <c r="I17" s="52"/>
      <c r="J17" s="6"/>
      <c r="K17" s="6"/>
      <c r="M17"/>
    </row>
    <row r="18" spans="1:18" ht="18">
      <c r="A18" s="51"/>
      <c r="B18" s="276" t="s">
        <v>3</v>
      </c>
      <c r="C18" s="276"/>
      <c r="D18" s="276"/>
      <c r="E18" s="276"/>
      <c r="F18" s="276"/>
      <c r="G18" s="276"/>
      <c r="H18" s="276"/>
      <c r="I18" s="66"/>
      <c r="J18" s="67"/>
      <c r="K18" s="67"/>
      <c r="L18" s="50"/>
      <c r="P18" s="68"/>
    </row>
    <row r="19" spans="1:18" ht="15.75">
      <c r="A19" s="51"/>
      <c r="B19" s="275" t="s">
        <v>88</v>
      </c>
      <c r="C19" s="275"/>
      <c r="D19" s="275"/>
      <c r="E19" s="275"/>
      <c r="F19" s="275"/>
      <c r="G19" s="275"/>
      <c r="H19" s="275"/>
      <c r="I19" s="70"/>
      <c r="J19" s="69"/>
      <c r="K19" s="69"/>
      <c r="L19" s="71"/>
    </row>
    <row r="20" spans="1:18" ht="15.75">
      <c r="A20" s="51"/>
      <c r="D20" s="72" t="s">
        <v>9</v>
      </c>
      <c r="E20" s="72"/>
      <c r="F20" s="73">
        <v>0.05</v>
      </c>
      <c r="G20" s="73"/>
      <c r="H20" s="74"/>
      <c r="I20" s="75"/>
      <c r="J20" s="74"/>
      <c r="K20" s="74"/>
    </row>
    <row r="21" spans="1:18" ht="15.75">
      <c r="A21" s="51"/>
      <c r="D21" s="26" t="s">
        <v>10</v>
      </c>
      <c r="E21" s="26"/>
      <c r="F21" s="145">
        <f>F20*E14</f>
        <v>0.05</v>
      </c>
      <c r="G21" s="145"/>
      <c r="H21" s="74"/>
      <c r="I21" s="75"/>
      <c r="J21" s="74"/>
      <c r="K21" s="74"/>
    </row>
    <row r="22" spans="1:18" ht="15.75">
      <c r="A22" s="51"/>
      <c r="D22" s="272" t="s">
        <v>21</v>
      </c>
      <c r="E22" s="277"/>
      <c r="F22" s="76">
        <f>E12*E13*4*E14*F20</f>
        <v>96</v>
      </c>
      <c r="G22" s="145"/>
      <c r="H22" s="77"/>
      <c r="I22" s="78"/>
      <c r="J22" s="77"/>
      <c r="K22" s="77"/>
    </row>
    <row r="23" spans="1:18" ht="8.25" customHeight="1">
      <c r="A23" s="51"/>
      <c r="B23" s="79"/>
      <c r="C23" s="79"/>
      <c r="D23" s="79"/>
      <c r="E23" s="80"/>
      <c r="F23" s="79"/>
      <c r="G23" s="79"/>
      <c r="H23" s="77"/>
      <c r="I23" s="78"/>
      <c r="J23" s="77"/>
      <c r="K23" s="77"/>
    </row>
    <row r="24" spans="1:18" ht="16.5">
      <c r="A24" s="51"/>
      <c r="B24" s="276" t="s">
        <v>22</v>
      </c>
      <c r="C24" s="276"/>
      <c r="D24" s="276"/>
      <c r="E24" s="276"/>
      <c r="F24" s="276"/>
      <c r="G24" s="276"/>
      <c r="H24" s="276"/>
      <c r="I24" s="78"/>
      <c r="J24" s="77"/>
      <c r="K24" s="77"/>
    </row>
    <row r="25" spans="1:18" ht="15.75">
      <c r="A25" s="51"/>
      <c r="B25" s="275" t="s">
        <v>57</v>
      </c>
      <c r="C25" s="275"/>
      <c r="D25" s="275"/>
      <c r="E25" s="275"/>
      <c r="F25" s="275"/>
      <c r="G25" s="275"/>
      <c r="H25" s="275"/>
      <c r="I25" s="52"/>
      <c r="J25" s="6"/>
      <c r="K25" s="6"/>
      <c r="Q25" t="s">
        <v>23</v>
      </c>
      <c r="R25" t="s">
        <v>24</v>
      </c>
    </row>
    <row r="26" spans="1:18" ht="15.75">
      <c r="A26" s="51"/>
      <c r="B26" s="21"/>
      <c r="C26" s="21"/>
      <c r="D26" s="81" t="s">
        <v>25</v>
      </c>
      <c r="E26" s="82" t="s">
        <v>26</v>
      </c>
      <c r="F26" s="83" t="s">
        <v>27</v>
      </c>
      <c r="G26" s="82" t="s">
        <v>24</v>
      </c>
      <c r="H26" s="6"/>
      <c r="I26" s="52"/>
      <c r="J26" s="6"/>
      <c r="K26" s="6"/>
      <c r="Q26">
        <f>E12*E13*12*E16*E33</f>
        <v>288</v>
      </c>
      <c r="R26">
        <f>E12*E13*13*E16*G33</f>
        <v>312</v>
      </c>
    </row>
    <row r="27" spans="1:18">
      <c r="A27" s="51"/>
      <c r="B27" s="72" t="s">
        <v>9</v>
      </c>
      <c r="C27" s="72"/>
      <c r="D27" s="84">
        <v>0.04</v>
      </c>
      <c r="E27" s="84">
        <v>0.04</v>
      </c>
      <c r="F27" s="85">
        <v>0.04</v>
      </c>
      <c r="G27" s="84">
        <v>0.08</v>
      </c>
      <c r="H27" s="6"/>
      <c r="I27" s="52"/>
      <c r="J27" s="6"/>
      <c r="K27" s="6"/>
    </row>
    <row r="28" spans="1:18">
      <c r="A28" s="51"/>
      <c r="B28" s="26" t="s">
        <v>10</v>
      </c>
      <c r="C28" s="26"/>
      <c r="D28" s="142">
        <f>D27*E15</f>
        <v>0</v>
      </c>
      <c r="E28" s="142">
        <f>E27*E15</f>
        <v>0</v>
      </c>
      <c r="F28" s="143">
        <f>F27*E15</f>
        <v>0</v>
      </c>
      <c r="G28" s="142">
        <f>G27*E15</f>
        <v>0</v>
      </c>
      <c r="H28" s="6"/>
      <c r="I28" s="52"/>
      <c r="J28" s="6"/>
      <c r="K28" s="6"/>
    </row>
    <row r="29" spans="1:18" ht="15.75">
      <c r="A29" s="51"/>
      <c r="B29" s="273" t="s">
        <v>59</v>
      </c>
      <c r="C29" s="274"/>
      <c r="D29" s="76">
        <f>E12*E13*13*E15*D27</f>
        <v>0</v>
      </c>
      <c r="E29" s="76">
        <f>E12*E13*13*E15*E27</f>
        <v>0</v>
      </c>
      <c r="F29" s="76">
        <f>E12*E13*13*E15*F27</f>
        <v>0</v>
      </c>
      <c r="G29" s="76">
        <f>E12*E13*13*E15*G27</f>
        <v>0</v>
      </c>
      <c r="H29" s="6"/>
      <c r="I29" s="52"/>
      <c r="J29" s="6"/>
      <c r="K29" s="6"/>
      <c r="Q29" s="144">
        <f>E33*E16</f>
        <v>0.05</v>
      </c>
    </row>
    <row r="30" spans="1:18" ht="6.75" customHeight="1">
      <c r="A30" s="51"/>
      <c r="B30" s="79"/>
      <c r="C30" s="79"/>
      <c r="D30" s="86"/>
      <c r="E30" s="86"/>
      <c r="F30" s="86"/>
      <c r="G30" s="86"/>
      <c r="H30" s="6"/>
      <c r="I30" s="52"/>
      <c r="J30" s="6"/>
      <c r="K30" s="6"/>
    </row>
    <row r="31" spans="1:18" ht="15.75" customHeight="1">
      <c r="A31" s="51"/>
      <c r="B31" s="275" t="s">
        <v>28</v>
      </c>
      <c r="C31" s="275"/>
      <c r="D31" s="275"/>
      <c r="E31" s="275"/>
      <c r="F31" s="275"/>
      <c r="G31" s="275"/>
      <c r="H31" s="275"/>
      <c r="I31" s="52"/>
      <c r="J31" s="6"/>
      <c r="K31" s="6"/>
    </row>
    <row r="32" spans="1:18" ht="15.75">
      <c r="A32" s="51"/>
      <c r="B32" s="21"/>
      <c r="C32" s="21"/>
      <c r="D32" s="87" t="s">
        <v>25</v>
      </c>
      <c r="E32" s="88" t="s">
        <v>26</v>
      </c>
      <c r="F32" s="89" t="s">
        <v>27</v>
      </c>
      <c r="G32" s="88" t="s">
        <v>24</v>
      </c>
      <c r="H32" s="6"/>
      <c r="I32" s="52"/>
      <c r="J32" s="6"/>
      <c r="K32" s="6"/>
    </row>
    <row r="33" spans="1:13">
      <c r="A33" s="51"/>
      <c r="B33" s="72" t="s">
        <v>9</v>
      </c>
      <c r="C33" s="72"/>
      <c r="D33" s="90">
        <v>0.05</v>
      </c>
      <c r="E33" s="90">
        <v>0.05</v>
      </c>
      <c r="F33" s="91">
        <v>0.05</v>
      </c>
      <c r="G33" s="90">
        <v>0.05</v>
      </c>
      <c r="H33" s="6"/>
      <c r="I33" s="52"/>
      <c r="J33" s="6"/>
      <c r="K33" s="6"/>
      <c r="M33" s="26"/>
    </row>
    <row r="34" spans="1:13">
      <c r="A34" s="51"/>
      <c r="B34" s="26" t="s">
        <v>10</v>
      </c>
      <c r="C34" s="26"/>
      <c r="D34" s="144" t="str">
        <f>IF(E15=0,"0%",IF(E15&gt;0, Q29))</f>
        <v>0%</v>
      </c>
      <c r="E34" s="144" t="str">
        <f>IF(E15=0,"0%",IF(E15&gt;0, Q29))</f>
        <v>0%</v>
      </c>
      <c r="F34" s="144" t="str">
        <f>IF(E15=0,"0%",IF(E15&gt;0, Q29))</f>
        <v>0%</v>
      </c>
      <c r="G34" s="144" t="str">
        <f>IF(E15=0,"0%",IF(E15&gt;0, Q29))</f>
        <v>0%</v>
      </c>
      <c r="H34" s="6"/>
      <c r="I34" s="52"/>
      <c r="J34" s="6"/>
      <c r="K34" s="6"/>
      <c r="M34" s="26"/>
    </row>
    <row r="35" spans="1:13" ht="15.75">
      <c r="A35" s="51"/>
      <c r="B35" s="285" t="s">
        <v>29</v>
      </c>
      <c r="C35" s="286"/>
      <c r="D35" s="92" t="str">
        <f>IF(E15=0,"$0.00",IF(E15&gt;0, Q26))</f>
        <v>$0.00</v>
      </c>
      <c r="E35" s="92" t="str">
        <f>IF(E15=0,"$0.00",IF(E15&gt;0, Q26))</f>
        <v>$0.00</v>
      </c>
      <c r="F35" s="92" t="str">
        <f>IF(E15=0,"$0.00",IF(E15&gt;0, Q26))</f>
        <v>$0.00</v>
      </c>
      <c r="G35" s="92" t="str">
        <f>IF(E15=0,"$0.00",IF(E15&gt;0, Q26))</f>
        <v>$0.00</v>
      </c>
      <c r="H35" s="6"/>
      <c r="I35" s="52"/>
      <c r="J35" s="6"/>
      <c r="K35" s="6"/>
      <c r="M35" s="26"/>
    </row>
    <row r="36" spans="1:13">
      <c r="A36" s="51"/>
      <c r="B36" s="278" t="s">
        <v>92</v>
      </c>
      <c r="C36" s="278"/>
      <c r="D36" s="278"/>
      <c r="E36" s="278"/>
      <c r="F36" s="278"/>
      <c r="G36" s="278"/>
      <c r="H36" s="278"/>
      <c r="I36" s="52"/>
      <c r="J36" s="6"/>
      <c r="K36" s="6"/>
      <c r="M36" s="219"/>
    </row>
    <row r="37" spans="1:13">
      <c r="A37" s="51"/>
      <c r="B37" s="278"/>
      <c r="C37" s="278"/>
      <c r="D37" s="278"/>
      <c r="E37" s="278"/>
      <c r="F37" s="278"/>
      <c r="G37" s="278"/>
      <c r="H37" s="278"/>
      <c r="I37" s="52"/>
      <c r="J37" s="6"/>
      <c r="K37" s="6"/>
      <c r="M37" s="219"/>
    </row>
    <row r="38" spans="1:13" ht="8.25" customHeight="1">
      <c r="A38" s="51"/>
      <c r="B38" s="6"/>
      <c r="C38" s="6"/>
      <c r="D38" s="93"/>
      <c r="E38" s="6"/>
      <c r="F38" s="7"/>
      <c r="G38" s="6"/>
      <c r="H38" s="6"/>
      <c r="I38" s="52"/>
      <c r="J38" s="6"/>
      <c r="K38" s="6"/>
      <c r="M38" s="26"/>
    </row>
    <row r="39" spans="1:13" ht="28.5" customHeight="1">
      <c r="A39" s="51"/>
      <c r="B39" s="287" t="s">
        <v>61</v>
      </c>
      <c r="C39" s="288"/>
      <c r="D39" s="288"/>
      <c r="E39" s="288"/>
      <c r="F39" s="289" t="s">
        <v>86</v>
      </c>
      <c r="G39" s="289"/>
      <c r="H39" s="16"/>
      <c r="I39" s="52"/>
      <c r="J39" s="6"/>
      <c r="K39" s="6"/>
      <c r="M39"/>
    </row>
    <row r="40" spans="1:13" ht="12.75" customHeight="1">
      <c r="A40" s="51"/>
      <c r="B40" s="33" t="s">
        <v>12</v>
      </c>
      <c r="C40" s="33" t="s">
        <v>13</v>
      </c>
      <c r="D40" s="33" t="s">
        <v>14</v>
      </c>
      <c r="E40" s="7"/>
      <c r="F40" s="284" t="s">
        <v>94</v>
      </c>
      <c r="G40" s="284"/>
      <c r="H40" s="284"/>
      <c r="I40" s="52"/>
      <c r="J40" s="6"/>
      <c r="K40" s="6"/>
      <c r="L40"/>
      <c r="M40"/>
    </row>
    <row r="41" spans="1:13" ht="12.95" customHeight="1">
      <c r="A41" s="51"/>
      <c r="B41" s="94">
        <v>1.1000000000000001</v>
      </c>
      <c r="C41" s="94" t="s">
        <v>15</v>
      </c>
      <c r="D41" s="95">
        <v>2</v>
      </c>
      <c r="E41" s="7"/>
      <c r="F41" s="284"/>
      <c r="G41" s="284"/>
      <c r="H41" s="284"/>
      <c r="I41" s="52"/>
      <c r="J41" s="6"/>
      <c r="K41" s="6"/>
      <c r="L41"/>
      <c r="M41"/>
    </row>
    <row r="42" spans="1:13" ht="12.95" customHeight="1">
      <c r="A42" s="51"/>
      <c r="B42" s="94">
        <v>1.075</v>
      </c>
      <c r="C42" s="94">
        <v>1.0999000000000001</v>
      </c>
      <c r="D42" s="95">
        <v>1.75</v>
      </c>
      <c r="E42" s="7"/>
      <c r="F42" s="284"/>
      <c r="G42" s="284"/>
      <c r="H42" s="284"/>
      <c r="I42" s="52"/>
      <c r="J42" s="6"/>
      <c r="K42" s="6"/>
      <c r="L42"/>
      <c r="M42"/>
    </row>
    <row r="43" spans="1:13" ht="12.95" customHeight="1">
      <c r="A43" s="51"/>
      <c r="B43" s="94">
        <v>1.05</v>
      </c>
      <c r="C43" s="94">
        <v>1.0749</v>
      </c>
      <c r="D43" s="95">
        <v>1.5</v>
      </c>
      <c r="E43" s="7"/>
      <c r="F43" s="284"/>
      <c r="G43" s="284"/>
      <c r="H43" s="284"/>
      <c r="I43" s="52"/>
      <c r="J43" s="6"/>
      <c r="K43" s="6"/>
      <c r="L43"/>
      <c r="M43"/>
    </row>
    <row r="44" spans="1:13" ht="12.95" customHeight="1">
      <c r="A44" s="51"/>
      <c r="B44" s="94">
        <v>1.0249999999999999</v>
      </c>
      <c r="C44" s="94">
        <v>1.0499000000000001</v>
      </c>
      <c r="D44" s="95">
        <v>1.25</v>
      </c>
      <c r="E44" s="7"/>
      <c r="F44" s="284"/>
      <c r="G44" s="284"/>
      <c r="H44" s="284"/>
      <c r="I44" s="52"/>
      <c r="J44" s="6"/>
      <c r="K44" s="6"/>
      <c r="L44"/>
      <c r="M44"/>
    </row>
    <row r="45" spans="1:13" ht="12.95" customHeight="1">
      <c r="A45" s="51"/>
      <c r="B45" s="96">
        <v>1</v>
      </c>
      <c r="C45" s="96">
        <v>1.0248999999999999</v>
      </c>
      <c r="D45" s="97">
        <v>1</v>
      </c>
      <c r="E45" s="7"/>
      <c r="F45" s="284"/>
      <c r="G45" s="284"/>
      <c r="H45" s="284"/>
      <c r="I45" s="52"/>
      <c r="J45" s="6"/>
      <c r="K45" s="6"/>
      <c r="M45"/>
    </row>
    <row r="46" spans="1:13" ht="12.75" customHeight="1">
      <c r="A46" s="51"/>
      <c r="B46" s="94">
        <v>0.98</v>
      </c>
      <c r="C46" s="94">
        <v>0.99990000000000001</v>
      </c>
      <c r="D46" s="95">
        <v>0.75</v>
      </c>
      <c r="E46" s="7"/>
      <c r="F46" s="284"/>
      <c r="G46" s="284"/>
      <c r="H46" s="284"/>
      <c r="I46" s="52"/>
      <c r="J46" s="6"/>
      <c r="K46" s="6"/>
      <c r="M46"/>
    </row>
    <row r="47" spans="1:13" ht="12.95" customHeight="1">
      <c r="A47" s="51"/>
      <c r="B47" s="6"/>
      <c r="C47" s="6"/>
      <c r="D47" s="6"/>
      <c r="E47" s="6"/>
      <c r="F47" s="284"/>
      <c r="G47" s="284"/>
      <c r="H47" s="284"/>
      <c r="I47" s="52"/>
      <c r="J47" s="6"/>
      <c r="K47" s="6"/>
    </row>
    <row r="48" spans="1:13" ht="12.95" customHeight="1">
      <c r="A48" s="51"/>
      <c r="B48" s="98"/>
      <c r="C48" s="98"/>
      <c r="D48" s="98"/>
      <c r="E48" s="98"/>
      <c r="F48" s="284"/>
      <c r="G48" s="284"/>
      <c r="H48" s="284"/>
      <c r="I48" s="99"/>
      <c r="J48" s="100"/>
      <c r="K48" s="100"/>
    </row>
    <row r="49" spans="1:11" ht="12.95" customHeight="1">
      <c r="A49" s="51"/>
      <c r="B49" s="98"/>
      <c r="C49" s="98"/>
      <c r="D49" s="98"/>
      <c r="E49" s="98"/>
      <c r="F49" s="284"/>
      <c r="G49" s="284"/>
      <c r="H49" s="284"/>
      <c r="I49" s="99"/>
      <c r="J49" s="100"/>
      <c r="K49" s="100"/>
    </row>
    <row r="50" spans="1:11" ht="15" customHeight="1">
      <c r="A50" s="51"/>
      <c r="B50" s="98"/>
      <c r="C50" s="98"/>
      <c r="D50" s="98"/>
      <c r="E50" s="98"/>
      <c r="F50" s="193"/>
      <c r="G50" s="193"/>
      <c r="H50" s="193"/>
      <c r="I50" s="99"/>
      <c r="J50" s="100"/>
      <c r="K50" s="100"/>
    </row>
    <row r="51" spans="1:11" ht="15" customHeight="1">
      <c r="A51" s="51"/>
      <c r="B51" s="100"/>
      <c r="C51" s="100"/>
      <c r="D51" s="100"/>
      <c r="E51" s="100"/>
      <c r="F51" s="269"/>
      <c r="G51" s="269"/>
      <c r="H51" s="269"/>
      <c r="I51" s="99"/>
      <c r="J51" s="100"/>
      <c r="K51" s="100"/>
    </row>
    <row r="52" spans="1:11" ht="12.95" customHeight="1">
      <c r="A52" s="51"/>
      <c r="B52" s="100"/>
      <c r="C52" s="100"/>
      <c r="D52" s="100"/>
      <c r="E52" s="100"/>
      <c r="F52" s="269"/>
      <c r="G52" s="269"/>
      <c r="H52" s="269"/>
      <c r="I52" s="99"/>
      <c r="J52" s="100"/>
      <c r="K52" s="100"/>
    </row>
    <row r="53" spans="1:11" ht="8.25" customHeight="1">
      <c r="A53" s="51"/>
      <c r="B53" s="6"/>
      <c r="C53" s="6"/>
      <c r="D53" s="6"/>
      <c r="E53" s="6"/>
      <c r="F53" s="7"/>
      <c r="G53" s="6"/>
      <c r="H53" s="6"/>
      <c r="I53" s="52"/>
      <c r="J53" s="6"/>
      <c r="K53" s="6"/>
    </row>
    <row r="54" spans="1:11" ht="12.75" customHeight="1">
      <c r="A54" s="51"/>
      <c r="B54" s="270" t="s">
        <v>97</v>
      </c>
      <c r="C54" s="270"/>
      <c r="D54" s="270"/>
      <c r="E54" s="270"/>
      <c r="F54" s="270"/>
      <c r="G54" s="270"/>
      <c r="H54" s="270"/>
      <c r="I54" s="52"/>
      <c r="J54" s="6"/>
      <c r="K54" s="6"/>
    </row>
    <row r="55" spans="1:11" ht="27" customHeight="1" thickBot="1">
      <c r="A55" s="101"/>
      <c r="B55" s="271"/>
      <c r="C55" s="271"/>
      <c r="D55" s="271"/>
      <c r="E55" s="271"/>
      <c r="F55" s="271"/>
      <c r="G55" s="271"/>
      <c r="H55" s="271"/>
      <c r="I55" s="102"/>
      <c r="J55" s="6"/>
      <c r="K55" s="6"/>
    </row>
    <row r="57" spans="1:11">
      <c r="F57" s="98"/>
      <c r="G57" s="98"/>
      <c r="H57" s="98"/>
    </row>
    <row r="58" spans="1:11" ht="15" customHeight="1">
      <c r="B58" s="98"/>
      <c r="C58" s="98"/>
      <c r="D58" s="98"/>
      <c r="E58" s="98"/>
      <c r="F58" s="98"/>
      <c r="G58" s="98"/>
      <c r="H58" s="98"/>
    </row>
  </sheetData>
  <sheetProtection password="CC36" sheet="1" objects="1" scenarios="1" selectLockedCells="1"/>
  <protectedRanges>
    <protectedRange sqref="E12:E16" name="Range1"/>
  </protectedRanges>
  <mergeCells count="16">
    <mergeCell ref="B31:H31"/>
    <mergeCell ref="B29:C29"/>
    <mergeCell ref="B5:H5"/>
    <mergeCell ref="E10:I10"/>
    <mergeCell ref="D22:E22"/>
    <mergeCell ref="B25:H25"/>
    <mergeCell ref="B24:H24"/>
    <mergeCell ref="B18:H18"/>
    <mergeCell ref="B19:H19"/>
    <mergeCell ref="B35:C35"/>
    <mergeCell ref="B39:E39"/>
    <mergeCell ref="F51:H52"/>
    <mergeCell ref="B54:H55"/>
    <mergeCell ref="F39:G39"/>
    <mergeCell ref="F40:H49"/>
    <mergeCell ref="B36:H37"/>
  </mergeCells>
  <dataValidations count="2">
    <dataValidation type="list" allowBlank="1" showInputMessage="1" showErrorMessage="1" sqref="E14:E15">
      <formula1>$N$1:$N$7</formula1>
    </dataValidation>
    <dataValidation type="list" allowBlank="1" showInputMessage="1" showErrorMessage="1" sqref="E16">
      <formula1>$L$13:$L$15</formula1>
    </dataValidation>
  </dataValidations>
  <printOptions horizontalCentered="1" verticalCentered="1"/>
  <pageMargins left="0" right="0" top="0" bottom="0"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R56"/>
  <sheetViews>
    <sheetView showGridLines="0" zoomScaleNormal="100" workbookViewId="0">
      <selection activeCell="E12" sqref="E12"/>
    </sheetView>
  </sheetViews>
  <sheetFormatPr defaultRowHeight="15"/>
  <cols>
    <col min="1" max="1" width="1.7109375" customWidth="1"/>
    <col min="2" max="2" width="13.42578125" style="44" customWidth="1"/>
    <col min="3" max="3" width="14" style="44" customWidth="1"/>
    <col min="4" max="5" width="14.85546875" style="44" customWidth="1"/>
    <col min="6" max="6" width="14.85546875" style="45" customWidth="1"/>
    <col min="7" max="7" width="14.85546875" style="44" customWidth="1"/>
    <col min="8" max="8" width="16.85546875" style="44" bestFit="1" customWidth="1"/>
    <col min="9" max="9" width="1.7109375" style="44" customWidth="1"/>
    <col min="10" max="10" width="11.5703125" style="44" customWidth="1"/>
    <col min="11" max="11" width="9" style="44" hidden="1" customWidth="1"/>
    <col min="12" max="13" width="9.140625" style="44" hidden="1" customWidth="1"/>
    <col min="14" max="18" width="9.140625" hidden="1" customWidth="1"/>
  </cols>
  <sheetData>
    <row r="1" spans="1:14">
      <c r="A1" s="46"/>
      <c r="B1" s="47"/>
      <c r="C1" s="47"/>
      <c r="D1" s="47"/>
      <c r="E1" s="47"/>
      <c r="F1" s="47"/>
      <c r="G1" s="48"/>
      <c r="H1" s="47"/>
      <c r="I1" s="49"/>
      <c r="J1" s="6"/>
      <c r="K1" s="6"/>
      <c r="N1" s="50">
        <v>0</v>
      </c>
    </row>
    <row r="2" spans="1:14">
      <c r="A2" s="51"/>
      <c r="B2" s="6"/>
      <c r="C2" s="6"/>
      <c r="D2" s="6"/>
      <c r="E2" s="6"/>
      <c r="F2" s="6"/>
      <c r="G2" s="7"/>
      <c r="H2" s="6"/>
      <c r="I2" s="52"/>
      <c r="J2" s="6"/>
      <c r="K2" s="6"/>
      <c r="N2" s="50">
        <v>0.75</v>
      </c>
    </row>
    <row r="3" spans="1:14" ht="17.25" customHeight="1">
      <c r="A3" s="51"/>
      <c r="B3" s="6"/>
      <c r="C3" s="6"/>
      <c r="D3" s="6"/>
      <c r="E3" s="6"/>
      <c r="F3" s="6"/>
      <c r="G3" s="7"/>
      <c r="H3" s="6"/>
      <c r="I3" s="52"/>
      <c r="J3" s="6"/>
      <c r="K3" s="6"/>
      <c r="N3" s="50">
        <v>1</v>
      </c>
    </row>
    <row r="4" spans="1:14">
      <c r="A4" s="51"/>
      <c r="B4" s="6"/>
      <c r="C4" s="6"/>
      <c r="D4" s="6"/>
      <c r="E4" s="6"/>
      <c r="F4" s="6"/>
      <c r="G4" s="7"/>
      <c r="H4" s="6"/>
      <c r="I4" s="52"/>
      <c r="J4" s="6"/>
      <c r="K4" s="6"/>
      <c r="N4" s="50">
        <v>1.25</v>
      </c>
    </row>
    <row r="5" spans="1:14" ht="24" thickBot="1">
      <c r="A5" s="53"/>
      <c r="B5" s="279" t="s">
        <v>90</v>
      </c>
      <c r="C5" s="279"/>
      <c r="D5" s="279"/>
      <c r="E5" s="279"/>
      <c r="F5" s="279"/>
      <c r="G5" s="279"/>
      <c r="H5" s="279"/>
      <c r="I5" s="54"/>
      <c r="J5" s="55"/>
      <c r="K5" s="55"/>
      <c r="M5" s="50"/>
      <c r="N5" s="50">
        <v>1.5</v>
      </c>
    </row>
    <row r="6" spans="1:14" ht="23.25" customHeight="1">
      <c r="A6" s="51"/>
      <c r="B6" s="12" t="s">
        <v>16</v>
      </c>
      <c r="C6" s="12"/>
      <c r="D6" s="12"/>
      <c r="E6" s="56" t="s">
        <v>34</v>
      </c>
      <c r="F6" s="56"/>
      <c r="G6" s="6"/>
      <c r="H6" s="6"/>
      <c r="I6" s="52"/>
      <c r="J6" s="6"/>
      <c r="K6" s="6"/>
      <c r="M6" s="50"/>
      <c r="N6" s="50">
        <v>1.75</v>
      </c>
    </row>
    <row r="7" spans="1:14">
      <c r="A7" s="51"/>
      <c r="B7" s="57" t="s">
        <v>1</v>
      </c>
      <c r="C7" s="14"/>
      <c r="D7" s="6"/>
      <c r="E7" s="58">
        <v>0.15</v>
      </c>
      <c r="F7" s="58"/>
      <c r="G7" s="59"/>
      <c r="H7" s="59"/>
      <c r="I7" s="60"/>
      <c r="J7" s="59"/>
      <c r="K7" s="59"/>
      <c r="M7" s="50"/>
      <c r="N7" s="50">
        <v>2</v>
      </c>
    </row>
    <row r="8" spans="1:14">
      <c r="A8" s="51"/>
      <c r="B8" s="57" t="s">
        <v>2</v>
      </c>
      <c r="C8" s="14"/>
      <c r="D8" s="6"/>
      <c r="E8" s="61" t="s">
        <v>17</v>
      </c>
      <c r="F8" s="61"/>
      <c r="G8" s="59"/>
      <c r="H8" s="59"/>
      <c r="I8" s="60"/>
      <c r="J8" s="59"/>
      <c r="K8" s="59"/>
      <c r="M8" s="50"/>
    </row>
    <row r="9" spans="1:14">
      <c r="A9" s="51"/>
      <c r="B9" s="57" t="s">
        <v>4</v>
      </c>
      <c r="C9" s="14"/>
      <c r="D9" s="6"/>
      <c r="E9" s="221" t="s">
        <v>88</v>
      </c>
      <c r="F9" s="221"/>
      <c r="G9" s="59"/>
      <c r="H9" s="59"/>
      <c r="I9" s="60"/>
      <c r="J9" s="59"/>
      <c r="K9" s="59"/>
      <c r="M9" s="50"/>
    </row>
    <row r="10" spans="1:14">
      <c r="A10" s="51"/>
      <c r="B10" s="57" t="s">
        <v>18</v>
      </c>
      <c r="C10" s="14"/>
      <c r="D10" s="6"/>
      <c r="E10" s="294" t="s">
        <v>93</v>
      </c>
      <c r="F10" s="294"/>
      <c r="G10" s="294"/>
      <c r="H10" s="294"/>
      <c r="I10" s="295"/>
      <c r="J10" s="62"/>
      <c r="K10" s="62"/>
      <c r="M10" s="50"/>
    </row>
    <row r="11" spans="1:14" s="23" customFormat="1" ht="9" customHeight="1">
      <c r="A11" s="63"/>
      <c r="B11" s="6"/>
      <c r="C11" s="6"/>
      <c r="D11" s="6"/>
      <c r="E11" s="7"/>
      <c r="F11" s="6"/>
      <c r="G11" s="6"/>
      <c r="H11" s="6"/>
      <c r="I11" s="52"/>
      <c r="J11" s="6"/>
      <c r="K11" s="6"/>
      <c r="L11" s="44"/>
    </row>
    <row r="12" spans="1:14" s="30" customFormat="1" ht="15.75">
      <c r="A12" s="64"/>
      <c r="B12" s="65" t="s">
        <v>5</v>
      </c>
      <c r="C12" s="65"/>
      <c r="D12" s="59"/>
      <c r="E12" s="130">
        <v>12</v>
      </c>
      <c r="F12" s="6"/>
      <c r="G12" s="6"/>
      <c r="H12" s="6"/>
      <c r="I12" s="52"/>
      <c r="J12" s="6"/>
      <c r="K12" s="6"/>
      <c r="L12" s="44"/>
    </row>
    <row r="13" spans="1:14" ht="15.75">
      <c r="A13" s="64"/>
      <c r="B13" s="65" t="s">
        <v>6</v>
      </c>
      <c r="C13" s="65"/>
      <c r="D13" s="59"/>
      <c r="E13" s="131">
        <v>33</v>
      </c>
      <c r="F13" s="6"/>
      <c r="G13" s="6"/>
      <c r="H13" s="6"/>
      <c r="I13" s="52"/>
      <c r="J13" s="6"/>
      <c r="K13" s="6"/>
      <c r="L13" s="50">
        <v>0</v>
      </c>
      <c r="M13"/>
    </row>
    <row r="14" spans="1:14" ht="15.75">
      <c r="A14" s="64"/>
      <c r="B14" s="65" t="s">
        <v>19</v>
      </c>
      <c r="C14" s="65"/>
      <c r="D14" s="59"/>
      <c r="E14" s="132">
        <v>1</v>
      </c>
      <c r="F14" s="6"/>
      <c r="G14" s="6"/>
      <c r="H14" s="6"/>
      <c r="I14" s="52"/>
      <c r="J14" s="6"/>
      <c r="K14" s="6"/>
      <c r="L14" s="50">
        <v>1</v>
      </c>
      <c r="M14"/>
    </row>
    <row r="15" spans="1:14" ht="15.75">
      <c r="A15" s="64"/>
      <c r="B15" s="65" t="s">
        <v>56</v>
      </c>
      <c r="C15" s="65"/>
      <c r="D15" s="59"/>
      <c r="E15" s="132">
        <v>0</v>
      </c>
      <c r="F15" s="6"/>
      <c r="G15" s="6"/>
      <c r="H15" s="6"/>
      <c r="I15" s="52"/>
      <c r="J15" s="6"/>
      <c r="K15" s="6"/>
      <c r="L15" s="50">
        <v>2</v>
      </c>
      <c r="M15"/>
    </row>
    <row r="16" spans="1:14" ht="15.75">
      <c r="A16" s="64"/>
      <c r="B16" s="65" t="s">
        <v>20</v>
      </c>
      <c r="C16" s="65"/>
      <c r="D16" s="59"/>
      <c r="E16" s="132">
        <v>1</v>
      </c>
      <c r="F16" s="6"/>
      <c r="G16" s="6"/>
      <c r="H16" s="6"/>
      <c r="I16" s="52"/>
      <c r="J16" s="6"/>
      <c r="K16" s="6"/>
      <c r="M16"/>
    </row>
    <row r="17" spans="1:18" ht="7.5" customHeight="1">
      <c r="A17" s="64"/>
      <c r="B17" s="14"/>
      <c r="C17" s="14"/>
      <c r="D17" s="6"/>
      <c r="E17" s="6"/>
      <c r="F17" s="6"/>
      <c r="G17" s="6"/>
      <c r="H17" s="6"/>
      <c r="I17" s="52"/>
      <c r="J17" s="6"/>
      <c r="K17" s="6"/>
      <c r="M17"/>
    </row>
    <row r="18" spans="1:18" ht="18">
      <c r="A18" s="51"/>
      <c r="B18" s="276" t="s">
        <v>3</v>
      </c>
      <c r="C18" s="276"/>
      <c r="D18" s="276"/>
      <c r="E18" s="276"/>
      <c r="F18" s="276"/>
      <c r="G18" s="276"/>
      <c r="H18" s="276"/>
      <c r="I18" s="66"/>
      <c r="J18" s="67"/>
      <c r="K18" s="67"/>
      <c r="L18" s="50"/>
      <c r="P18" s="68"/>
    </row>
    <row r="19" spans="1:18" ht="15.75">
      <c r="A19" s="51"/>
      <c r="B19" s="275" t="s">
        <v>88</v>
      </c>
      <c r="C19" s="275"/>
      <c r="D19" s="275"/>
      <c r="E19" s="275"/>
      <c r="F19" s="275"/>
      <c r="G19" s="275"/>
      <c r="H19" s="275"/>
      <c r="I19" s="70"/>
      <c r="J19" s="69"/>
      <c r="K19" s="69"/>
      <c r="L19" s="71"/>
    </row>
    <row r="20" spans="1:18" ht="15.75">
      <c r="A20" s="51"/>
      <c r="D20" s="72" t="s">
        <v>9</v>
      </c>
      <c r="E20" s="72"/>
      <c r="F20" s="73">
        <v>0.05</v>
      </c>
      <c r="G20" s="73"/>
      <c r="H20" s="74"/>
      <c r="I20" s="75"/>
      <c r="J20" s="74"/>
      <c r="K20" s="74"/>
    </row>
    <row r="21" spans="1:18" ht="15.75">
      <c r="A21" s="51"/>
      <c r="D21" s="26" t="s">
        <v>10</v>
      </c>
      <c r="E21" s="26"/>
      <c r="F21" s="145">
        <f>F20*E14</f>
        <v>0.05</v>
      </c>
      <c r="G21" s="145"/>
      <c r="H21" s="74"/>
      <c r="I21" s="75"/>
      <c r="J21" s="74"/>
      <c r="K21" s="74"/>
    </row>
    <row r="22" spans="1:18" ht="15.75">
      <c r="A22" s="51"/>
      <c r="D22" s="272" t="s">
        <v>21</v>
      </c>
      <c r="E22" s="277"/>
      <c r="F22" s="76">
        <f>E12*E13*4*E14*F20</f>
        <v>79.2</v>
      </c>
      <c r="G22" s="145"/>
      <c r="H22" s="77"/>
      <c r="I22" s="78"/>
      <c r="J22" s="77"/>
      <c r="K22" s="77"/>
    </row>
    <row r="23" spans="1:18" ht="8.25" customHeight="1">
      <c r="A23" s="51"/>
      <c r="B23" s="79"/>
      <c r="C23" s="79"/>
      <c r="D23" s="79"/>
      <c r="E23" s="80"/>
      <c r="F23" s="79"/>
      <c r="G23" s="79"/>
      <c r="H23" s="77"/>
      <c r="I23" s="78"/>
      <c r="J23" s="77"/>
      <c r="K23" s="77"/>
    </row>
    <row r="24" spans="1:18" ht="16.5">
      <c r="A24" s="51"/>
      <c r="B24" s="276" t="s">
        <v>22</v>
      </c>
      <c r="C24" s="276"/>
      <c r="D24" s="276"/>
      <c r="E24" s="276"/>
      <c r="F24" s="276"/>
      <c r="G24" s="276"/>
      <c r="H24" s="276"/>
      <c r="I24" s="78"/>
      <c r="J24" s="77"/>
      <c r="K24" s="77"/>
    </row>
    <row r="25" spans="1:18" ht="15.75">
      <c r="A25" s="51"/>
      <c r="B25" s="275" t="s">
        <v>57</v>
      </c>
      <c r="C25" s="275"/>
      <c r="D25" s="275"/>
      <c r="E25" s="275"/>
      <c r="F25" s="275"/>
      <c r="G25" s="275"/>
      <c r="H25" s="275"/>
      <c r="I25" s="52"/>
      <c r="J25" s="6"/>
      <c r="K25" s="6"/>
      <c r="Q25" t="s">
        <v>23</v>
      </c>
      <c r="R25" t="s">
        <v>24</v>
      </c>
    </row>
    <row r="26" spans="1:18" ht="15.75">
      <c r="A26" s="51"/>
      <c r="B26" s="21"/>
      <c r="C26" s="21"/>
      <c r="D26" s="81" t="s">
        <v>25</v>
      </c>
      <c r="E26" s="82" t="s">
        <v>26</v>
      </c>
      <c r="F26" s="83" t="s">
        <v>27</v>
      </c>
      <c r="G26" s="82" t="s">
        <v>24</v>
      </c>
      <c r="H26" s="6"/>
      <c r="I26" s="52"/>
      <c r="J26" s="6"/>
      <c r="K26" s="6"/>
      <c r="Q26">
        <f>E12*E13*12*E16*E33</f>
        <v>237.60000000000002</v>
      </c>
      <c r="R26">
        <f>E12*E13*13*E16*G33</f>
        <v>257.40000000000003</v>
      </c>
    </row>
    <row r="27" spans="1:18">
      <c r="A27" s="51"/>
      <c r="B27" s="72" t="s">
        <v>9</v>
      </c>
      <c r="C27" s="72"/>
      <c r="D27" s="84">
        <v>0.04</v>
      </c>
      <c r="E27" s="84">
        <v>0.04</v>
      </c>
      <c r="F27" s="85">
        <v>0.04</v>
      </c>
      <c r="G27" s="84">
        <v>0.08</v>
      </c>
      <c r="H27" s="6"/>
      <c r="I27" s="52"/>
      <c r="J27" s="6"/>
      <c r="K27" s="6"/>
    </row>
    <row r="28" spans="1:18">
      <c r="A28" s="51"/>
      <c r="B28" s="26" t="s">
        <v>10</v>
      </c>
      <c r="C28" s="26"/>
      <c r="D28" s="142">
        <f>D27*E15</f>
        <v>0</v>
      </c>
      <c r="E28" s="142">
        <f>E27*E15</f>
        <v>0</v>
      </c>
      <c r="F28" s="143">
        <f>F27*E15</f>
        <v>0</v>
      </c>
      <c r="G28" s="142">
        <f>G27*E15</f>
        <v>0</v>
      </c>
      <c r="H28" s="6"/>
      <c r="I28" s="52"/>
      <c r="J28" s="6"/>
      <c r="K28" s="6"/>
    </row>
    <row r="29" spans="1:18" ht="15.75">
      <c r="A29" s="51"/>
      <c r="B29" s="273" t="s">
        <v>59</v>
      </c>
      <c r="C29" s="274"/>
      <c r="D29" s="76">
        <f>E12*E13*13*E15*D27</f>
        <v>0</v>
      </c>
      <c r="E29" s="76">
        <f>E12*E13*13*E15*E27</f>
        <v>0</v>
      </c>
      <c r="F29" s="76">
        <f>E12*E13*13*E15*F27</f>
        <v>0</v>
      </c>
      <c r="G29" s="76">
        <f>E12*E13*13*E15*G27</f>
        <v>0</v>
      </c>
      <c r="H29" s="6"/>
      <c r="I29" s="52"/>
      <c r="J29" s="6"/>
      <c r="K29" s="6"/>
      <c r="Q29" s="144">
        <f>D33*E16</f>
        <v>0.05</v>
      </c>
    </row>
    <row r="30" spans="1:18" ht="6.75" customHeight="1">
      <c r="A30" s="51"/>
      <c r="B30" s="79"/>
      <c r="C30" s="79"/>
      <c r="D30" s="86"/>
      <c r="E30" s="86"/>
      <c r="F30" s="86"/>
      <c r="G30" s="86"/>
      <c r="H30" s="6"/>
      <c r="I30" s="52"/>
      <c r="J30" s="6"/>
      <c r="K30" s="6"/>
    </row>
    <row r="31" spans="1:18" ht="15.75" customHeight="1">
      <c r="A31" s="51"/>
      <c r="B31" s="275" t="s">
        <v>28</v>
      </c>
      <c r="C31" s="275"/>
      <c r="D31" s="275"/>
      <c r="E31" s="275"/>
      <c r="F31" s="275"/>
      <c r="G31" s="275"/>
      <c r="H31" s="275"/>
      <c r="I31" s="52"/>
      <c r="J31" s="6"/>
      <c r="K31" s="6"/>
    </row>
    <row r="32" spans="1:18" ht="15.75">
      <c r="A32" s="51"/>
      <c r="B32" s="21"/>
      <c r="C32" s="21"/>
      <c r="D32" s="154" t="s">
        <v>25</v>
      </c>
      <c r="E32" s="88" t="s">
        <v>26</v>
      </c>
      <c r="F32" s="89" t="s">
        <v>27</v>
      </c>
      <c r="G32" s="88" t="s">
        <v>24</v>
      </c>
      <c r="H32" s="6"/>
      <c r="I32" s="52"/>
      <c r="J32" s="6"/>
      <c r="K32" s="6"/>
    </row>
    <row r="33" spans="1:13">
      <c r="A33" s="51"/>
      <c r="B33" s="72" t="s">
        <v>9</v>
      </c>
      <c r="C33" s="72"/>
      <c r="D33" s="155">
        <v>0.05</v>
      </c>
      <c r="E33" s="90">
        <v>0.05</v>
      </c>
      <c r="F33" s="91">
        <v>0.05</v>
      </c>
      <c r="G33" s="90">
        <v>0.05</v>
      </c>
      <c r="H33" s="6"/>
      <c r="I33" s="52"/>
      <c r="J33" s="6"/>
      <c r="K33" s="6"/>
      <c r="M33" s="26"/>
    </row>
    <row r="34" spans="1:13">
      <c r="A34" s="51"/>
      <c r="B34" s="26" t="s">
        <v>10</v>
      </c>
      <c r="C34" s="26"/>
      <c r="D34" s="156" t="str">
        <f>IF(E15=0,"0%",IF(E15&gt;0, Q29))</f>
        <v>0%</v>
      </c>
      <c r="E34" s="144" t="str">
        <f>IF(E15=0,"0%",IF(E15&gt;0, Q29))</f>
        <v>0%</v>
      </c>
      <c r="F34" s="144" t="str">
        <f>IF(E15=0,"0%",IF(E15&gt;0, Q29))</f>
        <v>0%</v>
      </c>
      <c r="G34" s="144" t="str">
        <f>IF(E15=0,"0%",IF(E15&gt;0, Q29))</f>
        <v>0%</v>
      </c>
      <c r="H34" s="6"/>
      <c r="I34" s="52"/>
      <c r="J34" s="6"/>
      <c r="K34" s="6"/>
      <c r="M34" s="26"/>
    </row>
    <row r="35" spans="1:13" ht="15.75">
      <c r="A35" s="51"/>
      <c r="B35" s="285" t="s">
        <v>29</v>
      </c>
      <c r="C35" s="286"/>
      <c r="D35" s="92" t="str">
        <f>IF(E15=0,"$0.00",IF(E15&gt;0, Q26))</f>
        <v>$0.00</v>
      </c>
      <c r="E35" s="92" t="str">
        <f>IF(E15=0,"$0.00",IF(E15&gt;0, Q26))</f>
        <v>$0.00</v>
      </c>
      <c r="F35" s="92" t="str">
        <f>IF(E15=0,"$0.00",IF(E15&gt;0, Q26))</f>
        <v>$0.00</v>
      </c>
      <c r="G35" s="92" t="str">
        <f>IF(E15=0,"$0.00",IF(E15&gt;0, Q26))</f>
        <v>$0.00</v>
      </c>
      <c r="H35" s="6"/>
      <c r="I35" s="52"/>
      <c r="J35" s="6"/>
      <c r="K35" s="6"/>
      <c r="M35" s="26"/>
    </row>
    <row r="36" spans="1:13">
      <c r="A36" s="51"/>
      <c r="B36" s="278" t="s">
        <v>92</v>
      </c>
      <c r="C36" s="278"/>
      <c r="D36" s="278"/>
      <c r="E36" s="278"/>
      <c r="F36" s="278"/>
      <c r="G36" s="278"/>
      <c r="H36" s="278"/>
      <c r="I36" s="52"/>
      <c r="J36" s="6"/>
      <c r="K36" s="6"/>
      <c r="M36" s="219"/>
    </row>
    <row r="37" spans="1:13">
      <c r="A37" s="51"/>
      <c r="B37" s="278"/>
      <c r="C37" s="278"/>
      <c r="D37" s="278"/>
      <c r="E37" s="278"/>
      <c r="F37" s="278"/>
      <c r="G37" s="278"/>
      <c r="H37" s="278"/>
      <c r="I37" s="52"/>
      <c r="J37" s="6"/>
      <c r="K37" s="6"/>
      <c r="M37" s="219"/>
    </row>
    <row r="38" spans="1:13" ht="8.25" customHeight="1">
      <c r="A38" s="51"/>
      <c r="B38" s="6"/>
      <c r="C38" s="6"/>
      <c r="D38" s="93"/>
      <c r="E38" s="6"/>
      <c r="F38" s="7"/>
      <c r="G38" s="6"/>
      <c r="H38" s="6"/>
      <c r="I38" s="52"/>
      <c r="J38" s="6"/>
      <c r="K38" s="6"/>
      <c r="M38" s="26"/>
    </row>
    <row r="39" spans="1:13" ht="28.5" customHeight="1">
      <c r="A39" s="51"/>
      <c r="B39" s="287" t="s">
        <v>83</v>
      </c>
      <c r="C39" s="288"/>
      <c r="D39" s="288"/>
      <c r="E39" s="288"/>
      <c r="F39" s="289" t="s">
        <v>85</v>
      </c>
      <c r="G39" s="289"/>
      <c r="H39" s="16"/>
      <c r="I39" s="52"/>
      <c r="J39" s="6"/>
      <c r="K39" s="6"/>
      <c r="M39"/>
    </row>
    <row r="40" spans="1:13" ht="12.75" customHeight="1">
      <c r="A40" s="51"/>
      <c r="B40" s="33" t="s">
        <v>12</v>
      </c>
      <c r="C40" s="33" t="s">
        <v>13</v>
      </c>
      <c r="D40" s="33" t="s">
        <v>14</v>
      </c>
      <c r="E40" s="7"/>
      <c r="F40" s="284" t="s">
        <v>94</v>
      </c>
      <c r="G40" s="284"/>
      <c r="H40" s="284"/>
      <c r="I40" s="52"/>
      <c r="J40" s="6"/>
      <c r="K40" s="6"/>
      <c r="L40"/>
      <c r="M40"/>
    </row>
    <row r="41" spans="1:13" ht="12.95" customHeight="1">
      <c r="A41" s="51"/>
      <c r="B41" s="94">
        <v>1.1000000000000001</v>
      </c>
      <c r="C41" s="94" t="s">
        <v>15</v>
      </c>
      <c r="D41" s="95">
        <v>2</v>
      </c>
      <c r="E41" s="7"/>
      <c r="F41" s="284"/>
      <c r="G41" s="284"/>
      <c r="H41" s="284"/>
      <c r="I41" s="52"/>
      <c r="J41" s="6"/>
      <c r="K41" s="6"/>
      <c r="L41"/>
      <c r="M41"/>
    </row>
    <row r="42" spans="1:13" ht="12.95" customHeight="1">
      <c r="A42" s="51"/>
      <c r="B42" s="94">
        <v>1.075</v>
      </c>
      <c r="C42" s="94">
        <v>1.0999000000000001</v>
      </c>
      <c r="D42" s="95">
        <v>1.75</v>
      </c>
      <c r="E42" s="7"/>
      <c r="F42" s="284"/>
      <c r="G42" s="284"/>
      <c r="H42" s="284"/>
      <c r="I42" s="52"/>
      <c r="J42" s="6"/>
      <c r="K42" s="6"/>
      <c r="L42"/>
      <c r="M42"/>
    </row>
    <row r="43" spans="1:13" ht="12.95" customHeight="1">
      <c r="A43" s="51"/>
      <c r="B43" s="94">
        <v>1.05</v>
      </c>
      <c r="C43" s="94">
        <v>1.0749</v>
      </c>
      <c r="D43" s="95">
        <v>1.5</v>
      </c>
      <c r="E43" s="7"/>
      <c r="F43" s="284"/>
      <c r="G43" s="284"/>
      <c r="H43" s="284"/>
      <c r="I43" s="52"/>
      <c r="J43" s="6"/>
      <c r="K43" s="6"/>
      <c r="L43"/>
      <c r="M43"/>
    </row>
    <row r="44" spans="1:13" ht="12.95" customHeight="1">
      <c r="A44" s="51"/>
      <c r="B44" s="94">
        <v>1.0249999999999999</v>
      </c>
      <c r="C44" s="94">
        <v>1.0499000000000001</v>
      </c>
      <c r="D44" s="95">
        <v>1.25</v>
      </c>
      <c r="E44" s="7"/>
      <c r="F44" s="284"/>
      <c r="G44" s="284"/>
      <c r="H44" s="284"/>
      <c r="I44" s="52"/>
      <c r="J44" s="6"/>
      <c r="K44" s="6"/>
      <c r="L44"/>
      <c r="M44"/>
    </row>
    <row r="45" spans="1:13" ht="12.95" customHeight="1">
      <c r="A45" s="51"/>
      <c r="B45" s="96">
        <v>1</v>
      </c>
      <c r="C45" s="96">
        <v>1.0248999999999999</v>
      </c>
      <c r="D45" s="97">
        <v>1</v>
      </c>
      <c r="E45" s="7"/>
      <c r="F45" s="284"/>
      <c r="G45" s="284"/>
      <c r="H45" s="284"/>
      <c r="I45" s="52"/>
      <c r="J45" s="6"/>
      <c r="K45" s="6"/>
      <c r="M45"/>
    </row>
    <row r="46" spans="1:13" ht="12.75" customHeight="1">
      <c r="A46" s="51"/>
      <c r="B46" s="94">
        <v>0.98</v>
      </c>
      <c r="C46" s="94">
        <v>0.99990000000000001</v>
      </c>
      <c r="D46" s="95">
        <v>0.75</v>
      </c>
      <c r="E46" s="7"/>
      <c r="F46" s="284"/>
      <c r="G46" s="284"/>
      <c r="H46" s="284"/>
      <c r="I46" s="52"/>
      <c r="J46" s="6"/>
      <c r="K46" s="6"/>
      <c r="M46"/>
    </row>
    <row r="47" spans="1:13" ht="12.95" customHeight="1">
      <c r="A47" s="51"/>
      <c r="B47" s="6"/>
      <c r="C47" s="6"/>
      <c r="D47" s="6"/>
      <c r="E47" s="6"/>
      <c r="F47" s="284"/>
      <c r="G47" s="284"/>
      <c r="H47" s="284"/>
      <c r="I47" s="52"/>
      <c r="J47" s="6"/>
      <c r="K47" s="6"/>
    </row>
    <row r="48" spans="1:13" ht="12.95" customHeight="1">
      <c r="A48" s="51"/>
      <c r="B48" s="98"/>
      <c r="C48" s="98"/>
      <c r="D48" s="98"/>
      <c r="E48" s="98"/>
      <c r="F48" s="284"/>
      <c r="G48" s="284"/>
      <c r="H48" s="284"/>
      <c r="I48" s="99"/>
      <c r="J48" s="100"/>
      <c r="K48" s="100"/>
    </row>
    <row r="49" spans="1:11" ht="15" customHeight="1">
      <c r="A49" s="51"/>
      <c r="B49" s="100"/>
      <c r="C49" s="100"/>
      <c r="D49" s="100"/>
      <c r="E49" s="100"/>
      <c r="F49" s="284"/>
      <c r="G49" s="284"/>
      <c r="H49" s="284"/>
      <c r="I49" s="99"/>
      <c r="J49" s="100"/>
      <c r="K49" s="100"/>
    </row>
    <row r="50" spans="1:11" ht="12.95" customHeight="1">
      <c r="A50" s="51"/>
      <c r="B50" s="100"/>
      <c r="C50" s="100"/>
      <c r="D50" s="100"/>
      <c r="E50" s="100"/>
      <c r="F50" s="193"/>
      <c r="G50" s="193"/>
      <c r="H50" s="193"/>
      <c r="I50" s="99"/>
      <c r="J50" s="100"/>
      <c r="K50" s="100"/>
    </row>
    <row r="51" spans="1:11" ht="8.25" customHeight="1">
      <c r="A51" s="51"/>
      <c r="B51" s="6"/>
      <c r="C51" s="6"/>
      <c r="D51" s="6"/>
      <c r="E51" s="6"/>
      <c r="F51" s="7"/>
      <c r="G51" s="6"/>
      <c r="H51" s="6"/>
      <c r="I51" s="52"/>
      <c r="J51" s="6"/>
      <c r="K51" s="6"/>
    </row>
    <row r="52" spans="1:11" ht="12.75" customHeight="1">
      <c r="A52" s="51"/>
      <c r="B52" s="270" t="s">
        <v>97</v>
      </c>
      <c r="C52" s="270"/>
      <c r="D52" s="270"/>
      <c r="E52" s="270"/>
      <c r="F52" s="270"/>
      <c r="G52" s="270"/>
      <c r="H52" s="270"/>
      <c r="I52" s="52"/>
      <c r="J52" s="6"/>
      <c r="K52" s="6"/>
    </row>
    <row r="53" spans="1:11" ht="27" customHeight="1" thickBot="1">
      <c r="A53" s="101"/>
      <c r="B53" s="271"/>
      <c r="C53" s="271"/>
      <c r="D53" s="271"/>
      <c r="E53" s="271"/>
      <c r="F53" s="271"/>
      <c r="G53" s="271"/>
      <c r="H53" s="271"/>
      <c r="I53" s="102"/>
      <c r="J53" s="6"/>
      <c r="K53" s="6"/>
    </row>
    <row r="55" spans="1:11">
      <c r="F55" s="98"/>
      <c r="G55" s="98"/>
      <c r="H55" s="98"/>
    </row>
    <row r="56" spans="1:11" ht="15" customHeight="1">
      <c r="B56" s="98"/>
      <c r="C56" s="98"/>
      <c r="D56" s="98"/>
      <c r="E56" s="98"/>
      <c r="F56" s="98"/>
      <c r="G56" s="98"/>
      <c r="H56" s="98"/>
    </row>
  </sheetData>
  <sheetProtection password="CC36" sheet="1" objects="1" scenarios="1" selectLockedCells="1"/>
  <protectedRanges>
    <protectedRange sqref="E12:E16" name="Range1"/>
  </protectedRanges>
  <mergeCells count="15">
    <mergeCell ref="B31:H31"/>
    <mergeCell ref="B29:C29"/>
    <mergeCell ref="B5:H5"/>
    <mergeCell ref="E10:I10"/>
    <mergeCell ref="D22:E22"/>
    <mergeCell ref="B18:H18"/>
    <mergeCell ref="B25:H25"/>
    <mergeCell ref="B24:H24"/>
    <mergeCell ref="B19:H19"/>
    <mergeCell ref="B35:C35"/>
    <mergeCell ref="B39:E39"/>
    <mergeCell ref="B52:H53"/>
    <mergeCell ref="F39:G39"/>
    <mergeCell ref="F40:H49"/>
    <mergeCell ref="B36:H37"/>
  </mergeCells>
  <dataValidations count="2">
    <dataValidation type="list" allowBlank="1" showInputMessage="1" showErrorMessage="1" sqref="E16">
      <formula1>$L$13:$L$15</formula1>
    </dataValidation>
    <dataValidation type="list" allowBlank="1" showInputMessage="1" showErrorMessage="1" sqref="E14:E15">
      <formula1>$N$1:$N$7</formula1>
    </dataValidation>
  </dataValidations>
  <printOptions horizontalCentered="1" verticalCentered="1"/>
  <pageMargins left="0" right="0" top="0" bottom="0"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V55"/>
  <sheetViews>
    <sheetView showGridLines="0" zoomScaleNormal="100" workbookViewId="0">
      <selection activeCell="E12" sqref="E12"/>
    </sheetView>
  </sheetViews>
  <sheetFormatPr defaultRowHeight="15"/>
  <cols>
    <col min="1" max="1" width="1.7109375" customWidth="1"/>
    <col min="2" max="2" width="13.42578125" style="44" customWidth="1"/>
    <col min="3" max="3" width="14" style="44" customWidth="1"/>
    <col min="4" max="5" width="14.85546875" style="44" customWidth="1"/>
    <col min="6" max="6" width="14.85546875" style="45" customWidth="1"/>
    <col min="7" max="7" width="14.85546875" style="44" customWidth="1"/>
    <col min="8" max="8" width="16.85546875" style="44" bestFit="1" customWidth="1"/>
    <col min="9" max="9" width="1.7109375" style="44" customWidth="1"/>
    <col min="10" max="10" width="11.5703125" style="44" hidden="1" customWidth="1"/>
    <col min="11" max="11" width="9" style="44" hidden="1" customWidth="1"/>
    <col min="12" max="13" width="9.140625" style="44" hidden="1" customWidth="1"/>
    <col min="14" max="16" width="9.140625" hidden="1" customWidth="1"/>
    <col min="17" max="17" width="9.7109375" hidden="1" customWidth="1"/>
    <col min="18" max="19" width="9.140625" hidden="1" customWidth="1"/>
    <col min="20" max="20" width="9.140625" customWidth="1"/>
  </cols>
  <sheetData>
    <row r="1" spans="1:21">
      <c r="A1" s="46"/>
      <c r="B1" s="47"/>
      <c r="C1" s="47"/>
      <c r="D1" s="47"/>
      <c r="E1" s="47"/>
      <c r="F1" s="47"/>
      <c r="G1" s="48"/>
      <c r="H1" s="47"/>
      <c r="I1" s="49"/>
      <c r="J1" s="6"/>
      <c r="K1" s="6"/>
      <c r="N1" s="50">
        <v>0</v>
      </c>
    </row>
    <row r="2" spans="1:21">
      <c r="A2" s="51"/>
      <c r="B2" s="6"/>
      <c r="C2" s="6"/>
      <c r="D2" s="6"/>
      <c r="E2" s="6"/>
      <c r="F2" s="6"/>
      <c r="G2" s="7"/>
      <c r="H2" s="6"/>
      <c r="I2" s="52"/>
      <c r="J2" s="6"/>
      <c r="K2" s="6"/>
      <c r="N2" s="50">
        <v>0.75</v>
      </c>
    </row>
    <row r="3" spans="1:21" ht="17.25" customHeight="1">
      <c r="A3" s="51"/>
      <c r="B3" s="6"/>
      <c r="C3" s="6"/>
      <c r="D3" s="6"/>
      <c r="E3" s="6"/>
      <c r="F3" s="6"/>
      <c r="G3" s="7"/>
      <c r="H3" s="6"/>
      <c r="I3" s="52"/>
      <c r="J3" s="6"/>
      <c r="K3" s="6"/>
      <c r="N3" s="50">
        <v>1</v>
      </c>
    </row>
    <row r="4" spans="1:21">
      <c r="A4" s="51"/>
      <c r="B4" s="6"/>
      <c r="C4" s="6"/>
      <c r="D4" s="6"/>
      <c r="E4" s="6"/>
      <c r="F4" s="6"/>
      <c r="G4" s="7"/>
      <c r="H4" s="6"/>
      <c r="I4" s="52"/>
      <c r="J4" s="6"/>
      <c r="K4" s="6"/>
      <c r="N4" s="50">
        <v>1.25</v>
      </c>
    </row>
    <row r="5" spans="1:21" ht="24" thickBot="1">
      <c r="A5" s="53"/>
      <c r="B5" s="279" t="s">
        <v>90</v>
      </c>
      <c r="C5" s="279"/>
      <c r="D5" s="279"/>
      <c r="E5" s="279"/>
      <c r="F5" s="279"/>
      <c r="G5" s="279"/>
      <c r="H5" s="279"/>
      <c r="I5" s="54"/>
      <c r="J5" s="55"/>
      <c r="K5" s="55"/>
      <c r="M5" s="50"/>
      <c r="N5" s="50">
        <v>1.5</v>
      </c>
    </row>
    <row r="6" spans="1:21" ht="23.25" customHeight="1">
      <c r="A6" s="51"/>
      <c r="B6" s="12" t="s">
        <v>16</v>
      </c>
      <c r="C6" s="12"/>
      <c r="D6" s="12"/>
      <c r="E6" s="56" t="s">
        <v>35</v>
      </c>
      <c r="F6" s="56"/>
      <c r="G6" s="6"/>
      <c r="H6" s="6"/>
      <c r="I6" s="52"/>
      <c r="J6" s="6"/>
      <c r="K6" s="6"/>
      <c r="M6" s="50"/>
      <c r="N6" s="50">
        <v>1.75</v>
      </c>
    </row>
    <row r="7" spans="1:21">
      <c r="A7" s="51"/>
      <c r="B7" s="57" t="s">
        <v>1</v>
      </c>
      <c r="C7" s="14"/>
      <c r="D7" s="6"/>
      <c r="E7" s="58">
        <v>0.2</v>
      </c>
      <c r="F7" s="58"/>
      <c r="G7" s="59"/>
      <c r="H7" s="59"/>
      <c r="I7" s="60"/>
      <c r="J7" s="59"/>
      <c r="K7" s="59"/>
      <c r="M7" s="50"/>
      <c r="N7" s="50">
        <v>2</v>
      </c>
    </row>
    <row r="8" spans="1:21">
      <c r="A8" s="51"/>
      <c r="B8" s="57" t="s">
        <v>2</v>
      </c>
      <c r="C8" s="14"/>
      <c r="D8" s="6"/>
      <c r="E8" s="61" t="s">
        <v>17</v>
      </c>
      <c r="F8" s="61"/>
      <c r="G8" s="59"/>
      <c r="H8" s="59"/>
      <c r="I8" s="60"/>
      <c r="J8" s="59"/>
      <c r="K8" s="59"/>
      <c r="M8" s="50"/>
    </row>
    <row r="9" spans="1:21">
      <c r="A9" s="51"/>
      <c r="B9" s="57" t="s">
        <v>4</v>
      </c>
      <c r="C9" s="14"/>
      <c r="D9" s="6"/>
      <c r="E9" s="221" t="s">
        <v>88</v>
      </c>
      <c r="F9" s="221"/>
      <c r="G9" s="59"/>
      <c r="H9" s="59"/>
      <c r="I9" s="60"/>
      <c r="J9" s="59"/>
      <c r="K9" s="59"/>
      <c r="M9" s="50"/>
    </row>
    <row r="10" spans="1:21">
      <c r="A10" s="51"/>
      <c r="B10" s="57" t="s">
        <v>18</v>
      </c>
      <c r="C10" s="14"/>
      <c r="D10" s="6"/>
      <c r="E10" s="294" t="s">
        <v>96</v>
      </c>
      <c r="F10" s="294"/>
      <c r="G10" s="294"/>
      <c r="H10" s="294"/>
      <c r="I10" s="295"/>
      <c r="J10" s="62"/>
      <c r="K10" s="62"/>
      <c r="M10" s="50"/>
    </row>
    <row r="11" spans="1:21" s="23" customFormat="1" ht="9" customHeight="1">
      <c r="A11" s="63"/>
      <c r="B11" s="6"/>
      <c r="C11" s="6"/>
      <c r="D11" s="6"/>
      <c r="E11" s="7"/>
      <c r="F11" s="6"/>
      <c r="G11" s="6"/>
      <c r="H11" s="6"/>
      <c r="I11" s="52"/>
      <c r="J11" s="6"/>
      <c r="K11" s="6"/>
      <c r="L11" s="44"/>
    </row>
    <row r="12" spans="1:21" s="30" customFormat="1" ht="15.75">
      <c r="A12" s="64"/>
      <c r="B12" s="65" t="s">
        <v>48</v>
      </c>
      <c r="C12" s="65"/>
      <c r="D12" s="59"/>
      <c r="E12" s="147">
        <v>50000</v>
      </c>
      <c r="F12" s="6"/>
      <c r="G12" s="6"/>
      <c r="H12" s="6"/>
      <c r="I12" s="52"/>
      <c r="J12" s="6"/>
      <c r="K12" s="6"/>
      <c r="L12" s="50">
        <v>0</v>
      </c>
    </row>
    <row r="13" spans="1:21" ht="15.75">
      <c r="A13" s="64"/>
      <c r="B13" s="65" t="s">
        <v>19</v>
      </c>
      <c r="C13" s="65"/>
      <c r="D13" s="59"/>
      <c r="E13" s="132">
        <v>0.75</v>
      </c>
      <c r="F13" s="6"/>
      <c r="G13" s="6"/>
      <c r="H13" s="6"/>
      <c r="I13" s="52"/>
      <c r="J13" s="6"/>
      <c r="K13" s="6"/>
      <c r="L13" s="50">
        <v>1</v>
      </c>
      <c r="M13"/>
    </row>
    <row r="14" spans="1:21" ht="15.75">
      <c r="A14" s="64"/>
      <c r="B14" s="65" t="s">
        <v>56</v>
      </c>
      <c r="C14" s="65"/>
      <c r="D14" s="59"/>
      <c r="E14" s="132">
        <v>0</v>
      </c>
      <c r="F14" s="6"/>
      <c r="G14" s="6"/>
      <c r="H14" s="6"/>
      <c r="I14" s="52"/>
      <c r="J14" s="6"/>
      <c r="K14" s="6"/>
      <c r="L14" s="50">
        <v>2</v>
      </c>
      <c r="M14"/>
    </row>
    <row r="15" spans="1:21" ht="15.75">
      <c r="A15" s="64"/>
      <c r="B15" s="65" t="s">
        <v>20</v>
      </c>
      <c r="C15" s="65"/>
      <c r="D15" s="59"/>
      <c r="E15" s="132">
        <v>1</v>
      </c>
      <c r="F15" s="6"/>
      <c r="G15" s="6"/>
      <c r="H15" s="6"/>
      <c r="I15" s="52"/>
      <c r="J15" s="6"/>
      <c r="K15" s="6"/>
      <c r="M15"/>
    </row>
    <row r="16" spans="1:21" ht="7.5" customHeight="1">
      <c r="A16" s="64"/>
      <c r="B16" s="14"/>
      <c r="C16" s="14"/>
      <c r="D16" s="6"/>
      <c r="E16" s="6"/>
      <c r="F16" s="6"/>
      <c r="G16" s="6"/>
      <c r="H16" s="6"/>
      <c r="I16" s="52"/>
      <c r="J16" s="6"/>
      <c r="K16" s="6"/>
      <c r="M16"/>
      <c r="U16" t="s">
        <v>47</v>
      </c>
    </row>
    <row r="17" spans="1:22" ht="18">
      <c r="A17" s="51"/>
      <c r="B17" s="276" t="s">
        <v>3</v>
      </c>
      <c r="C17" s="276"/>
      <c r="D17" s="276"/>
      <c r="E17" s="276"/>
      <c r="F17" s="276"/>
      <c r="G17" s="276"/>
      <c r="H17" s="276"/>
      <c r="I17" s="66"/>
      <c r="J17" s="67"/>
      <c r="K17" s="67"/>
      <c r="L17" s="50"/>
      <c r="P17" s="68"/>
    </row>
    <row r="18" spans="1:22">
      <c r="A18" s="51"/>
      <c r="B18" s="298" t="s">
        <v>88</v>
      </c>
      <c r="C18" s="298"/>
      <c r="D18" s="298"/>
      <c r="E18" s="298"/>
      <c r="F18" s="298"/>
      <c r="G18" s="298"/>
      <c r="H18" s="298"/>
      <c r="I18" s="70"/>
      <c r="J18" s="69"/>
      <c r="K18" s="69"/>
      <c r="L18" s="71"/>
    </row>
    <row r="19" spans="1:22" ht="15.75">
      <c r="A19" s="51"/>
      <c r="B19" s="72"/>
      <c r="C19" s="72"/>
      <c r="D19" s="137" t="s">
        <v>9</v>
      </c>
      <c r="E19" s="137"/>
      <c r="F19" s="73">
        <v>0.05</v>
      </c>
      <c r="G19" s="149"/>
      <c r="H19" s="74"/>
      <c r="I19" s="75"/>
      <c r="J19" s="74"/>
      <c r="K19" s="74"/>
    </row>
    <row r="20" spans="1:22" ht="15.75">
      <c r="A20" s="51"/>
      <c r="B20" s="26"/>
      <c r="C20" s="26"/>
      <c r="D20" s="140" t="s">
        <v>10</v>
      </c>
      <c r="E20" s="140"/>
      <c r="F20" s="145">
        <f>F19*E13</f>
        <v>3.7500000000000006E-2</v>
      </c>
      <c r="G20" s="150"/>
      <c r="H20" s="74"/>
      <c r="I20" s="75"/>
      <c r="J20" s="74"/>
      <c r="K20" s="74"/>
    </row>
    <row r="21" spans="1:22" ht="15.75" customHeight="1">
      <c r="A21" s="51"/>
      <c r="B21" s="141"/>
      <c r="C21" s="141"/>
      <c r="D21" s="272" t="s">
        <v>21</v>
      </c>
      <c r="E21" s="272"/>
      <c r="F21" s="76">
        <f>F19*(E12/12)*E13</f>
        <v>156.25000000000003</v>
      </c>
      <c r="G21" s="151"/>
      <c r="H21" s="77"/>
      <c r="I21" s="78"/>
      <c r="J21" s="77"/>
      <c r="K21" s="77"/>
    </row>
    <row r="22" spans="1:22" ht="8.25" customHeight="1">
      <c r="A22" s="51"/>
      <c r="B22" s="79"/>
      <c r="C22" s="79"/>
      <c r="D22" s="79"/>
      <c r="E22" s="80"/>
      <c r="F22" s="79"/>
      <c r="G22" s="79"/>
      <c r="H22" s="77"/>
      <c r="I22" s="78"/>
      <c r="J22" s="77"/>
      <c r="K22" s="77"/>
    </row>
    <row r="23" spans="1:22" ht="16.5">
      <c r="A23" s="51"/>
      <c r="B23" s="276" t="s">
        <v>22</v>
      </c>
      <c r="C23" s="276"/>
      <c r="D23" s="276"/>
      <c r="E23" s="276"/>
      <c r="F23" s="276"/>
      <c r="G23" s="276"/>
      <c r="H23" s="276"/>
      <c r="I23" s="78"/>
      <c r="J23" s="77"/>
      <c r="K23" s="77"/>
    </row>
    <row r="24" spans="1:22" ht="15.75">
      <c r="A24" s="51"/>
      <c r="B24" s="275" t="s">
        <v>57</v>
      </c>
      <c r="C24" s="275"/>
      <c r="D24" s="275"/>
      <c r="E24" s="275"/>
      <c r="F24" s="275"/>
      <c r="G24" s="275"/>
      <c r="H24" s="275"/>
      <c r="I24" s="52"/>
      <c r="J24" s="6"/>
      <c r="K24" s="6"/>
      <c r="Q24" t="s">
        <v>23</v>
      </c>
      <c r="R24" t="s">
        <v>24</v>
      </c>
    </row>
    <row r="25" spans="1:22" ht="15.75">
      <c r="A25" s="51"/>
      <c r="B25" s="21"/>
      <c r="C25" s="21"/>
      <c r="D25" s="81" t="s">
        <v>25</v>
      </c>
      <c r="E25" s="82" t="s">
        <v>26</v>
      </c>
      <c r="F25" s="83" t="s">
        <v>27</v>
      </c>
      <c r="G25" s="82" t="s">
        <v>24</v>
      </c>
      <c r="H25" s="6"/>
      <c r="I25" s="52"/>
      <c r="J25" s="6"/>
      <c r="K25" s="6"/>
      <c r="Q25">
        <f>(E12/4)*E15*D32</f>
        <v>625</v>
      </c>
    </row>
    <row r="26" spans="1:22">
      <c r="A26" s="51"/>
      <c r="B26" s="72" t="s">
        <v>9</v>
      </c>
      <c r="C26" s="72"/>
      <c r="D26" s="84">
        <v>0.09</v>
      </c>
      <c r="E26" s="84">
        <v>0.09</v>
      </c>
      <c r="F26" s="85">
        <v>0.09</v>
      </c>
      <c r="G26" s="84">
        <v>0.13</v>
      </c>
      <c r="H26" s="6"/>
      <c r="I26" s="52"/>
      <c r="J26" s="6"/>
      <c r="K26" s="6"/>
    </row>
    <row r="27" spans="1:22">
      <c r="A27" s="51"/>
      <c r="B27" s="26" t="s">
        <v>10</v>
      </c>
      <c r="C27" s="26"/>
      <c r="D27" s="142">
        <f>D26*E14</f>
        <v>0</v>
      </c>
      <c r="E27" s="142">
        <f>E26*E14</f>
        <v>0</v>
      </c>
      <c r="F27" s="143">
        <f>F26*E14</f>
        <v>0</v>
      </c>
      <c r="G27" s="142">
        <f>G26*E14</f>
        <v>0</v>
      </c>
      <c r="H27" s="6"/>
      <c r="I27" s="52"/>
      <c r="J27" s="6"/>
      <c r="K27" s="6"/>
    </row>
    <row r="28" spans="1:22" ht="15.75">
      <c r="A28" s="51"/>
      <c r="B28" s="273" t="s">
        <v>59</v>
      </c>
      <c r="C28" s="274"/>
      <c r="D28" s="76">
        <f>D26*(E12/4)*E14</f>
        <v>0</v>
      </c>
      <c r="E28" s="76">
        <f>(E12/4)*E26*E14</f>
        <v>0</v>
      </c>
      <c r="F28" s="76">
        <f>(E12/4)*F26*E14</f>
        <v>0</v>
      </c>
      <c r="G28" s="76">
        <f>(E12/4)*G26*E14</f>
        <v>0</v>
      </c>
      <c r="H28" s="6"/>
      <c r="I28" s="52"/>
      <c r="J28" s="6"/>
      <c r="K28" s="6"/>
      <c r="Q28" s="144">
        <f>E32*E15</f>
        <v>0.05</v>
      </c>
    </row>
    <row r="29" spans="1:22" ht="6.75" customHeight="1">
      <c r="A29" s="51"/>
      <c r="B29" s="79"/>
      <c r="C29" s="79"/>
      <c r="D29" s="86"/>
      <c r="E29" s="86"/>
      <c r="F29" s="86"/>
      <c r="G29" s="86"/>
      <c r="H29" s="6"/>
      <c r="I29" s="52"/>
      <c r="J29" s="6"/>
      <c r="K29" s="6"/>
    </row>
    <row r="30" spans="1:22" ht="15.75" customHeight="1">
      <c r="A30" s="51"/>
      <c r="B30" s="275" t="s">
        <v>28</v>
      </c>
      <c r="C30" s="275"/>
      <c r="D30" s="275"/>
      <c r="E30" s="275"/>
      <c r="F30" s="275"/>
      <c r="G30" s="275"/>
      <c r="H30" s="275"/>
      <c r="I30" s="52"/>
      <c r="J30" s="6"/>
      <c r="K30" s="6"/>
      <c r="V30" s="148"/>
    </row>
    <row r="31" spans="1:22" ht="15.75">
      <c r="A31" s="51"/>
      <c r="B31" s="21"/>
      <c r="C31" s="21"/>
      <c r="D31" s="87" t="s">
        <v>25</v>
      </c>
      <c r="E31" s="88" t="s">
        <v>26</v>
      </c>
      <c r="F31" s="89" t="s">
        <v>27</v>
      </c>
      <c r="G31" s="88" t="s">
        <v>24</v>
      </c>
      <c r="H31" s="6"/>
      <c r="I31" s="52"/>
      <c r="J31" s="6"/>
      <c r="K31" s="6"/>
    </row>
    <row r="32" spans="1:22">
      <c r="A32" s="51"/>
      <c r="B32" s="72" t="s">
        <v>9</v>
      </c>
      <c r="C32" s="72"/>
      <c r="D32" s="90">
        <v>0.05</v>
      </c>
      <c r="E32" s="90">
        <v>0.05</v>
      </c>
      <c r="F32" s="91">
        <v>0.05</v>
      </c>
      <c r="G32" s="90">
        <v>0.05</v>
      </c>
      <c r="H32" s="6"/>
      <c r="I32" s="52"/>
      <c r="J32" s="6"/>
      <c r="K32" s="6"/>
      <c r="M32" s="26"/>
    </row>
    <row r="33" spans="1:13">
      <c r="A33" s="51"/>
      <c r="B33" s="26" t="s">
        <v>10</v>
      </c>
      <c r="C33" s="26"/>
      <c r="D33" s="144" t="str">
        <f>IF(E14=0,"0%",IF(E14&gt;0, Q28))</f>
        <v>0%</v>
      </c>
      <c r="E33" s="144" t="str">
        <f>IF(E14=0,"0%",IF(E14&gt;0, Q28))</f>
        <v>0%</v>
      </c>
      <c r="F33" s="144" t="str">
        <f>IF(E14=0,"0%",IF(E14&gt;0, Q28))</f>
        <v>0%</v>
      </c>
      <c r="G33" s="144" t="str">
        <f>IF(E14=0,"0%",IF(E14&gt;0, Q28))</f>
        <v>0%</v>
      </c>
      <c r="H33" s="6"/>
      <c r="I33" s="52"/>
      <c r="J33" s="6"/>
      <c r="K33" s="6"/>
      <c r="M33" s="26"/>
    </row>
    <row r="34" spans="1:13" ht="15.75">
      <c r="A34" s="51"/>
      <c r="B34" s="285" t="s">
        <v>29</v>
      </c>
      <c r="C34" s="286"/>
      <c r="D34" s="92" t="str">
        <f>IF(E14=0,"$0.00",IF(E14&gt;0, Q25))</f>
        <v>$0.00</v>
      </c>
      <c r="E34" s="92" t="str">
        <f>IF(E14=0,"$0.00",IF(E14&gt;0, Q25))</f>
        <v>$0.00</v>
      </c>
      <c r="F34" s="92" t="str">
        <f>IF(E14=0,"$0.00",IF(E14&gt;0, Q25))</f>
        <v>$0.00</v>
      </c>
      <c r="G34" s="92" t="str">
        <f>IF(E14=0,"$0.00",IF(E14&gt;0, Q25))</f>
        <v>$0.00</v>
      </c>
      <c r="H34" s="6"/>
      <c r="I34" s="52"/>
      <c r="J34" s="6"/>
      <c r="K34" s="6"/>
      <c r="M34" s="26"/>
    </row>
    <row r="35" spans="1:13">
      <c r="A35" s="51"/>
      <c r="B35" s="278" t="s">
        <v>92</v>
      </c>
      <c r="C35" s="278"/>
      <c r="D35" s="278"/>
      <c r="E35" s="278"/>
      <c r="F35" s="278"/>
      <c r="G35" s="278"/>
      <c r="H35" s="278"/>
      <c r="I35" s="52"/>
      <c r="J35" s="6"/>
      <c r="K35" s="6"/>
      <c r="M35" s="219"/>
    </row>
    <row r="36" spans="1:13">
      <c r="A36" s="51"/>
      <c r="B36" s="278"/>
      <c r="C36" s="278"/>
      <c r="D36" s="278"/>
      <c r="E36" s="278"/>
      <c r="F36" s="278"/>
      <c r="G36" s="278"/>
      <c r="H36" s="278"/>
      <c r="I36" s="52"/>
      <c r="J36" s="6"/>
      <c r="K36" s="6"/>
      <c r="M36" s="219"/>
    </row>
    <row r="37" spans="1:13" ht="8.25" customHeight="1">
      <c r="A37" s="51"/>
      <c r="B37" s="6"/>
      <c r="C37" s="6"/>
      <c r="D37" s="93"/>
      <c r="E37" s="6"/>
      <c r="F37" s="7"/>
      <c r="G37" s="6"/>
      <c r="H37" s="6"/>
      <c r="I37" s="52"/>
      <c r="J37" s="6"/>
      <c r="K37" s="6"/>
      <c r="M37" s="26"/>
    </row>
    <row r="38" spans="1:13" ht="27.75" customHeight="1">
      <c r="A38" s="51"/>
      <c r="B38" s="287" t="s">
        <v>61</v>
      </c>
      <c r="C38" s="288"/>
      <c r="D38" s="288"/>
      <c r="E38" s="288"/>
      <c r="F38" s="289" t="s">
        <v>86</v>
      </c>
      <c r="G38" s="289"/>
      <c r="H38" s="16"/>
      <c r="I38" s="52"/>
      <c r="J38" s="6"/>
      <c r="K38" s="6"/>
      <c r="M38"/>
    </row>
    <row r="39" spans="1:13" ht="12.75" customHeight="1">
      <c r="A39" s="51"/>
      <c r="B39" s="33" t="s">
        <v>12</v>
      </c>
      <c r="C39" s="33" t="s">
        <v>13</v>
      </c>
      <c r="D39" s="33" t="s">
        <v>14</v>
      </c>
      <c r="E39" s="7"/>
      <c r="F39" s="284" t="s">
        <v>94</v>
      </c>
      <c r="G39" s="284"/>
      <c r="H39" s="284"/>
      <c r="I39" s="52"/>
      <c r="J39" s="6"/>
      <c r="K39" s="6"/>
      <c r="L39"/>
      <c r="M39"/>
    </row>
    <row r="40" spans="1:13" ht="12.95" customHeight="1">
      <c r="A40" s="51"/>
      <c r="B40" s="94">
        <v>1.1000000000000001</v>
      </c>
      <c r="C40" s="94" t="s">
        <v>15</v>
      </c>
      <c r="D40" s="95">
        <v>2</v>
      </c>
      <c r="E40" s="7"/>
      <c r="F40" s="284"/>
      <c r="G40" s="284"/>
      <c r="H40" s="284"/>
      <c r="I40" s="52"/>
      <c r="J40" s="6"/>
      <c r="K40" s="6"/>
      <c r="L40"/>
      <c r="M40"/>
    </row>
    <row r="41" spans="1:13" ht="12.95" customHeight="1">
      <c r="A41" s="51"/>
      <c r="B41" s="94">
        <v>1.075</v>
      </c>
      <c r="C41" s="94">
        <v>1.0999000000000001</v>
      </c>
      <c r="D41" s="95">
        <v>1.75</v>
      </c>
      <c r="E41" s="7"/>
      <c r="F41" s="284"/>
      <c r="G41" s="284"/>
      <c r="H41" s="284"/>
      <c r="I41" s="52"/>
      <c r="J41" s="6"/>
      <c r="K41" s="6"/>
      <c r="L41"/>
      <c r="M41"/>
    </row>
    <row r="42" spans="1:13" ht="12.95" customHeight="1">
      <c r="A42" s="51"/>
      <c r="B42" s="94">
        <v>1.05</v>
      </c>
      <c r="C42" s="94">
        <v>1.0749</v>
      </c>
      <c r="D42" s="95">
        <v>1.5</v>
      </c>
      <c r="E42" s="7"/>
      <c r="F42" s="284"/>
      <c r="G42" s="284"/>
      <c r="H42" s="284"/>
      <c r="I42" s="52"/>
      <c r="J42" s="6"/>
      <c r="K42" s="6"/>
      <c r="L42"/>
      <c r="M42"/>
    </row>
    <row r="43" spans="1:13" ht="12.95" customHeight="1">
      <c r="A43" s="51"/>
      <c r="B43" s="94">
        <v>1.0249999999999999</v>
      </c>
      <c r="C43" s="94">
        <v>1.0499000000000001</v>
      </c>
      <c r="D43" s="95">
        <v>1.25</v>
      </c>
      <c r="E43" s="7"/>
      <c r="F43" s="284"/>
      <c r="G43" s="284"/>
      <c r="H43" s="284"/>
      <c r="I43" s="52"/>
      <c r="J43" s="6"/>
      <c r="K43" s="6"/>
      <c r="L43"/>
      <c r="M43"/>
    </row>
    <row r="44" spans="1:13" ht="12.95" customHeight="1">
      <c r="A44" s="51"/>
      <c r="B44" s="96">
        <v>1</v>
      </c>
      <c r="C44" s="96">
        <v>1.0248999999999999</v>
      </c>
      <c r="D44" s="97">
        <v>1</v>
      </c>
      <c r="E44" s="7"/>
      <c r="F44" s="284"/>
      <c r="G44" s="284"/>
      <c r="H44" s="284"/>
      <c r="I44" s="52"/>
      <c r="J44" s="6"/>
      <c r="K44" s="6"/>
      <c r="M44"/>
    </row>
    <row r="45" spans="1:13" ht="12.75" customHeight="1">
      <c r="A45" s="51"/>
      <c r="B45" s="94">
        <v>0.98</v>
      </c>
      <c r="C45" s="94">
        <v>0.99990000000000001</v>
      </c>
      <c r="D45" s="95">
        <v>0.75</v>
      </c>
      <c r="E45" s="7"/>
      <c r="F45" s="284"/>
      <c r="G45" s="284"/>
      <c r="H45" s="284"/>
      <c r="I45" s="52"/>
      <c r="J45" s="6"/>
      <c r="K45" s="6"/>
      <c r="M45"/>
    </row>
    <row r="46" spans="1:13" ht="12.95" customHeight="1">
      <c r="A46" s="51"/>
      <c r="B46" s="6"/>
      <c r="C46" s="6"/>
      <c r="D46" s="6"/>
      <c r="E46" s="6"/>
      <c r="F46" s="284"/>
      <c r="G46" s="284"/>
      <c r="H46" s="284"/>
      <c r="I46" s="52"/>
      <c r="J46" s="6"/>
      <c r="K46" s="6"/>
    </row>
    <row r="47" spans="1:13" ht="12.95" customHeight="1">
      <c r="A47" s="51"/>
      <c r="B47" s="98"/>
      <c r="C47" s="98"/>
      <c r="D47" s="98"/>
      <c r="E47" s="98"/>
      <c r="F47" s="284"/>
      <c r="G47" s="284"/>
      <c r="H47" s="284"/>
      <c r="I47" s="99"/>
      <c r="J47" s="100"/>
      <c r="K47" s="100"/>
    </row>
    <row r="48" spans="1:13" ht="15" customHeight="1">
      <c r="A48" s="51"/>
      <c r="B48" s="100"/>
      <c r="C48" s="100"/>
      <c r="D48" s="100"/>
      <c r="E48" s="100"/>
      <c r="F48" s="284"/>
      <c r="G48" s="284"/>
      <c r="H48" s="284"/>
      <c r="I48" s="99"/>
      <c r="J48" s="100"/>
      <c r="K48" s="100"/>
    </row>
    <row r="49" spans="1:11" ht="12.95" customHeight="1">
      <c r="A49" s="51"/>
      <c r="B49" s="100"/>
      <c r="C49" s="100"/>
      <c r="D49" s="100"/>
      <c r="E49" s="100"/>
      <c r="F49" s="193"/>
      <c r="G49" s="193"/>
      <c r="H49" s="193"/>
      <c r="I49" s="99"/>
      <c r="J49" s="100"/>
      <c r="K49" s="100"/>
    </row>
    <row r="50" spans="1:11" ht="8.25" customHeight="1">
      <c r="A50" s="51"/>
      <c r="B50" s="6"/>
      <c r="C50" s="6"/>
      <c r="D50" s="6"/>
      <c r="E50" s="6"/>
      <c r="F50" s="7"/>
      <c r="G50" s="6"/>
      <c r="H50" s="6"/>
      <c r="I50" s="52"/>
      <c r="J50" s="6"/>
      <c r="K50" s="6"/>
    </row>
    <row r="51" spans="1:11" ht="12.75" customHeight="1">
      <c r="A51" s="51"/>
      <c r="B51" s="270" t="s">
        <v>97</v>
      </c>
      <c r="C51" s="270"/>
      <c r="D51" s="270"/>
      <c r="E51" s="270"/>
      <c r="F51" s="270"/>
      <c r="G51" s="270"/>
      <c r="H51" s="270"/>
      <c r="I51" s="52"/>
      <c r="J51" s="6"/>
      <c r="K51" s="6"/>
    </row>
    <row r="52" spans="1:11" ht="27" customHeight="1" thickBot="1">
      <c r="A52" s="101"/>
      <c r="B52" s="271"/>
      <c r="C52" s="271"/>
      <c r="D52" s="271"/>
      <c r="E52" s="271"/>
      <c r="F52" s="271"/>
      <c r="G52" s="271"/>
      <c r="H52" s="271"/>
      <c r="I52" s="102"/>
      <c r="J52" s="6"/>
      <c r="K52" s="6"/>
    </row>
    <row r="54" spans="1:11">
      <c r="F54" s="98"/>
      <c r="G54" s="98"/>
      <c r="H54" s="98"/>
    </row>
    <row r="55" spans="1:11" ht="15" customHeight="1">
      <c r="B55" s="98"/>
      <c r="C55" s="98"/>
      <c r="D55" s="98"/>
      <c r="E55" s="98"/>
      <c r="F55" s="98"/>
      <c r="G55" s="98"/>
      <c r="H55" s="98"/>
    </row>
  </sheetData>
  <sheetProtection password="CC36" sheet="1" objects="1" scenarios="1" selectLockedCells="1"/>
  <protectedRanges>
    <protectedRange sqref="E12:E15" name="Range1"/>
  </protectedRanges>
  <mergeCells count="15">
    <mergeCell ref="B30:H30"/>
    <mergeCell ref="B28:C28"/>
    <mergeCell ref="B5:H5"/>
    <mergeCell ref="E10:I10"/>
    <mergeCell ref="D21:E21"/>
    <mergeCell ref="B24:H24"/>
    <mergeCell ref="B18:H18"/>
    <mergeCell ref="B23:H23"/>
    <mergeCell ref="B17:H17"/>
    <mergeCell ref="B34:C34"/>
    <mergeCell ref="B38:E38"/>
    <mergeCell ref="B51:H52"/>
    <mergeCell ref="F38:G38"/>
    <mergeCell ref="F39:H48"/>
    <mergeCell ref="B35:H36"/>
  </mergeCells>
  <dataValidations count="2">
    <dataValidation type="list" allowBlank="1" showInputMessage="1" showErrorMessage="1" sqref="E15">
      <formula1>$L$12:$L$14</formula1>
    </dataValidation>
    <dataValidation type="list" allowBlank="1" showInputMessage="1" showErrorMessage="1" sqref="E13:E14">
      <formula1>$N$1:$N$7</formula1>
    </dataValidation>
  </dataValidations>
  <printOptions horizontalCentered="1" verticalCentered="1"/>
  <pageMargins left="0" right="0" top="0" bottom="0"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R55"/>
  <sheetViews>
    <sheetView showGridLines="0" zoomScaleNormal="100" workbookViewId="0">
      <selection activeCell="E12" sqref="E12"/>
    </sheetView>
  </sheetViews>
  <sheetFormatPr defaultRowHeight="15"/>
  <cols>
    <col min="1" max="1" width="1.7109375" customWidth="1"/>
    <col min="2" max="2" width="13.42578125" style="44" customWidth="1"/>
    <col min="3" max="3" width="14" style="44" customWidth="1"/>
    <col min="4" max="5" width="14.85546875" style="44" customWidth="1"/>
    <col min="6" max="6" width="14.85546875" style="45" customWidth="1"/>
    <col min="7" max="7" width="14.85546875" style="44" customWidth="1"/>
    <col min="8" max="8" width="16.85546875" style="44" bestFit="1" customWidth="1"/>
    <col min="9" max="9" width="1.7109375" style="44" customWidth="1"/>
    <col min="10" max="10" width="11.5703125" style="44" hidden="1" customWidth="1"/>
    <col min="11" max="11" width="9" style="44" hidden="1" customWidth="1"/>
    <col min="12" max="13" width="9.140625" style="44" hidden="1" customWidth="1"/>
    <col min="14" max="18" width="9.140625" hidden="1" customWidth="1"/>
    <col min="19" max="19" width="9.140625" customWidth="1"/>
  </cols>
  <sheetData>
    <row r="1" spans="1:14">
      <c r="A1" s="46"/>
      <c r="B1" s="47"/>
      <c r="C1" s="47"/>
      <c r="D1" s="47"/>
      <c r="E1" s="47"/>
      <c r="F1" s="47"/>
      <c r="G1" s="48"/>
      <c r="H1" s="47"/>
      <c r="I1" s="49"/>
      <c r="J1" s="6"/>
      <c r="K1" s="6"/>
      <c r="N1" s="50">
        <v>0</v>
      </c>
    </row>
    <row r="2" spans="1:14">
      <c r="A2" s="51"/>
      <c r="B2" s="6"/>
      <c r="C2" s="6"/>
      <c r="D2" s="6"/>
      <c r="E2" s="6"/>
      <c r="F2" s="6"/>
      <c r="G2" s="7"/>
      <c r="H2" s="6"/>
      <c r="I2" s="52"/>
      <c r="J2" s="6"/>
      <c r="K2" s="6"/>
      <c r="N2" s="50">
        <v>0.75</v>
      </c>
    </row>
    <row r="3" spans="1:14" ht="17.25" customHeight="1">
      <c r="A3" s="51"/>
      <c r="B3" s="6"/>
      <c r="C3" s="6"/>
      <c r="D3" s="6"/>
      <c r="E3" s="6"/>
      <c r="F3" s="6"/>
      <c r="G3" s="7"/>
      <c r="H3" s="6"/>
      <c r="I3" s="52"/>
      <c r="J3" s="6"/>
      <c r="K3" s="6"/>
      <c r="N3" s="50">
        <v>1</v>
      </c>
    </row>
    <row r="4" spans="1:14">
      <c r="A4" s="51"/>
      <c r="B4" s="6"/>
      <c r="C4" s="6"/>
      <c r="D4" s="6"/>
      <c r="E4" s="6"/>
      <c r="F4" s="6"/>
      <c r="G4" s="7"/>
      <c r="H4" s="6"/>
      <c r="I4" s="52"/>
      <c r="J4" s="6"/>
      <c r="K4" s="6"/>
      <c r="N4" s="50">
        <v>1.25</v>
      </c>
    </row>
    <row r="5" spans="1:14" ht="24" thickBot="1">
      <c r="A5" s="53"/>
      <c r="B5" s="279" t="s">
        <v>90</v>
      </c>
      <c r="C5" s="279"/>
      <c r="D5" s="279"/>
      <c r="E5" s="279"/>
      <c r="F5" s="279"/>
      <c r="G5" s="279"/>
      <c r="H5" s="279"/>
      <c r="I5" s="54"/>
      <c r="J5" s="55"/>
      <c r="K5" s="55"/>
      <c r="M5" s="50"/>
      <c r="N5" s="50">
        <v>1.5</v>
      </c>
    </row>
    <row r="6" spans="1:14" ht="23.25" customHeight="1">
      <c r="A6" s="51"/>
      <c r="B6" s="12" t="s">
        <v>16</v>
      </c>
      <c r="C6" s="12"/>
      <c r="D6" s="12"/>
      <c r="E6" s="56" t="s">
        <v>36</v>
      </c>
      <c r="F6" s="56"/>
      <c r="G6" s="6"/>
      <c r="H6" s="6"/>
      <c r="I6" s="52"/>
      <c r="J6" s="6"/>
      <c r="K6" s="6"/>
      <c r="M6" s="50"/>
      <c r="N6" s="50">
        <v>1.75</v>
      </c>
    </row>
    <row r="7" spans="1:14">
      <c r="A7" s="51"/>
      <c r="B7" s="57" t="s">
        <v>1</v>
      </c>
      <c r="C7" s="14"/>
      <c r="D7" s="6"/>
      <c r="E7" s="58">
        <v>0.25</v>
      </c>
      <c r="F7" s="58"/>
      <c r="G7" s="59"/>
      <c r="H7" s="59"/>
      <c r="I7" s="60"/>
      <c r="J7" s="59"/>
      <c r="K7" s="59"/>
      <c r="M7" s="50"/>
      <c r="N7" s="50">
        <v>2</v>
      </c>
    </row>
    <row r="8" spans="1:14">
      <c r="A8" s="51"/>
      <c r="B8" s="57" t="s">
        <v>2</v>
      </c>
      <c r="C8" s="14"/>
      <c r="D8" s="6"/>
      <c r="E8" s="61" t="s">
        <v>17</v>
      </c>
      <c r="F8" s="61"/>
      <c r="G8" s="59"/>
      <c r="H8" s="59"/>
      <c r="I8" s="60"/>
      <c r="J8" s="59"/>
      <c r="K8" s="59"/>
      <c r="M8" s="50"/>
    </row>
    <row r="9" spans="1:14">
      <c r="A9" s="51"/>
      <c r="B9" s="57" t="s">
        <v>4</v>
      </c>
      <c r="C9" s="14"/>
      <c r="D9" s="6"/>
      <c r="E9" s="221" t="s">
        <v>88</v>
      </c>
      <c r="F9" s="221"/>
      <c r="G9" s="59"/>
      <c r="H9" s="59"/>
      <c r="I9" s="60"/>
      <c r="J9" s="59"/>
      <c r="K9" s="59"/>
      <c r="M9" s="50"/>
    </row>
    <row r="10" spans="1:14">
      <c r="A10" s="51"/>
      <c r="B10" s="57" t="s">
        <v>18</v>
      </c>
      <c r="C10" s="14"/>
      <c r="D10" s="6"/>
      <c r="E10" s="294" t="s">
        <v>96</v>
      </c>
      <c r="F10" s="294"/>
      <c r="G10" s="294"/>
      <c r="H10" s="294"/>
      <c r="I10" s="295"/>
      <c r="J10" s="62"/>
      <c r="K10" s="62"/>
      <c r="M10" s="50"/>
    </row>
    <row r="11" spans="1:14" s="23" customFormat="1" ht="9" customHeight="1">
      <c r="A11" s="63"/>
      <c r="B11" s="6"/>
      <c r="C11" s="6"/>
      <c r="D11" s="6"/>
      <c r="E11" s="7"/>
      <c r="F11" s="6"/>
      <c r="G11" s="6"/>
      <c r="H11" s="6"/>
      <c r="I11" s="52"/>
      <c r="J11" s="6"/>
      <c r="K11" s="6"/>
      <c r="L11" s="44"/>
    </row>
    <row r="12" spans="1:14" s="30" customFormat="1" ht="15.75">
      <c r="A12" s="64"/>
      <c r="B12" s="65" t="s">
        <v>48</v>
      </c>
      <c r="C12" s="65"/>
      <c r="D12" s="59"/>
      <c r="E12" s="147">
        <v>50000</v>
      </c>
      <c r="F12" s="6"/>
      <c r="G12" s="6"/>
      <c r="H12" s="6"/>
      <c r="I12" s="52"/>
      <c r="J12" s="6"/>
      <c r="K12" s="6"/>
      <c r="L12" s="50">
        <v>0</v>
      </c>
    </row>
    <row r="13" spans="1:14" ht="15.75">
      <c r="A13" s="64"/>
      <c r="B13" s="65" t="s">
        <v>19</v>
      </c>
      <c r="C13" s="65"/>
      <c r="D13" s="59"/>
      <c r="E13" s="132">
        <v>1</v>
      </c>
      <c r="F13" s="6"/>
      <c r="G13" s="6"/>
      <c r="H13" s="6"/>
      <c r="I13" s="52"/>
      <c r="J13" s="6"/>
      <c r="K13" s="6"/>
      <c r="L13" s="50">
        <v>1</v>
      </c>
      <c r="M13"/>
    </row>
    <row r="14" spans="1:14" ht="15.75">
      <c r="A14" s="64"/>
      <c r="B14" s="65" t="s">
        <v>56</v>
      </c>
      <c r="C14" s="65"/>
      <c r="D14" s="59"/>
      <c r="E14" s="132">
        <v>0</v>
      </c>
      <c r="F14" s="6"/>
      <c r="G14" s="6"/>
      <c r="H14" s="6"/>
      <c r="I14" s="52"/>
      <c r="J14" s="6"/>
      <c r="K14" s="6"/>
      <c r="L14" s="50">
        <v>2</v>
      </c>
      <c r="M14"/>
    </row>
    <row r="15" spans="1:14" ht="15.75">
      <c r="A15" s="64"/>
      <c r="B15" s="65" t="s">
        <v>20</v>
      </c>
      <c r="C15" s="65"/>
      <c r="D15" s="59"/>
      <c r="E15" s="132">
        <v>1</v>
      </c>
      <c r="F15" s="6"/>
      <c r="G15" s="6"/>
      <c r="H15" s="6"/>
      <c r="I15" s="52"/>
      <c r="J15" s="6"/>
      <c r="K15" s="6"/>
      <c r="M15"/>
    </row>
    <row r="16" spans="1:14" ht="7.5" customHeight="1">
      <c r="A16" s="64"/>
      <c r="B16" s="14"/>
      <c r="C16" s="14"/>
      <c r="D16" s="6"/>
      <c r="E16" s="6"/>
      <c r="F16" s="6"/>
      <c r="G16" s="6"/>
      <c r="H16" s="6"/>
      <c r="I16" s="52"/>
      <c r="J16" s="6"/>
      <c r="K16" s="6"/>
      <c r="M16"/>
    </row>
    <row r="17" spans="1:18" ht="18">
      <c r="A17" s="51"/>
      <c r="B17" s="276" t="s">
        <v>3</v>
      </c>
      <c r="C17" s="276"/>
      <c r="D17" s="276"/>
      <c r="E17" s="276"/>
      <c r="F17" s="276"/>
      <c r="G17" s="276"/>
      <c r="H17" s="276"/>
      <c r="I17" s="66"/>
      <c r="J17" s="67"/>
      <c r="K17" s="67"/>
      <c r="L17" s="50"/>
      <c r="P17" s="68"/>
    </row>
    <row r="18" spans="1:18">
      <c r="A18" s="51"/>
      <c r="B18" s="298" t="s">
        <v>88</v>
      </c>
      <c r="C18" s="298"/>
      <c r="D18" s="298"/>
      <c r="E18" s="298"/>
      <c r="F18" s="298"/>
      <c r="G18" s="298"/>
      <c r="H18" s="298"/>
      <c r="I18" s="70"/>
      <c r="J18" s="69"/>
      <c r="K18" s="69"/>
      <c r="L18" s="71"/>
    </row>
    <row r="19" spans="1:18" ht="15.75" customHeight="1">
      <c r="A19" s="51"/>
      <c r="B19" s="137"/>
      <c r="C19" s="137"/>
      <c r="D19" s="137" t="s">
        <v>9</v>
      </c>
      <c r="E19" s="137"/>
      <c r="F19" s="73">
        <v>0.08</v>
      </c>
      <c r="G19" s="149"/>
      <c r="H19" s="74"/>
      <c r="I19" s="75"/>
      <c r="J19" s="74"/>
      <c r="K19" s="74"/>
    </row>
    <row r="20" spans="1:18" ht="15.75">
      <c r="A20" s="51"/>
      <c r="B20" s="140"/>
      <c r="C20" s="140"/>
      <c r="D20" s="140" t="s">
        <v>10</v>
      </c>
      <c r="E20" s="140"/>
      <c r="F20" s="145">
        <f>F19*E13</f>
        <v>0.08</v>
      </c>
      <c r="G20" s="150"/>
      <c r="H20" s="74"/>
      <c r="I20" s="75"/>
      <c r="J20" s="74"/>
      <c r="K20" s="74"/>
    </row>
    <row r="21" spans="1:18" ht="15.75" customHeight="1">
      <c r="A21" s="51"/>
      <c r="B21" s="141"/>
      <c r="C21" s="141"/>
      <c r="D21" s="272" t="s">
        <v>21</v>
      </c>
      <c r="E21" s="272"/>
      <c r="F21" s="76">
        <f>F19*(E12/12)*E13</f>
        <v>333.33333333333337</v>
      </c>
      <c r="G21" s="151"/>
      <c r="H21" s="77"/>
      <c r="I21" s="78"/>
      <c r="J21" s="77"/>
      <c r="K21" s="77"/>
    </row>
    <row r="22" spans="1:18" ht="8.25" customHeight="1">
      <c r="A22" s="51"/>
      <c r="B22" s="79"/>
      <c r="C22" s="79"/>
      <c r="D22" s="79"/>
      <c r="E22" s="80"/>
      <c r="F22" s="79"/>
      <c r="G22" s="79"/>
      <c r="H22" s="77"/>
      <c r="I22" s="78"/>
      <c r="J22" s="77"/>
      <c r="K22" s="77"/>
    </row>
    <row r="23" spans="1:18" ht="16.5">
      <c r="A23" s="51"/>
      <c r="B23" s="276" t="s">
        <v>22</v>
      </c>
      <c r="C23" s="276"/>
      <c r="D23" s="276"/>
      <c r="E23" s="276"/>
      <c r="F23" s="276"/>
      <c r="G23" s="276"/>
      <c r="H23" s="276"/>
      <c r="I23" s="78"/>
      <c r="J23" s="77"/>
      <c r="K23" s="77"/>
    </row>
    <row r="24" spans="1:18" ht="15.75">
      <c r="A24" s="51"/>
      <c r="B24" s="275" t="s">
        <v>57</v>
      </c>
      <c r="C24" s="275"/>
      <c r="D24" s="275"/>
      <c r="E24" s="275"/>
      <c r="F24" s="275"/>
      <c r="G24" s="275"/>
      <c r="H24" s="275"/>
      <c r="I24" s="52"/>
      <c r="J24" s="6"/>
      <c r="K24" s="6"/>
      <c r="Q24" t="s">
        <v>23</v>
      </c>
      <c r="R24" t="s">
        <v>24</v>
      </c>
    </row>
    <row r="25" spans="1:18" ht="15.75">
      <c r="A25" s="51"/>
      <c r="B25" s="21"/>
      <c r="C25" s="21"/>
      <c r="D25" s="81" t="s">
        <v>25</v>
      </c>
      <c r="E25" s="82" t="s">
        <v>26</v>
      </c>
      <c r="F25" s="83" t="s">
        <v>27</v>
      </c>
      <c r="G25" s="82" t="s">
        <v>24</v>
      </c>
      <c r="H25" s="6"/>
      <c r="I25" s="52"/>
      <c r="J25" s="6"/>
      <c r="K25" s="6"/>
      <c r="Q25">
        <f>(E12/4)*E15*D32</f>
        <v>625</v>
      </c>
    </row>
    <row r="26" spans="1:18">
      <c r="A26" s="51"/>
      <c r="B26" s="72" t="s">
        <v>9</v>
      </c>
      <c r="C26" s="72"/>
      <c r="D26" s="84">
        <v>0.11</v>
      </c>
      <c r="E26" s="84">
        <v>0.11</v>
      </c>
      <c r="F26" s="85">
        <v>0.11</v>
      </c>
      <c r="G26" s="84">
        <v>0.15</v>
      </c>
      <c r="H26" s="6"/>
      <c r="I26" s="52"/>
      <c r="J26" s="6"/>
      <c r="K26" s="6"/>
    </row>
    <row r="27" spans="1:18">
      <c r="A27" s="51"/>
      <c r="B27" s="26" t="s">
        <v>10</v>
      </c>
      <c r="C27" s="26"/>
      <c r="D27" s="142">
        <f>D26*E14</f>
        <v>0</v>
      </c>
      <c r="E27" s="142">
        <f>E26*E14</f>
        <v>0</v>
      </c>
      <c r="F27" s="143">
        <f>F26*E14</f>
        <v>0</v>
      </c>
      <c r="G27" s="142">
        <f>G26*E14</f>
        <v>0</v>
      </c>
      <c r="H27" s="6"/>
      <c r="I27" s="52"/>
      <c r="J27" s="6"/>
      <c r="K27" s="6"/>
    </row>
    <row r="28" spans="1:18" ht="15.75">
      <c r="A28" s="51"/>
      <c r="B28" s="273" t="s">
        <v>59</v>
      </c>
      <c r="C28" s="274"/>
      <c r="D28" s="76">
        <f>D26*(E12/4)*E14</f>
        <v>0</v>
      </c>
      <c r="E28" s="76">
        <f>(E12/4)*E26*E14</f>
        <v>0</v>
      </c>
      <c r="F28" s="76">
        <f>(E12/4)*F26*E14</f>
        <v>0</v>
      </c>
      <c r="G28" s="76">
        <f>(E12/4)*G26*E14</f>
        <v>0</v>
      </c>
      <c r="H28" s="6"/>
      <c r="I28" s="52"/>
      <c r="J28" s="6"/>
      <c r="K28" s="6"/>
      <c r="Q28" s="144">
        <f>E32*E15</f>
        <v>0.05</v>
      </c>
    </row>
    <row r="29" spans="1:18" ht="6.75" customHeight="1">
      <c r="A29" s="51"/>
      <c r="B29" s="79"/>
      <c r="C29" s="79"/>
      <c r="D29" s="86"/>
      <c r="E29" s="86"/>
      <c r="F29" s="86"/>
      <c r="G29" s="86"/>
      <c r="H29" s="6"/>
      <c r="I29" s="52"/>
      <c r="J29" s="6"/>
      <c r="K29" s="6"/>
    </row>
    <row r="30" spans="1:18" ht="15.75" customHeight="1">
      <c r="A30" s="51"/>
      <c r="B30" s="275" t="s">
        <v>28</v>
      </c>
      <c r="C30" s="275"/>
      <c r="D30" s="275"/>
      <c r="E30" s="275"/>
      <c r="F30" s="275"/>
      <c r="G30" s="275"/>
      <c r="H30" s="275"/>
      <c r="I30" s="52"/>
      <c r="J30" s="6"/>
      <c r="K30" s="6"/>
    </row>
    <row r="31" spans="1:18" ht="15.75">
      <c r="A31" s="51"/>
      <c r="B31" s="21"/>
      <c r="C31" s="21"/>
      <c r="D31" s="87" t="s">
        <v>25</v>
      </c>
      <c r="E31" s="88" t="s">
        <v>26</v>
      </c>
      <c r="F31" s="89" t="s">
        <v>27</v>
      </c>
      <c r="G31" s="88" t="s">
        <v>24</v>
      </c>
      <c r="H31" s="6"/>
      <c r="I31" s="52"/>
      <c r="J31" s="6"/>
      <c r="K31" s="6"/>
    </row>
    <row r="32" spans="1:18">
      <c r="A32" s="51"/>
      <c r="B32" s="72" t="s">
        <v>9</v>
      </c>
      <c r="C32" s="72"/>
      <c r="D32" s="90">
        <v>0.05</v>
      </c>
      <c r="E32" s="90">
        <v>0.05</v>
      </c>
      <c r="F32" s="91">
        <v>0.05</v>
      </c>
      <c r="G32" s="90">
        <v>0.05</v>
      </c>
      <c r="H32" s="6"/>
      <c r="I32" s="52"/>
      <c r="J32" s="6"/>
      <c r="K32" s="6"/>
      <c r="M32" s="26"/>
    </row>
    <row r="33" spans="1:13">
      <c r="A33" s="51"/>
      <c r="B33" s="26" t="s">
        <v>10</v>
      </c>
      <c r="C33" s="26"/>
      <c r="D33" s="144" t="str">
        <f>IF(E14=0,"0%",IF(E14&gt;0, Q28))</f>
        <v>0%</v>
      </c>
      <c r="E33" s="144" t="str">
        <f>IF(E14=0,"0%",IF(E14&gt;0, Q28))</f>
        <v>0%</v>
      </c>
      <c r="F33" s="144" t="str">
        <f>IF(E14=0,"0%",IF(E14&gt;0, Q28))</f>
        <v>0%</v>
      </c>
      <c r="G33" s="144" t="str">
        <f>IF(E14=0,"0%",IF(E14&gt;0, Q28))</f>
        <v>0%</v>
      </c>
      <c r="H33" s="6"/>
      <c r="I33" s="52"/>
      <c r="J33" s="6"/>
      <c r="K33" s="6"/>
      <c r="M33" s="26"/>
    </row>
    <row r="34" spans="1:13" ht="15.75">
      <c r="A34" s="51"/>
      <c r="B34" s="285" t="s">
        <v>29</v>
      </c>
      <c r="C34" s="286"/>
      <c r="D34" s="92" t="str">
        <f>IF(E14=0,"$0.00",IF(E14&gt;0, Q25))</f>
        <v>$0.00</v>
      </c>
      <c r="E34" s="92" t="str">
        <f>IF(E14=0,"$0.00",IF(E14&gt;0, Q25))</f>
        <v>$0.00</v>
      </c>
      <c r="F34" s="92" t="str">
        <f>IF(E14=0,"$0.00",IF(E14&gt;0, Q25))</f>
        <v>$0.00</v>
      </c>
      <c r="G34" s="92" t="str">
        <f>IF(E14=0,"$0.00",IF(E14&gt;0, Q25))</f>
        <v>$0.00</v>
      </c>
      <c r="H34" s="6"/>
      <c r="I34" s="52"/>
      <c r="J34" s="6"/>
      <c r="K34" s="6"/>
      <c r="M34" s="26"/>
    </row>
    <row r="35" spans="1:13">
      <c r="A35" s="51"/>
      <c r="B35" s="278" t="s">
        <v>92</v>
      </c>
      <c r="C35" s="278"/>
      <c r="D35" s="278"/>
      <c r="E35" s="278"/>
      <c r="F35" s="278"/>
      <c r="G35" s="278"/>
      <c r="H35" s="278"/>
      <c r="I35" s="52"/>
      <c r="J35" s="6"/>
      <c r="K35" s="6"/>
      <c r="M35" s="219"/>
    </row>
    <row r="36" spans="1:13">
      <c r="A36" s="51"/>
      <c r="B36" s="278"/>
      <c r="C36" s="278"/>
      <c r="D36" s="278"/>
      <c r="E36" s="278"/>
      <c r="F36" s="278"/>
      <c r="G36" s="278"/>
      <c r="H36" s="278"/>
      <c r="I36" s="52"/>
      <c r="J36" s="6"/>
      <c r="K36" s="6"/>
      <c r="M36" s="219"/>
    </row>
    <row r="37" spans="1:13" ht="8.25" customHeight="1">
      <c r="A37" s="51"/>
      <c r="B37" s="6"/>
      <c r="C37" s="6"/>
      <c r="D37" s="93"/>
      <c r="E37" s="6"/>
      <c r="F37" s="7"/>
      <c r="G37" s="6"/>
      <c r="H37" s="6"/>
      <c r="I37" s="52"/>
      <c r="J37" s="6"/>
      <c r="K37" s="6"/>
      <c r="M37" s="26"/>
    </row>
    <row r="38" spans="1:13" ht="29.25" customHeight="1">
      <c r="A38" s="51"/>
      <c r="B38" s="287" t="s">
        <v>61</v>
      </c>
      <c r="C38" s="288"/>
      <c r="D38" s="288"/>
      <c r="E38" s="288"/>
      <c r="F38" s="289" t="s">
        <v>86</v>
      </c>
      <c r="G38" s="289"/>
      <c r="H38" s="16"/>
      <c r="I38" s="52"/>
      <c r="J38" s="6"/>
      <c r="K38" s="6"/>
      <c r="M38"/>
    </row>
    <row r="39" spans="1:13" ht="12.75" customHeight="1">
      <c r="A39" s="51"/>
      <c r="B39" s="33" t="s">
        <v>12</v>
      </c>
      <c r="C39" s="33" t="s">
        <v>13</v>
      </c>
      <c r="D39" s="33" t="s">
        <v>14</v>
      </c>
      <c r="E39" s="7"/>
      <c r="F39" s="284" t="s">
        <v>94</v>
      </c>
      <c r="G39" s="284"/>
      <c r="H39" s="284"/>
      <c r="I39" s="52"/>
      <c r="J39" s="6"/>
      <c r="K39" s="6"/>
      <c r="L39"/>
      <c r="M39"/>
    </row>
    <row r="40" spans="1:13" ht="12.95" customHeight="1">
      <c r="A40" s="51"/>
      <c r="B40" s="94">
        <v>1.1000000000000001</v>
      </c>
      <c r="C40" s="94" t="s">
        <v>15</v>
      </c>
      <c r="D40" s="95">
        <v>2</v>
      </c>
      <c r="E40" s="7"/>
      <c r="F40" s="284"/>
      <c r="G40" s="284"/>
      <c r="H40" s="284"/>
      <c r="I40" s="52"/>
      <c r="J40" s="6"/>
      <c r="K40" s="6"/>
      <c r="L40"/>
      <c r="M40"/>
    </row>
    <row r="41" spans="1:13" ht="12.95" customHeight="1">
      <c r="A41" s="51"/>
      <c r="B41" s="94">
        <v>1.075</v>
      </c>
      <c r="C41" s="94">
        <v>1.0999000000000001</v>
      </c>
      <c r="D41" s="95">
        <v>1.75</v>
      </c>
      <c r="E41" s="7"/>
      <c r="F41" s="284"/>
      <c r="G41" s="284"/>
      <c r="H41" s="284"/>
      <c r="I41" s="52"/>
      <c r="J41" s="6"/>
      <c r="K41" s="6"/>
      <c r="L41"/>
      <c r="M41"/>
    </row>
    <row r="42" spans="1:13" ht="12.95" customHeight="1">
      <c r="A42" s="51"/>
      <c r="B42" s="94">
        <v>1.05</v>
      </c>
      <c r="C42" s="94">
        <v>1.0749</v>
      </c>
      <c r="D42" s="95">
        <v>1.5</v>
      </c>
      <c r="E42" s="7"/>
      <c r="F42" s="284"/>
      <c r="G42" s="284"/>
      <c r="H42" s="284"/>
      <c r="I42" s="52"/>
      <c r="J42" s="6"/>
      <c r="K42" s="6"/>
      <c r="L42"/>
      <c r="M42"/>
    </row>
    <row r="43" spans="1:13" ht="12.95" customHeight="1">
      <c r="A43" s="51"/>
      <c r="B43" s="94">
        <v>1.0249999999999999</v>
      </c>
      <c r="C43" s="94">
        <v>1.0499000000000001</v>
      </c>
      <c r="D43" s="95">
        <v>1.25</v>
      </c>
      <c r="E43" s="7"/>
      <c r="F43" s="284"/>
      <c r="G43" s="284"/>
      <c r="H43" s="284"/>
      <c r="I43" s="52"/>
      <c r="J43" s="6"/>
      <c r="K43" s="6"/>
      <c r="L43"/>
      <c r="M43"/>
    </row>
    <row r="44" spans="1:13" ht="12.95" customHeight="1">
      <c r="A44" s="51"/>
      <c r="B44" s="96">
        <v>1</v>
      </c>
      <c r="C44" s="96">
        <v>1.0248999999999999</v>
      </c>
      <c r="D44" s="97">
        <v>1</v>
      </c>
      <c r="E44" s="7"/>
      <c r="F44" s="284"/>
      <c r="G44" s="284"/>
      <c r="H44" s="284"/>
      <c r="I44" s="52"/>
      <c r="J44" s="6"/>
      <c r="K44" s="6"/>
      <c r="M44"/>
    </row>
    <row r="45" spans="1:13" ht="12.75" customHeight="1">
      <c r="A45" s="51"/>
      <c r="B45" s="94">
        <v>0.98</v>
      </c>
      <c r="C45" s="94">
        <v>0.99990000000000001</v>
      </c>
      <c r="D45" s="95">
        <v>0.75</v>
      </c>
      <c r="E45" s="7"/>
      <c r="F45" s="284"/>
      <c r="G45" s="284"/>
      <c r="H45" s="284"/>
      <c r="I45" s="52"/>
      <c r="J45" s="6"/>
      <c r="K45" s="6"/>
      <c r="M45"/>
    </row>
    <row r="46" spans="1:13" ht="12.95" customHeight="1">
      <c r="A46" s="51"/>
      <c r="B46" s="6"/>
      <c r="C46" s="6"/>
      <c r="D46" s="6"/>
      <c r="E46" s="6"/>
      <c r="F46" s="284"/>
      <c r="G46" s="284"/>
      <c r="H46" s="284"/>
      <c r="I46" s="52"/>
      <c r="J46" s="6"/>
      <c r="K46" s="6"/>
    </row>
    <row r="47" spans="1:13" ht="12.95" customHeight="1">
      <c r="A47" s="51"/>
      <c r="B47" s="98"/>
      <c r="C47" s="98"/>
      <c r="D47" s="98"/>
      <c r="E47" s="98"/>
      <c r="F47" s="284"/>
      <c r="G47" s="284"/>
      <c r="H47" s="284"/>
      <c r="I47" s="99"/>
      <c r="J47" s="100"/>
      <c r="K47" s="100"/>
    </row>
    <row r="48" spans="1:13" ht="15" customHeight="1">
      <c r="A48" s="51"/>
      <c r="B48" s="100"/>
      <c r="C48" s="100"/>
      <c r="D48" s="100"/>
      <c r="E48" s="100"/>
      <c r="F48" s="284"/>
      <c r="G48" s="284"/>
      <c r="H48" s="284"/>
      <c r="I48" s="99"/>
      <c r="J48" s="100"/>
      <c r="K48" s="100"/>
    </row>
    <row r="49" spans="1:11" ht="12.95" customHeight="1">
      <c r="A49" s="51"/>
      <c r="B49" s="100"/>
      <c r="C49" s="100"/>
      <c r="D49" s="100"/>
      <c r="E49" s="100"/>
      <c r="F49" s="193"/>
      <c r="G49" s="193"/>
      <c r="H49" s="193"/>
      <c r="I49" s="99"/>
      <c r="J49" s="100"/>
      <c r="K49" s="100"/>
    </row>
    <row r="50" spans="1:11" ht="8.25" customHeight="1">
      <c r="A50" s="51"/>
      <c r="B50" s="6"/>
      <c r="C50" s="6"/>
      <c r="D50" s="6"/>
      <c r="E50" s="6"/>
      <c r="F50" s="7"/>
      <c r="G50" s="6"/>
      <c r="H50" s="6"/>
      <c r="I50" s="52"/>
      <c r="J50" s="6"/>
      <c r="K50" s="6"/>
    </row>
    <row r="51" spans="1:11" ht="12.75" customHeight="1">
      <c r="A51" s="51"/>
      <c r="B51" s="270" t="s">
        <v>98</v>
      </c>
      <c r="C51" s="270"/>
      <c r="D51" s="270"/>
      <c r="E51" s="270"/>
      <c r="F51" s="270"/>
      <c r="G51" s="270"/>
      <c r="H51" s="270"/>
      <c r="I51" s="52"/>
      <c r="J51" s="6"/>
      <c r="K51" s="6"/>
    </row>
    <row r="52" spans="1:11" ht="27" customHeight="1" thickBot="1">
      <c r="A52" s="101"/>
      <c r="B52" s="271"/>
      <c r="C52" s="271"/>
      <c r="D52" s="271"/>
      <c r="E52" s="271"/>
      <c r="F52" s="271"/>
      <c r="G52" s="271"/>
      <c r="H52" s="271"/>
      <c r="I52" s="102"/>
      <c r="J52" s="6"/>
      <c r="K52" s="6"/>
    </row>
    <row r="54" spans="1:11">
      <c r="F54" s="98"/>
      <c r="G54" s="98"/>
      <c r="H54" s="98"/>
    </row>
    <row r="55" spans="1:11" ht="15" customHeight="1">
      <c r="B55" s="98"/>
      <c r="C55" s="98"/>
      <c r="D55" s="98"/>
      <c r="E55" s="98"/>
      <c r="F55" s="98"/>
      <c r="G55" s="98"/>
      <c r="H55" s="98"/>
    </row>
  </sheetData>
  <sheetProtection password="CC36" sheet="1" objects="1" scenarios="1" selectLockedCells="1"/>
  <protectedRanges>
    <protectedRange sqref="E12:E15" name="Range1"/>
  </protectedRanges>
  <mergeCells count="15">
    <mergeCell ref="B30:H30"/>
    <mergeCell ref="B28:C28"/>
    <mergeCell ref="B5:H5"/>
    <mergeCell ref="E10:I10"/>
    <mergeCell ref="D21:E21"/>
    <mergeCell ref="B18:H18"/>
    <mergeCell ref="B17:H17"/>
    <mergeCell ref="B24:H24"/>
    <mergeCell ref="B23:H23"/>
    <mergeCell ref="B34:C34"/>
    <mergeCell ref="B38:E38"/>
    <mergeCell ref="B51:H52"/>
    <mergeCell ref="F38:G38"/>
    <mergeCell ref="F39:H48"/>
    <mergeCell ref="B35:H36"/>
  </mergeCells>
  <dataValidations count="2">
    <dataValidation type="list" allowBlank="1" showInputMessage="1" showErrorMessage="1" sqref="E13:E14">
      <formula1>$N$1:$N$7</formula1>
    </dataValidation>
    <dataValidation type="list" allowBlank="1" showInputMessage="1" showErrorMessage="1" sqref="E15">
      <formula1>$L$12:$L$14</formula1>
    </dataValidation>
  </dataValidations>
  <printOptions horizontalCentered="1" verticalCentered="1"/>
  <pageMargins left="0" right="0" top="0" bottom="0"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7"/>
  <sheetViews>
    <sheetView showGridLines="0" zoomScaleNormal="100" workbookViewId="0">
      <selection activeCell="E17" sqref="E17"/>
    </sheetView>
  </sheetViews>
  <sheetFormatPr defaultRowHeight="15"/>
  <cols>
    <col min="1" max="1" width="1.85546875" customWidth="1"/>
    <col min="2" max="2" width="11" style="44" customWidth="1"/>
    <col min="3" max="3" width="14.28515625" style="44" customWidth="1"/>
    <col min="4" max="4" width="16" style="44" customWidth="1"/>
    <col min="5" max="5" width="16.85546875" style="45" customWidth="1"/>
    <col min="6" max="6" width="14.85546875" style="44" customWidth="1"/>
    <col min="7" max="7" width="15.140625" style="44" customWidth="1"/>
    <col min="8" max="8" width="10.5703125" style="44" bestFit="1" customWidth="1"/>
    <col min="9" max="9" width="5.85546875" style="44" customWidth="1"/>
    <col min="10" max="10" width="1.85546875" customWidth="1"/>
    <col min="11" max="11" width="9.140625" hidden="1" customWidth="1"/>
    <col min="12" max="12" width="7.5703125" hidden="1" customWidth="1"/>
    <col min="13" max="13" width="9.140625" customWidth="1"/>
  </cols>
  <sheetData>
    <row r="1" spans="1:10" ht="15.75" thickTop="1">
      <c r="A1" s="1"/>
      <c r="B1" s="2"/>
      <c r="C1" s="2"/>
      <c r="D1" s="2"/>
      <c r="E1" s="3"/>
      <c r="F1" s="2"/>
      <c r="G1" s="2"/>
      <c r="H1" s="2"/>
      <c r="I1" s="2"/>
      <c r="J1" s="4"/>
    </row>
    <row r="2" spans="1:10">
      <c r="A2" s="5"/>
      <c r="B2" s="6"/>
      <c r="C2" s="6"/>
      <c r="D2" s="6"/>
      <c r="E2" s="7"/>
      <c r="F2" s="6"/>
      <c r="G2" s="6"/>
      <c r="H2" s="6"/>
      <c r="I2" s="6"/>
      <c r="J2" s="8"/>
    </row>
    <row r="3" spans="1:10">
      <c r="A3" s="5"/>
      <c r="B3" s="6"/>
      <c r="C3" s="6"/>
      <c r="D3" s="6"/>
      <c r="E3" s="7"/>
      <c r="F3" s="6"/>
      <c r="G3" s="6"/>
      <c r="H3" s="6"/>
      <c r="I3" s="6"/>
      <c r="J3" s="8"/>
    </row>
    <row r="4" spans="1:10">
      <c r="A4" s="5"/>
      <c r="B4" s="6"/>
      <c r="C4" s="6"/>
      <c r="D4" s="6"/>
      <c r="E4" s="7"/>
      <c r="F4" s="6"/>
      <c r="G4" s="6"/>
      <c r="H4" s="6"/>
      <c r="I4" s="6"/>
      <c r="J4" s="8"/>
    </row>
    <row r="5" spans="1:10">
      <c r="A5" s="5"/>
      <c r="B5" s="6"/>
      <c r="C5" s="6"/>
      <c r="D5" s="6"/>
      <c r="E5" s="7"/>
      <c r="F5" s="6"/>
      <c r="G5" s="6"/>
      <c r="H5" s="6"/>
      <c r="I5" s="6"/>
      <c r="J5" s="8"/>
    </row>
    <row r="6" spans="1:10">
      <c r="A6" s="5"/>
      <c r="B6" s="6"/>
      <c r="C6" s="6"/>
      <c r="D6" s="6"/>
      <c r="E6" s="7"/>
      <c r="F6" s="6"/>
      <c r="G6" s="6"/>
      <c r="H6" s="6"/>
      <c r="I6" s="6"/>
      <c r="J6" s="8"/>
    </row>
    <row r="7" spans="1:10">
      <c r="A7" s="5"/>
      <c r="B7" s="6"/>
      <c r="C7" s="6"/>
      <c r="D7" s="6"/>
      <c r="E7" s="7"/>
      <c r="F7" s="6"/>
      <c r="G7" s="6"/>
      <c r="H7" s="6"/>
      <c r="I7" s="6"/>
      <c r="J7" s="8"/>
    </row>
    <row r="8" spans="1:10" ht="23.25">
      <c r="A8" s="5"/>
      <c r="B8" s="266" t="s">
        <v>90</v>
      </c>
      <c r="C8" s="266"/>
      <c r="D8" s="266"/>
      <c r="E8" s="266"/>
      <c r="F8" s="266"/>
      <c r="G8" s="266"/>
      <c r="H8" s="266"/>
      <c r="I8" s="266"/>
      <c r="J8" s="8"/>
    </row>
    <row r="9" spans="1:10" ht="10.5" customHeight="1" thickBot="1">
      <c r="A9" s="9"/>
      <c r="B9" s="267"/>
      <c r="C9" s="267"/>
      <c r="D9" s="267"/>
      <c r="E9" s="267"/>
      <c r="F9" s="267"/>
      <c r="G9" s="267"/>
      <c r="H9" s="267"/>
      <c r="I9" s="267"/>
      <c r="J9" s="10"/>
    </row>
    <row r="10" spans="1:10" ht="15.75" thickTop="1">
      <c r="A10" s="5"/>
      <c r="B10" s="6"/>
      <c r="C10" s="6"/>
      <c r="D10" s="6"/>
      <c r="E10" s="7"/>
      <c r="F10" s="6"/>
      <c r="G10" s="6"/>
      <c r="H10" s="6"/>
      <c r="I10" s="6"/>
      <c r="J10" s="8"/>
    </row>
    <row r="11" spans="1:10" ht="20.25">
      <c r="A11" s="5"/>
      <c r="B11" s="6"/>
      <c r="C11" s="11" t="s">
        <v>0</v>
      </c>
      <c r="D11" s="12"/>
      <c r="E11" s="13" t="s">
        <v>67</v>
      </c>
      <c r="F11" s="6"/>
      <c r="G11" s="6"/>
      <c r="H11" s="6"/>
      <c r="I11" s="6"/>
      <c r="J11" s="8"/>
    </row>
    <row r="12" spans="1:10">
      <c r="A12" s="5"/>
      <c r="B12" s="6"/>
      <c r="C12" s="14" t="s">
        <v>1</v>
      </c>
      <c r="D12" s="6"/>
      <c r="E12" s="15">
        <v>0.05</v>
      </c>
      <c r="F12" s="6"/>
      <c r="G12" s="6"/>
      <c r="H12" s="6"/>
      <c r="I12" s="6"/>
      <c r="J12" s="8"/>
    </row>
    <row r="13" spans="1:10">
      <c r="A13" s="5"/>
      <c r="B13" s="6"/>
      <c r="C13" s="14" t="s">
        <v>2</v>
      </c>
      <c r="D13" s="6"/>
      <c r="E13" s="16" t="s">
        <v>3</v>
      </c>
      <c r="F13" s="6"/>
      <c r="G13" s="6"/>
      <c r="H13" s="6"/>
      <c r="I13" s="6"/>
      <c r="J13" s="8"/>
    </row>
    <row r="14" spans="1:10">
      <c r="A14" s="5"/>
      <c r="B14" s="6"/>
      <c r="C14" s="14" t="s">
        <v>4</v>
      </c>
      <c r="D14" s="6"/>
      <c r="E14" s="299" t="s">
        <v>63</v>
      </c>
      <c r="F14" s="299"/>
      <c r="G14" s="299"/>
      <c r="H14" s="6"/>
      <c r="I14" s="6"/>
      <c r="J14" s="8"/>
    </row>
    <row r="15" spans="1:10">
      <c r="A15" s="5"/>
      <c r="B15" s="6"/>
      <c r="C15" s="14"/>
      <c r="D15" s="6"/>
      <c r="E15" s="299"/>
      <c r="F15" s="299"/>
      <c r="G15" s="299"/>
      <c r="H15" s="6"/>
      <c r="I15" s="6"/>
      <c r="J15" s="8"/>
    </row>
    <row r="16" spans="1:10" ht="15.75" thickBot="1">
      <c r="A16" s="5"/>
      <c r="B16" s="6"/>
      <c r="C16" s="6"/>
      <c r="D16" s="6"/>
      <c r="E16" s="7"/>
      <c r="F16" s="6"/>
      <c r="G16" s="6"/>
      <c r="H16" s="6"/>
      <c r="I16" s="6"/>
      <c r="J16" s="8"/>
    </row>
    <row r="17" spans="1:12" ht="21" thickBot="1">
      <c r="A17" s="5"/>
      <c r="B17" s="6"/>
      <c r="C17" s="14" t="s">
        <v>5</v>
      </c>
      <c r="D17" s="6"/>
      <c r="E17" s="127">
        <v>10.5</v>
      </c>
      <c r="F17" s="6"/>
      <c r="G17" s="6"/>
      <c r="H17" s="6"/>
      <c r="I17" s="6"/>
      <c r="J17" s="8"/>
      <c r="L17" s="17">
        <v>0</v>
      </c>
    </row>
    <row r="18" spans="1:12" ht="21" thickBot="1">
      <c r="A18" s="5"/>
      <c r="B18" s="6"/>
      <c r="C18" s="14" t="s">
        <v>6</v>
      </c>
      <c r="D18" s="6"/>
      <c r="E18" s="128">
        <v>40</v>
      </c>
      <c r="F18" s="6"/>
      <c r="G18" s="6"/>
      <c r="H18" s="6"/>
      <c r="I18" s="6"/>
      <c r="J18" s="8"/>
      <c r="L18" s="17">
        <v>0.75</v>
      </c>
    </row>
    <row r="19" spans="1:12" ht="21" thickBot="1">
      <c r="A19" s="5"/>
      <c r="B19" s="6"/>
      <c r="C19" s="14" t="s">
        <v>66</v>
      </c>
      <c r="D19" s="6"/>
      <c r="E19" s="129">
        <v>1</v>
      </c>
      <c r="F19" s="6"/>
      <c r="G19" s="6"/>
      <c r="H19" s="6"/>
      <c r="I19" s="6"/>
      <c r="J19" s="8"/>
      <c r="L19" s="17">
        <v>1</v>
      </c>
    </row>
    <row r="20" spans="1:12">
      <c r="A20" s="5"/>
      <c r="B20" s="6"/>
      <c r="C20" s="6"/>
      <c r="D20" s="6"/>
      <c r="E20" s="7"/>
      <c r="F20" s="6"/>
      <c r="G20" s="6"/>
      <c r="H20" s="6"/>
      <c r="I20" s="6"/>
      <c r="J20" s="8"/>
      <c r="L20" s="17">
        <v>1.25</v>
      </c>
    </row>
    <row r="21" spans="1:12" ht="18">
      <c r="A21" s="18"/>
      <c r="B21" s="300" t="s">
        <v>100</v>
      </c>
      <c r="C21" s="300"/>
      <c r="D21" s="300"/>
      <c r="E21" s="300"/>
      <c r="F21" s="300"/>
      <c r="G21" s="300"/>
      <c r="H21" s="300"/>
      <c r="I21" s="300"/>
      <c r="J21" s="8"/>
      <c r="L21" s="17">
        <v>1.5</v>
      </c>
    </row>
    <row r="22" spans="1:12" s="23" customFormat="1" ht="15.75">
      <c r="A22" s="18"/>
      <c r="B22" s="275" t="s">
        <v>99</v>
      </c>
      <c r="C22" s="275"/>
      <c r="D22" s="275"/>
      <c r="E22" s="275"/>
      <c r="F22" s="275"/>
      <c r="G22" s="275"/>
      <c r="H22" s="275"/>
      <c r="I22" s="275"/>
      <c r="J22" s="22"/>
      <c r="L22" s="24">
        <v>1.75</v>
      </c>
    </row>
    <row r="23" spans="1:12" s="23" customFormat="1" ht="6" customHeight="1">
      <c r="A23" s="18"/>
      <c r="B23" s="20"/>
      <c r="E23" s="20"/>
      <c r="F23" s="183"/>
      <c r="G23" s="223"/>
      <c r="H23" s="20"/>
      <c r="I23" s="20"/>
      <c r="J23" s="22"/>
      <c r="L23" s="24">
        <v>2</v>
      </c>
    </row>
    <row r="24" spans="1:12" s="23" customFormat="1" ht="16.5" customHeight="1">
      <c r="A24" s="25"/>
      <c r="B24" s="182"/>
      <c r="D24" s="301" t="s">
        <v>9</v>
      </c>
      <c r="E24" s="301"/>
      <c r="F24" s="27">
        <v>0.05</v>
      </c>
      <c r="G24" s="27"/>
      <c r="H24" s="14"/>
      <c r="I24" s="14"/>
      <c r="J24" s="22"/>
      <c r="L24"/>
    </row>
    <row r="25" spans="1:12" s="23" customFormat="1" ht="16.5" customHeight="1">
      <c r="A25" s="25"/>
      <c r="B25" s="182"/>
      <c r="D25" s="301" t="s">
        <v>10</v>
      </c>
      <c r="E25" s="301"/>
      <c r="F25" s="146">
        <f>F24*E19</f>
        <v>0.05</v>
      </c>
      <c r="G25" s="146"/>
      <c r="H25" s="14"/>
      <c r="I25" s="14"/>
      <c r="J25" s="22"/>
      <c r="L25"/>
    </row>
    <row r="26" spans="1:12" s="30" customFormat="1" ht="23.25" customHeight="1">
      <c r="A26" s="5"/>
      <c r="B26" s="182"/>
      <c r="D26" s="301" t="s">
        <v>11</v>
      </c>
      <c r="E26" s="302"/>
      <c r="F26" s="28">
        <f>F24*E17*E18*E19*4</f>
        <v>84</v>
      </c>
      <c r="G26" s="146"/>
      <c r="H26" s="6"/>
      <c r="I26" s="6"/>
      <c r="J26" s="29"/>
      <c r="L26"/>
    </row>
    <row r="27" spans="1:12" s="30" customFormat="1">
      <c r="A27" s="5"/>
      <c r="B27" s="278" t="s">
        <v>92</v>
      </c>
      <c r="C27" s="278"/>
      <c r="D27" s="278"/>
      <c r="E27" s="278"/>
      <c r="F27" s="278"/>
      <c r="G27" s="278"/>
      <c r="H27" s="278"/>
      <c r="I27" s="278"/>
      <c r="J27" s="29"/>
      <c r="L27"/>
    </row>
    <row r="28" spans="1:12" s="30" customFormat="1">
      <c r="A28" s="5"/>
      <c r="B28" s="278"/>
      <c r="C28" s="278"/>
      <c r="D28" s="278"/>
      <c r="E28" s="278"/>
      <c r="F28" s="278"/>
      <c r="G28" s="278"/>
      <c r="H28" s="278"/>
      <c r="I28" s="278"/>
      <c r="J28" s="29"/>
      <c r="L28"/>
    </row>
    <row r="29" spans="1:12" ht="58.5" customHeight="1">
      <c r="A29" s="5"/>
      <c r="C29" s="173" t="s">
        <v>54</v>
      </c>
      <c r="D29" s="45"/>
      <c r="E29" s="169"/>
      <c r="F29" s="6"/>
      <c r="H29" s="6"/>
      <c r="I29" s="6"/>
      <c r="J29" s="8"/>
    </row>
    <row r="30" spans="1:12" ht="24" customHeight="1">
      <c r="A30" s="5"/>
      <c r="B30" s="177"/>
      <c r="C30" s="178">
        <f>E17</f>
        <v>10.5</v>
      </c>
      <c r="D30" s="171" t="s">
        <v>53</v>
      </c>
      <c r="E30" s="172" t="s">
        <v>52</v>
      </c>
      <c r="F30" s="174">
        <f>((E17*E18*4+F26)/(E18*4))</f>
        <v>11.025</v>
      </c>
      <c r="G30" s="180" t="s">
        <v>53</v>
      </c>
      <c r="H30" s="6"/>
      <c r="I30" s="6"/>
      <c r="J30" s="8"/>
    </row>
    <row r="31" spans="1:12" ht="18" customHeight="1">
      <c r="A31" s="5"/>
      <c r="B31" s="6"/>
      <c r="C31" s="6"/>
      <c r="D31" s="7"/>
      <c r="E31" s="6"/>
      <c r="F31" s="6"/>
      <c r="G31" s="6"/>
      <c r="H31" s="6"/>
      <c r="I31" s="6"/>
      <c r="J31" s="8"/>
    </row>
    <row r="32" spans="1:12" ht="21" customHeight="1">
      <c r="A32" s="5"/>
      <c r="B32" s="6"/>
      <c r="C32" s="181"/>
      <c r="D32" s="181" t="s">
        <v>49</v>
      </c>
      <c r="E32" s="31"/>
      <c r="F32" s="31"/>
      <c r="G32" s="6"/>
      <c r="H32" s="6"/>
      <c r="I32" s="6"/>
      <c r="J32" s="8"/>
    </row>
    <row r="33" spans="1:10">
      <c r="A33" s="5"/>
      <c r="B33" s="6"/>
      <c r="C33" s="32"/>
      <c r="D33" s="33" t="s">
        <v>12</v>
      </c>
      <c r="E33" s="34" t="s">
        <v>13</v>
      </c>
      <c r="F33" s="33" t="s">
        <v>14</v>
      </c>
      <c r="G33" s="6"/>
      <c r="H33" s="6"/>
      <c r="I33" s="6"/>
      <c r="J33" s="8"/>
    </row>
    <row r="34" spans="1:10">
      <c r="A34" s="5"/>
      <c r="B34" s="6"/>
      <c r="C34" s="35"/>
      <c r="D34" s="36">
        <v>1.1000000000000001</v>
      </c>
      <c r="E34" s="37" t="s">
        <v>15</v>
      </c>
      <c r="F34" s="38">
        <v>2</v>
      </c>
      <c r="G34" s="6"/>
      <c r="H34" s="6"/>
      <c r="I34" s="6"/>
      <c r="J34" s="8"/>
    </row>
    <row r="35" spans="1:10">
      <c r="A35" s="5"/>
      <c r="B35" s="6"/>
      <c r="C35" s="35"/>
      <c r="D35" s="36">
        <v>1.075</v>
      </c>
      <c r="E35" s="37">
        <v>1.0999000000000001</v>
      </c>
      <c r="F35" s="38">
        <v>1.75</v>
      </c>
      <c r="G35" s="6"/>
      <c r="H35" s="6"/>
      <c r="I35" s="6"/>
      <c r="J35" s="8"/>
    </row>
    <row r="36" spans="1:10">
      <c r="A36" s="5"/>
      <c r="B36" s="6"/>
      <c r="C36" s="35"/>
      <c r="D36" s="36">
        <v>1.05</v>
      </c>
      <c r="E36" s="37">
        <v>1.0749</v>
      </c>
      <c r="F36" s="38">
        <v>1.5</v>
      </c>
      <c r="G36" s="6"/>
      <c r="H36" s="6"/>
      <c r="I36" s="6"/>
      <c r="J36" s="8"/>
    </row>
    <row r="37" spans="1:10">
      <c r="A37" s="5"/>
      <c r="B37" s="6"/>
      <c r="C37" s="35"/>
      <c r="D37" s="36">
        <v>1.0249999999999999</v>
      </c>
      <c r="E37" s="37">
        <v>1.0499000000000001</v>
      </c>
      <c r="F37" s="38">
        <v>1.25</v>
      </c>
      <c r="G37" s="6"/>
      <c r="H37" s="39"/>
      <c r="I37" s="39"/>
      <c r="J37" s="8"/>
    </row>
    <row r="38" spans="1:10">
      <c r="A38" s="5"/>
      <c r="B38" s="6"/>
      <c r="C38" s="40"/>
      <c r="D38" s="41">
        <v>1</v>
      </c>
      <c r="E38" s="42">
        <v>1.0248999999999999</v>
      </c>
      <c r="F38" s="43">
        <v>1</v>
      </c>
      <c r="G38" s="6"/>
      <c r="H38" s="39"/>
      <c r="I38" s="39"/>
      <c r="J38" s="8"/>
    </row>
    <row r="39" spans="1:10">
      <c r="A39" s="5"/>
      <c r="B39" s="6"/>
      <c r="C39" s="35"/>
      <c r="D39" s="36">
        <v>0.98</v>
      </c>
      <c r="E39" s="37">
        <v>0.99990000000000001</v>
      </c>
      <c r="F39" s="38">
        <v>0.75</v>
      </c>
      <c r="G39" s="6"/>
      <c r="H39" s="39"/>
      <c r="I39" s="39"/>
      <c r="J39" s="8"/>
    </row>
    <row r="40" spans="1:10">
      <c r="A40" s="5"/>
      <c r="B40" s="6"/>
      <c r="C40" s="6"/>
      <c r="D40" s="6"/>
      <c r="E40" s="7"/>
      <c r="F40" s="6"/>
      <c r="G40" s="6"/>
      <c r="H40" s="39"/>
      <c r="I40" s="39"/>
      <c r="J40" s="8"/>
    </row>
    <row r="41" spans="1:10" ht="32.25" customHeight="1">
      <c r="A41" s="5"/>
      <c r="B41" s="6"/>
      <c r="C41" s="6"/>
      <c r="D41" s="6"/>
      <c r="E41" s="7"/>
      <c r="F41" s="6"/>
      <c r="G41" s="6"/>
      <c r="H41" s="39"/>
      <c r="I41" s="39"/>
      <c r="J41" s="8"/>
    </row>
    <row r="42" spans="1:10" ht="18" customHeight="1">
      <c r="A42" s="5"/>
      <c r="B42" s="262" t="s">
        <v>97</v>
      </c>
      <c r="C42" s="262"/>
      <c r="D42" s="262"/>
      <c r="E42" s="262"/>
      <c r="F42" s="262"/>
      <c r="G42" s="262"/>
      <c r="H42" s="262"/>
      <c r="I42" s="262"/>
      <c r="J42" s="8"/>
    </row>
    <row r="43" spans="1:10" ht="18" customHeight="1">
      <c r="A43" s="5"/>
      <c r="B43" s="262"/>
      <c r="C43" s="262"/>
      <c r="D43" s="262"/>
      <c r="E43" s="262"/>
      <c r="F43" s="262"/>
      <c r="G43" s="262"/>
      <c r="H43" s="262"/>
      <c r="I43" s="262"/>
      <c r="J43" s="8"/>
    </row>
    <row r="44" spans="1:10">
      <c r="A44" s="5"/>
      <c r="B44" s="262"/>
      <c r="C44" s="262"/>
      <c r="D44" s="262"/>
      <c r="E44" s="262"/>
      <c r="F44" s="262"/>
      <c r="G44" s="262"/>
      <c r="H44" s="262"/>
      <c r="I44" s="262"/>
      <c r="J44" s="8"/>
    </row>
    <row r="45" spans="1:10" ht="18" customHeight="1">
      <c r="A45" s="5"/>
      <c r="B45" s="262"/>
      <c r="C45" s="262"/>
      <c r="D45" s="262"/>
      <c r="E45" s="262"/>
      <c r="F45" s="262"/>
      <c r="G45" s="262"/>
      <c r="H45" s="262"/>
      <c r="I45" s="262"/>
      <c r="J45" s="8"/>
    </row>
    <row r="46" spans="1:10" ht="18" customHeight="1" thickBot="1">
      <c r="A46" s="9"/>
      <c r="B46" s="263"/>
      <c r="C46" s="263"/>
      <c r="D46" s="263"/>
      <c r="E46" s="263"/>
      <c r="F46" s="263"/>
      <c r="G46" s="263"/>
      <c r="H46" s="263"/>
      <c r="I46" s="263"/>
      <c r="J46" s="10"/>
    </row>
    <row r="47" spans="1:10" ht="16.5" customHeight="1" thickTop="1"/>
  </sheetData>
  <sheetProtection password="CC36" sheet="1" objects="1" scenarios="1" selectLockedCells="1"/>
  <protectedRanges>
    <protectedRange sqref="E17:E19" name="Range3"/>
    <protectedRange sqref="E17:E19" name="Range1"/>
    <protectedRange sqref="E17:E19" name="Range2"/>
  </protectedRanges>
  <mergeCells count="10">
    <mergeCell ref="B42:I46"/>
    <mergeCell ref="B8:I8"/>
    <mergeCell ref="B9:I9"/>
    <mergeCell ref="E14:G15"/>
    <mergeCell ref="B22:I22"/>
    <mergeCell ref="B21:I21"/>
    <mergeCell ref="D24:E24"/>
    <mergeCell ref="D25:E25"/>
    <mergeCell ref="D26:E26"/>
    <mergeCell ref="B27:I28"/>
  </mergeCells>
  <dataValidations count="1">
    <dataValidation type="list" showInputMessage="1" showErrorMessage="1" sqref="E19">
      <formula1>$L$17:$L$23</formula1>
    </dataValidation>
  </dataValidations>
  <printOptions horizontalCentered="1" verticalCentered="1"/>
  <pageMargins left="0" right="0" top="0.25" bottom="0.25" header="0.3" footer="0.3"/>
  <pageSetup scale="92"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6"/>
  <sheetViews>
    <sheetView showGridLines="0" zoomScaleNormal="100" workbookViewId="0">
      <selection activeCell="E12" sqref="E12"/>
    </sheetView>
  </sheetViews>
  <sheetFormatPr defaultRowHeight="15"/>
  <cols>
    <col min="1" max="1" width="1.7109375" customWidth="1"/>
    <col min="2" max="2" width="13.42578125" style="44" customWidth="1"/>
    <col min="3" max="3" width="14" style="44" customWidth="1"/>
    <col min="4" max="5" width="14.85546875" style="44" customWidth="1"/>
    <col min="6" max="6" width="14.85546875" style="45" customWidth="1"/>
    <col min="7" max="7" width="14.85546875" style="44" customWidth="1"/>
    <col min="8" max="8" width="16.85546875" style="44" bestFit="1" customWidth="1"/>
    <col min="9" max="9" width="1.7109375" style="44" customWidth="1"/>
    <col min="10" max="10" width="11.5703125" style="44" hidden="1" customWidth="1"/>
    <col min="11" max="11" width="9" style="44" hidden="1" customWidth="1"/>
    <col min="12" max="12" width="5.7109375" style="44" hidden="1" customWidth="1"/>
    <col min="13" max="13" width="9.140625" style="44" hidden="1" customWidth="1"/>
    <col min="14" max="14" width="5.7109375" hidden="1" customWidth="1"/>
    <col min="15" max="16" width="9.140625" hidden="1" customWidth="1"/>
    <col min="17" max="17" width="9.7109375" hidden="1" customWidth="1"/>
    <col min="18" max="18" width="3.42578125" hidden="1" customWidth="1"/>
    <col min="19" max="19" width="9.140625" customWidth="1"/>
  </cols>
  <sheetData>
    <row r="1" spans="1:14">
      <c r="A1" s="46"/>
      <c r="B1" s="47"/>
      <c r="C1" s="47"/>
      <c r="D1" s="47"/>
      <c r="E1" s="47"/>
      <c r="F1" s="47"/>
      <c r="G1" s="48"/>
      <c r="H1" s="47"/>
      <c r="I1" s="49"/>
      <c r="J1" s="6"/>
      <c r="K1" s="6"/>
      <c r="N1" s="50">
        <v>0</v>
      </c>
    </row>
    <row r="2" spans="1:14">
      <c r="A2" s="51"/>
      <c r="B2" s="6"/>
      <c r="C2" s="6"/>
      <c r="D2" s="6"/>
      <c r="E2" s="6"/>
      <c r="F2" s="6"/>
      <c r="G2" s="7"/>
      <c r="H2" s="6"/>
      <c r="I2" s="52"/>
      <c r="J2" s="6"/>
      <c r="K2" s="6"/>
      <c r="N2" s="50">
        <v>0.75</v>
      </c>
    </row>
    <row r="3" spans="1:14" ht="17.25" customHeight="1">
      <c r="A3" s="51"/>
      <c r="B3" s="6"/>
      <c r="C3" s="6"/>
      <c r="D3" s="6"/>
      <c r="E3" s="6"/>
      <c r="F3" s="6"/>
      <c r="G3" s="7"/>
      <c r="H3" s="6"/>
      <c r="I3" s="52"/>
      <c r="J3" s="6"/>
      <c r="K3" s="6"/>
      <c r="N3" s="50">
        <v>1</v>
      </c>
    </row>
    <row r="4" spans="1:14">
      <c r="A4" s="51"/>
      <c r="B4" s="6"/>
      <c r="C4" s="6"/>
      <c r="D4" s="6"/>
      <c r="E4" s="6"/>
      <c r="F4" s="6"/>
      <c r="G4" s="7"/>
      <c r="H4" s="6"/>
      <c r="I4" s="52"/>
      <c r="J4" s="6"/>
      <c r="K4" s="6"/>
      <c r="N4" s="50">
        <v>1.25</v>
      </c>
    </row>
    <row r="5" spans="1:14" ht="24" thickBot="1">
      <c r="A5" s="53"/>
      <c r="B5" s="279" t="s">
        <v>90</v>
      </c>
      <c r="C5" s="279"/>
      <c r="D5" s="279"/>
      <c r="E5" s="279"/>
      <c r="F5" s="279"/>
      <c r="G5" s="279"/>
      <c r="H5" s="279"/>
      <c r="I5" s="54"/>
      <c r="J5" s="135"/>
      <c r="K5" s="135"/>
      <c r="M5" s="50"/>
      <c r="N5" s="50">
        <v>1.5</v>
      </c>
    </row>
    <row r="6" spans="1:14" ht="23.25" customHeight="1">
      <c r="A6" s="51"/>
      <c r="B6" s="12" t="s">
        <v>16</v>
      </c>
      <c r="C6" s="12"/>
      <c r="D6" s="12"/>
      <c r="E6" s="13" t="s">
        <v>62</v>
      </c>
      <c r="F6" s="56"/>
      <c r="G6" s="6"/>
      <c r="H6" s="6"/>
      <c r="I6" s="52"/>
      <c r="J6" s="6"/>
      <c r="K6" s="6"/>
      <c r="M6" s="50"/>
      <c r="N6" s="50">
        <v>1.75</v>
      </c>
    </row>
    <row r="7" spans="1:14">
      <c r="A7" s="51"/>
      <c r="B7" s="57" t="s">
        <v>1</v>
      </c>
      <c r="C7" s="14"/>
      <c r="D7" s="6"/>
      <c r="E7" s="58">
        <v>0.2</v>
      </c>
      <c r="F7" s="58"/>
      <c r="G7" s="59"/>
      <c r="H7" s="59"/>
      <c r="I7" s="60"/>
      <c r="J7" s="59"/>
      <c r="K7" s="59"/>
      <c r="M7" s="50"/>
      <c r="N7" s="50">
        <v>2</v>
      </c>
    </row>
    <row r="8" spans="1:14">
      <c r="A8" s="51"/>
      <c r="B8" s="57" t="s">
        <v>2</v>
      </c>
      <c r="C8" s="14"/>
      <c r="D8" s="6"/>
      <c r="E8" s="61" t="s">
        <v>17</v>
      </c>
      <c r="F8" s="61"/>
      <c r="G8" s="59"/>
      <c r="H8" s="59"/>
      <c r="I8" s="60"/>
      <c r="J8" s="59"/>
      <c r="K8" s="59"/>
      <c r="M8" s="50"/>
    </row>
    <row r="9" spans="1:14">
      <c r="A9" s="51"/>
      <c r="B9" s="57" t="s">
        <v>4</v>
      </c>
      <c r="C9" s="14"/>
      <c r="D9" s="6"/>
      <c r="E9" s="138" t="s">
        <v>63</v>
      </c>
      <c r="F9" s="138"/>
      <c r="G9" s="59"/>
      <c r="H9" s="59"/>
      <c r="I9" s="60"/>
      <c r="J9" s="59"/>
      <c r="K9" s="59"/>
      <c r="M9" s="50"/>
    </row>
    <row r="10" spans="1:14">
      <c r="A10" s="51"/>
      <c r="B10" s="57" t="s">
        <v>18</v>
      </c>
      <c r="C10" s="14"/>
      <c r="D10" s="6"/>
      <c r="E10" s="280" t="s">
        <v>96</v>
      </c>
      <c r="F10" s="280"/>
      <c r="G10" s="280"/>
      <c r="H10" s="280"/>
      <c r="I10" s="281"/>
      <c r="J10" s="138"/>
      <c r="K10" s="138"/>
      <c r="M10" s="50"/>
    </row>
    <row r="11" spans="1:14" s="23" customFormat="1" ht="9" customHeight="1">
      <c r="A11" s="63"/>
      <c r="B11" s="6"/>
      <c r="C11" s="6"/>
      <c r="D11" s="6"/>
      <c r="E11" s="7"/>
      <c r="F11" s="6"/>
      <c r="G11" s="6"/>
      <c r="H11" s="6"/>
      <c r="I11" s="52"/>
      <c r="J11" s="6"/>
      <c r="K11" s="6"/>
      <c r="L11" s="44"/>
    </row>
    <row r="12" spans="1:14" s="30" customFormat="1" ht="15.75">
      <c r="A12" s="64"/>
      <c r="B12" s="65" t="s">
        <v>5</v>
      </c>
      <c r="C12" s="65"/>
      <c r="D12" s="59"/>
      <c r="E12" s="168">
        <v>12.5</v>
      </c>
      <c r="F12" s="6"/>
      <c r="G12" s="6"/>
      <c r="H12" s="6"/>
      <c r="I12" s="52"/>
      <c r="J12" s="6"/>
      <c r="K12" s="6"/>
      <c r="L12" s="44"/>
    </row>
    <row r="13" spans="1:14" s="30" customFormat="1" ht="15.75">
      <c r="A13" s="64"/>
      <c r="B13" s="65" t="s">
        <v>112</v>
      </c>
      <c r="C13" s="65"/>
      <c r="D13" s="59"/>
      <c r="E13" s="167">
        <v>32</v>
      </c>
      <c r="F13" s="6"/>
      <c r="G13" s="6"/>
      <c r="H13" s="6"/>
      <c r="I13" s="52"/>
      <c r="J13" s="6"/>
      <c r="K13" s="6"/>
      <c r="L13" s="50">
        <v>0</v>
      </c>
    </row>
    <row r="14" spans="1:14" ht="15.75">
      <c r="A14" s="64"/>
      <c r="B14" s="65" t="s">
        <v>19</v>
      </c>
      <c r="C14" s="65"/>
      <c r="D14" s="59"/>
      <c r="E14" s="132">
        <v>1</v>
      </c>
      <c r="F14" s="6"/>
      <c r="G14" s="6"/>
      <c r="H14" s="6"/>
      <c r="I14" s="52"/>
      <c r="J14" s="6"/>
      <c r="K14" s="6"/>
      <c r="L14" s="50">
        <v>1</v>
      </c>
      <c r="M14"/>
    </row>
    <row r="15" spans="1:14" ht="15.75">
      <c r="A15" s="64"/>
      <c r="B15" s="65" t="s">
        <v>56</v>
      </c>
      <c r="C15" s="65"/>
      <c r="D15" s="59"/>
      <c r="E15" s="132">
        <v>0</v>
      </c>
      <c r="F15" s="6"/>
      <c r="G15" s="6"/>
      <c r="H15" s="6"/>
      <c r="I15" s="52"/>
      <c r="J15" s="6"/>
      <c r="K15" s="6"/>
      <c r="L15" s="50">
        <v>2</v>
      </c>
      <c r="M15"/>
    </row>
    <row r="16" spans="1:14" ht="15.75">
      <c r="A16" s="64"/>
      <c r="B16" s="65" t="s">
        <v>20</v>
      </c>
      <c r="C16" s="65"/>
      <c r="D16" s="59"/>
      <c r="E16" s="132">
        <v>1</v>
      </c>
      <c r="F16" s="6"/>
      <c r="G16" s="6"/>
      <c r="H16" s="6"/>
      <c r="I16" s="52"/>
      <c r="J16" s="6"/>
      <c r="K16" s="6"/>
      <c r="M16"/>
    </row>
    <row r="17" spans="1:18" ht="7.5" customHeight="1">
      <c r="A17" s="64"/>
      <c r="B17" s="14"/>
      <c r="C17" s="14"/>
      <c r="D17" s="6"/>
      <c r="E17" s="6"/>
      <c r="F17" s="6"/>
      <c r="G17" s="6"/>
      <c r="H17" s="6"/>
      <c r="I17" s="52"/>
      <c r="J17" s="6"/>
      <c r="K17" s="6"/>
      <c r="M17"/>
    </row>
    <row r="18" spans="1:18" ht="18">
      <c r="A18" s="51"/>
      <c r="B18" s="276" t="s">
        <v>3</v>
      </c>
      <c r="C18" s="276"/>
      <c r="D18" s="276"/>
      <c r="E18" s="276"/>
      <c r="F18" s="276"/>
      <c r="G18" s="276"/>
      <c r="H18" s="276"/>
      <c r="I18" s="66"/>
      <c r="J18" s="67"/>
      <c r="K18" s="67"/>
      <c r="L18" s="50"/>
      <c r="P18" s="68"/>
    </row>
    <row r="19" spans="1:18" ht="15.75">
      <c r="A19" s="51"/>
      <c r="B19" s="275" t="s">
        <v>101</v>
      </c>
      <c r="C19" s="275"/>
      <c r="D19" s="275"/>
      <c r="E19" s="275"/>
      <c r="F19" s="275"/>
      <c r="G19" s="275"/>
      <c r="H19" s="275"/>
      <c r="I19" s="70"/>
      <c r="J19" s="69"/>
      <c r="K19" s="69"/>
      <c r="L19" s="71"/>
    </row>
    <row r="20" spans="1:18" ht="15.75" customHeight="1">
      <c r="A20" s="51"/>
      <c r="D20" s="165" t="s">
        <v>9</v>
      </c>
      <c r="E20" s="165"/>
      <c r="F20" s="73">
        <v>0.1</v>
      </c>
      <c r="G20" s="73"/>
      <c r="H20" s="74"/>
      <c r="I20" s="75"/>
      <c r="J20" s="74"/>
      <c r="K20" s="74"/>
    </row>
    <row r="21" spans="1:18" ht="15.75">
      <c r="A21" s="51"/>
      <c r="D21" s="166" t="s">
        <v>10</v>
      </c>
      <c r="E21" s="166"/>
      <c r="F21" s="145">
        <f>F20*E14</f>
        <v>0.1</v>
      </c>
      <c r="G21" s="145"/>
      <c r="H21" s="74"/>
      <c r="I21" s="75"/>
      <c r="J21" s="74"/>
      <c r="K21" s="74"/>
    </row>
    <row r="22" spans="1:18" ht="15.75" customHeight="1">
      <c r="A22" s="51"/>
      <c r="D22" s="272" t="s">
        <v>21</v>
      </c>
      <c r="E22" s="277"/>
      <c r="F22" s="76">
        <f>E12*E13*4*E14*F20</f>
        <v>160</v>
      </c>
      <c r="G22" s="145"/>
      <c r="H22" s="77"/>
      <c r="I22" s="78"/>
      <c r="J22" s="77"/>
      <c r="K22" s="77"/>
    </row>
    <row r="23" spans="1:18" ht="8.25" customHeight="1">
      <c r="A23" s="51"/>
      <c r="B23" s="79"/>
      <c r="C23" s="79"/>
      <c r="D23" s="79"/>
      <c r="E23" s="80"/>
      <c r="F23" s="79"/>
      <c r="G23" s="79"/>
      <c r="H23" s="77"/>
      <c r="I23" s="78"/>
      <c r="J23" s="77"/>
      <c r="K23" s="77"/>
    </row>
    <row r="24" spans="1:18" ht="16.5">
      <c r="A24" s="51"/>
      <c r="B24" s="276" t="s">
        <v>22</v>
      </c>
      <c r="C24" s="276"/>
      <c r="D24" s="276"/>
      <c r="E24" s="276"/>
      <c r="F24" s="276"/>
      <c r="G24" s="276"/>
      <c r="H24" s="276"/>
      <c r="I24" s="78"/>
      <c r="J24" s="77"/>
      <c r="K24" s="77"/>
    </row>
    <row r="25" spans="1:18" ht="15.75">
      <c r="A25" s="51"/>
      <c r="B25" s="275" t="s">
        <v>57</v>
      </c>
      <c r="C25" s="275"/>
      <c r="D25" s="275"/>
      <c r="E25" s="275"/>
      <c r="F25" s="275"/>
      <c r="G25" s="275"/>
      <c r="H25" s="275"/>
      <c r="I25" s="52"/>
      <c r="J25" s="6"/>
      <c r="K25" s="6"/>
      <c r="Q25" t="s">
        <v>23</v>
      </c>
      <c r="R25" t="s">
        <v>24</v>
      </c>
    </row>
    <row r="26" spans="1:18" ht="15.75">
      <c r="A26" s="51"/>
      <c r="B26" s="136"/>
      <c r="C26" s="136"/>
      <c r="D26" s="81" t="s">
        <v>25</v>
      </c>
      <c r="E26" s="82" t="s">
        <v>26</v>
      </c>
      <c r="F26" s="83" t="s">
        <v>27</v>
      </c>
      <c r="G26" s="82" t="s">
        <v>24</v>
      </c>
      <c r="H26" s="6"/>
      <c r="I26" s="52"/>
      <c r="J26" s="6"/>
      <c r="K26" s="6"/>
      <c r="Q26" s="190">
        <f>E12*E13*E16*D33</f>
        <v>20</v>
      </c>
    </row>
    <row r="27" spans="1:18">
      <c r="A27" s="51"/>
      <c r="B27" s="137" t="s">
        <v>9</v>
      </c>
      <c r="C27" s="137"/>
      <c r="D27" s="84">
        <v>0.04</v>
      </c>
      <c r="E27" s="84">
        <v>0.04</v>
      </c>
      <c r="F27" s="85">
        <v>0.04</v>
      </c>
      <c r="G27" s="84">
        <v>0.08</v>
      </c>
      <c r="H27" s="6"/>
      <c r="I27" s="52"/>
      <c r="J27" s="6"/>
      <c r="K27" s="6"/>
    </row>
    <row r="28" spans="1:18">
      <c r="A28" s="51"/>
      <c r="B28" s="140" t="s">
        <v>10</v>
      </c>
      <c r="C28" s="140"/>
      <c r="D28" s="142">
        <f>D27*E15</f>
        <v>0</v>
      </c>
      <c r="E28" s="142">
        <f>E27*E15</f>
        <v>0</v>
      </c>
      <c r="F28" s="143">
        <f>F27*E15</f>
        <v>0</v>
      </c>
      <c r="G28" s="142">
        <f>G27*E15</f>
        <v>0</v>
      </c>
      <c r="H28" s="6"/>
      <c r="I28" s="52"/>
      <c r="J28" s="6"/>
      <c r="K28" s="6"/>
    </row>
    <row r="29" spans="1:18" ht="15.75">
      <c r="A29" s="51"/>
      <c r="B29" s="273" t="s">
        <v>59</v>
      </c>
      <c r="C29" s="274"/>
      <c r="D29" s="76">
        <f>E12*E13*D27*E15</f>
        <v>0</v>
      </c>
      <c r="E29" s="76">
        <f>E12*E13*E27*E15</f>
        <v>0</v>
      </c>
      <c r="F29" s="76">
        <f>E12*E13*F27*E15</f>
        <v>0</v>
      </c>
      <c r="G29" s="76">
        <f>E12*E13*G27*E15</f>
        <v>0</v>
      </c>
      <c r="H29" s="6"/>
      <c r="I29" s="52"/>
      <c r="J29" s="6"/>
      <c r="K29" s="6"/>
      <c r="Q29" s="144">
        <f>E33*E16</f>
        <v>0.05</v>
      </c>
    </row>
    <row r="30" spans="1:18" ht="6.75" customHeight="1">
      <c r="A30" s="51"/>
      <c r="B30" s="79"/>
      <c r="C30" s="79"/>
      <c r="D30" s="86"/>
      <c r="E30" s="86"/>
      <c r="F30" s="86"/>
      <c r="G30" s="86"/>
      <c r="H30" s="6"/>
      <c r="I30" s="52"/>
      <c r="J30" s="6"/>
      <c r="K30" s="6"/>
    </row>
    <row r="31" spans="1:18" ht="15.75" customHeight="1">
      <c r="A31" s="51"/>
      <c r="B31" s="275" t="s">
        <v>28</v>
      </c>
      <c r="C31" s="275"/>
      <c r="D31" s="275"/>
      <c r="E31" s="275"/>
      <c r="F31" s="275"/>
      <c r="G31" s="275"/>
      <c r="H31" s="275"/>
      <c r="I31" s="52"/>
      <c r="J31" s="6"/>
      <c r="K31" s="6"/>
    </row>
    <row r="32" spans="1:18" ht="15.75">
      <c r="A32" s="51"/>
      <c r="B32" s="136"/>
      <c r="C32" s="136"/>
      <c r="D32" s="87" t="s">
        <v>25</v>
      </c>
      <c r="E32" s="88" t="s">
        <v>26</v>
      </c>
      <c r="F32" s="89" t="s">
        <v>27</v>
      </c>
      <c r="G32" s="88" t="s">
        <v>24</v>
      </c>
      <c r="H32" s="6"/>
      <c r="I32" s="52"/>
      <c r="J32" s="6"/>
      <c r="K32" s="6"/>
    </row>
    <row r="33" spans="1:13">
      <c r="A33" s="51"/>
      <c r="B33" s="137" t="s">
        <v>9</v>
      </c>
      <c r="C33" s="137"/>
      <c r="D33" s="90">
        <v>0.05</v>
      </c>
      <c r="E33" s="90">
        <v>0.05</v>
      </c>
      <c r="F33" s="91">
        <v>0.05</v>
      </c>
      <c r="G33" s="90">
        <v>0.05</v>
      </c>
      <c r="H33" s="6"/>
      <c r="I33" s="52"/>
      <c r="J33" s="6"/>
      <c r="K33" s="6"/>
      <c r="M33" s="140"/>
    </row>
    <row r="34" spans="1:13">
      <c r="A34" s="51"/>
      <c r="B34" s="140" t="s">
        <v>10</v>
      </c>
      <c r="C34" s="140"/>
      <c r="D34" s="144" t="str">
        <f>IF(E15=0,"0%",IF(E15&gt;0, Q29))</f>
        <v>0%</v>
      </c>
      <c r="E34" s="144" t="str">
        <f>IF(E15=0,"0%",IF(E15&gt;0, Q29))</f>
        <v>0%</v>
      </c>
      <c r="F34" s="144" t="str">
        <f>IF(E15=0,"0%",IF(E15&gt;0, Q29))</f>
        <v>0%</v>
      </c>
      <c r="G34" s="144" t="str">
        <f>IF(E15=0,"0%",IF(E15&gt;0, Q29))</f>
        <v>0%</v>
      </c>
      <c r="H34" s="6"/>
      <c r="I34" s="52"/>
      <c r="J34" s="6"/>
      <c r="K34" s="6"/>
      <c r="M34" s="140"/>
    </row>
    <row r="35" spans="1:13" ht="15.75">
      <c r="A35" s="51"/>
      <c r="B35" s="285" t="s">
        <v>29</v>
      </c>
      <c r="C35" s="286"/>
      <c r="D35" s="92" t="str">
        <f>IF(E15=0,"$0.00",IF(E15&gt;0, Q26))</f>
        <v>$0.00</v>
      </c>
      <c r="E35" s="92" t="str">
        <f>IF(E15=0,"$0.00",IF(E15&gt;0, Q26))</f>
        <v>$0.00</v>
      </c>
      <c r="F35" s="92" t="str">
        <f>IF(E15=0,"$0.00",IF(E15&gt;0, Q26))</f>
        <v>$0.00</v>
      </c>
      <c r="G35" s="92" t="str">
        <f>IF(E15=0,"$0.00",IF(E15&gt;0, Q26))</f>
        <v>$0.00</v>
      </c>
      <c r="H35" s="6"/>
      <c r="I35" s="52"/>
      <c r="J35" s="6"/>
      <c r="K35" s="6"/>
      <c r="M35" s="140"/>
    </row>
    <row r="36" spans="1:13">
      <c r="A36" s="51"/>
      <c r="B36" s="278" t="s">
        <v>92</v>
      </c>
      <c r="C36" s="278"/>
      <c r="D36" s="278"/>
      <c r="E36" s="278"/>
      <c r="F36" s="278"/>
      <c r="G36" s="278"/>
      <c r="H36" s="278"/>
      <c r="I36" s="52"/>
      <c r="J36" s="6"/>
      <c r="K36" s="6"/>
      <c r="M36" s="219"/>
    </row>
    <row r="37" spans="1:13">
      <c r="A37" s="51"/>
      <c r="B37" s="278"/>
      <c r="C37" s="278"/>
      <c r="D37" s="278"/>
      <c r="E37" s="278"/>
      <c r="F37" s="278"/>
      <c r="G37" s="278"/>
      <c r="H37" s="278"/>
      <c r="I37" s="52"/>
      <c r="J37" s="6"/>
      <c r="K37" s="6"/>
      <c r="M37" s="219"/>
    </row>
    <row r="38" spans="1:13" ht="8.25" customHeight="1">
      <c r="A38" s="51"/>
      <c r="B38" s="6"/>
      <c r="C38" s="6"/>
      <c r="D38" s="93"/>
      <c r="E38" s="6"/>
      <c r="F38" s="7"/>
      <c r="G38" s="6"/>
      <c r="H38" s="6"/>
      <c r="I38" s="52"/>
      <c r="J38" s="6"/>
      <c r="K38" s="6"/>
      <c r="M38" s="140"/>
    </row>
    <row r="39" spans="1:13" ht="27.75" customHeight="1">
      <c r="A39" s="51"/>
      <c r="B39" s="287" t="s">
        <v>61</v>
      </c>
      <c r="C39" s="288"/>
      <c r="D39" s="288"/>
      <c r="E39" s="288"/>
      <c r="F39" s="289" t="s">
        <v>86</v>
      </c>
      <c r="G39" s="289"/>
      <c r="H39" s="16"/>
      <c r="I39" s="52"/>
      <c r="J39" s="6"/>
      <c r="K39" s="6"/>
      <c r="M39"/>
    </row>
    <row r="40" spans="1:13" ht="12.75" customHeight="1">
      <c r="A40" s="51"/>
      <c r="B40" s="33" t="s">
        <v>12</v>
      </c>
      <c r="C40" s="33" t="s">
        <v>13</v>
      </c>
      <c r="D40" s="33" t="s">
        <v>14</v>
      </c>
      <c r="E40" s="7"/>
      <c r="F40" s="284" t="s">
        <v>94</v>
      </c>
      <c r="G40" s="284"/>
      <c r="H40" s="284"/>
      <c r="I40" s="52"/>
      <c r="J40" s="6"/>
      <c r="K40" s="6"/>
      <c r="L40"/>
      <c r="M40"/>
    </row>
    <row r="41" spans="1:13" ht="12.95" customHeight="1">
      <c r="A41" s="51"/>
      <c r="B41" s="94">
        <v>1.1000000000000001</v>
      </c>
      <c r="C41" s="94" t="s">
        <v>15</v>
      </c>
      <c r="D41" s="95">
        <v>2</v>
      </c>
      <c r="E41" s="7"/>
      <c r="F41" s="284"/>
      <c r="G41" s="284"/>
      <c r="H41" s="284"/>
      <c r="I41" s="52"/>
      <c r="J41" s="6"/>
      <c r="K41" s="6"/>
      <c r="L41"/>
      <c r="M41"/>
    </row>
    <row r="42" spans="1:13" ht="12.95" customHeight="1">
      <c r="A42" s="51"/>
      <c r="B42" s="94">
        <v>1.075</v>
      </c>
      <c r="C42" s="94">
        <v>1.0999000000000001</v>
      </c>
      <c r="D42" s="95">
        <v>1.75</v>
      </c>
      <c r="E42" s="7"/>
      <c r="F42" s="284"/>
      <c r="G42" s="284"/>
      <c r="H42" s="284"/>
      <c r="I42" s="52"/>
      <c r="J42" s="6"/>
      <c r="K42" s="6"/>
      <c r="L42"/>
      <c r="M42"/>
    </row>
    <row r="43" spans="1:13" ht="12.95" customHeight="1">
      <c r="A43" s="51"/>
      <c r="B43" s="94">
        <v>1.05</v>
      </c>
      <c r="C43" s="94">
        <v>1.0749</v>
      </c>
      <c r="D43" s="95">
        <v>1.5</v>
      </c>
      <c r="E43" s="7"/>
      <c r="F43" s="284"/>
      <c r="G43" s="284"/>
      <c r="H43" s="284"/>
      <c r="I43" s="52"/>
      <c r="J43" s="6"/>
      <c r="K43" s="6"/>
      <c r="L43"/>
      <c r="M43"/>
    </row>
    <row r="44" spans="1:13" ht="12.95" customHeight="1">
      <c r="A44" s="51"/>
      <c r="B44" s="94">
        <v>1.0249999999999999</v>
      </c>
      <c r="C44" s="94">
        <v>1.0499000000000001</v>
      </c>
      <c r="D44" s="95">
        <v>1.25</v>
      </c>
      <c r="E44" s="7"/>
      <c r="F44" s="284"/>
      <c r="G44" s="284"/>
      <c r="H44" s="284"/>
      <c r="I44" s="52"/>
      <c r="J44" s="6"/>
      <c r="K44" s="6"/>
      <c r="L44"/>
      <c r="M44"/>
    </row>
    <row r="45" spans="1:13" ht="12.95" customHeight="1">
      <c r="A45" s="51"/>
      <c r="B45" s="96">
        <v>1</v>
      </c>
      <c r="C45" s="96">
        <v>1.0248999999999999</v>
      </c>
      <c r="D45" s="97">
        <v>1</v>
      </c>
      <c r="E45" s="7"/>
      <c r="F45" s="284"/>
      <c r="G45" s="284"/>
      <c r="H45" s="284"/>
      <c r="I45" s="52"/>
      <c r="J45" s="6"/>
      <c r="K45" s="6"/>
      <c r="M45"/>
    </row>
    <row r="46" spans="1:13" ht="12.75" customHeight="1">
      <c r="A46" s="51"/>
      <c r="B46" s="94">
        <v>0.98</v>
      </c>
      <c r="C46" s="94">
        <v>0.99990000000000001</v>
      </c>
      <c r="D46" s="95">
        <v>0.75</v>
      </c>
      <c r="E46" s="7"/>
      <c r="F46" s="284"/>
      <c r="G46" s="284"/>
      <c r="H46" s="284"/>
      <c r="I46" s="52"/>
      <c r="J46" s="6"/>
      <c r="K46" s="6"/>
      <c r="M46"/>
    </row>
    <row r="47" spans="1:13" ht="12.95" customHeight="1">
      <c r="A47" s="51"/>
      <c r="B47" s="6"/>
      <c r="C47" s="6"/>
      <c r="D47" s="6"/>
      <c r="E47" s="6"/>
      <c r="F47" s="284"/>
      <c r="G47" s="284"/>
      <c r="H47" s="284"/>
      <c r="I47" s="52"/>
      <c r="J47" s="6"/>
      <c r="K47" s="6"/>
    </row>
    <row r="48" spans="1:13" ht="12.95" customHeight="1">
      <c r="A48" s="51"/>
      <c r="B48" s="139"/>
      <c r="C48" s="139"/>
      <c r="D48" s="139"/>
      <c r="E48" s="139"/>
      <c r="F48" s="284"/>
      <c r="G48" s="284"/>
      <c r="H48" s="284"/>
      <c r="I48" s="99"/>
      <c r="J48" s="134"/>
      <c r="K48" s="134"/>
    </row>
    <row r="49" spans="1:11" ht="15" customHeight="1">
      <c r="A49" s="51"/>
      <c r="B49" s="134"/>
      <c r="C49" s="134"/>
      <c r="D49" s="134"/>
      <c r="E49" s="134"/>
      <c r="F49" s="284"/>
      <c r="G49" s="284"/>
      <c r="H49" s="284"/>
      <c r="I49" s="99"/>
      <c r="J49" s="134"/>
      <c r="K49" s="134"/>
    </row>
    <row r="50" spans="1:11" ht="12.95" customHeight="1">
      <c r="A50" s="51"/>
      <c r="B50" s="134"/>
      <c r="C50" s="134"/>
      <c r="D50" s="134"/>
      <c r="E50" s="134"/>
      <c r="F50" s="193"/>
      <c r="G50" s="193"/>
      <c r="H50" s="193"/>
      <c r="I50" s="99"/>
      <c r="J50" s="134"/>
      <c r="K50" s="134"/>
    </row>
    <row r="51" spans="1:11" ht="8.25" customHeight="1">
      <c r="A51" s="51"/>
      <c r="B51" s="6"/>
      <c r="C51" s="6"/>
      <c r="D51" s="6"/>
      <c r="E51" s="6"/>
      <c r="F51" s="7"/>
      <c r="G51" s="6"/>
      <c r="H51" s="6"/>
      <c r="I51" s="52"/>
      <c r="J51" s="6"/>
      <c r="K51" s="6"/>
    </row>
    <row r="52" spans="1:11" ht="12.75" customHeight="1">
      <c r="A52" s="51"/>
      <c r="B52" s="270" t="s">
        <v>97</v>
      </c>
      <c r="C52" s="270"/>
      <c r="D52" s="270"/>
      <c r="E52" s="270"/>
      <c r="F52" s="270"/>
      <c r="G52" s="270"/>
      <c r="H52" s="270"/>
      <c r="I52" s="52"/>
      <c r="J52" s="6"/>
      <c r="K52" s="6"/>
    </row>
    <row r="53" spans="1:11" ht="27" customHeight="1" thickBot="1">
      <c r="A53" s="101"/>
      <c r="B53" s="271"/>
      <c r="C53" s="271"/>
      <c r="D53" s="271"/>
      <c r="E53" s="271"/>
      <c r="F53" s="271"/>
      <c r="G53" s="271"/>
      <c r="H53" s="271"/>
      <c r="I53" s="102"/>
      <c r="J53" s="6"/>
      <c r="K53" s="6"/>
    </row>
    <row r="55" spans="1:11">
      <c r="F55" s="139"/>
      <c r="G55" s="139"/>
      <c r="H55" s="139"/>
    </row>
    <row r="56" spans="1:11" ht="15" customHeight="1">
      <c r="B56" s="139"/>
      <c r="C56" s="139"/>
      <c r="D56" s="139"/>
      <c r="E56" s="139"/>
      <c r="F56" s="139"/>
      <c r="G56" s="139"/>
      <c r="H56" s="139"/>
    </row>
  </sheetData>
  <sheetProtection password="CC36" sheet="1" objects="1" scenarios="1" selectLockedCells="1"/>
  <protectedRanges>
    <protectedRange sqref="E12:E16" name="Range1"/>
  </protectedRanges>
  <mergeCells count="15">
    <mergeCell ref="B5:H5"/>
    <mergeCell ref="E10:I10"/>
    <mergeCell ref="B18:H18"/>
    <mergeCell ref="B25:H25"/>
    <mergeCell ref="B24:H24"/>
    <mergeCell ref="D22:E22"/>
    <mergeCell ref="B19:H19"/>
    <mergeCell ref="B52:H53"/>
    <mergeCell ref="B29:C29"/>
    <mergeCell ref="B35:C35"/>
    <mergeCell ref="B39:E39"/>
    <mergeCell ref="B31:H31"/>
    <mergeCell ref="F39:G39"/>
    <mergeCell ref="F40:H49"/>
    <mergeCell ref="B36:H37"/>
  </mergeCells>
  <dataValidations count="2">
    <dataValidation type="list" allowBlank="1" showInputMessage="1" showErrorMessage="1" sqref="E16">
      <formula1>$L$13:$L$15</formula1>
    </dataValidation>
    <dataValidation type="list" allowBlank="1" showInputMessage="1" showErrorMessage="1" sqref="E14:E15">
      <formula1>$N$1:$N$7</formula1>
    </dataValidation>
  </dataValidations>
  <printOptions horizontalCentered="1" verticalCentered="1"/>
  <pageMargins left="0" right="0" top="0" bottom="0"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7"/>
  <sheetViews>
    <sheetView showGridLines="0" zoomScaleNormal="100" workbookViewId="0">
      <selection activeCell="E17" sqref="E17"/>
    </sheetView>
  </sheetViews>
  <sheetFormatPr defaultRowHeight="15"/>
  <cols>
    <col min="1" max="1" width="1.85546875" customWidth="1"/>
    <col min="2" max="2" width="11" style="44" customWidth="1"/>
    <col min="3" max="3" width="14.28515625" style="44" customWidth="1"/>
    <col min="4" max="4" width="16" style="44" customWidth="1"/>
    <col min="5" max="5" width="16.85546875" style="45" customWidth="1"/>
    <col min="6" max="6" width="14.85546875" style="44" customWidth="1"/>
    <col min="7" max="7" width="15.140625" style="44" customWidth="1"/>
    <col min="8" max="8" width="10.5703125" style="44" bestFit="1" customWidth="1"/>
    <col min="9" max="9" width="5.85546875" style="44" customWidth="1"/>
    <col min="10" max="10" width="1.85546875" customWidth="1"/>
    <col min="11" max="11" width="9.140625" hidden="1" customWidth="1"/>
    <col min="12" max="12" width="7.5703125" hidden="1" customWidth="1"/>
    <col min="13" max="13" width="9.140625" customWidth="1"/>
  </cols>
  <sheetData>
    <row r="1" spans="1:10" ht="15.75" thickTop="1">
      <c r="A1" s="1"/>
      <c r="B1" s="2"/>
      <c r="C1" s="2"/>
      <c r="D1" s="2"/>
      <c r="E1" s="3"/>
      <c r="F1" s="2"/>
      <c r="G1" s="2"/>
      <c r="H1" s="2"/>
      <c r="I1" s="2"/>
      <c r="J1" s="4"/>
    </row>
    <row r="2" spans="1:10">
      <c r="A2" s="5"/>
      <c r="B2" s="6"/>
      <c r="C2" s="6"/>
      <c r="D2" s="6"/>
      <c r="E2" s="7"/>
      <c r="F2" s="6"/>
      <c r="G2" s="6"/>
      <c r="H2" s="6"/>
      <c r="I2" s="6"/>
      <c r="J2" s="8"/>
    </row>
    <row r="3" spans="1:10">
      <c r="A3" s="5"/>
      <c r="B3" s="6"/>
      <c r="C3" s="6"/>
      <c r="D3" s="6"/>
      <c r="E3" s="7"/>
      <c r="F3" s="6"/>
      <c r="G3" s="6"/>
      <c r="H3" s="6"/>
      <c r="I3" s="6"/>
      <c r="J3" s="8"/>
    </row>
    <row r="4" spans="1:10">
      <c r="A4" s="5"/>
      <c r="B4" s="6"/>
      <c r="C4" s="6"/>
      <c r="D4" s="6"/>
      <c r="E4" s="7"/>
      <c r="F4" s="6"/>
      <c r="G4" s="6"/>
      <c r="H4" s="6"/>
      <c r="I4" s="6"/>
      <c r="J4" s="8"/>
    </row>
    <row r="5" spans="1:10">
      <c r="A5" s="5"/>
      <c r="B5" s="6"/>
      <c r="C5" s="6"/>
      <c r="D5" s="6"/>
      <c r="E5" s="7"/>
      <c r="F5" s="6"/>
      <c r="G5" s="6"/>
      <c r="H5" s="6"/>
      <c r="I5" s="6"/>
      <c r="J5" s="8"/>
    </row>
    <row r="6" spans="1:10">
      <c r="A6" s="5"/>
      <c r="B6" s="6"/>
      <c r="C6" s="6"/>
      <c r="D6" s="6"/>
      <c r="E6" s="7"/>
      <c r="F6" s="6"/>
      <c r="G6" s="6"/>
      <c r="H6" s="6"/>
      <c r="I6" s="6"/>
      <c r="J6" s="8"/>
    </row>
    <row r="7" spans="1:10">
      <c r="A7" s="5"/>
      <c r="B7" s="6"/>
      <c r="C7" s="6"/>
      <c r="D7" s="6"/>
      <c r="E7" s="7"/>
      <c r="F7" s="6"/>
      <c r="G7" s="6"/>
      <c r="H7" s="6"/>
      <c r="I7" s="6"/>
      <c r="J7" s="8"/>
    </row>
    <row r="8" spans="1:10" ht="23.25">
      <c r="A8" s="5"/>
      <c r="B8" s="266" t="s">
        <v>90</v>
      </c>
      <c r="C8" s="266"/>
      <c r="D8" s="266"/>
      <c r="E8" s="266"/>
      <c r="F8" s="266"/>
      <c r="G8" s="266"/>
      <c r="H8" s="266"/>
      <c r="I8" s="266"/>
      <c r="J8" s="8"/>
    </row>
    <row r="9" spans="1:10" ht="10.5" customHeight="1" thickBot="1">
      <c r="A9" s="9"/>
      <c r="B9" s="267"/>
      <c r="C9" s="267"/>
      <c r="D9" s="267"/>
      <c r="E9" s="267"/>
      <c r="F9" s="267"/>
      <c r="G9" s="267"/>
      <c r="H9" s="267"/>
      <c r="I9" s="267"/>
      <c r="J9" s="10"/>
    </row>
    <row r="10" spans="1:10" ht="15.75" thickTop="1">
      <c r="A10" s="5"/>
      <c r="B10" s="6"/>
      <c r="C10" s="6"/>
      <c r="D10" s="6"/>
      <c r="E10" s="7"/>
      <c r="F10" s="6"/>
      <c r="G10" s="6"/>
      <c r="H10" s="6"/>
      <c r="I10" s="6"/>
      <c r="J10" s="8"/>
    </row>
    <row r="11" spans="1:10" ht="20.25">
      <c r="A11" s="5"/>
      <c r="B11" s="6"/>
      <c r="C11" s="11" t="s">
        <v>0</v>
      </c>
      <c r="D11" s="12"/>
      <c r="E11" s="13" t="s">
        <v>65</v>
      </c>
      <c r="F11" s="6"/>
      <c r="G11" s="6"/>
      <c r="H11" s="6"/>
      <c r="I11" s="6"/>
      <c r="J11" s="8"/>
    </row>
    <row r="12" spans="1:10">
      <c r="A12" s="5"/>
      <c r="B12" s="6"/>
      <c r="C12" s="14" t="s">
        <v>1</v>
      </c>
      <c r="D12" s="6"/>
      <c r="E12" s="15">
        <v>0.05</v>
      </c>
      <c r="F12" s="6"/>
      <c r="G12" s="6"/>
      <c r="H12" s="6"/>
      <c r="I12" s="6"/>
      <c r="J12" s="8"/>
    </row>
    <row r="13" spans="1:10">
      <c r="A13" s="5"/>
      <c r="B13" s="6"/>
      <c r="C13" s="14" t="s">
        <v>2</v>
      </c>
      <c r="D13" s="6"/>
      <c r="E13" s="16" t="s">
        <v>3</v>
      </c>
      <c r="F13" s="6"/>
      <c r="G13" s="6"/>
      <c r="H13" s="6"/>
      <c r="I13" s="6"/>
      <c r="J13" s="8"/>
    </row>
    <row r="14" spans="1:10">
      <c r="A14" s="5"/>
      <c r="B14" s="6"/>
      <c r="C14" s="14" t="s">
        <v>4</v>
      </c>
      <c r="D14" s="6"/>
      <c r="E14" s="299" t="s">
        <v>102</v>
      </c>
      <c r="F14" s="299"/>
      <c r="G14" s="299"/>
      <c r="H14" s="6"/>
      <c r="I14" s="6"/>
      <c r="J14" s="8"/>
    </row>
    <row r="15" spans="1:10">
      <c r="A15" s="5"/>
      <c r="B15" s="6"/>
      <c r="C15" s="14"/>
      <c r="D15" s="6"/>
      <c r="E15" s="299"/>
      <c r="F15" s="299"/>
      <c r="G15" s="299"/>
      <c r="H15" s="6"/>
      <c r="I15" s="6"/>
      <c r="J15" s="8"/>
    </row>
    <row r="16" spans="1:10" ht="15.75" thickBot="1">
      <c r="A16" s="5"/>
      <c r="B16" s="6"/>
      <c r="C16" s="6"/>
      <c r="D16" s="6"/>
      <c r="E16" s="7"/>
      <c r="F16" s="6"/>
      <c r="G16" s="6"/>
      <c r="H16" s="6"/>
      <c r="I16" s="6"/>
      <c r="J16" s="8"/>
    </row>
    <row r="17" spans="1:12" ht="21" thickBot="1">
      <c r="A17" s="5"/>
      <c r="B17" s="6"/>
      <c r="C17" s="14" t="s">
        <v>5</v>
      </c>
      <c r="D17" s="6"/>
      <c r="E17" s="127">
        <v>10.5</v>
      </c>
      <c r="F17" s="6"/>
      <c r="G17" s="6"/>
      <c r="H17" s="6"/>
      <c r="I17" s="6"/>
      <c r="J17" s="8"/>
      <c r="L17" s="17">
        <v>0</v>
      </c>
    </row>
    <row r="18" spans="1:12" ht="21" thickBot="1">
      <c r="A18" s="5"/>
      <c r="B18" s="6"/>
      <c r="C18" s="14" t="s">
        <v>6</v>
      </c>
      <c r="D18" s="6"/>
      <c r="E18" s="128">
        <v>40</v>
      </c>
      <c r="F18" s="6"/>
      <c r="G18" s="6"/>
      <c r="H18" s="6"/>
      <c r="I18" s="6"/>
      <c r="J18" s="8"/>
      <c r="L18" s="17">
        <v>0.75</v>
      </c>
    </row>
    <row r="19" spans="1:12" ht="21" thickBot="1">
      <c r="A19" s="5"/>
      <c r="B19" s="6"/>
      <c r="C19" s="14" t="s">
        <v>66</v>
      </c>
      <c r="D19" s="6"/>
      <c r="E19" s="129">
        <v>1</v>
      </c>
      <c r="F19" s="6"/>
      <c r="G19" s="6"/>
      <c r="H19" s="6"/>
      <c r="I19" s="6"/>
      <c r="J19" s="8"/>
      <c r="L19" s="17">
        <v>1</v>
      </c>
    </row>
    <row r="20" spans="1:12">
      <c r="A20" s="5"/>
      <c r="B20" s="6"/>
      <c r="C20" s="6"/>
      <c r="D20" s="6"/>
      <c r="E20" s="7"/>
      <c r="F20" s="6"/>
      <c r="G20" s="6"/>
      <c r="H20" s="6"/>
      <c r="I20" s="6"/>
      <c r="J20" s="8"/>
      <c r="L20" s="17">
        <v>1.25</v>
      </c>
    </row>
    <row r="21" spans="1:12" ht="18">
      <c r="A21" s="18"/>
      <c r="B21" s="227"/>
      <c r="C21" s="300" t="s">
        <v>8</v>
      </c>
      <c r="D21" s="300"/>
      <c r="E21" s="300"/>
      <c r="F21" s="300"/>
      <c r="G21" s="300"/>
      <c r="H21" s="228"/>
      <c r="I21" s="228"/>
      <c r="J21" s="8"/>
      <c r="L21" s="17">
        <v>1.5</v>
      </c>
    </row>
    <row r="22" spans="1:12" s="23" customFormat="1" ht="15.75">
      <c r="A22" s="18"/>
      <c r="B22" s="275" t="s">
        <v>102</v>
      </c>
      <c r="C22" s="275"/>
      <c r="D22" s="275"/>
      <c r="E22" s="275"/>
      <c r="F22" s="275"/>
      <c r="G22" s="275"/>
      <c r="H22" s="275"/>
      <c r="I22" s="275"/>
      <c r="J22" s="22"/>
      <c r="L22" s="24">
        <v>1.75</v>
      </c>
    </row>
    <row r="23" spans="1:12" s="23" customFormat="1" ht="6" customHeight="1">
      <c r="A23" s="18"/>
      <c r="B23" s="20"/>
      <c r="C23" s="20"/>
      <c r="D23" s="223"/>
      <c r="E23" s="20"/>
      <c r="F23" s="223"/>
      <c r="G23" s="223"/>
      <c r="H23" s="20"/>
      <c r="I23" s="20"/>
      <c r="J23" s="22"/>
      <c r="L23" s="24">
        <v>2</v>
      </c>
    </row>
    <row r="24" spans="1:12" s="23" customFormat="1" ht="16.5" customHeight="1">
      <c r="A24" s="25"/>
      <c r="B24" s="219"/>
      <c r="C24" s="219"/>
      <c r="D24" s="301" t="s">
        <v>9</v>
      </c>
      <c r="E24" s="301"/>
      <c r="F24" s="27">
        <v>0.05</v>
      </c>
      <c r="G24" s="27"/>
      <c r="H24" s="14"/>
      <c r="I24" s="14"/>
      <c r="J24" s="22"/>
      <c r="L24"/>
    </row>
    <row r="25" spans="1:12" s="23" customFormat="1" ht="16.5" customHeight="1">
      <c r="A25" s="25"/>
      <c r="B25" s="219"/>
      <c r="C25" s="219"/>
      <c r="D25" s="301" t="s">
        <v>10</v>
      </c>
      <c r="E25" s="301"/>
      <c r="F25" s="146">
        <f>F24*E19</f>
        <v>0.05</v>
      </c>
      <c r="G25" s="146"/>
      <c r="H25" s="14"/>
      <c r="I25" s="14"/>
      <c r="J25" s="22"/>
      <c r="L25"/>
    </row>
    <row r="26" spans="1:12" s="30" customFormat="1" ht="23.25" customHeight="1">
      <c r="A26" s="5"/>
      <c r="B26" s="219"/>
      <c r="C26" s="219"/>
      <c r="D26" s="301" t="s">
        <v>11</v>
      </c>
      <c r="E26" s="302"/>
      <c r="F26" s="28">
        <f>F24*E17*E18*E19*4</f>
        <v>84</v>
      </c>
      <c r="G26" s="146"/>
      <c r="H26" s="6"/>
      <c r="I26" s="6"/>
      <c r="J26" s="29"/>
      <c r="L26"/>
    </row>
    <row r="27" spans="1:12" s="30" customFormat="1" ht="23.25" customHeight="1">
      <c r="A27" s="5"/>
      <c r="B27" s="278" t="s">
        <v>92</v>
      </c>
      <c r="C27" s="278"/>
      <c r="D27" s="278"/>
      <c r="E27" s="278"/>
      <c r="F27" s="278"/>
      <c r="G27" s="278"/>
      <c r="H27" s="278"/>
      <c r="I27" s="278"/>
      <c r="J27" s="29"/>
      <c r="L27"/>
    </row>
    <row r="28" spans="1:12" s="30" customFormat="1" ht="23.25" customHeight="1">
      <c r="A28" s="5"/>
      <c r="B28" s="278"/>
      <c r="C28" s="278"/>
      <c r="D28" s="278"/>
      <c r="E28" s="278"/>
      <c r="F28" s="278"/>
      <c r="G28" s="278"/>
      <c r="H28" s="278"/>
      <c r="I28" s="278"/>
      <c r="J28" s="29"/>
      <c r="L28"/>
    </row>
    <row r="29" spans="1:12" ht="58.5" customHeight="1">
      <c r="A29" s="5"/>
      <c r="C29" s="173" t="s">
        <v>54</v>
      </c>
      <c r="D29" s="45"/>
      <c r="E29" s="169"/>
      <c r="F29" s="6"/>
      <c r="H29" s="6"/>
      <c r="I29" s="6"/>
      <c r="J29" s="8"/>
    </row>
    <row r="30" spans="1:12" ht="24" customHeight="1">
      <c r="A30" s="5"/>
      <c r="B30" s="177"/>
      <c r="C30" s="178">
        <f>E17</f>
        <v>10.5</v>
      </c>
      <c r="D30" s="171" t="s">
        <v>53</v>
      </c>
      <c r="E30" s="172" t="s">
        <v>52</v>
      </c>
      <c r="F30" s="174">
        <f>((E17*E18*4+F26)/(E18*4))</f>
        <v>11.025</v>
      </c>
      <c r="G30" s="180" t="s">
        <v>53</v>
      </c>
      <c r="H30" s="6"/>
      <c r="I30" s="6"/>
      <c r="J30" s="8"/>
    </row>
    <row r="31" spans="1:12" ht="18" customHeight="1">
      <c r="A31" s="5"/>
      <c r="B31" s="6"/>
      <c r="C31" s="6"/>
      <c r="D31" s="7"/>
      <c r="E31" s="6"/>
      <c r="F31" s="6"/>
      <c r="G31" s="6"/>
      <c r="H31" s="6"/>
      <c r="I31" s="6"/>
      <c r="J31" s="8"/>
    </row>
    <row r="32" spans="1:12" ht="21" customHeight="1">
      <c r="A32" s="5"/>
      <c r="B32" s="6"/>
      <c r="C32" s="217"/>
      <c r="D32" s="217" t="s">
        <v>49</v>
      </c>
      <c r="E32" s="31"/>
      <c r="F32" s="31"/>
      <c r="G32" s="6"/>
      <c r="H32" s="6"/>
      <c r="I32" s="6"/>
      <c r="J32" s="8"/>
    </row>
    <row r="33" spans="1:10">
      <c r="A33" s="5"/>
      <c r="B33" s="6"/>
      <c r="C33" s="32"/>
      <c r="D33" s="33" t="s">
        <v>12</v>
      </c>
      <c r="E33" s="34" t="s">
        <v>13</v>
      </c>
      <c r="F33" s="33" t="s">
        <v>14</v>
      </c>
      <c r="G33" s="6"/>
      <c r="H33" s="6"/>
      <c r="I33" s="6"/>
      <c r="J33" s="8"/>
    </row>
    <row r="34" spans="1:10">
      <c r="A34" s="5"/>
      <c r="B34" s="6"/>
      <c r="C34" s="35"/>
      <c r="D34" s="36">
        <v>1.1000000000000001</v>
      </c>
      <c r="E34" s="37" t="s">
        <v>15</v>
      </c>
      <c r="F34" s="38">
        <v>2</v>
      </c>
      <c r="G34" s="6"/>
      <c r="H34" s="6"/>
      <c r="I34" s="6"/>
      <c r="J34" s="8"/>
    </row>
    <row r="35" spans="1:10">
      <c r="A35" s="5"/>
      <c r="B35" s="6"/>
      <c r="C35" s="35"/>
      <c r="D35" s="36">
        <v>1.075</v>
      </c>
      <c r="E35" s="37">
        <v>1.0999000000000001</v>
      </c>
      <c r="F35" s="38">
        <v>1.75</v>
      </c>
      <c r="G35" s="6"/>
      <c r="H35" s="6"/>
      <c r="I35" s="6"/>
      <c r="J35" s="8"/>
    </row>
    <row r="36" spans="1:10">
      <c r="A36" s="5"/>
      <c r="B36" s="6"/>
      <c r="C36" s="35"/>
      <c r="D36" s="36">
        <v>1.05</v>
      </c>
      <c r="E36" s="37">
        <v>1.0749</v>
      </c>
      <c r="F36" s="38">
        <v>1.5</v>
      </c>
      <c r="G36" s="6"/>
      <c r="H36" s="6"/>
      <c r="I36" s="6"/>
      <c r="J36" s="8"/>
    </row>
    <row r="37" spans="1:10">
      <c r="A37" s="5"/>
      <c r="B37" s="6"/>
      <c r="C37" s="35"/>
      <c r="D37" s="36">
        <v>1.0249999999999999</v>
      </c>
      <c r="E37" s="37">
        <v>1.0499000000000001</v>
      </c>
      <c r="F37" s="38">
        <v>1.25</v>
      </c>
      <c r="G37" s="6"/>
      <c r="H37" s="39"/>
      <c r="I37" s="39"/>
      <c r="J37" s="8"/>
    </row>
    <row r="38" spans="1:10">
      <c r="A38" s="5"/>
      <c r="B38" s="6"/>
      <c r="C38" s="40"/>
      <c r="D38" s="41">
        <v>1</v>
      </c>
      <c r="E38" s="42">
        <v>1.0248999999999999</v>
      </c>
      <c r="F38" s="43">
        <v>1</v>
      </c>
      <c r="G38" s="6"/>
      <c r="H38" s="39"/>
      <c r="I38" s="39"/>
      <c r="J38" s="8"/>
    </row>
    <row r="39" spans="1:10">
      <c r="A39" s="5"/>
      <c r="B39" s="6"/>
      <c r="C39" s="35"/>
      <c r="D39" s="36">
        <v>0.98</v>
      </c>
      <c r="E39" s="37">
        <v>0.99990000000000001</v>
      </c>
      <c r="F39" s="38">
        <v>0.75</v>
      </c>
      <c r="G39" s="6"/>
      <c r="H39" s="39"/>
      <c r="I39" s="39"/>
      <c r="J39" s="8"/>
    </row>
    <row r="40" spans="1:10">
      <c r="A40" s="5"/>
      <c r="B40" s="6"/>
      <c r="C40" s="6"/>
      <c r="D40" s="6"/>
      <c r="E40" s="7"/>
      <c r="F40" s="6"/>
      <c r="G40" s="6"/>
      <c r="H40" s="39"/>
      <c r="I40" s="39"/>
      <c r="J40" s="8"/>
    </row>
    <row r="41" spans="1:10" ht="32.25" customHeight="1">
      <c r="A41" s="5"/>
      <c r="B41" s="6"/>
      <c r="C41" s="6"/>
      <c r="D41" s="6"/>
      <c r="E41" s="7"/>
      <c r="F41" s="6"/>
      <c r="G41" s="6"/>
      <c r="H41" s="39"/>
      <c r="I41" s="39"/>
      <c r="J41" s="8"/>
    </row>
    <row r="42" spans="1:10" ht="18" customHeight="1">
      <c r="A42" s="5"/>
      <c r="B42" s="262" t="s">
        <v>97</v>
      </c>
      <c r="C42" s="262"/>
      <c r="D42" s="262"/>
      <c r="E42" s="262"/>
      <c r="F42" s="262"/>
      <c r="G42" s="262"/>
      <c r="H42" s="262"/>
      <c r="I42" s="262"/>
      <c r="J42" s="8"/>
    </row>
    <row r="43" spans="1:10" ht="18" customHeight="1">
      <c r="A43" s="5"/>
      <c r="B43" s="262"/>
      <c r="C43" s="262"/>
      <c r="D43" s="262"/>
      <c r="E43" s="262"/>
      <c r="F43" s="262"/>
      <c r="G43" s="262"/>
      <c r="H43" s="262"/>
      <c r="I43" s="262"/>
      <c r="J43" s="8"/>
    </row>
    <row r="44" spans="1:10">
      <c r="A44" s="5"/>
      <c r="B44" s="262"/>
      <c r="C44" s="262"/>
      <c r="D44" s="262"/>
      <c r="E44" s="262"/>
      <c r="F44" s="262"/>
      <c r="G44" s="262"/>
      <c r="H44" s="262"/>
      <c r="I44" s="262"/>
      <c r="J44" s="8"/>
    </row>
    <row r="45" spans="1:10" ht="18" customHeight="1">
      <c r="A45" s="5"/>
      <c r="B45" s="262"/>
      <c r="C45" s="262"/>
      <c r="D45" s="262"/>
      <c r="E45" s="262"/>
      <c r="F45" s="262"/>
      <c r="G45" s="262"/>
      <c r="H45" s="262"/>
      <c r="I45" s="262"/>
      <c r="J45" s="8"/>
    </row>
    <row r="46" spans="1:10" ht="18" customHeight="1" thickBot="1">
      <c r="A46" s="9"/>
      <c r="B46" s="263"/>
      <c r="C46" s="263"/>
      <c r="D46" s="263"/>
      <c r="E46" s="263"/>
      <c r="F46" s="263"/>
      <c r="G46" s="263"/>
      <c r="H46" s="263"/>
      <c r="I46" s="263"/>
      <c r="J46" s="10"/>
    </row>
    <row r="47" spans="1:10" ht="16.5" customHeight="1" thickTop="1"/>
  </sheetData>
  <sheetProtection password="CC36" sheet="1" objects="1" scenarios="1" selectLockedCells="1"/>
  <protectedRanges>
    <protectedRange sqref="E17:E19" name="Range3"/>
    <protectedRange sqref="E17:E19" name="Range1"/>
    <protectedRange sqref="E17:E19" name="Range2"/>
  </protectedRanges>
  <mergeCells count="10">
    <mergeCell ref="B27:I28"/>
    <mergeCell ref="D24:E24"/>
    <mergeCell ref="B42:I46"/>
    <mergeCell ref="B8:I8"/>
    <mergeCell ref="B9:I9"/>
    <mergeCell ref="E14:G15"/>
    <mergeCell ref="C21:G21"/>
    <mergeCell ref="B22:I22"/>
    <mergeCell ref="D25:E25"/>
    <mergeCell ref="D26:E26"/>
  </mergeCells>
  <dataValidations count="1">
    <dataValidation type="list" showInputMessage="1" showErrorMessage="1" sqref="E19">
      <formula1>$L$17:$L$23</formula1>
    </dataValidation>
  </dataValidations>
  <printOptions horizontalCentered="1" verticalCentered="1"/>
  <pageMargins left="0" right="0" top="0.25" bottom="0.25" header="0.3" footer="0.3"/>
  <pageSetup scale="92"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3"/>
  <sheetViews>
    <sheetView showGridLines="0" zoomScaleNormal="100" workbookViewId="0">
      <selection activeCell="E12" sqref="E12"/>
    </sheetView>
  </sheetViews>
  <sheetFormatPr defaultRowHeight="15"/>
  <cols>
    <col min="1" max="1" width="1.7109375" customWidth="1"/>
    <col min="2" max="2" width="13.42578125" style="44" customWidth="1"/>
    <col min="3" max="3" width="14" style="44" customWidth="1"/>
    <col min="4" max="5" width="14.85546875" style="44" customWidth="1"/>
    <col min="6" max="6" width="14.85546875" style="45" customWidth="1"/>
    <col min="7" max="7" width="14.85546875" style="44" customWidth="1"/>
    <col min="8" max="8" width="18" style="44" customWidth="1"/>
    <col min="9" max="9" width="1.7109375" style="44" customWidth="1"/>
    <col min="10" max="10" width="11.5703125" style="44" hidden="1" customWidth="1"/>
    <col min="11" max="11" width="9" style="44" hidden="1" customWidth="1"/>
    <col min="12" max="13" width="9.140625" style="44" hidden="1" customWidth="1"/>
    <col min="14" max="18" width="9.140625" hidden="1" customWidth="1"/>
    <col min="19" max="19" width="9.140625" customWidth="1"/>
  </cols>
  <sheetData>
    <row r="1" spans="1:14">
      <c r="A1" s="46"/>
      <c r="B1" s="47"/>
      <c r="C1" s="47"/>
      <c r="D1" s="47"/>
      <c r="E1" s="47"/>
      <c r="F1" s="47"/>
      <c r="G1" s="48"/>
      <c r="H1" s="47"/>
      <c r="I1" s="49"/>
      <c r="J1" s="6"/>
      <c r="K1" s="6"/>
      <c r="N1" s="50">
        <v>0</v>
      </c>
    </row>
    <row r="2" spans="1:14">
      <c r="A2" s="51"/>
      <c r="B2" s="6"/>
      <c r="C2" s="6"/>
      <c r="D2" s="6"/>
      <c r="E2" s="6"/>
      <c r="F2" s="6"/>
      <c r="G2" s="7"/>
      <c r="H2" s="6"/>
      <c r="I2" s="52"/>
      <c r="J2" s="6"/>
      <c r="K2" s="6"/>
      <c r="N2" s="50">
        <v>0.75</v>
      </c>
    </row>
    <row r="3" spans="1:14" ht="17.25" customHeight="1">
      <c r="A3" s="51"/>
      <c r="B3" s="6"/>
      <c r="C3" s="6"/>
      <c r="D3" s="6"/>
      <c r="E3" s="6"/>
      <c r="F3" s="6"/>
      <c r="G3" s="7"/>
      <c r="H3" s="6"/>
      <c r="I3" s="52"/>
      <c r="J3" s="6"/>
      <c r="K3" s="6"/>
      <c r="N3" s="50">
        <v>1</v>
      </c>
    </row>
    <row r="4" spans="1:14">
      <c r="A4" s="51"/>
      <c r="B4" s="6"/>
      <c r="C4" s="6"/>
      <c r="D4" s="6"/>
      <c r="E4" s="6"/>
      <c r="F4" s="6"/>
      <c r="G4" s="7"/>
      <c r="H4" s="6"/>
      <c r="I4" s="52"/>
      <c r="J4" s="6"/>
      <c r="K4" s="6"/>
      <c r="N4" s="50">
        <v>1.25</v>
      </c>
    </row>
    <row r="5" spans="1:14" ht="24" thickBot="1">
      <c r="A5" s="53"/>
      <c r="B5" s="279" t="s">
        <v>90</v>
      </c>
      <c r="C5" s="279"/>
      <c r="D5" s="279"/>
      <c r="E5" s="279"/>
      <c r="F5" s="279"/>
      <c r="G5" s="279"/>
      <c r="H5" s="279"/>
      <c r="I5" s="54"/>
      <c r="J5" s="158"/>
      <c r="K5" s="158"/>
      <c r="M5" s="50"/>
      <c r="N5" s="50">
        <v>1.5</v>
      </c>
    </row>
    <row r="6" spans="1:14" ht="23.25" customHeight="1">
      <c r="A6" s="51"/>
      <c r="B6" s="12" t="s">
        <v>16</v>
      </c>
      <c r="C6" s="12"/>
      <c r="D6" s="12"/>
      <c r="E6" s="56" t="s">
        <v>37</v>
      </c>
      <c r="F6" s="56"/>
      <c r="G6" s="6"/>
      <c r="H6" s="6"/>
      <c r="I6" s="52"/>
      <c r="J6" s="6"/>
      <c r="K6" s="6"/>
      <c r="M6" s="50"/>
      <c r="N6" s="50">
        <v>1.75</v>
      </c>
    </row>
    <row r="7" spans="1:14">
      <c r="A7" s="51"/>
      <c r="B7" s="57" t="s">
        <v>1</v>
      </c>
      <c r="C7" s="14"/>
      <c r="D7" s="6"/>
      <c r="E7" s="58">
        <v>0.2</v>
      </c>
      <c r="F7" s="58"/>
      <c r="G7" s="59"/>
      <c r="H7" s="59"/>
      <c r="I7" s="60"/>
      <c r="J7" s="59"/>
      <c r="K7" s="59"/>
      <c r="M7" s="50"/>
      <c r="N7" s="50">
        <v>2</v>
      </c>
    </row>
    <row r="8" spans="1:14">
      <c r="A8" s="51"/>
      <c r="B8" s="57" t="s">
        <v>2</v>
      </c>
      <c r="C8" s="14"/>
      <c r="D8" s="6"/>
      <c r="E8" s="61" t="s">
        <v>17</v>
      </c>
      <c r="F8" s="61"/>
      <c r="G8" s="59"/>
      <c r="H8" s="59"/>
      <c r="I8" s="60"/>
      <c r="J8" s="59"/>
      <c r="K8" s="59"/>
      <c r="M8" s="50"/>
    </row>
    <row r="9" spans="1:14">
      <c r="A9" s="51"/>
      <c r="B9" s="57" t="s">
        <v>4</v>
      </c>
      <c r="C9" s="14"/>
      <c r="D9" s="6"/>
      <c r="E9" s="161" t="s">
        <v>102</v>
      </c>
      <c r="F9" s="161"/>
      <c r="G9" s="59"/>
      <c r="H9" s="59"/>
      <c r="I9" s="60"/>
      <c r="J9" s="59"/>
      <c r="K9" s="59"/>
      <c r="M9" s="50"/>
    </row>
    <row r="10" spans="1:14">
      <c r="A10" s="51"/>
      <c r="B10" s="57" t="s">
        <v>18</v>
      </c>
      <c r="C10" s="14"/>
      <c r="D10" s="6"/>
      <c r="E10" s="280" t="s">
        <v>96</v>
      </c>
      <c r="F10" s="280"/>
      <c r="G10" s="280"/>
      <c r="H10" s="280"/>
      <c r="I10" s="281"/>
      <c r="J10" s="161"/>
      <c r="K10" s="161"/>
      <c r="M10" s="50"/>
    </row>
    <row r="11" spans="1:14" s="23" customFormat="1" ht="9" customHeight="1">
      <c r="A11" s="63"/>
      <c r="B11" s="6"/>
      <c r="C11" s="6"/>
      <c r="D11" s="6"/>
      <c r="E11" s="7"/>
      <c r="F11" s="6"/>
      <c r="G11" s="6"/>
      <c r="H11" s="6"/>
      <c r="I11" s="52"/>
      <c r="J11" s="6"/>
      <c r="K11" s="6"/>
      <c r="L11" s="44"/>
    </row>
    <row r="12" spans="1:14" s="30" customFormat="1" ht="15.75">
      <c r="A12" s="64"/>
      <c r="B12" s="65" t="s">
        <v>48</v>
      </c>
      <c r="C12" s="65"/>
      <c r="D12" s="59"/>
      <c r="E12" s="147">
        <v>50000</v>
      </c>
      <c r="F12" s="6"/>
      <c r="G12" s="6"/>
      <c r="H12" s="6"/>
      <c r="I12" s="52"/>
      <c r="J12" s="6"/>
      <c r="K12" s="6"/>
      <c r="L12" s="50">
        <v>0</v>
      </c>
    </row>
    <row r="13" spans="1:14" ht="15.75">
      <c r="A13" s="64"/>
      <c r="B13" s="65" t="s">
        <v>19</v>
      </c>
      <c r="C13" s="65"/>
      <c r="D13" s="59"/>
      <c r="E13" s="132">
        <v>1</v>
      </c>
      <c r="F13" s="6"/>
      <c r="G13" s="6"/>
      <c r="H13" s="6"/>
      <c r="I13" s="52"/>
      <c r="J13" s="6"/>
      <c r="K13" s="6"/>
      <c r="L13" s="50">
        <v>1</v>
      </c>
      <c r="M13"/>
    </row>
    <row r="14" spans="1:14" ht="15.75">
      <c r="A14" s="64"/>
      <c r="B14" s="65" t="s">
        <v>56</v>
      </c>
      <c r="C14" s="65"/>
      <c r="D14" s="59"/>
      <c r="E14" s="132">
        <v>1</v>
      </c>
      <c r="F14" s="6"/>
      <c r="G14" s="6"/>
      <c r="H14" s="6"/>
      <c r="I14" s="52"/>
      <c r="J14" s="6"/>
      <c r="K14" s="6"/>
      <c r="L14" s="50">
        <v>2</v>
      </c>
      <c r="M14"/>
    </row>
    <row r="15" spans="1:14" ht="15.75">
      <c r="A15" s="64"/>
      <c r="B15" s="65" t="s">
        <v>20</v>
      </c>
      <c r="C15" s="65"/>
      <c r="D15" s="59"/>
      <c r="E15" s="132">
        <v>1</v>
      </c>
      <c r="F15" s="6"/>
      <c r="G15" s="6"/>
      <c r="H15" s="6"/>
      <c r="I15" s="52"/>
      <c r="J15" s="6"/>
      <c r="K15" s="6"/>
      <c r="M15"/>
    </row>
    <row r="16" spans="1:14" ht="7.5" customHeight="1">
      <c r="A16" s="64"/>
      <c r="B16" s="14"/>
      <c r="C16" s="14"/>
      <c r="D16" s="6"/>
      <c r="E16" s="6"/>
      <c r="F16" s="6"/>
      <c r="G16" s="6"/>
      <c r="H16" s="6"/>
      <c r="I16" s="52"/>
      <c r="J16" s="6"/>
      <c r="K16" s="6"/>
      <c r="M16"/>
    </row>
    <row r="17" spans="1:18" ht="18">
      <c r="A17" s="51"/>
      <c r="B17" s="276" t="s">
        <v>3</v>
      </c>
      <c r="C17" s="276"/>
      <c r="D17" s="276"/>
      <c r="E17" s="276"/>
      <c r="F17" s="276"/>
      <c r="G17" s="276"/>
      <c r="H17" s="276"/>
      <c r="I17" s="66"/>
      <c r="J17" s="67"/>
      <c r="K17" s="67"/>
      <c r="L17" s="50"/>
      <c r="P17" s="68"/>
    </row>
    <row r="18" spans="1:18">
      <c r="A18" s="51"/>
      <c r="B18" s="298" t="s">
        <v>103</v>
      </c>
      <c r="C18" s="298"/>
      <c r="D18" s="298"/>
      <c r="E18" s="298"/>
      <c r="F18" s="298"/>
      <c r="G18" s="298"/>
      <c r="H18" s="298"/>
      <c r="I18" s="70"/>
      <c r="J18" s="69"/>
      <c r="K18" s="69"/>
      <c r="L18" s="71"/>
    </row>
    <row r="19" spans="1:18" ht="15.75" customHeight="1">
      <c r="A19" s="51"/>
      <c r="B19" s="160"/>
      <c r="C19" s="160"/>
      <c r="D19" s="160" t="s">
        <v>9</v>
      </c>
      <c r="E19" s="160"/>
      <c r="F19" s="73">
        <v>0.05</v>
      </c>
      <c r="G19" s="149"/>
      <c r="H19" s="74"/>
      <c r="I19" s="75"/>
      <c r="J19" s="74"/>
      <c r="K19" s="74"/>
    </row>
    <row r="20" spans="1:18" ht="15.75">
      <c r="A20" s="51"/>
      <c r="B20" s="163"/>
      <c r="C20" s="163"/>
      <c r="D20" s="163" t="s">
        <v>10</v>
      </c>
      <c r="E20" s="163"/>
      <c r="F20" s="145">
        <f>F19*E13</f>
        <v>0.05</v>
      </c>
      <c r="G20" s="150"/>
      <c r="H20" s="74"/>
      <c r="I20" s="75"/>
      <c r="J20" s="74"/>
      <c r="K20" s="74"/>
    </row>
    <row r="21" spans="1:18" ht="15.75" customHeight="1">
      <c r="A21" s="51"/>
      <c r="B21" s="164"/>
      <c r="C21" s="164"/>
      <c r="D21" s="272" t="s">
        <v>21</v>
      </c>
      <c r="E21" s="272"/>
      <c r="F21" s="76">
        <f>F19*(E12/12)*E13</f>
        <v>208.33333333333337</v>
      </c>
      <c r="G21" s="151"/>
      <c r="H21" s="77"/>
      <c r="I21" s="78"/>
      <c r="J21" s="77"/>
      <c r="K21" s="77"/>
    </row>
    <row r="22" spans="1:18" ht="8.25" customHeight="1">
      <c r="A22" s="51"/>
      <c r="B22" s="79"/>
      <c r="C22" s="79"/>
      <c r="D22" s="79"/>
      <c r="E22" s="80"/>
      <c r="F22" s="79"/>
      <c r="G22" s="79"/>
      <c r="H22" s="77"/>
      <c r="I22" s="78"/>
      <c r="J22" s="77"/>
      <c r="K22" s="77"/>
    </row>
    <row r="23" spans="1:18" ht="16.5">
      <c r="A23" s="51"/>
      <c r="B23" s="276" t="s">
        <v>22</v>
      </c>
      <c r="C23" s="276"/>
      <c r="D23" s="276"/>
      <c r="E23" s="276"/>
      <c r="F23" s="276"/>
      <c r="G23" s="276"/>
      <c r="H23" s="276"/>
      <c r="I23" s="78"/>
      <c r="J23" s="77"/>
      <c r="K23" s="77"/>
    </row>
    <row r="24" spans="1:18" ht="15.75">
      <c r="A24" s="51"/>
      <c r="B24" s="275" t="s">
        <v>57</v>
      </c>
      <c r="C24" s="275"/>
      <c r="D24" s="275"/>
      <c r="E24" s="275"/>
      <c r="F24" s="275"/>
      <c r="G24" s="275"/>
      <c r="H24" s="275"/>
      <c r="I24" s="52"/>
      <c r="J24" s="6"/>
      <c r="K24" s="6"/>
      <c r="Q24" t="s">
        <v>23</v>
      </c>
      <c r="R24" t="s">
        <v>24</v>
      </c>
    </row>
    <row r="25" spans="1:18" ht="15.75">
      <c r="A25" s="51"/>
      <c r="B25" s="159"/>
      <c r="C25" s="159"/>
      <c r="D25" s="81" t="s">
        <v>25</v>
      </c>
      <c r="E25" s="82" t="s">
        <v>26</v>
      </c>
      <c r="F25" s="83" t="s">
        <v>27</v>
      </c>
      <c r="G25" s="82" t="s">
        <v>24</v>
      </c>
      <c r="H25" s="6"/>
      <c r="I25" s="52"/>
      <c r="J25" s="6"/>
      <c r="K25" s="6"/>
      <c r="Q25">
        <f>(E12/4)*E15*D32</f>
        <v>625</v>
      </c>
    </row>
    <row r="26" spans="1:18">
      <c r="A26" s="51"/>
      <c r="B26" s="160" t="s">
        <v>9</v>
      </c>
      <c r="C26" s="160"/>
      <c r="D26" s="84">
        <v>0.09</v>
      </c>
      <c r="E26" s="84">
        <v>0.09</v>
      </c>
      <c r="F26" s="85">
        <v>0.09</v>
      </c>
      <c r="G26" s="84">
        <v>0.13</v>
      </c>
      <c r="H26" s="6"/>
      <c r="I26" s="52"/>
      <c r="J26" s="6"/>
      <c r="K26" s="6"/>
    </row>
    <row r="27" spans="1:18">
      <c r="A27" s="51"/>
      <c r="B27" s="163" t="s">
        <v>10</v>
      </c>
      <c r="C27" s="163"/>
      <c r="D27" s="142">
        <f>D26*E14</f>
        <v>0.09</v>
      </c>
      <c r="E27" s="142">
        <f>E26*E14</f>
        <v>0.09</v>
      </c>
      <c r="F27" s="143">
        <f>F26*E14</f>
        <v>0.09</v>
      </c>
      <c r="G27" s="142">
        <f>G26*E14</f>
        <v>0.13</v>
      </c>
      <c r="H27" s="6"/>
      <c r="I27" s="52"/>
      <c r="J27" s="6"/>
      <c r="K27" s="6"/>
    </row>
    <row r="28" spans="1:18" ht="15.75">
      <c r="A28" s="51"/>
      <c r="B28" s="273" t="s">
        <v>59</v>
      </c>
      <c r="C28" s="274"/>
      <c r="D28" s="76">
        <f>D26*(E12/4)*E14</f>
        <v>1125</v>
      </c>
      <c r="E28" s="76">
        <f>(E12/4)*E26*E14</f>
        <v>1125</v>
      </c>
      <c r="F28" s="76">
        <f>(E12/4)*F26*E14</f>
        <v>1125</v>
      </c>
      <c r="G28" s="76">
        <f>(E12/4)*G26*E14</f>
        <v>1625</v>
      </c>
      <c r="H28" s="6"/>
      <c r="I28" s="52"/>
      <c r="J28" s="6"/>
      <c r="K28" s="6"/>
      <c r="Q28" s="144">
        <f>E32*E15</f>
        <v>0.05</v>
      </c>
    </row>
    <row r="29" spans="1:18" ht="6.75" customHeight="1">
      <c r="A29" s="51"/>
      <c r="B29" s="79"/>
      <c r="C29" s="79"/>
      <c r="D29" s="86"/>
      <c r="E29" s="86"/>
      <c r="F29" s="86"/>
      <c r="G29" s="86"/>
      <c r="H29" s="6"/>
      <c r="I29" s="52"/>
      <c r="J29" s="6"/>
      <c r="K29" s="6"/>
    </row>
    <row r="30" spans="1:18" ht="15.75" customHeight="1">
      <c r="A30" s="51"/>
      <c r="B30" s="275" t="s">
        <v>28</v>
      </c>
      <c r="C30" s="275"/>
      <c r="D30" s="275"/>
      <c r="E30" s="275"/>
      <c r="F30" s="275"/>
      <c r="G30" s="275"/>
      <c r="H30" s="275"/>
      <c r="I30" s="52"/>
      <c r="J30" s="6"/>
      <c r="K30" s="6"/>
    </row>
    <row r="31" spans="1:18" ht="15.75">
      <c r="A31" s="51"/>
      <c r="B31" s="159"/>
      <c r="C31" s="159"/>
      <c r="D31" s="87" t="s">
        <v>25</v>
      </c>
      <c r="E31" s="88" t="s">
        <v>26</v>
      </c>
      <c r="F31" s="89" t="s">
        <v>27</v>
      </c>
      <c r="G31" s="88" t="s">
        <v>24</v>
      </c>
      <c r="H31" s="6"/>
      <c r="I31" s="52"/>
      <c r="J31" s="6"/>
      <c r="K31" s="6"/>
    </row>
    <row r="32" spans="1:18">
      <c r="A32" s="51"/>
      <c r="B32" s="160" t="s">
        <v>9</v>
      </c>
      <c r="C32" s="160"/>
      <c r="D32" s="90">
        <v>0.05</v>
      </c>
      <c r="E32" s="90">
        <v>0.05</v>
      </c>
      <c r="F32" s="91">
        <v>0.05</v>
      </c>
      <c r="G32" s="90">
        <v>0.05</v>
      </c>
      <c r="H32" s="6"/>
      <c r="I32" s="52"/>
      <c r="J32" s="6"/>
      <c r="K32" s="6"/>
      <c r="M32" s="163"/>
    </row>
    <row r="33" spans="1:13">
      <c r="A33" s="51"/>
      <c r="B33" s="163" t="s">
        <v>10</v>
      </c>
      <c r="C33" s="163"/>
      <c r="D33" s="144">
        <f>IF(E14=0,"0%",IF(E14&gt;0, Q28))</f>
        <v>0.05</v>
      </c>
      <c r="E33" s="144">
        <f>IF(E14=0,"0%",IF(E14&gt;0, Q28))</f>
        <v>0.05</v>
      </c>
      <c r="F33" s="144">
        <f>IF(E14=0,"0%",IF(E14&gt;0, Q28))</f>
        <v>0.05</v>
      </c>
      <c r="G33" s="144">
        <f>IF(E14=0,"0%",IF(E14&gt;0, Q28))</f>
        <v>0.05</v>
      </c>
      <c r="H33" s="6"/>
      <c r="I33" s="52"/>
      <c r="J33" s="6"/>
      <c r="K33" s="6"/>
      <c r="M33" s="163"/>
    </row>
    <row r="34" spans="1:13" ht="15.75">
      <c r="A34" s="51"/>
      <c r="B34" s="285" t="s">
        <v>29</v>
      </c>
      <c r="C34" s="286"/>
      <c r="D34" s="92">
        <f>IF(E14=0,"$0.00",IF(E14&gt;0, Q25))</f>
        <v>625</v>
      </c>
      <c r="E34" s="92">
        <f>IF(E14=0,"$0.00",IF(E14&gt;0, Q25))</f>
        <v>625</v>
      </c>
      <c r="F34" s="92">
        <f>IF(E14=0,"$0.00",IF(E14&gt;0, Q25))</f>
        <v>625</v>
      </c>
      <c r="G34" s="92">
        <f>IF(E14=0,"$0.00",IF(E14&gt;0, Q25))</f>
        <v>625</v>
      </c>
      <c r="H34" s="6"/>
      <c r="I34" s="52"/>
      <c r="J34" s="6"/>
      <c r="K34" s="6"/>
      <c r="M34" s="163"/>
    </row>
    <row r="35" spans="1:13" ht="8.25" customHeight="1">
      <c r="A35" s="51"/>
      <c r="B35" s="6"/>
      <c r="C35" s="6"/>
      <c r="D35" s="93"/>
      <c r="E35" s="6"/>
      <c r="F35" s="7"/>
      <c r="G35" s="6"/>
      <c r="H35" s="6"/>
      <c r="I35" s="52"/>
      <c r="J35" s="6"/>
      <c r="K35" s="6"/>
      <c r="M35" s="163"/>
    </row>
    <row r="36" spans="1:13" ht="28.5" customHeight="1">
      <c r="A36" s="51"/>
      <c r="B36" s="287" t="s">
        <v>61</v>
      </c>
      <c r="C36" s="288"/>
      <c r="D36" s="288"/>
      <c r="E36" s="288"/>
      <c r="F36" s="289" t="s">
        <v>86</v>
      </c>
      <c r="G36" s="289"/>
      <c r="H36" s="16"/>
      <c r="I36" s="52"/>
      <c r="J36" s="6"/>
      <c r="K36" s="6"/>
      <c r="M36"/>
    </row>
    <row r="37" spans="1:13" ht="12.75" customHeight="1">
      <c r="A37" s="51"/>
      <c r="B37" s="33" t="s">
        <v>12</v>
      </c>
      <c r="C37" s="33" t="s">
        <v>13</v>
      </c>
      <c r="D37" s="33" t="s">
        <v>14</v>
      </c>
      <c r="E37" s="7"/>
      <c r="F37" s="284" t="s">
        <v>94</v>
      </c>
      <c r="G37" s="284"/>
      <c r="H37" s="284"/>
      <c r="I37" s="52"/>
      <c r="J37" s="6"/>
      <c r="K37" s="6"/>
      <c r="L37"/>
      <c r="M37"/>
    </row>
    <row r="38" spans="1:13">
      <c r="A38" s="51"/>
      <c r="B38" s="94">
        <v>1.1000000000000001</v>
      </c>
      <c r="C38" s="94" t="s">
        <v>15</v>
      </c>
      <c r="D38" s="95">
        <v>2</v>
      </c>
      <c r="E38" s="7"/>
      <c r="F38" s="284"/>
      <c r="G38" s="284"/>
      <c r="H38" s="284"/>
      <c r="I38" s="52"/>
      <c r="J38" s="6"/>
      <c r="K38" s="6"/>
      <c r="L38"/>
      <c r="M38"/>
    </row>
    <row r="39" spans="1:13">
      <c r="A39" s="51"/>
      <c r="B39" s="94">
        <v>1.075</v>
      </c>
      <c r="C39" s="94">
        <v>1.0999000000000001</v>
      </c>
      <c r="D39" s="95">
        <v>1.75</v>
      </c>
      <c r="E39" s="7"/>
      <c r="F39" s="284"/>
      <c r="G39" s="284"/>
      <c r="H39" s="284"/>
      <c r="I39" s="52"/>
      <c r="J39" s="6"/>
      <c r="K39" s="6"/>
      <c r="L39"/>
      <c r="M39"/>
    </row>
    <row r="40" spans="1:13">
      <c r="A40" s="51"/>
      <c r="B40" s="94">
        <v>1.05</v>
      </c>
      <c r="C40" s="94">
        <v>1.0749</v>
      </c>
      <c r="D40" s="95">
        <v>1.5</v>
      </c>
      <c r="E40" s="7"/>
      <c r="F40" s="284"/>
      <c r="G40" s="284"/>
      <c r="H40" s="284"/>
      <c r="I40" s="52"/>
      <c r="J40" s="6"/>
      <c r="K40" s="6"/>
      <c r="L40"/>
      <c r="M40"/>
    </row>
    <row r="41" spans="1:13">
      <c r="A41" s="51"/>
      <c r="B41" s="94">
        <v>1.0249999999999999</v>
      </c>
      <c r="C41" s="94">
        <v>1.0499000000000001</v>
      </c>
      <c r="D41" s="95">
        <v>1.25</v>
      </c>
      <c r="E41" s="7"/>
      <c r="F41" s="284"/>
      <c r="G41" s="284"/>
      <c r="H41" s="284"/>
      <c r="I41" s="52"/>
      <c r="J41" s="6"/>
      <c r="K41" s="6"/>
      <c r="L41"/>
      <c r="M41"/>
    </row>
    <row r="42" spans="1:13">
      <c r="A42" s="51"/>
      <c r="B42" s="96">
        <v>1</v>
      </c>
      <c r="C42" s="96">
        <v>1.0248999999999999</v>
      </c>
      <c r="D42" s="97">
        <v>1</v>
      </c>
      <c r="E42" s="7"/>
      <c r="F42" s="284"/>
      <c r="G42" s="284"/>
      <c r="H42" s="284"/>
      <c r="I42" s="52"/>
      <c r="J42" s="6"/>
      <c r="K42" s="6"/>
      <c r="M42"/>
    </row>
    <row r="43" spans="1:13" ht="15" customHeight="1">
      <c r="A43" s="51"/>
      <c r="B43" s="94">
        <v>0.98</v>
      </c>
      <c r="C43" s="94">
        <v>0.99990000000000001</v>
      </c>
      <c r="D43" s="95">
        <v>0.75</v>
      </c>
      <c r="E43" s="7"/>
      <c r="F43" s="284"/>
      <c r="G43" s="284"/>
      <c r="H43" s="284"/>
      <c r="I43" s="52"/>
      <c r="J43" s="6"/>
      <c r="K43" s="6"/>
      <c r="M43"/>
    </row>
    <row r="44" spans="1:13" ht="12.95" customHeight="1">
      <c r="A44" s="51"/>
      <c r="B44" s="6"/>
      <c r="C44" s="6"/>
      <c r="D44" s="6"/>
      <c r="E44" s="6"/>
      <c r="F44" s="284"/>
      <c r="G44" s="284"/>
      <c r="H44" s="284"/>
      <c r="I44" s="52"/>
      <c r="J44" s="6"/>
      <c r="K44" s="6"/>
    </row>
    <row r="45" spans="1:13" ht="12.95" customHeight="1">
      <c r="A45" s="51"/>
      <c r="B45" s="162"/>
      <c r="C45" s="162"/>
      <c r="D45" s="162"/>
      <c r="E45" s="162"/>
      <c r="F45" s="284"/>
      <c r="G45" s="284"/>
      <c r="H45" s="284"/>
      <c r="I45" s="99"/>
      <c r="J45" s="157"/>
      <c r="K45" s="157"/>
    </row>
    <row r="46" spans="1:13" ht="15" customHeight="1">
      <c r="A46" s="51"/>
      <c r="B46" s="157"/>
      <c r="C46" s="157"/>
      <c r="D46" s="157"/>
      <c r="E46" s="157"/>
      <c r="F46" s="284"/>
      <c r="G46" s="284"/>
      <c r="H46" s="284"/>
      <c r="I46" s="99"/>
      <c r="J46" s="157"/>
      <c r="K46" s="157"/>
    </row>
    <row r="47" spans="1:13" ht="12.95" customHeight="1">
      <c r="A47" s="51"/>
      <c r="B47" s="157"/>
      <c r="C47" s="157"/>
      <c r="D47" s="157"/>
      <c r="E47" s="157"/>
      <c r="F47" s="193"/>
      <c r="G47" s="193"/>
      <c r="H47" s="193"/>
      <c r="I47" s="99"/>
      <c r="J47" s="157"/>
      <c r="K47" s="157"/>
    </row>
    <row r="48" spans="1:13" ht="8.25" customHeight="1">
      <c r="A48" s="51"/>
      <c r="B48" s="6"/>
      <c r="C48" s="6"/>
      <c r="D48" s="6"/>
      <c r="E48" s="6"/>
      <c r="F48" s="7"/>
      <c r="G48" s="6"/>
      <c r="H48" s="6"/>
      <c r="I48" s="52"/>
      <c r="J48" s="6"/>
      <c r="K48" s="6"/>
    </row>
    <row r="49" spans="1:11" ht="12.75" customHeight="1">
      <c r="A49" s="51"/>
      <c r="B49" s="270" t="s">
        <v>97</v>
      </c>
      <c r="C49" s="270"/>
      <c r="D49" s="270"/>
      <c r="E49" s="270"/>
      <c r="F49" s="270"/>
      <c r="G49" s="270"/>
      <c r="H49" s="270"/>
      <c r="I49" s="52"/>
      <c r="J49" s="6"/>
      <c r="K49" s="6"/>
    </row>
    <row r="50" spans="1:11" ht="27" customHeight="1" thickBot="1">
      <c r="A50" s="101"/>
      <c r="B50" s="271"/>
      <c r="C50" s="271"/>
      <c r="D50" s="271"/>
      <c r="E50" s="271"/>
      <c r="F50" s="271"/>
      <c r="G50" s="271"/>
      <c r="H50" s="271"/>
      <c r="I50" s="102"/>
      <c r="J50" s="6"/>
      <c r="K50" s="6"/>
    </row>
    <row r="52" spans="1:11">
      <c r="F52" s="162"/>
      <c r="G52" s="162"/>
      <c r="H52" s="162"/>
    </row>
    <row r="53" spans="1:11" ht="15" customHeight="1">
      <c r="B53" s="162"/>
      <c r="C53" s="162"/>
      <c r="D53" s="162"/>
      <c r="E53" s="162"/>
      <c r="F53" s="162"/>
      <c r="G53" s="162"/>
      <c r="H53" s="162"/>
    </row>
  </sheetData>
  <sheetProtection password="CC36" sheet="1" objects="1" scenarios="1" selectLockedCells="1"/>
  <protectedRanges>
    <protectedRange sqref="E12:E15" name="Range1"/>
  </protectedRanges>
  <mergeCells count="14">
    <mergeCell ref="B49:H50"/>
    <mergeCell ref="B24:H24"/>
    <mergeCell ref="B28:C28"/>
    <mergeCell ref="B30:H30"/>
    <mergeCell ref="B34:C34"/>
    <mergeCell ref="B36:E36"/>
    <mergeCell ref="F36:G36"/>
    <mergeCell ref="F37:H46"/>
    <mergeCell ref="B23:H23"/>
    <mergeCell ref="B5:H5"/>
    <mergeCell ref="E10:I10"/>
    <mergeCell ref="B17:H17"/>
    <mergeCell ref="B18:H18"/>
    <mergeCell ref="D21:E21"/>
  </mergeCells>
  <dataValidations count="2">
    <dataValidation type="list" allowBlank="1" showInputMessage="1" showErrorMessage="1" sqref="E13:E14">
      <formula1>$N$1:$N$7</formula1>
    </dataValidation>
    <dataValidation type="list" allowBlank="1" showInputMessage="1" showErrorMessage="1" sqref="E15">
      <formula1>$L$12:$L$14</formula1>
    </dataValidation>
  </dataValidations>
  <printOptions horizontalCentered="1" verticalCentered="1"/>
  <pageMargins left="0" right="0" top="0" bottom="0" header="0.3" footer="0.3"/>
  <pageSetup scale="97"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3"/>
  <sheetViews>
    <sheetView showGridLines="0" topLeftCell="A7" zoomScaleNormal="100" workbookViewId="0">
      <selection activeCell="E12" sqref="E12"/>
    </sheetView>
  </sheetViews>
  <sheetFormatPr defaultRowHeight="15"/>
  <cols>
    <col min="1" max="1" width="1.7109375" customWidth="1"/>
    <col min="2" max="2" width="13.42578125" style="44" customWidth="1"/>
    <col min="3" max="3" width="14" style="44" customWidth="1"/>
    <col min="4" max="5" width="14.85546875" style="44" customWidth="1"/>
    <col min="6" max="6" width="14.85546875" style="45" customWidth="1"/>
    <col min="7" max="7" width="14.85546875" style="44" customWidth="1"/>
    <col min="8" max="8" width="16.85546875" style="44" bestFit="1" customWidth="1"/>
    <col min="9" max="9" width="1.7109375" style="44" customWidth="1"/>
    <col min="10" max="10" width="11.5703125" style="44" hidden="1" customWidth="1"/>
    <col min="11" max="11" width="9" style="44" hidden="1" customWidth="1"/>
    <col min="12" max="13" width="9.140625" style="44" hidden="1" customWidth="1"/>
    <col min="14" max="18" width="9.140625" hidden="1" customWidth="1"/>
    <col min="19" max="19" width="9.140625" customWidth="1"/>
  </cols>
  <sheetData>
    <row r="1" spans="1:14">
      <c r="A1" s="46"/>
      <c r="B1" s="47"/>
      <c r="C1" s="47"/>
      <c r="D1" s="47"/>
      <c r="E1" s="47"/>
      <c r="F1" s="47"/>
      <c r="G1" s="48"/>
      <c r="H1" s="47"/>
      <c r="I1" s="49"/>
      <c r="J1" s="6"/>
      <c r="K1" s="6"/>
      <c r="N1" s="50">
        <v>0</v>
      </c>
    </row>
    <row r="2" spans="1:14">
      <c r="A2" s="51"/>
      <c r="B2" s="6"/>
      <c r="C2" s="6"/>
      <c r="D2" s="6"/>
      <c r="E2" s="6"/>
      <c r="F2" s="6"/>
      <c r="G2" s="7"/>
      <c r="H2" s="6"/>
      <c r="I2" s="52"/>
      <c r="J2" s="6"/>
      <c r="K2" s="6"/>
      <c r="N2" s="50">
        <v>0.75</v>
      </c>
    </row>
    <row r="3" spans="1:14" ht="17.25" customHeight="1">
      <c r="A3" s="51"/>
      <c r="B3" s="6"/>
      <c r="C3" s="6"/>
      <c r="D3" s="6"/>
      <c r="E3" s="6"/>
      <c r="F3" s="6"/>
      <c r="G3" s="7"/>
      <c r="H3" s="6"/>
      <c r="I3" s="52"/>
      <c r="J3" s="6"/>
      <c r="K3" s="6"/>
      <c r="N3" s="50">
        <v>1</v>
      </c>
    </row>
    <row r="4" spans="1:14">
      <c r="A4" s="51"/>
      <c r="B4" s="6"/>
      <c r="C4" s="6"/>
      <c r="D4" s="6"/>
      <c r="E4" s="6"/>
      <c r="F4" s="6"/>
      <c r="G4" s="7"/>
      <c r="H4" s="6"/>
      <c r="I4" s="52"/>
      <c r="J4" s="6"/>
      <c r="K4" s="6"/>
      <c r="N4" s="50">
        <v>1.25</v>
      </c>
    </row>
    <row r="5" spans="1:14" ht="24" thickBot="1">
      <c r="A5" s="53"/>
      <c r="B5" s="279" t="s">
        <v>90</v>
      </c>
      <c r="C5" s="279"/>
      <c r="D5" s="279"/>
      <c r="E5" s="279"/>
      <c r="F5" s="279"/>
      <c r="G5" s="279"/>
      <c r="H5" s="279"/>
      <c r="I5" s="54"/>
      <c r="J5" s="135"/>
      <c r="K5" s="135"/>
      <c r="M5" s="50"/>
      <c r="N5" s="50">
        <v>1.5</v>
      </c>
    </row>
    <row r="6" spans="1:14" ht="23.25" customHeight="1">
      <c r="A6" s="51"/>
      <c r="B6" s="12" t="s">
        <v>16</v>
      </c>
      <c r="C6" s="12"/>
      <c r="D6" s="12"/>
      <c r="E6" s="56" t="s">
        <v>38</v>
      </c>
      <c r="F6" s="56"/>
      <c r="G6" s="6"/>
      <c r="H6" s="6"/>
      <c r="I6" s="52"/>
      <c r="J6" s="6"/>
      <c r="K6" s="6"/>
      <c r="M6" s="50"/>
      <c r="N6" s="50">
        <v>1.75</v>
      </c>
    </row>
    <row r="7" spans="1:14">
      <c r="A7" s="51"/>
      <c r="B7" s="57" t="s">
        <v>1</v>
      </c>
      <c r="C7" s="14"/>
      <c r="D7" s="6"/>
      <c r="E7" s="58">
        <v>0.25</v>
      </c>
      <c r="F7" s="58"/>
      <c r="G7" s="59"/>
      <c r="H7" s="59"/>
      <c r="I7" s="60"/>
      <c r="J7" s="59"/>
      <c r="K7" s="59"/>
      <c r="M7" s="50"/>
      <c r="N7" s="50">
        <v>2</v>
      </c>
    </row>
    <row r="8" spans="1:14">
      <c r="A8" s="51"/>
      <c r="B8" s="57" t="s">
        <v>2</v>
      </c>
      <c r="C8" s="14"/>
      <c r="D8" s="6"/>
      <c r="E8" s="61" t="s">
        <v>17</v>
      </c>
      <c r="F8" s="61"/>
      <c r="G8" s="59"/>
      <c r="H8" s="59"/>
      <c r="I8" s="60"/>
      <c r="J8" s="59"/>
      <c r="K8" s="59"/>
      <c r="M8" s="50"/>
    </row>
    <row r="9" spans="1:14">
      <c r="A9" s="51"/>
      <c r="B9" s="57" t="s">
        <v>4</v>
      </c>
      <c r="C9" s="14"/>
      <c r="D9" s="6"/>
      <c r="E9" s="138" t="s">
        <v>64</v>
      </c>
      <c r="F9" s="138"/>
      <c r="G9" s="59"/>
      <c r="H9" s="59"/>
      <c r="I9" s="60"/>
      <c r="J9" s="59"/>
      <c r="K9" s="59"/>
      <c r="M9" s="50"/>
    </row>
    <row r="10" spans="1:14">
      <c r="A10" s="51"/>
      <c r="B10" s="57" t="s">
        <v>18</v>
      </c>
      <c r="C10" s="14"/>
      <c r="D10" s="6"/>
      <c r="E10" s="280" t="s">
        <v>104</v>
      </c>
      <c r="F10" s="280"/>
      <c r="G10" s="280"/>
      <c r="H10" s="280"/>
      <c r="I10" s="281"/>
      <c r="J10" s="138"/>
      <c r="K10" s="138"/>
      <c r="M10" s="50"/>
    </row>
    <row r="11" spans="1:14" s="23" customFormat="1" ht="9" customHeight="1">
      <c r="A11" s="63"/>
      <c r="B11" s="6"/>
      <c r="C11" s="6"/>
      <c r="D11" s="6"/>
      <c r="E11" s="7"/>
      <c r="F11" s="6"/>
      <c r="G11" s="6"/>
      <c r="H11" s="6"/>
      <c r="I11" s="52"/>
      <c r="J11" s="6"/>
      <c r="K11" s="6"/>
      <c r="L11" s="44"/>
    </row>
    <row r="12" spans="1:14" s="30" customFormat="1" ht="15.75">
      <c r="A12" s="64"/>
      <c r="B12" s="65" t="s">
        <v>48</v>
      </c>
      <c r="C12" s="65"/>
      <c r="D12" s="59"/>
      <c r="E12" s="147">
        <v>50000</v>
      </c>
      <c r="F12" s="6"/>
      <c r="G12" s="6"/>
      <c r="H12" s="6"/>
      <c r="I12" s="52"/>
      <c r="J12" s="6"/>
      <c r="K12" s="6"/>
      <c r="L12" s="50">
        <v>0</v>
      </c>
    </row>
    <row r="13" spans="1:14" ht="15.75">
      <c r="A13" s="64"/>
      <c r="B13" s="65" t="s">
        <v>19</v>
      </c>
      <c r="C13" s="65"/>
      <c r="D13" s="59"/>
      <c r="E13" s="132">
        <v>1</v>
      </c>
      <c r="F13" s="6"/>
      <c r="G13" s="6"/>
      <c r="H13" s="6"/>
      <c r="I13" s="52"/>
      <c r="J13" s="6"/>
      <c r="K13" s="6"/>
      <c r="L13" s="50">
        <v>1</v>
      </c>
      <c r="M13"/>
    </row>
    <row r="14" spans="1:14" ht="15.75">
      <c r="A14" s="64"/>
      <c r="B14" s="65" t="s">
        <v>56</v>
      </c>
      <c r="C14" s="65"/>
      <c r="D14" s="59"/>
      <c r="E14" s="132">
        <v>0</v>
      </c>
      <c r="F14" s="6"/>
      <c r="G14" s="6"/>
      <c r="H14" s="6"/>
      <c r="I14" s="52"/>
      <c r="J14" s="6"/>
      <c r="K14" s="6"/>
      <c r="L14" s="50">
        <v>2</v>
      </c>
      <c r="M14"/>
    </row>
    <row r="15" spans="1:14" ht="15.75">
      <c r="A15" s="64"/>
      <c r="B15" s="65" t="s">
        <v>20</v>
      </c>
      <c r="C15" s="65"/>
      <c r="D15" s="59"/>
      <c r="E15" s="132">
        <v>1</v>
      </c>
      <c r="F15" s="6"/>
      <c r="G15" s="6"/>
      <c r="H15" s="6"/>
      <c r="I15" s="52"/>
      <c r="J15" s="6"/>
      <c r="K15" s="6"/>
      <c r="M15"/>
    </row>
    <row r="16" spans="1:14" ht="7.5" customHeight="1">
      <c r="A16" s="64"/>
      <c r="B16" s="14"/>
      <c r="C16" s="14"/>
      <c r="D16" s="6"/>
      <c r="E16" s="6"/>
      <c r="F16" s="6"/>
      <c r="G16" s="6"/>
      <c r="H16" s="6"/>
      <c r="I16" s="52"/>
      <c r="J16" s="6"/>
      <c r="K16" s="6"/>
      <c r="M16"/>
    </row>
    <row r="17" spans="1:18" ht="18">
      <c r="A17" s="51"/>
      <c r="B17" s="276" t="s">
        <v>3</v>
      </c>
      <c r="C17" s="276"/>
      <c r="D17" s="276"/>
      <c r="E17" s="276"/>
      <c r="F17" s="276"/>
      <c r="G17" s="276"/>
      <c r="H17" s="276"/>
      <c r="I17" s="66"/>
      <c r="J17" s="67"/>
      <c r="K17" s="67"/>
      <c r="L17" s="50"/>
      <c r="P17" s="68"/>
    </row>
    <row r="18" spans="1:18">
      <c r="A18" s="51"/>
      <c r="B18" s="298" t="s">
        <v>64</v>
      </c>
      <c r="C18" s="298"/>
      <c r="D18" s="298"/>
      <c r="E18" s="298"/>
      <c r="F18" s="298"/>
      <c r="G18" s="298"/>
      <c r="H18" s="298"/>
      <c r="I18" s="70"/>
      <c r="J18" s="69"/>
      <c r="K18" s="69"/>
      <c r="L18" s="71"/>
    </row>
    <row r="19" spans="1:18" ht="15.75" customHeight="1">
      <c r="A19" s="51"/>
      <c r="B19" s="137"/>
      <c r="C19" s="137"/>
      <c r="D19" s="137" t="s">
        <v>9</v>
      </c>
      <c r="E19" s="137"/>
      <c r="F19" s="73">
        <v>0.08</v>
      </c>
      <c r="G19" s="149"/>
      <c r="H19" s="74"/>
      <c r="I19" s="75"/>
      <c r="J19" s="74"/>
      <c r="K19" s="74"/>
    </row>
    <row r="20" spans="1:18" ht="15.75">
      <c r="A20" s="51"/>
      <c r="B20" s="140"/>
      <c r="C20" s="140"/>
      <c r="D20" s="140" t="s">
        <v>10</v>
      </c>
      <c r="E20" s="140"/>
      <c r="F20" s="145">
        <f>F19*E13</f>
        <v>0.08</v>
      </c>
      <c r="G20" s="150"/>
      <c r="H20" s="74"/>
      <c r="I20" s="75"/>
      <c r="J20" s="74"/>
      <c r="K20" s="74"/>
    </row>
    <row r="21" spans="1:18" ht="15.75" customHeight="1">
      <c r="A21" s="51"/>
      <c r="B21" s="141"/>
      <c r="C21" s="141"/>
      <c r="D21" s="272" t="s">
        <v>21</v>
      </c>
      <c r="E21" s="272"/>
      <c r="F21" s="76">
        <f>F19*(E12/12)*E13</f>
        <v>333.33333333333337</v>
      </c>
      <c r="G21" s="151"/>
      <c r="H21" s="77"/>
      <c r="I21" s="78"/>
      <c r="J21" s="77"/>
      <c r="K21" s="77"/>
    </row>
    <row r="22" spans="1:18" ht="8.25" customHeight="1">
      <c r="A22" s="51"/>
      <c r="B22" s="79"/>
      <c r="C22" s="79"/>
      <c r="D22" s="79"/>
      <c r="E22" s="80"/>
      <c r="F22" s="79"/>
      <c r="G22" s="79"/>
      <c r="H22" s="77"/>
      <c r="I22" s="78"/>
      <c r="J22" s="77"/>
      <c r="K22" s="77"/>
    </row>
    <row r="23" spans="1:18" ht="16.5">
      <c r="A23" s="51"/>
      <c r="B23" s="276" t="s">
        <v>22</v>
      </c>
      <c r="C23" s="276"/>
      <c r="D23" s="276"/>
      <c r="E23" s="276"/>
      <c r="F23" s="276"/>
      <c r="G23" s="276"/>
      <c r="H23" s="276"/>
      <c r="I23" s="78"/>
      <c r="J23" s="77"/>
      <c r="K23" s="77"/>
    </row>
    <row r="24" spans="1:18" ht="15.75">
      <c r="A24" s="51"/>
      <c r="B24" s="275" t="s">
        <v>57</v>
      </c>
      <c r="C24" s="275"/>
      <c r="D24" s="275"/>
      <c r="E24" s="275"/>
      <c r="F24" s="275"/>
      <c r="G24" s="275"/>
      <c r="H24" s="275"/>
      <c r="I24" s="52"/>
      <c r="J24" s="6"/>
      <c r="K24" s="6"/>
      <c r="Q24" t="s">
        <v>23</v>
      </c>
      <c r="R24" t="s">
        <v>24</v>
      </c>
    </row>
    <row r="25" spans="1:18" ht="15.75">
      <c r="A25" s="51"/>
      <c r="B25" s="136"/>
      <c r="C25" s="136"/>
      <c r="D25" s="81" t="s">
        <v>25</v>
      </c>
      <c r="E25" s="82" t="s">
        <v>26</v>
      </c>
      <c r="F25" s="83" t="s">
        <v>27</v>
      </c>
      <c r="G25" s="82" t="s">
        <v>24</v>
      </c>
      <c r="H25" s="6"/>
      <c r="I25" s="52"/>
      <c r="J25" s="6"/>
      <c r="K25" s="6"/>
      <c r="Q25">
        <f>(E12/4)*E15*D32</f>
        <v>625</v>
      </c>
    </row>
    <row r="26" spans="1:18">
      <c r="A26" s="51"/>
      <c r="B26" s="137" t="s">
        <v>9</v>
      </c>
      <c r="C26" s="137"/>
      <c r="D26" s="84">
        <v>0.11</v>
      </c>
      <c r="E26" s="84">
        <v>0.11</v>
      </c>
      <c r="F26" s="85">
        <v>0.11</v>
      </c>
      <c r="G26" s="84">
        <v>0.15</v>
      </c>
      <c r="H26" s="6"/>
      <c r="I26" s="52"/>
      <c r="J26" s="6"/>
      <c r="K26" s="6"/>
    </row>
    <row r="27" spans="1:18">
      <c r="A27" s="51"/>
      <c r="B27" s="140" t="s">
        <v>10</v>
      </c>
      <c r="C27" s="140"/>
      <c r="D27" s="142">
        <f>D26*E14</f>
        <v>0</v>
      </c>
      <c r="E27" s="142">
        <f>E26*E14</f>
        <v>0</v>
      </c>
      <c r="F27" s="143">
        <f>F26*E14</f>
        <v>0</v>
      </c>
      <c r="G27" s="142">
        <f>G26*E14</f>
        <v>0</v>
      </c>
      <c r="H27" s="6"/>
      <c r="I27" s="52"/>
      <c r="J27" s="6"/>
      <c r="K27" s="6"/>
    </row>
    <row r="28" spans="1:18" ht="15.75">
      <c r="A28" s="51"/>
      <c r="B28" s="273" t="s">
        <v>59</v>
      </c>
      <c r="C28" s="274"/>
      <c r="D28" s="76">
        <f>D26*(E12/4)*E14</f>
        <v>0</v>
      </c>
      <c r="E28" s="76">
        <f>(E12/4)*E26*E14</f>
        <v>0</v>
      </c>
      <c r="F28" s="76">
        <f>(E12/4)*F26*E14</f>
        <v>0</v>
      </c>
      <c r="G28" s="76">
        <f>(E12/4)*G26*E14</f>
        <v>0</v>
      </c>
      <c r="H28" s="6"/>
      <c r="I28" s="52"/>
      <c r="J28" s="6"/>
      <c r="K28" s="6"/>
      <c r="Q28" s="144">
        <f>E32*E15</f>
        <v>0.05</v>
      </c>
    </row>
    <row r="29" spans="1:18" ht="6.75" customHeight="1">
      <c r="A29" s="51"/>
      <c r="B29" s="79"/>
      <c r="C29" s="79"/>
      <c r="D29" s="86"/>
      <c r="E29" s="86"/>
      <c r="F29" s="86"/>
      <c r="G29" s="86"/>
      <c r="H29" s="6"/>
      <c r="I29" s="52"/>
      <c r="J29" s="6"/>
      <c r="K29" s="6"/>
    </row>
    <row r="30" spans="1:18" ht="15.75" customHeight="1">
      <c r="A30" s="51"/>
      <c r="B30" s="275" t="s">
        <v>28</v>
      </c>
      <c r="C30" s="275"/>
      <c r="D30" s="275"/>
      <c r="E30" s="275"/>
      <c r="F30" s="275"/>
      <c r="G30" s="275"/>
      <c r="H30" s="275"/>
      <c r="I30" s="52"/>
      <c r="J30" s="6"/>
      <c r="K30" s="6"/>
    </row>
    <row r="31" spans="1:18" ht="15.75">
      <c r="A31" s="51"/>
      <c r="B31" s="136"/>
      <c r="C31" s="136"/>
      <c r="D31" s="87" t="s">
        <v>25</v>
      </c>
      <c r="E31" s="88" t="s">
        <v>26</v>
      </c>
      <c r="F31" s="89" t="s">
        <v>27</v>
      </c>
      <c r="G31" s="88" t="s">
        <v>24</v>
      </c>
      <c r="H31" s="6"/>
      <c r="I31" s="52"/>
      <c r="J31" s="6"/>
      <c r="K31" s="6"/>
    </row>
    <row r="32" spans="1:18">
      <c r="A32" s="51"/>
      <c r="B32" s="137" t="s">
        <v>9</v>
      </c>
      <c r="C32" s="137"/>
      <c r="D32" s="90">
        <v>0.05</v>
      </c>
      <c r="E32" s="90">
        <v>0.05</v>
      </c>
      <c r="F32" s="91">
        <v>0.05</v>
      </c>
      <c r="G32" s="90">
        <v>0.05</v>
      </c>
      <c r="H32" s="6"/>
      <c r="I32" s="52"/>
      <c r="J32" s="6"/>
      <c r="K32" s="6"/>
      <c r="M32" s="140"/>
    </row>
    <row r="33" spans="1:13">
      <c r="A33" s="51"/>
      <c r="B33" s="140" t="s">
        <v>10</v>
      </c>
      <c r="C33" s="140"/>
      <c r="D33" s="144" t="str">
        <f>IF(E14=0,"0%",IF(E14&gt;0, Q28))</f>
        <v>0%</v>
      </c>
      <c r="E33" s="144" t="str">
        <f>IF(E14=0,"0%",IF(E14&gt;0, Q28))</f>
        <v>0%</v>
      </c>
      <c r="F33" s="144" t="str">
        <f>IF(E14=0,"0%",IF(E14&gt;0, Q28))</f>
        <v>0%</v>
      </c>
      <c r="G33" s="144" t="str">
        <f>IF(E14=0,"0%",IF(E14&gt;0, Q28))</f>
        <v>0%</v>
      </c>
      <c r="H33" s="6"/>
      <c r="I33" s="52"/>
      <c r="J33" s="6"/>
      <c r="K33" s="6"/>
      <c r="M33" s="140"/>
    </row>
    <row r="34" spans="1:13" ht="15.75">
      <c r="A34" s="51"/>
      <c r="B34" s="285" t="s">
        <v>29</v>
      </c>
      <c r="C34" s="286"/>
      <c r="D34" s="92" t="str">
        <f>IF(E14=0,"$0.00",IF(E14&gt;0, Q25))</f>
        <v>$0.00</v>
      </c>
      <c r="E34" s="92" t="str">
        <f>IF(E14=0,"$0.00",IF(E14&gt;0, Q25))</f>
        <v>$0.00</v>
      </c>
      <c r="F34" s="92" t="str">
        <f>IF(E14=0,"$0.00",IF(E14&gt;0, Q25))</f>
        <v>$0.00</v>
      </c>
      <c r="G34" s="92" t="str">
        <f>IF(E14=0,"$0.00",IF(E14&gt;0, Q25))</f>
        <v>$0.00</v>
      </c>
      <c r="H34" s="6"/>
      <c r="I34" s="52"/>
      <c r="J34" s="6"/>
      <c r="K34" s="6"/>
      <c r="M34" s="140"/>
    </row>
    <row r="35" spans="1:13" ht="8.25" customHeight="1">
      <c r="A35" s="51"/>
      <c r="B35" s="6"/>
      <c r="C35" s="6"/>
      <c r="D35" s="93"/>
      <c r="E35" s="6"/>
      <c r="F35" s="7"/>
      <c r="G35" s="6"/>
      <c r="H35" s="6"/>
      <c r="I35" s="52"/>
      <c r="J35" s="6"/>
      <c r="K35" s="6"/>
      <c r="M35" s="140"/>
    </row>
    <row r="36" spans="1:13" ht="28.5" customHeight="1">
      <c r="A36" s="51"/>
      <c r="B36" s="287" t="s">
        <v>61</v>
      </c>
      <c r="C36" s="288"/>
      <c r="D36" s="288"/>
      <c r="E36" s="288"/>
      <c r="F36" s="289" t="s">
        <v>86</v>
      </c>
      <c r="G36" s="289"/>
      <c r="H36" s="16"/>
      <c r="I36" s="52"/>
      <c r="J36" s="6"/>
      <c r="K36" s="6"/>
      <c r="M36"/>
    </row>
    <row r="37" spans="1:13" ht="12.75" customHeight="1">
      <c r="A37" s="51"/>
      <c r="B37" s="33" t="s">
        <v>12</v>
      </c>
      <c r="C37" s="33" t="s">
        <v>13</v>
      </c>
      <c r="D37" s="33" t="s">
        <v>14</v>
      </c>
      <c r="E37" s="7"/>
      <c r="F37" s="284" t="s">
        <v>94</v>
      </c>
      <c r="G37" s="284"/>
      <c r="H37" s="284"/>
      <c r="I37" s="52"/>
      <c r="J37" s="6"/>
      <c r="K37" s="6"/>
      <c r="L37"/>
      <c r="M37"/>
    </row>
    <row r="38" spans="1:13">
      <c r="A38" s="51"/>
      <c r="B38" s="94">
        <v>1.1000000000000001</v>
      </c>
      <c r="C38" s="94" t="s">
        <v>15</v>
      </c>
      <c r="D38" s="95">
        <v>2</v>
      </c>
      <c r="E38" s="7"/>
      <c r="F38" s="284"/>
      <c r="G38" s="284"/>
      <c r="H38" s="284"/>
      <c r="I38" s="52"/>
      <c r="J38" s="6"/>
      <c r="K38" s="6"/>
      <c r="L38"/>
      <c r="M38"/>
    </row>
    <row r="39" spans="1:13">
      <c r="A39" s="51"/>
      <c r="B39" s="94">
        <v>1.075</v>
      </c>
      <c r="C39" s="94">
        <v>1.0999000000000001</v>
      </c>
      <c r="D39" s="95">
        <v>1.75</v>
      </c>
      <c r="E39" s="7"/>
      <c r="F39" s="284"/>
      <c r="G39" s="284"/>
      <c r="H39" s="284"/>
      <c r="I39" s="52"/>
      <c r="J39" s="6"/>
      <c r="K39" s="6"/>
      <c r="L39"/>
      <c r="M39"/>
    </row>
    <row r="40" spans="1:13">
      <c r="A40" s="51"/>
      <c r="B40" s="94">
        <v>1.05</v>
      </c>
      <c r="C40" s="94">
        <v>1.0749</v>
      </c>
      <c r="D40" s="95">
        <v>1.5</v>
      </c>
      <c r="E40" s="7"/>
      <c r="F40" s="284"/>
      <c r="G40" s="284"/>
      <c r="H40" s="284"/>
      <c r="I40" s="52"/>
      <c r="J40" s="6"/>
      <c r="K40" s="6"/>
      <c r="L40"/>
      <c r="M40"/>
    </row>
    <row r="41" spans="1:13">
      <c r="A41" s="51"/>
      <c r="B41" s="94">
        <v>1.0249999999999999</v>
      </c>
      <c r="C41" s="94">
        <v>1.0499000000000001</v>
      </c>
      <c r="D41" s="95">
        <v>1.25</v>
      </c>
      <c r="E41" s="7"/>
      <c r="F41" s="284"/>
      <c r="G41" s="284"/>
      <c r="H41" s="284"/>
      <c r="I41" s="52"/>
      <c r="J41" s="6"/>
      <c r="K41" s="6"/>
      <c r="L41"/>
      <c r="M41"/>
    </row>
    <row r="42" spans="1:13">
      <c r="A42" s="51"/>
      <c r="B42" s="96">
        <v>1</v>
      </c>
      <c r="C42" s="96">
        <v>1.0248999999999999</v>
      </c>
      <c r="D42" s="97">
        <v>1</v>
      </c>
      <c r="E42" s="7"/>
      <c r="F42" s="284"/>
      <c r="G42" s="284"/>
      <c r="H42" s="284"/>
      <c r="I42" s="52"/>
      <c r="J42" s="6"/>
      <c r="K42" s="6"/>
      <c r="M42"/>
    </row>
    <row r="43" spans="1:13" ht="15" customHeight="1">
      <c r="A43" s="51"/>
      <c r="B43" s="94">
        <v>0.98</v>
      </c>
      <c r="C43" s="94">
        <v>0.99990000000000001</v>
      </c>
      <c r="D43" s="95">
        <v>0.75</v>
      </c>
      <c r="E43" s="7"/>
      <c r="F43" s="284"/>
      <c r="G43" s="284"/>
      <c r="H43" s="284"/>
      <c r="I43" s="52"/>
      <c r="J43" s="6"/>
      <c r="K43" s="6"/>
      <c r="M43"/>
    </row>
    <row r="44" spans="1:13" ht="12.95" customHeight="1">
      <c r="A44" s="51"/>
      <c r="B44" s="6"/>
      <c r="C44" s="6"/>
      <c r="D44" s="6"/>
      <c r="E44" s="6"/>
      <c r="F44" s="284"/>
      <c r="G44" s="284"/>
      <c r="H44" s="284"/>
      <c r="I44" s="52"/>
      <c r="J44" s="6"/>
      <c r="K44" s="6"/>
    </row>
    <row r="45" spans="1:13" ht="12.95" customHeight="1">
      <c r="A45" s="51"/>
      <c r="B45" s="139"/>
      <c r="C45" s="139"/>
      <c r="D45" s="139"/>
      <c r="E45" s="139"/>
      <c r="F45" s="284"/>
      <c r="G45" s="284"/>
      <c r="H45" s="284"/>
      <c r="I45" s="99"/>
      <c r="J45" s="134"/>
      <c r="K45" s="134"/>
    </row>
    <row r="46" spans="1:13" ht="15" customHeight="1">
      <c r="A46" s="51"/>
      <c r="B46" s="134"/>
      <c r="C46" s="134"/>
      <c r="D46" s="134"/>
      <c r="E46" s="134"/>
      <c r="F46" s="284"/>
      <c r="G46" s="284"/>
      <c r="H46" s="284"/>
      <c r="I46" s="99"/>
      <c r="J46" s="134"/>
      <c r="K46" s="134"/>
    </row>
    <row r="47" spans="1:13" ht="12.95" customHeight="1">
      <c r="A47" s="51"/>
      <c r="B47" s="134"/>
      <c r="C47" s="134"/>
      <c r="D47" s="134"/>
      <c r="E47" s="134"/>
      <c r="F47" s="193"/>
      <c r="G47" s="193"/>
      <c r="H47" s="193"/>
      <c r="I47" s="99"/>
      <c r="J47" s="134"/>
      <c r="K47" s="134"/>
    </row>
    <row r="48" spans="1:13" ht="8.25" customHeight="1">
      <c r="A48" s="51"/>
      <c r="B48" s="6"/>
      <c r="C48" s="6"/>
      <c r="D48" s="6"/>
      <c r="E48" s="6"/>
      <c r="F48" s="7"/>
      <c r="G48" s="6"/>
      <c r="H48" s="6"/>
      <c r="I48" s="52"/>
      <c r="J48" s="6"/>
      <c r="K48" s="6"/>
    </row>
    <row r="49" spans="1:11" ht="12.75" customHeight="1">
      <c r="A49" s="51"/>
      <c r="B49" s="270" t="s">
        <v>97</v>
      </c>
      <c r="C49" s="270"/>
      <c r="D49" s="270"/>
      <c r="E49" s="270"/>
      <c r="F49" s="270"/>
      <c r="G49" s="270"/>
      <c r="H49" s="270"/>
      <c r="I49" s="52"/>
      <c r="J49" s="6"/>
      <c r="K49" s="6"/>
    </row>
    <row r="50" spans="1:11" ht="27" customHeight="1" thickBot="1">
      <c r="A50" s="101"/>
      <c r="B50" s="271"/>
      <c r="C50" s="271"/>
      <c r="D50" s="271"/>
      <c r="E50" s="271"/>
      <c r="F50" s="271"/>
      <c r="G50" s="271"/>
      <c r="H50" s="271"/>
      <c r="I50" s="102"/>
      <c r="J50" s="6"/>
      <c r="K50" s="6"/>
    </row>
    <row r="52" spans="1:11">
      <c r="F52" s="139"/>
      <c r="G52" s="139"/>
      <c r="H52" s="139"/>
    </row>
    <row r="53" spans="1:11" ht="15" customHeight="1">
      <c r="B53" s="139"/>
      <c r="C53" s="139"/>
      <c r="D53" s="139"/>
      <c r="E53" s="139"/>
      <c r="F53" s="139"/>
      <c r="G53" s="139"/>
      <c r="H53" s="139"/>
    </row>
  </sheetData>
  <sheetProtection password="CC36" sheet="1" objects="1" scenarios="1" selectLockedCells="1"/>
  <protectedRanges>
    <protectedRange sqref="E12:E15" name="Range1"/>
  </protectedRanges>
  <mergeCells count="14">
    <mergeCell ref="B49:H50"/>
    <mergeCell ref="B28:C28"/>
    <mergeCell ref="B34:C34"/>
    <mergeCell ref="B36:E36"/>
    <mergeCell ref="F36:G36"/>
    <mergeCell ref="F37:H46"/>
    <mergeCell ref="B23:H23"/>
    <mergeCell ref="B30:H30"/>
    <mergeCell ref="B24:H24"/>
    <mergeCell ref="B5:H5"/>
    <mergeCell ref="E10:I10"/>
    <mergeCell ref="D21:E21"/>
    <mergeCell ref="B18:H18"/>
    <mergeCell ref="B17:H17"/>
  </mergeCells>
  <dataValidations count="2">
    <dataValidation type="list" allowBlank="1" showInputMessage="1" showErrorMessage="1" sqref="E15">
      <formula1>$L$12:$L$14</formula1>
    </dataValidation>
    <dataValidation type="list" allowBlank="1" showInputMessage="1" showErrorMessage="1" sqref="E13:E14">
      <formula1>$N$1:$N$7</formula1>
    </dataValidation>
  </dataValidations>
  <printOptions horizontalCentered="1" verticalCentered="1"/>
  <pageMargins left="0" right="0" top="0" bottom="0"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8"/>
  <sheetViews>
    <sheetView showGridLines="0" zoomScaleNormal="100" workbookViewId="0"/>
  </sheetViews>
  <sheetFormatPr defaultRowHeight="15"/>
  <cols>
    <col min="1" max="1" width="1.85546875" customWidth="1"/>
    <col min="2" max="2" width="11" style="44" customWidth="1"/>
    <col min="3" max="3" width="14.28515625" style="44" customWidth="1"/>
    <col min="4" max="4" width="16" style="44" customWidth="1"/>
    <col min="5" max="5" width="15.7109375" style="45" customWidth="1"/>
    <col min="6" max="6" width="14.85546875" style="44" customWidth="1"/>
    <col min="7" max="7" width="15.140625" style="44" customWidth="1"/>
    <col min="8" max="8" width="6.85546875" style="44" customWidth="1"/>
    <col min="9" max="9" width="5.85546875" style="44" customWidth="1"/>
    <col min="10" max="10" width="1.85546875" customWidth="1"/>
    <col min="11" max="11" width="9.140625" hidden="1" customWidth="1"/>
    <col min="12" max="12" width="7.5703125" hidden="1" customWidth="1"/>
    <col min="13" max="13" width="9.140625" customWidth="1"/>
  </cols>
  <sheetData>
    <row r="1" spans="1:10" ht="15.75" thickTop="1">
      <c r="A1" s="126"/>
      <c r="B1" s="2"/>
      <c r="C1" s="2"/>
      <c r="D1" s="2"/>
      <c r="E1" s="3"/>
      <c r="F1" s="2"/>
      <c r="G1" s="2"/>
      <c r="H1" s="2"/>
      <c r="I1" s="2"/>
      <c r="J1" s="4"/>
    </row>
    <row r="2" spans="1:10">
      <c r="A2" s="5"/>
      <c r="B2" s="6"/>
      <c r="C2" s="6"/>
      <c r="D2" s="6"/>
      <c r="E2" s="7"/>
      <c r="F2" s="6"/>
      <c r="G2" s="6"/>
      <c r="H2" s="6"/>
      <c r="I2" s="6"/>
      <c r="J2" s="8"/>
    </row>
    <row r="3" spans="1:10">
      <c r="A3" s="5"/>
      <c r="B3" s="6"/>
      <c r="C3" s="6"/>
      <c r="D3" s="6"/>
      <c r="E3" s="7"/>
      <c r="F3" s="6"/>
      <c r="G3" s="6"/>
      <c r="H3" s="6"/>
      <c r="I3" s="6"/>
      <c r="J3" s="8"/>
    </row>
    <row r="4" spans="1:10">
      <c r="A4" s="5"/>
      <c r="B4" s="6"/>
      <c r="C4" s="6"/>
      <c r="D4" s="6"/>
      <c r="E4" s="7"/>
      <c r="F4" s="6"/>
      <c r="G4" s="6"/>
      <c r="H4" s="6"/>
      <c r="I4" s="6"/>
      <c r="J4" s="8"/>
    </row>
    <row r="5" spans="1:10">
      <c r="A5" s="5"/>
      <c r="B5" s="6"/>
      <c r="C5" s="6"/>
      <c r="D5" s="6"/>
      <c r="E5" s="7"/>
      <c r="F5" s="6"/>
      <c r="G5" s="6"/>
      <c r="H5" s="6"/>
      <c r="I5" s="6"/>
      <c r="J5" s="8"/>
    </row>
    <row r="6" spans="1:10">
      <c r="A6" s="5"/>
      <c r="B6" s="6"/>
      <c r="C6" s="6"/>
      <c r="D6" s="6"/>
      <c r="E6" s="7"/>
      <c r="F6" s="6"/>
      <c r="G6" s="6"/>
      <c r="H6" s="6"/>
      <c r="I6" s="6"/>
      <c r="J6" s="8"/>
    </row>
    <row r="7" spans="1:10">
      <c r="A7" s="5"/>
      <c r="B7" s="6"/>
      <c r="C7" s="6"/>
      <c r="D7" s="6"/>
      <c r="E7" s="7"/>
      <c r="F7" s="6"/>
      <c r="G7" s="6"/>
      <c r="H7" s="6"/>
      <c r="I7" s="6"/>
      <c r="J7" s="8"/>
    </row>
    <row r="8" spans="1:10" ht="23.25">
      <c r="A8" s="5"/>
      <c r="B8" s="266" t="s">
        <v>90</v>
      </c>
      <c r="C8" s="266"/>
      <c r="D8" s="266"/>
      <c r="E8" s="266"/>
      <c r="F8" s="266"/>
      <c r="G8" s="266"/>
      <c r="H8" s="266"/>
      <c r="I8" s="266"/>
      <c r="J8" s="8"/>
    </row>
    <row r="9" spans="1:10" ht="6.75" customHeight="1" thickBot="1">
      <c r="A9" s="9"/>
      <c r="B9" s="267"/>
      <c r="C9" s="267"/>
      <c r="D9" s="267"/>
      <c r="E9" s="267"/>
      <c r="F9" s="267"/>
      <c r="G9" s="267"/>
      <c r="H9" s="267"/>
      <c r="I9" s="267"/>
      <c r="J9" s="10"/>
    </row>
    <row r="10" spans="1:10" ht="15.75" thickTop="1">
      <c r="A10" s="5"/>
      <c r="B10" s="6"/>
      <c r="C10" s="6"/>
      <c r="D10" s="6"/>
      <c r="E10" s="7"/>
      <c r="F10" s="6"/>
      <c r="G10" s="6"/>
      <c r="H10" s="6"/>
      <c r="I10" s="6"/>
      <c r="J10" s="8"/>
    </row>
    <row r="11" spans="1:10" ht="20.25">
      <c r="A11" s="5"/>
      <c r="B11" s="6"/>
      <c r="C11" s="11" t="s">
        <v>0</v>
      </c>
      <c r="D11" s="12"/>
      <c r="E11" s="13" t="s">
        <v>84</v>
      </c>
      <c r="F11" s="6"/>
      <c r="G11" s="6"/>
      <c r="H11" s="6"/>
      <c r="I11" s="6"/>
      <c r="J11" s="8"/>
    </row>
    <row r="12" spans="1:10">
      <c r="A12" s="5"/>
      <c r="B12" s="6"/>
      <c r="C12" s="14" t="s">
        <v>1</v>
      </c>
      <c r="D12" s="6"/>
      <c r="E12" s="15">
        <v>0.05</v>
      </c>
      <c r="F12" s="6"/>
      <c r="G12" s="6"/>
      <c r="H12" s="6"/>
      <c r="I12" s="6"/>
      <c r="J12" s="8"/>
    </row>
    <row r="13" spans="1:10">
      <c r="A13" s="5"/>
      <c r="B13" s="6"/>
      <c r="C13" s="14" t="s">
        <v>2</v>
      </c>
      <c r="D13" s="6"/>
      <c r="E13" s="16" t="s">
        <v>3</v>
      </c>
      <c r="F13" s="6"/>
      <c r="G13" s="6"/>
      <c r="H13" s="6"/>
      <c r="I13" s="6"/>
      <c r="J13" s="8"/>
    </row>
    <row r="14" spans="1:10">
      <c r="A14" s="5"/>
      <c r="B14" s="6"/>
      <c r="C14" s="14" t="s">
        <v>4</v>
      </c>
      <c r="D14" s="6"/>
      <c r="E14" s="303" t="s">
        <v>88</v>
      </c>
      <c r="F14" s="303"/>
      <c r="G14" s="303"/>
      <c r="H14" s="6"/>
      <c r="I14" s="6"/>
      <c r="J14" s="8"/>
    </row>
    <row r="15" spans="1:10">
      <c r="A15" s="5"/>
      <c r="B15" s="6"/>
      <c r="C15" s="14"/>
      <c r="D15" s="6"/>
      <c r="E15" s="303"/>
      <c r="F15" s="303"/>
      <c r="G15" s="303"/>
      <c r="H15" s="6"/>
      <c r="I15" s="6"/>
      <c r="J15" s="8"/>
    </row>
    <row r="16" spans="1:10">
      <c r="A16" s="5"/>
      <c r="B16" s="6"/>
      <c r="C16" s="14"/>
      <c r="D16" s="6"/>
      <c r="E16" s="175"/>
      <c r="F16" s="175"/>
      <c r="G16" s="175"/>
      <c r="H16" s="6"/>
      <c r="I16" s="6"/>
      <c r="J16" s="8"/>
    </row>
    <row r="17" spans="1:12" ht="15.75" thickBot="1">
      <c r="A17" s="5"/>
      <c r="B17" s="6"/>
      <c r="C17" s="6"/>
      <c r="D17" s="6"/>
      <c r="E17" s="7"/>
      <c r="F17" s="6"/>
      <c r="G17" s="6"/>
      <c r="H17" s="6"/>
      <c r="I17" s="6"/>
      <c r="J17" s="8"/>
    </row>
    <row r="18" spans="1:12" ht="21" thickBot="1">
      <c r="A18" s="5"/>
      <c r="B18" s="6"/>
      <c r="C18" s="14" t="s">
        <v>5</v>
      </c>
      <c r="D18" s="6"/>
      <c r="E18" s="127">
        <v>12.5</v>
      </c>
      <c r="F18" s="6"/>
      <c r="G18" s="6"/>
      <c r="H18" s="6"/>
      <c r="I18" s="6"/>
      <c r="J18" s="8"/>
      <c r="L18" s="17">
        <v>0</v>
      </c>
    </row>
    <row r="19" spans="1:12" ht="21" thickBot="1">
      <c r="A19" s="5"/>
      <c r="B19" s="6"/>
      <c r="C19" s="14" t="s">
        <v>6</v>
      </c>
      <c r="D19" s="6"/>
      <c r="E19" s="128">
        <v>32</v>
      </c>
      <c r="F19" s="6"/>
      <c r="G19" s="6"/>
      <c r="H19" s="6"/>
      <c r="I19" s="6"/>
      <c r="J19" s="8"/>
      <c r="L19" s="17">
        <v>0.75</v>
      </c>
    </row>
    <row r="20" spans="1:12" ht="21" thickBot="1">
      <c r="A20" s="5"/>
      <c r="B20" s="6"/>
      <c r="C20" s="14" t="s">
        <v>7</v>
      </c>
      <c r="D20" s="6"/>
      <c r="E20" s="129">
        <v>1</v>
      </c>
      <c r="F20" s="6"/>
      <c r="G20" s="6"/>
      <c r="H20" s="6"/>
      <c r="I20" s="6"/>
      <c r="J20" s="8"/>
      <c r="L20" s="17">
        <v>1</v>
      </c>
    </row>
    <row r="21" spans="1:12">
      <c r="A21" s="5"/>
      <c r="B21" s="6"/>
      <c r="C21" s="6"/>
      <c r="D21" s="6"/>
      <c r="E21" s="7"/>
      <c r="F21" s="6"/>
      <c r="G21" s="6"/>
      <c r="H21" s="6"/>
      <c r="I21" s="6"/>
      <c r="J21" s="8"/>
      <c r="L21" s="17">
        <v>1.25</v>
      </c>
    </row>
    <row r="22" spans="1:12" ht="30.75" customHeight="1">
      <c r="A22" s="18"/>
      <c r="B22" s="227"/>
      <c r="C22" s="300" t="s">
        <v>8</v>
      </c>
      <c r="D22" s="300"/>
      <c r="E22" s="300"/>
      <c r="F22" s="300"/>
      <c r="G22" s="300"/>
      <c r="H22" s="228"/>
      <c r="I22" s="228"/>
      <c r="J22" s="8"/>
      <c r="L22" s="17">
        <v>1.5</v>
      </c>
    </row>
    <row r="23" spans="1:12" s="23" customFormat="1" ht="34.5" customHeight="1">
      <c r="A23" s="18"/>
      <c r="B23" s="275" t="s">
        <v>106</v>
      </c>
      <c r="C23" s="275"/>
      <c r="D23" s="275"/>
      <c r="E23" s="275"/>
      <c r="F23" s="275"/>
      <c r="G23" s="275"/>
      <c r="H23" s="275"/>
      <c r="I23" s="275"/>
      <c r="J23" s="22"/>
      <c r="L23" s="24">
        <v>1.75</v>
      </c>
    </row>
    <row r="24" spans="1:12" s="23" customFormat="1" ht="6" customHeight="1">
      <c r="A24" s="18"/>
      <c r="B24" s="20"/>
      <c r="C24" s="20"/>
      <c r="D24" s="223"/>
      <c r="E24" s="20"/>
      <c r="F24" s="223"/>
      <c r="G24" s="223"/>
      <c r="H24" s="20"/>
      <c r="I24" s="20"/>
      <c r="J24" s="22"/>
      <c r="L24" s="24">
        <v>2</v>
      </c>
    </row>
    <row r="25" spans="1:12" s="23" customFormat="1" ht="16.5" customHeight="1">
      <c r="A25" s="25"/>
      <c r="B25" s="219"/>
      <c r="C25" s="219"/>
      <c r="D25" s="301" t="s">
        <v>9</v>
      </c>
      <c r="E25" s="301"/>
      <c r="F25" s="27">
        <v>0.05</v>
      </c>
      <c r="G25" s="27"/>
      <c r="H25" s="14"/>
      <c r="I25" s="14"/>
      <c r="J25" s="22"/>
      <c r="L25"/>
    </row>
    <row r="26" spans="1:12" s="23" customFormat="1" ht="16.5" customHeight="1">
      <c r="A26" s="25"/>
      <c r="B26" s="219"/>
      <c r="C26" s="219"/>
      <c r="D26" s="301" t="s">
        <v>10</v>
      </c>
      <c r="E26" s="301"/>
      <c r="F26" s="146">
        <f>F25*E20</f>
        <v>0.05</v>
      </c>
      <c r="G26" s="146"/>
      <c r="H26" s="14"/>
      <c r="I26" s="14"/>
      <c r="J26" s="22"/>
      <c r="L26"/>
    </row>
    <row r="27" spans="1:12" s="30" customFormat="1" ht="18">
      <c r="A27" s="5"/>
      <c r="B27" s="219"/>
      <c r="C27" s="219"/>
      <c r="D27" s="301" t="s">
        <v>11</v>
      </c>
      <c r="E27" s="302"/>
      <c r="F27" s="28">
        <f>F25*E18*E19*E20*4</f>
        <v>80</v>
      </c>
      <c r="G27" s="146"/>
      <c r="H27" s="6"/>
      <c r="I27" s="6"/>
      <c r="J27" s="29"/>
      <c r="L27"/>
    </row>
    <row r="28" spans="1:12" s="30" customFormat="1">
      <c r="A28" s="5"/>
      <c r="B28" s="278" t="s">
        <v>92</v>
      </c>
      <c r="C28" s="278"/>
      <c r="D28" s="278"/>
      <c r="E28" s="278"/>
      <c r="F28" s="278"/>
      <c r="G28" s="278"/>
      <c r="H28" s="278"/>
      <c r="I28" s="278"/>
      <c r="J28" s="29"/>
      <c r="L28"/>
    </row>
    <row r="29" spans="1:12" s="30" customFormat="1" ht="27" customHeight="1">
      <c r="A29" s="5"/>
      <c r="B29" s="278"/>
      <c r="C29" s="278"/>
      <c r="D29" s="278"/>
      <c r="E29" s="278"/>
      <c r="F29" s="278"/>
      <c r="G29" s="278"/>
      <c r="H29" s="278"/>
      <c r="I29" s="278"/>
      <c r="J29" s="29"/>
      <c r="L29"/>
    </row>
    <row r="30" spans="1:12" ht="33" customHeight="1">
      <c r="A30" s="5"/>
      <c r="C30" s="173" t="s">
        <v>54</v>
      </c>
      <c r="D30" s="45"/>
      <c r="E30" s="169"/>
      <c r="F30" s="6"/>
      <c r="H30" s="6"/>
      <c r="I30" s="6"/>
      <c r="J30" s="8"/>
    </row>
    <row r="31" spans="1:12" ht="33" customHeight="1">
      <c r="A31" s="5"/>
      <c r="B31" s="177"/>
      <c r="C31" s="178">
        <f>E18</f>
        <v>12.5</v>
      </c>
      <c r="D31" s="171" t="s">
        <v>53</v>
      </c>
      <c r="E31" s="172" t="s">
        <v>52</v>
      </c>
      <c r="F31" s="174">
        <f>((E18*E19*4+F27)/(E19*4))</f>
        <v>13.125</v>
      </c>
      <c r="G31" s="180" t="s">
        <v>53</v>
      </c>
      <c r="H31" s="6"/>
      <c r="I31" s="6"/>
      <c r="J31" s="8"/>
    </row>
    <row r="32" spans="1:12" ht="19.5" customHeight="1">
      <c r="A32" s="5"/>
      <c r="B32" s="6"/>
      <c r="C32" s="6"/>
      <c r="D32" s="170"/>
      <c r="E32" s="171"/>
      <c r="F32" s="171"/>
      <c r="G32" s="179"/>
      <c r="H32" s="6"/>
      <c r="I32" s="6"/>
      <c r="J32" s="8"/>
    </row>
    <row r="33" spans="1:10" ht="16.5" customHeight="1">
      <c r="A33" s="5"/>
      <c r="B33" s="6"/>
      <c r="C33" s="176"/>
      <c r="D33" s="176" t="s">
        <v>49</v>
      </c>
      <c r="E33" s="31"/>
      <c r="F33" s="31"/>
      <c r="G33" s="6"/>
      <c r="H33" s="6"/>
      <c r="I33" s="6"/>
      <c r="J33" s="8"/>
    </row>
    <row r="34" spans="1:10">
      <c r="A34" s="5"/>
      <c r="B34" s="6"/>
      <c r="C34" s="32"/>
      <c r="D34" s="33" t="s">
        <v>12</v>
      </c>
      <c r="E34" s="34" t="s">
        <v>13</v>
      </c>
      <c r="F34" s="33" t="s">
        <v>14</v>
      </c>
      <c r="G34" s="6"/>
      <c r="H34" s="6"/>
      <c r="I34" s="6"/>
      <c r="J34" s="8"/>
    </row>
    <row r="35" spans="1:10">
      <c r="A35" s="5"/>
      <c r="B35" s="6"/>
      <c r="C35" s="35"/>
      <c r="D35" s="184">
        <v>1.1000000000000001</v>
      </c>
      <c r="E35" s="185" t="s">
        <v>15</v>
      </c>
      <c r="F35" s="186">
        <v>2</v>
      </c>
      <c r="G35" s="6"/>
      <c r="H35" s="6"/>
      <c r="I35" s="6"/>
      <c r="J35" s="8"/>
    </row>
    <row r="36" spans="1:10">
      <c r="A36" s="5"/>
      <c r="B36" s="6"/>
      <c r="C36" s="35"/>
      <c r="D36" s="184">
        <v>1.075</v>
      </c>
      <c r="E36" s="185">
        <v>1.0999000000000001</v>
      </c>
      <c r="F36" s="186">
        <v>1.75</v>
      </c>
      <c r="G36" s="6"/>
      <c r="H36" s="6"/>
      <c r="I36" s="6"/>
      <c r="J36" s="8"/>
    </row>
    <row r="37" spans="1:10">
      <c r="A37" s="5"/>
      <c r="B37" s="6"/>
      <c r="C37" s="35"/>
      <c r="D37" s="184">
        <v>1.05</v>
      </c>
      <c r="E37" s="185">
        <v>1.0749</v>
      </c>
      <c r="F37" s="186">
        <v>1.5</v>
      </c>
      <c r="G37" s="6"/>
      <c r="H37" s="6"/>
      <c r="I37" s="6"/>
      <c r="J37" s="8"/>
    </row>
    <row r="38" spans="1:10">
      <c r="A38" s="5"/>
      <c r="B38" s="6"/>
      <c r="C38" s="35"/>
      <c r="D38" s="184">
        <v>1.0249999999999999</v>
      </c>
      <c r="E38" s="185">
        <v>1.0499000000000001</v>
      </c>
      <c r="F38" s="186">
        <v>1.25</v>
      </c>
      <c r="G38" s="6"/>
      <c r="H38" s="39"/>
      <c r="I38" s="39"/>
      <c r="J38" s="8"/>
    </row>
    <row r="39" spans="1:10">
      <c r="A39" s="5"/>
      <c r="B39" s="6"/>
      <c r="C39" s="40"/>
      <c r="D39" s="187">
        <v>1</v>
      </c>
      <c r="E39" s="188">
        <v>1.0248999999999999</v>
      </c>
      <c r="F39" s="189">
        <v>1</v>
      </c>
      <c r="G39" s="6"/>
      <c r="H39" s="39"/>
      <c r="I39" s="39"/>
      <c r="J39" s="8"/>
    </row>
    <row r="40" spans="1:10">
      <c r="A40" s="5"/>
      <c r="B40" s="6"/>
      <c r="C40" s="35"/>
      <c r="D40" s="184">
        <v>0.98</v>
      </c>
      <c r="E40" s="185">
        <v>0.99990000000000001</v>
      </c>
      <c r="F40" s="186">
        <v>0.75</v>
      </c>
      <c r="G40" s="6"/>
      <c r="H40" s="39"/>
      <c r="I40" s="39"/>
      <c r="J40" s="8"/>
    </row>
    <row r="41" spans="1:10">
      <c r="A41" s="5"/>
      <c r="B41" s="6"/>
      <c r="C41" s="6"/>
      <c r="D41" s="6"/>
      <c r="E41" s="7"/>
      <c r="F41" s="6"/>
      <c r="G41" s="6"/>
      <c r="H41" s="39"/>
      <c r="I41" s="39"/>
      <c r="J41" s="8"/>
    </row>
    <row r="42" spans="1:10">
      <c r="A42" s="5"/>
      <c r="B42" s="6"/>
      <c r="C42" s="6"/>
      <c r="D42" s="6"/>
      <c r="E42" s="7"/>
      <c r="F42" s="6"/>
      <c r="G42" s="6"/>
      <c r="H42" s="39"/>
      <c r="I42" s="39"/>
      <c r="J42" s="8"/>
    </row>
    <row r="43" spans="1:10">
      <c r="A43" s="5"/>
      <c r="B43" s="262" t="s">
        <v>110</v>
      </c>
      <c r="C43" s="262"/>
      <c r="D43" s="262"/>
      <c r="E43" s="262"/>
      <c r="F43" s="262"/>
      <c r="G43" s="262"/>
      <c r="H43" s="262"/>
      <c r="I43" s="262"/>
      <c r="J43" s="8"/>
    </row>
    <row r="44" spans="1:10">
      <c r="A44" s="5"/>
      <c r="B44" s="262"/>
      <c r="C44" s="262"/>
      <c r="D44" s="262"/>
      <c r="E44" s="262"/>
      <c r="F44" s="262"/>
      <c r="G44" s="262"/>
      <c r="H44" s="262"/>
      <c r="I44" s="262"/>
      <c r="J44" s="8"/>
    </row>
    <row r="45" spans="1:10">
      <c r="A45" s="5"/>
      <c r="B45" s="262"/>
      <c r="C45" s="262"/>
      <c r="D45" s="262"/>
      <c r="E45" s="262"/>
      <c r="F45" s="262"/>
      <c r="G45" s="262"/>
      <c r="H45" s="262"/>
      <c r="I45" s="262"/>
      <c r="J45" s="8"/>
    </row>
    <row r="46" spans="1:10">
      <c r="A46" s="5"/>
      <c r="B46" s="262"/>
      <c r="C46" s="262"/>
      <c r="D46" s="262"/>
      <c r="E46" s="262"/>
      <c r="F46" s="262"/>
      <c r="G46" s="262"/>
      <c r="H46" s="262"/>
      <c r="I46" s="262"/>
      <c r="J46" s="8"/>
    </row>
    <row r="47" spans="1:10" ht="15.75" thickBot="1">
      <c r="A47" s="9"/>
      <c r="B47" s="263"/>
      <c r="C47" s="263"/>
      <c r="D47" s="263"/>
      <c r="E47" s="263"/>
      <c r="F47" s="263"/>
      <c r="G47" s="263"/>
      <c r="H47" s="263"/>
      <c r="I47" s="263"/>
      <c r="J47" s="10"/>
    </row>
    <row r="48" spans="1:10" ht="15.75" thickTop="1"/>
  </sheetData>
  <sheetProtection password="CC36" sheet="1" objects="1" scenarios="1" selectLockedCells="1"/>
  <protectedRanges>
    <protectedRange sqref="E18:E20" name="Range3"/>
    <protectedRange sqref="E18:E20" name="Range1"/>
    <protectedRange sqref="E18:E20" name="Range2"/>
  </protectedRanges>
  <mergeCells count="10">
    <mergeCell ref="B43:I47"/>
    <mergeCell ref="B8:I8"/>
    <mergeCell ref="B9:I9"/>
    <mergeCell ref="E14:G15"/>
    <mergeCell ref="C22:G22"/>
    <mergeCell ref="B23:I23"/>
    <mergeCell ref="D25:E25"/>
    <mergeCell ref="D26:E26"/>
    <mergeCell ref="D27:E27"/>
    <mergeCell ref="B28:I29"/>
  </mergeCells>
  <dataValidations count="1">
    <dataValidation type="list" showInputMessage="1" showErrorMessage="1" sqref="E20">
      <formula1>$L$18:$L$24</formula1>
    </dataValidation>
  </dataValidations>
  <pageMargins left="0.7" right="0.7" top="0.75" bottom="0.75" header="0.3" footer="0.3"/>
  <pageSetup scale="8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R50"/>
  <sheetViews>
    <sheetView showGridLines="0" zoomScaleNormal="100" workbookViewId="0">
      <selection activeCell="E12" sqref="E12"/>
    </sheetView>
  </sheetViews>
  <sheetFormatPr defaultRowHeight="15"/>
  <cols>
    <col min="1" max="1" width="1.7109375" customWidth="1"/>
    <col min="2" max="2" width="13.42578125" style="44" customWidth="1"/>
    <col min="3" max="3" width="14" style="44" customWidth="1"/>
    <col min="4" max="5" width="14.85546875" style="44" customWidth="1"/>
    <col min="6" max="6" width="14.85546875" style="45" customWidth="1"/>
    <col min="7" max="7" width="14.85546875" style="44" customWidth="1"/>
    <col min="8" max="8" width="12.85546875" style="44" customWidth="1"/>
    <col min="9" max="9" width="1.7109375" style="44" customWidth="1"/>
    <col min="10" max="10" width="11.5703125" style="44" customWidth="1"/>
    <col min="11" max="11" width="9" style="44" hidden="1" customWidth="1"/>
    <col min="12" max="13" width="9.140625" style="44" hidden="1" customWidth="1"/>
    <col min="14" max="14" width="9.140625" hidden="1" customWidth="1"/>
    <col min="15" max="18" width="0" hidden="1" customWidth="1"/>
  </cols>
  <sheetData>
    <row r="1" spans="1:14">
      <c r="A1" s="46"/>
      <c r="B1" s="47"/>
      <c r="C1" s="47"/>
      <c r="D1" s="47"/>
      <c r="E1" s="47"/>
      <c r="F1" s="47"/>
      <c r="G1" s="48"/>
      <c r="H1" s="47"/>
      <c r="I1" s="49"/>
      <c r="J1" s="6"/>
      <c r="K1" s="6"/>
      <c r="N1" s="50">
        <v>0</v>
      </c>
    </row>
    <row r="2" spans="1:14">
      <c r="A2" s="51"/>
      <c r="B2" s="6"/>
      <c r="C2" s="6"/>
      <c r="D2" s="6"/>
      <c r="E2" s="6"/>
      <c r="F2" s="6"/>
      <c r="G2" s="7"/>
      <c r="H2" s="6"/>
      <c r="I2" s="52"/>
      <c r="J2" s="6"/>
      <c r="K2" s="6"/>
      <c r="N2" s="50">
        <v>0.75</v>
      </c>
    </row>
    <row r="3" spans="1:14" ht="17.25" customHeight="1">
      <c r="A3" s="51"/>
      <c r="B3" s="6"/>
      <c r="C3" s="6"/>
      <c r="D3" s="6"/>
      <c r="E3" s="6"/>
      <c r="F3" s="6"/>
      <c r="G3" s="7"/>
      <c r="H3" s="6"/>
      <c r="I3" s="52"/>
      <c r="J3" s="6"/>
      <c r="K3" s="6"/>
      <c r="N3" s="50">
        <v>1</v>
      </c>
    </row>
    <row r="4" spans="1:14">
      <c r="A4" s="51"/>
      <c r="B4" s="6"/>
      <c r="C4" s="6"/>
      <c r="D4" s="6"/>
      <c r="E4" s="6"/>
      <c r="F4" s="6"/>
      <c r="G4" s="7"/>
      <c r="H4" s="6"/>
      <c r="I4" s="52"/>
      <c r="J4" s="6"/>
      <c r="K4" s="6"/>
      <c r="N4" s="50">
        <v>1.25</v>
      </c>
    </row>
    <row r="5" spans="1:14" ht="24" thickBot="1">
      <c r="A5" s="53"/>
      <c r="B5" s="279" t="s">
        <v>90</v>
      </c>
      <c r="C5" s="279"/>
      <c r="D5" s="279"/>
      <c r="E5" s="279"/>
      <c r="F5" s="279"/>
      <c r="G5" s="279"/>
      <c r="H5" s="279"/>
      <c r="I5" s="54"/>
      <c r="J5" s="55"/>
      <c r="K5" s="55"/>
      <c r="M5" s="50"/>
      <c r="N5" s="50">
        <v>1.5</v>
      </c>
    </row>
    <row r="6" spans="1:14" ht="23.25" customHeight="1">
      <c r="A6" s="51"/>
      <c r="B6" s="12" t="s">
        <v>16</v>
      </c>
      <c r="C6" s="12"/>
      <c r="D6" s="12"/>
      <c r="E6" s="56" t="s">
        <v>114</v>
      </c>
      <c r="F6" s="56"/>
      <c r="G6" s="6"/>
      <c r="H6" s="6"/>
      <c r="I6" s="52"/>
      <c r="J6" s="6"/>
      <c r="K6" s="6"/>
      <c r="M6" s="50"/>
      <c r="N6" s="50">
        <v>1.75</v>
      </c>
    </row>
    <row r="7" spans="1:14">
      <c r="A7" s="51"/>
      <c r="B7" s="57" t="s">
        <v>1</v>
      </c>
      <c r="C7" s="14"/>
      <c r="D7" s="6"/>
      <c r="E7" s="58">
        <v>0.1</v>
      </c>
      <c r="F7" s="58"/>
      <c r="G7" s="59"/>
      <c r="H7" s="59"/>
      <c r="I7" s="60"/>
      <c r="J7" s="59"/>
      <c r="K7" s="59"/>
      <c r="M7" s="50"/>
      <c r="N7" s="50">
        <v>2</v>
      </c>
    </row>
    <row r="8" spans="1:14">
      <c r="A8" s="51"/>
      <c r="B8" s="57" t="s">
        <v>2</v>
      </c>
      <c r="C8" s="14"/>
      <c r="D8" s="6"/>
      <c r="E8" s="61" t="s">
        <v>17</v>
      </c>
      <c r="F8" s="61"/>
      <c r="G8" s="59"/>
      <c r="H8" s="59"/>
      <c r="I8" s="60"/>
      <c r="J8" s="59"/>
      <c r="K8" s="59"/>
      <c r="M8" s="50"/>
    </row>
    <row r="9" spans="1:14">
      <c r="A9" s="51"/>
      <c r="B9" s="57" t="s">
        <v>4</v>
      </c>
      <c r="C9" s="14"/>
      <c r="D9" s="6"/>
      <c r="E9" s="62" t="s">
        <v>88</v>
      </c>
      <c r="F9" s="62"/>
      <c r="G9" s="59"/>
      <c r="H9" s="59"/>
      <c r="I9" s="60"/>
      <c r="J9" s="59"/>
      <c r="K9" s="59"/>
      <c r="M9" s="50"/>
    </row>
    <row r="10" spans="1:14">
      <c r="A10" s="51"/>
      <c r="B10" s="57" t="s">
        <v>18</v>
      </c>
      <c r="C10" s="14"/>
      <c r="D10" s="6"/>
      <c r="E10" s="280" t="s">
        <v>89</v>
      </c>
      <c r="F10" s="280"/>
      <c r="G10" s="280"/>
      <c r="H10" s="280"/>
      <c r="I10" s="281"/>
      <c r="J10" s="62"/>
      <c r="K10" s="62"/>
      <c r="M10" s="50"/>
    </row>
    <row r="11" spans="1:14" s="23" customFormat="1" ht="9" customHeight="1">
      <c r="A11" s="63"/>
      <c r="B11" s="6"/>
      <c r="C11" s="6"/>
      <c r="D11" s="6"/>
      <c r="E11" s="7"/>
      <c r="F11" s="6"/>
      <c r="G11" s="6"/>
      <c r="H11" s="6"/>
      <c r="I11" s="52"/>
      <c r="J11" s="6"/>
      <c r="K11" s="6"/>
      <c r="L11" s="44"/>
    </row>
    <row r="12" spans="1:14" s="30" customFormat="1" ht="15.75">
      <c r="A12" s="64"/>
      <c r="B12" s="65" t="s">
        <v>5</v>
      </c>
      <c r="C12" s="65"/>
      <c r="D12" s="59"/>
      <c r="E12" s="130">
        <v>15</v>
      </c>
      <c r="F12" s="6"/>
      <c r="G12" s="6"/>
      <c r="H12" s="6"/>
      <c r="I12" s="52"/>
      <c r="J12" s="6"/>
      <c r="K12" s="6"/>
      <c r="L12" s="44"/>
    </row>
    <row r="13" spans="1:14" ht="15.75">
      <c r="A13" s="64"/>
      <c r="B13" s="65" t="s">
        <v>6</v>
      </c>
      <c r="C13" s="65"/>
      <c r="D13" s="59"/>
      <c r="E13" s="131">
        <v>20</v>
      </c>
      <c r="F13" s="6"/>
      <c r="G13" s="6"/>
      <c r="H13" s="6"/>
      <c r="I13" s="52"/>
      <c r="J13" s="6"/>
      <c r="K13" s="6"/>
      <c r="L13" s="50">
        <v>0</v>
      </c>
      <c r="M13"/>
    </row>
    <row r="14" spans="1:14" ht="15.75">
      <c r="A14" s="64"/>
      <c r="B14" s="65" t="s">
        <v>19</v>
      </c>
      <c r="C14" s="65"/>
      <c r="D14" s="59"/>
      <c r="E14" s="132">
        <v>1</v>
      </c>
      <c r="F14" s="6"/>
      <c r="G14" s="6"/>
      <c r="H14" s="6"/>
      <c r="I14" s="52"/>
      <c r="J14" s="6"/>
      <c r="K14" s="6"/>
      <c r="L14" s="50">
        <v>1</v>
      </c>
      <c r="M14"/>
    </row>
    <row r="15" spans="1:14" ht="15.75">
      <c r="A15" s="64"/>
      <c r="B15" s="65" t="s">
        <v>56</v>
      </c>
      <c r="C15" s="65"/>
      <c r="D15" s="59"/>
      <c r="E15" s="132">
        <v>1</v>
      </c>
      <c r="F15" s="6"/>
      <c r="G15" s="6"/>
      <c r="H15" s="6"/>
      <c r="I15" s="52"/>
      <c r="J15" s="6"/>
      <c r="K15" s="6"/>
      <c r="L15" s="50">
        <v>2</v>
      </c>
      <c r="M15"/>
    </row>
    <row r="16" spans="1:14">
      <c r="A16" s="64"/>
      <c r="B16" s="65"/>
      <c r="C16" s="65"/>
      <c r="D16" s="59"/>
      <c r="E16" s="6"/>
      <c r="F16" s="6"/>
      <c r="G16" s="6"/>
      <c r="H16" s="6"/>
      <c r="I16" s="52"/>
      <c r="J16" s="6"/>
      <c r="K16" s="6"/>
      <c r="M16"/>
    </row>
    <row r="17" spans="1:18" ht="7.5" customHeight="1">
      <c r="A17" s="64"/>
      <c r="B17" s="14"/>
      <c r="C17" s="14"/>
      <c r="D17" s="6"/>
      <c r="E17" s="6"/>
      <c r="F17" s="6"/>
      <c r="G17" s="6"/>
      <c r="H17" s="6"/>
      <c r="I17" s="52"/>
      <c r="J17" s="6"/>
      <c r="K17" s="6"/>
      <c r="M17"/>
    </row>
    <row r="18" spans="1:18" ht="18">
      <c r="A18" s="51"/>
      <c r="B18" s="276" t="s">
        <v>3</v>
      </c>
      <c r="C18" s="276"/>
      <c r="D18" s="276"/>
      <c r="E18" s="276"/>
      <c r="F18" s="276"/>
      <c r="G18" s="276"/>
      <c r="H18" s="276"/>
      <c r="I18" s="66"/>
      <c r="J18" s="67"/>
      <c r="K18" s="67"/>
      <c r="L18" s="50"/>
      <c r="P18" s="68"/>
    </row>
    <row r="19" spans="1:18" ht="15.75">
      <c r="A19" s="51"/>
      <c r="B19" s="275" t="s">
        <v>88</v>
      </c>
      <c r="C19" s="275"/>
      <c r="D19" s="275"/>
      <c r="E19" s="275"/>
      <c r="F19" s="275"/>
      <c r="G19" s="275"/>
      <c r="H19" s="275"/>
      <c r="I19" s="70"/>
      <c r="J19" s="69"/>
      <c r="K19" s="69"/>
      <c r="L19" s="71"/>
    </row>
    <row r="20" spans="1:18" ht="15.75">
      <c r="A20" s="51"/>
      <c r="B20" s="72"/>
      <c r="C20" s="72"/>
      <c r="D20" s="220" t="s">
        <v>9</v>
      </c>
      <c r="E20" s="220"/>
      <c r="F20" s="73">
        <v>0.05</v>
      </c>
      <c r="G20" s="73"/>
      <c r="H20" s="74"/>
      <c r="I20" s="75"/>
      <c r="J20" s="74"/>
      <c r="K20" s="74"/>
    </row>
    <row r="21" spans="1:18" ht="15.75">
      <c r="A21" s="51"/>
      <c r="B21" s="26"/>
      <c r="C21" s="26"/>
      <c r="D21" s="219" t="s">
        <v>10</v>
      </c>
      <c r="E21" s="219"/>
      <c r="F21" s="145">
        <f>F20*E14</f>
        <v>0.05</v>
      </c>
      <c r="G21" s="145"/>
      <c r="H21" s="74"/>
      <c r="I21" s="75"/>
      <c r="J21" s="74"/>
      <c r="K21" s="74"/>
    </row>
    <row r="22" spans="1:18" ht="15.75">
      <c r="A22" s="51"/>
      <c r="B22" s="272"/>
      <c r="C22" s="272"/>
      <c r="D22" s="272" t="s">
        <v>21</v>
      </c>
      <c r="E22" s="277"/>
      <c r="F22" s="76">
        <f>E12*E13*4*E14*F20</f>
        <v>60</v>
      </c>
      <c r="G22" s="145"/>
      <c r="H22" s="77"/>
      <c r="I22" s="78"/>
      <c r="J22" s="77"/>
      <c r="K22" s="77"/>
    </row>
    <row r="23" spans="1:18" ht="8.25" customHeight="1">
      <c r="A23" s="51"/>
      <c r="B23" s="79"/>
      <c r="C23" s="79"/>
      <c r="D23" s="79"/>
      <c r="E23" s="80"/>
      <c r="F23" s="79"/>
      <c r="G23" s="79"/>
      <c r="H23" s="77"/>
      <c r="I23" s="78"/>
      <c r="J23" s="77"/>
      <c r="K23" s="77"/>
    </row>
    <row r="24" spans="1:18" ht="16.5">
      <c r="A24" s="51"/>
      <c r="B24" s="276" t="s">
        <v>22</v>
      </c>
      <c r="C24" s="276"/>
      <c r="D24" s="276"/>
      <c r="E24" s="276"/>
      <c r="F24" s="276"/>
      <c r="G24" s="276"/>
      <c r="H24" s="276"/>
      <c r="I24" s="78"/>
      <c r="J24" s="77"/>
      <c r="K24" s="77"/>
    </row>
    <row r="25" spans="1:18" ht="15.75">
      <c r="A25" s="51"/>
      <c r="B25" s="275" t="s">
        <v>57</v>
      </c>
      <c r="C25" s="275"/>
      <c r="D25" s="275"/>
      <c r="E25" s="275"/>
      <c r="F25" s="275"/>
      <c r="G25" s="275"/>
      <c r="H25" s="275"/>
      <c r="I25" s="52"/>
      <c r="J25" s="6"/>
      <c r="K25" s="6"/>
      <c r="Q25" t="s">
        <v>23</v>
      </c>
      <c r="R25" t="s">
        <v>24</v>
      </c>
    </row>
    <row r="26" spans="1:18" ht="15.75">
      <c r="A26" s="51"/>
      <c r="B26" s="21"/>
      <c r="C26" s="21"/>
      <c r="D26" s="81" t="s">
        <v>25</v>
      </c>
      <c r="E26" s="82" t="s">
        <v>26</v>
      </c>
      <c r="F26" s="83" t="s">
        <v>27</v>
      </c>
      <c r="G26" s="82" t="s">
        <v>24</v>
      </c>
      <c r="H26" s="6"/>
      <c r="I26" s="52"/>
      <c r="J26" s="6"/>
      <c r="K26" s="6"/>
      <c r="Q26" t="e">
        <f>E12*E13*12*E16*#REF!</f>
        <v>#REF!</v>
      </c>
      <c r="R26" t="e">
        <f>E12*E13*13*E16*#REF!</f>
        <v>#REF!</v>
      </c>
    </row>
    <row r="27" spans="1:18">
      <c r="A27" s="51"/>
      <c r="B27" s="72" t="s">
        <v>9</v>
      </c>
      <c r="C27" s="72"/>
      <c r="D27" s="84">
        <v>0.04</v>
      </c>
      <c r="E27" s="84">
        <v>0.04</v>
      </c>
      <c r="F27" s="85">
        <v>0.04</v>
      </c>
      <c r="G27" s="84">
        <v>0.08</v>
      </c>
      <c r="H27" s="6"/>
      <c r="I27" s="52"/>
      <c r="J27" s="6"/>
      <c r="K27" s="6"/>
    </row>
    <row r="28" spans="1:18">
      <c r="A28" s="51"/>
      <c r="B28" s="26" t="s">
        <v>10</v>
      </c>
      <c r="C28" s="26"/>
      <c r="D28" s="142">
        <f>D27*E15</f>
        <v>0.04</v>
      </c>
      <c r="E28" s="142">
        <f>E27*E15</f>
        <v>0.04</v>
      </c>
      <c r="F28" s="143">
        <f>F27*E15</f>
        <v>0.04</v>
      </c>
      <c r="G28" s="142">
        <f>G27*E15</f>
        <v>0.08</v>
      </c>
      <c r="H28" s="6"/>
      <c r="I28" s="52"/>
      <c r="J28" s="6"/>
      <c r="K28" s="6"/>
    </row>
    <row r="29" spans="1:18" ht="15.75">
      <c r="A29" s="51"/>
      <c r="B29" s="273" t="s">
        <v>59</v>
      </c>
      <c r="C29" s="274"/>
      <c r="D29" s="76">
        <f>E12*E13*13*E15*D27</f>
        <v>156</v>
      </c>
      <c r="E29" s="76">
        <f>E12*E13*13*E15*E27</f>
        <v>156</v>
      </c>
      <c r="F29" s="76">
        <f>E12*E13*13*E15*F27</f>
        <v>156</v>
      </c>
      <c r="G29" s="76">
        <f>E12*E13*13*E15*G27</f>
        <v>312</v>
      </c>
      <c r="H29" s="6"/>
      <c r="I29" s="52"/>
      <c r="J29" s="6"/>
      <c r="K29" s="6"/>
    </row>
    <row r="30" spans="1:18" ht="6.75" customHeight="1">
      <c r="A30" s="51"/>
      <c r="B30" s="79"/>
      <c r="C30" s="79"/>
      <c r="D30" s="86"/>
      <c r="E30" s="86"/>
      <c r="F30" s="86"/>
      <c r="G30" s="86"/>
      <c r="H30" s="6"/>
      <c r="I30" s="52"/>
      <c r="J30" s="6"/>
      <c r="K30" s="6"/>
    </row>
    <row r="31" spans="1:18">
      <c r="A31" s="51"/>
      <c r="B31" s="278" t="s">
        <v>92</v>
      </c>
      <c r="C31" s="278"/>
      <c r="D31" s="278"/>
      <c r="E31" s="278"/>
      <c r="F31" s="278"/>
      <c r="G31" s="278"/>
      <c r="H31" s="278"/>
      <c r="I31" s="52"/>
      <c r="J31" s="6"/>
      <c r="K31" s="6"/>
    </row>
    <row r="32" spans="1:18">
      <c r="A32" s="51"/>
      <c r="B32" s="278"/>
      <c r="C32" s="278"/>
      <c r="D32" s="278"/>
      <c r="E32" s="278"/>
      <c r="F32" s="278"/>
      <c r="G32" s="278"/>
      <c r="H32" s="278"/>
      <c r="I32" s="52"/>
      <c r="J32" s="6"/>
      <c r="K32" s="6"/>
      <c r="M32" s="26"/>
    </row>
    <row r="33" spans="1:18" ht="18" customHeight="1">
      <c r="A33" s="51"/>
      <c r="B33" s="282" t="s">
        <v>58</v>
      </c>
      <c r="C33" s="282"/>
      <c r="D33" s="282"/>
      <c r="E33" s="282"/>
      <c r="F33" s="7"/>
      <c r="G33" s="6"/>
      <c r="H33" s="6"/>
      <c r="I33" s="52"/>
      <c r="J33" s="6"/>
      <c r="K33" s="6"/>
      <c r="M33"/>
    </row>
    <row r="34" spans="1:18" ht="12.75" customHeight="1">
      <c r="A34" s="51"/>
      <c r="B34" s="33" t="s">
        <v>12</v>
      </c>
      <c r="C34" s="33" t="s">
        <v>13</v>
      </c>
      <c r="D34" s="33" t="s">
        <v>14</v>
      </c>
      <c r="E34" s="7"/>
      <c r="F34" s="104"/>
      <c r="G34" s="105"/>
      <c r="H34" s="105"/>
      <c r="I34" s="52"/>
      <c r="J34" s="6"/>
      <c r="K34" s="6"/>
      <c r="L34"/>
      <c r="M34"/>
    </row>
    <row r="35" spans="1:18" ht="12.95" customHeight="1">
      <c r="A35" s="51"/>
      <c r="B35" s="94">
        <v>1.1000000000000001</v>
      </c>
      <c r="C35" s="94" t="s">
        <v>15</v>
      </c>
      <c r="D35" s="95">
        <v>2</v>
      </c>
      <c r="E35" s="7"/>
      <c r="F35" s="106"/>
      <c r="G35" s="107"/>
      <c r="H35" s="107"/>
      <c r="I35" s="52"/>
      <c r="J35" s="6"/>
      <c r="K35" s="6"/>
      <c r="L35"/>
      <c r="M35"/>
    </row>
    <row r="36" spans="1:18" ht="12.95" customHeight="1">
      <c r="A36" s="51"/>
      <c r="B36" s="94">
        <v>1.075</v>
      </c>
      <c r="C36" s="94">
        <v>1.0999000000000001</v>
      </c>
      <c r="D36" s="95">
        <v>1.75</v>
      </c>
      <c r="E36" s="7"/>
      <c r="F36" s="108"/>
      <c r="G36" s="107"/>
      <c r="H36" s="107"/>
      <c r="I36" s="52"/>
      <c r="J36" s="6"/>
      <c r="K36" s="6"/>
      <c r="L36"/>
      <c r="M36"/>
    </row>
    <row r="37" spans="1:18" ht="12.95" customHeight="1">
      <c r="A37" s="51"/>
      <c r="B37" s="94">
        <v>1.05</v>
      </c>
      <c r="C37" s="94">
        <v>1.0749</v>
      </c>
      <c r="D37" s="95">
        <v>1.5</v>
      </c>
      <c r="E37" s="7"/>
      <c r="F37" s="108"/>
      <c r="G37" s="107"/>
      <c r="H37" s="107"/>
      <c r="I37" s="52"/>
      <c r="J37" s="6"/>
      <c r="K37" s="6"/>
      <c r="L37"/>
      <c r="M37"/>
    </row>
    <row r="38" spans="1:18" ht="12.95" customHeight="1">
      <c r="A38" s="51"/>
      <c r="B38" s="94">
        <v>1.0249999999999999</v>
      </c>
      <c r="C38" s="94">
        <v>1.0499000000000001</v>
      </c>
      <c r="D38" s="95">
        <v>1.25</v>
      </c>
      <c r="E38" s="7"/>
      <c r="F38" s="108"/>
      <c r="G38" s="107"/>
      <c r="H38" s="107"/>
      <c r="I38" s="52"/>
      <c r="J38" s="6"/>
      <c r="K38" s="6"/>
      <c r="L38"/>
      <c r="M38"/>
    </row>
    <row r="39" spans="1:18" ht="12.95" customHeight="1">
      <c r="A39" s="51"/>
      <c r="B39" s="96">
        <v>1</v>
      </c>
      <c r="C39" s="96">
        <v>1.0248999999999999</v>
      </c>
      <c r="D39" s="97">
        <v>1</v>
      </c>
      <c r="E39" s="7"/>
      <c r="F39" s="109"/>
      <c r="G39" s="109"/>
      <c r="H39" s="109"/>
      <c r="I39" s="52"/>
      <c r="J39" s="6"/>
      <c r="K39" s="6"/>
      <c r="M39"/>
    </row>
    <row r="40" spans="1:18" ht="12.75" customHeight="1">
      <c r="A40" s="51"/>
      <c r="B40" s="94">
        <v>0.98</v>
      </c>
      <c r="C40" s="94">
        <v>0.99990000000000001</v>
      </c>
      <c r="D40" s="95">
        <v>0.75</v>
      </c>
      <c r="E40" s="7"/>
      <c r="F40" s="104"/>
      <c r="G40" s="105"/>
      <c r="H40" s="105"/>
      <c r="I40" s="52"/>
      <c r="J40" s="6"/>
      <c r="K40" s="6"/>
      <c r="M40"/>
    </row>
    <row r="41" spans="1:18" ht="12.95" customHeight="1">
      <c r="A41" s="51"/>
      <c r="B41" s="6"/>
      <c r="C41" s="6"/>
      <c r="D41" s="6"/>
      <c r="E41" s="6"/>
      <c r="F41" s="106"/>
      <c r="G41" s="107"/>
      <c r="H41" s="107"/>
      <c r="I41" s="52"/>
      <c r="J41" s="6"/>
      <c r="K41" s="6"/>
    </row>
    <row r="42" spans="1:18" ht="15" customHeight="1">
      <c r="A42" s="51"/>
      <c r="B42" s="98"/>
      <c r="C42" s="98"/>
      <c r="D42" s="98"/>
      <c r="E42" s="98"/>
      <c r="F42" s="108"/>
      <c r="G42" s="107"/>
      <c r="H42" s="107"/>
      <c r="I42" s="99"/>
      <c r="J42" s="100"/>
      <c r="K42" s="100"/>
    </row>
    <row r="43" spans="1:18" s="44" customFormat="1" ht="15" customHeight="1">
      <c r="A43" s="51"/>
      <c r="B43" s="100"/>
      <c r="C43" s="100"/>
      <c r="D43" s="100"/>
      <c r="E43" s="100"/>
      <c r="F43" s="269"/>
      <c r="G43" s="269"/>
      <c r="H43" s="269"/>
      <c r="I43" s="99"/>
      <c r="J43" s="100"/>
      <c r="K43" s="100"/>
      <c r="N43"/>
      <c r="O43"/>
      <c r="P43"/>
      <c r="Q43"/>
      <c r="R43"/>
    </row>
    <row r="44" spans="1:18" s="44" customFormat="1" ht="12.95" customHeight="1">
      <c r="A44" s="51"/>
      <c r="B44" s="100"/>
      <c r="C44" s="100"/>
      <c r="D44" s="100"/>
      <c r="E44" s="100"/>
      <c r="F44" s="269"/>
      <c r="G44" s="269"/>
      <c r="H44" s="269"/>
      <c r="I44" s="99"/>
      <c r="J44" s="100"/>
      <c r="K44" s="100"/>
      <c r="N44"/>
      <c r="O44"/>
      <c r="P44"/>
      <c r="Q44"/>
      <c r="R44"/>
    </row>
    <row r="45" spans="1:18" s="44" customFormat="1" ht="8.25" customHeight="1">
      <c r="A45" s="51"/>
      <c r="B45" s="6"/>
      <c r="C45" s="6"/>
      <c r="D45" s="6"/>
      <c r="E45" s="6"/>
      <c r="F45" s="7"/>
      <c r="G45" s="6"/>
      <c r="H45" s="6"/>
      <c r="I45" s="52"/>
      <c r="J45" s="6"/>
      <c r="K45" s="6"/>
      <c r="N45"/>
      <c r="O45"/>
      <c r="P45"/>
      <c r="Q45"/>
      <c r="R45"/>
    </row>
    <row r="46" spans="1:18" s="44" customFormat="1" ht="12.75" customHeight="1">
      <c r="A46" s="51"/>
      <c r="B46" s="270" t="s">
        <v>91</v>
      </c>
      <c r="C46" s="270"/>
      <c r="D46" s="270"/>
      <c r="E46" s="270"/>
      <c r="F46" s="270"/>
      <c r="G46" s="270"/>
      <c r="H46" s="270"/>
      <c r="I46" s="52"/>
      <c r="J46" s="6"/>
      <c r="K46" s="6"/>
      <c r="N46"/>
      <c r="O46"/>
      <c r="P46"/>
      <c r="Q46"/>
      <c r="R46"/>
    </row>
    <row r="47" spans="1:18" s="44" customFormat="1" ht="27" customHeight="1" thickBot="1">
      <c r="A47" s="101"/>
      <c r="B47" s="271"/>
      <c r="C47" s="271"/>
      <c r="D47" s="271"/>
      <c r="E47" s="271"/>
      <c r="F47" s="271"/>
      <c r="G47" s="271"/>
      <c r="H47" s="271"/>
      <c r="I47" s="102"/>
      <c r="J47" s="6"/>
      <c r="K47" s="6"/>
      <c r="N47"/>
      <c r="O47"/>
      <c r="P47"/>
      <c r="Q47"/>
      <c r="R47"/>
    </row>
    <row r="49" spans="1:18" s="44" customFormat="1">
      <c r="A49"/>
      <c r="F49" s="98"/>
      <c r="G49" s="98"/>
      <c r="H49" s="98"/>
      <c r="N49"/>
      <c r="O49"/>
      <c r="P49"/>
      <c r="Q49"/>
      <c r="R49"/>
    </row>
    <row r="50" spans="1:18" s="44" customFormat="1" ht="15" customHeight="1">
      <c r="A50"/>
      <c r="B50" s="98"/>
      <c r="C50" s="98"/>
      <c r="D50" s="98"/>
      <c r="E50" s="98"/>
      <c r="F50" s="98"/>
      <c r="G50" s="98"/>
      <c r="H50" s="98"/>
      <c r="N50"/>
      <c r="O50"/>
      <c r="P50"/>
      <c r="Q50"/>
      <c r="R50"/>
    </row>
  </sheetData>
  <sheetProtection password="CC36" sheet="1" objects="1" scenarios="1" selectLockedCells="1"/>
  <protectedRanges>
    <protectedRange sqref="E12:E15" name="Range1"/>
  </protectedRanges>
  <mergeCells count="13">
    <mergeCell ref="B5:H5"/>
    <mergeCell ref="E10:I10"/>
    <mergeCell ref="B18:H18"/>
    <mergeCell ref="B19:H19"/>
    <mergeCell ref="B33:E33"/>
    <mergeCell ref="F43:H44"/>
    <mergeCell ref="B46:H47"/>
    <mergeCell ref="B22:C22"/>
    <mergeCell ref="B29:C29"/>
    <mergeCell ref="B25:H25"/>
    <mergeCell ref="B24:H24"/>
    <mergeCell ref="D22:E22"/>
    <mergeCell ref="B31:H32"/>
  </mergeCells>
  <dataValidations count="1">
    <dataValidation type="list" allowBlank="1" showInputMessage="1" showErrorMessage="1" sqref="E14:E15">
      <formula1>$N$1:$N$7</formula1>
    </dataValidation>
  </dataValidations>
  <printOptions horizontalCentered="1" verticalCentered="1"/>
  <pageMargins left="0" right="0" top="0" bottom="0"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8"/>
  <sheetViews>
    <sheetView showGridLines="0" zoomScaleNormal="100" workbookViewId="0">
      <selection activeCell="E18" sqref="E18"/>
    </sheetView>
  </sheetViews>
  <sheetFormatPr defaultRowHeight="15"/>
  <cols>
    <col min="1" max="1" width="1.85546875" customWidth="1"/>
    <col min="2" max="2" width="11" style="44" customWidth="1"/>
    <col min="3" max="3" width="14.28515625" style="44" customWidth="1"/>
    <col min="4" max="4" width="16" style="44" customWidth="1"/>
    <col min="5" max="5" width="15.7109375" style="45" customWidth="1"/>
    <col min="6" max="6" width="14.85546875" style="44" customWidth="1"/>
    <col min="7" max="7" width="15.140625" style="44" customWidth="1"/>
    <col min="8" max="8" width="6.85546875" style="44" customWidth="1"/>
    <col min="9" max="9" width="5.85546875" style="44" customWidth="1"/>
    <col min="10" max="10" width="1.85546875" customWidth="1"/>
    <col min="11" max="11" width="9.140625" hidden="1" customWidth="1"/>
    <col min="12" max="12" width="7.5703125" hidden="1" customWidth="1"/>
    <col min="13" max="13" width="9.140625" customWidth="1"/>
  </cols>
  <sheetData>
    <row r="1" spans="1:10" ht="15.75" thickTop="1">
      <c r="A1" s="126"/>
      <c r="B1" s="2"/>
      <c r="C1" s="2"/>
      <c r="D1" s="2"/>
      <c r="E1" s="3"/>
      <c r="F1" s="2"/>
      <c r="G1" s="2"/>
      <c r="H1" s="2"/>
      <c r="I1" s="2"/>
      <c r="J1" s="4"/>
    </row>
    <row r="2" spans="1:10">
      <c r="A2" s="5"/>
      <c r="B2" s="6"/>
      <c r="C2" s="6"/>
      <c r="D2" s="6"/>
      <c r="E2" s="7"/>
      <c r="F2" s="6"/>
      <c r="G2" s="6"/>
      <c r="H2" s="6"/>
      <c r="I2" s="6"/>
      <c r="J2" s="8"/>
    </row>
    <row r="3" spans="1:10">
      <c r="A3" s="5"/>
      <c r="B3" s="6"/>
      <c r="C3" s="6"/>
      <c r="D3" s="6"/>
      <c r="E3" s="7"/>
      <c r="F3" s="6"/>
      <c r="G3" s="6"/>
      <c r="H3" s="6"/>
      <c r="I3" s="6"/>
      <c r="J3" s="8"/>
    </row>
    <row r="4" spans="1:10">
      <c r="A4" s="5"/>
      <c r="B4" s="6"/>
      <c r="C4" s="6"/>
      <c r="D4" s="6"/>
      <c r="E4" s="7"/>
      <c r="F4" s="6"/>
      <c r="G4" s="6"/>
      <c r="H4" s="6"/>
      <c r="I4" s="6"/>
      <c r="J4" s="8"/>
    </row>
    <row r="5" spans="1:10">
      <c r="A5" s="5"/>
      <c r="B5" s="6"/>
      <c r="C5" s="6"/>
      <c r="D5" s="6"/>
      <c r="E5" s="7"/>
      <c r="F5" s="6"/>
      <c r="G5" s="6"/>
      <c r="H5" s="6"/>
      <c r="I5" s="6"/>
      <c r="J5" s="8"/>
    </row>
    <row r="6" spans="1:10">
      <c r="A6" s="5"/>
      <c r="B6" s="6"/>
      <c r="C6" s="6"/>
      <c r="D6" s="6"/>
      <c r="E6" s="7"/>
      <c r="F6" s="6"/>
      <c r="G6" s="6"/>
      <c r="H6" s="6"/>
      <c r="I6" s="6"/>
      <c r="J6" s="8"/>
    </row>
    <row r="7" spans="1:10">
      <c r="A7" s="5"/>
      <c r="B7" s="6"/>
      <c r="C7" s="6"/>
      <c r="D7" s="6"/>
      <c r="E7" s="7"/>
      <c r="F7" s="6"/>
      <c r="G7" s="6"/>
      <c r="H7" s="6"/>
      <c r="I7" s="6"/>
      <c r="J7" s="8"/>
    </row>
    <row r="8" spans="1:10" ht="23.25">
      <c r="A8" s="5"/>
      <c r="B8" s="266" t="s">
        <v>90</v>
      </c>
      <c r="C8" s="266"/>
      <c r="D8" s="266"/>
      <c r="E8" s="266"/>
      <c r="F8" s="266"/>
      <c r="G8" s="266"/>
      <c r="H8" s="266"/>
      <c r="I8" s="266"/>
      <c r="J8" s="8"/>
    </row>
    <row r="9" spans="1:10" ht="6.75" customHeight="1" thickBot="1">
      <c r="A9" s="9"/>
      <c r="B9" s="267"/>
      <c r="C9" s="267"/>
      <c r="D9" s="267"/>
      <c r="E9" s="267"/>
      <c r="F9" s="267"/>
      <c r="G9" s="267"/>
      <c r="H9" s="267"/>
      <c r="I9" s="267"/>
      <c r="J9" s="10"/>
    </row>
    <row r="10" spans="1:10" ht="15.75" thickTop="1">
      <c r="A10" s="5"/>
      <c r="B10" s="6"/>
      <c r="C10" s="6"/>
      <c r="D10" s="6"/>
      <c r="E10" s="7"/>
      <c r="F10" s="6"/>
      <c r="G10" s="6"/>
      <c r="H10" s="6"/>
      <c r="I10" s="6"/>
      <c r="J10" s="8"/>
    </row>
    <row r="11" spans="1:10" ht="20.25">
      <c r="A11" s="5"/>
      <c r="B11" s="6"/>
      <c r="C11" s="11" t="s">
        <v>0</v>
      </c>
      <c r="D11" s="12"/>
      <c r="E11" s="13" t="s">
        <v>105</v>
      </c>
      <c r="F11" s="6"/>
      <c r="G11" s="6"/>
      <c r="H11" s="6"/>
      <c r="I11" s="6"/>
      <c r="J11" s="8"/>
    </row>
    <row r="12" spans="1:10">
      <c r="A12" s="5"/>
      <c r="B12" s="6"/>
      <c r="C12" s="14" t="s">
        <v>1</v>
      </c>
      <c r="D12" s="6"/>
      <c r="E12" s="15">
        <v>0.03</v>
      </c>
      <c r="F12" s="6"/>
      <c r="G12" s="6"/>
      <c r="H12" s="6"/>
      <c r="I12" s="6"/>
      <c r="J12" s="8"/>
    </row>
    <row r="13" spans="1:10">
      <c r="A13" s="5"/>
      <c r="B13" s="6"/>
      <c r="C13" s="14" t="s">
        <v>2</v>
      </c>
      <c r="D13" s="6"/>
      <c r="E13" s="16" t="s">
        <v>3</v>
      </c>
      <c r="F13" s="6"/>
      <c r="G13" s="6"/>
      <c r="H13" s="6"/>
      <c r="I13" s="6"/>
      <c r="J13" s="8"/>
    </row>
    <row r="14" spans="1:10">
      <c r="A14" s="5"/>
      <c r="B14" s="6"/>
      <c r="C14" s="14" t="s">
        <v>4</v>
      </c>
      <c r="D14" s="6"/>
      <c r="E14" s="303" t="s">
        <v>88</v>
      </c>
      <c r="F14" s="303"/>
      <c r="G14" s="303"/>
      <c r="H14" s="6"/>
      <c r="I14" s="6"/>
      <c r="J14" s="8"/>
    </row>
    <row r="15" spans="1:10">
      <c r="A15" s="5"/>
      <c r="B15" s="6"/>
      <c r="C15" s="14"/>
      <c r="D15" s="6"/>
      <c r="E15" s="303"/>
      <c r="F15" s="303"/>
      <c r="G15" s="303"/>
      <c r="H15" s="6"/>
      <c r="I15" s="6"/>
      <c r="J15" s="8"/>
    </row>
    <row r="16" spans="1:10">
      <c r="A16" s="5"/>
      <c r="B16" s="6"/>
      <c r="C16" s="14"/>
      <c r="D16" s="6"/>
      <c r="E16" s="213"/>
      <c r="F16" s="213"/>
      <c r="G16" s="213"/>
      <c r="H16" s="6"/>
      <c r="I16" s="6"/>
      <c r="J16" s="8"/>
    </row>
    <row r="17" spans="1:12" ht="15.75" thickBot="1">
      <c r="A17" s="5"/>
      <c r="B17" s="6"/>
      <c r="C17" s="6"/>
      <c r="D17" s="6"/>
      <c r="E17" s="7"/>
      <c r="F17" s="6"/>
      <c r="G17" s="6"/>
      <c r="H17" s="6"/>
      <c r="I17" s="6"/>
      <c r="J17" s="8"/>
    </row>
    <row r="18" spans="1:12" ht="21" thickBot="1">
      <c r="A18" s="5"/>
      <c r="B18" s="6"/>
      <c r="C18" s="14" t="s">
        <v>5</v>
      </c>
      <c r="D18" s="6"/>
      <c r="E18" s="127">
        <v>12.5</v>
      </c>
      <c r="F18" s="6"/>
      <c r="G18" s="6"/>
      <c r="H18" s="6"/>
      <c r="I18" s="6"/>
      <c r="J18" s="8"/>
      <c r="L18" s="17">
        <v>0</v>
      </c>
    </row>
    <row r="19" spans="1:12" ht="21" thickBot="1">
      <c r="A19" s="5"/>
      <c r="B19" s="6"/>
      <c r="C19" s="14" t="s">
        <v>6</v>
      </c>
      <c r="D19" s="6"/>
      <c r="E19" s="128">
        <v>32</v>
      </c>
      <c r="F19" s="6"/>
      <c r="G19" s="6"/>
      <c r="H19" s="6"/>
      <c r="I19" s="6"/>
      <c r="J19" s="8"/>
      <c r="L19" s="17">
        <v>0.75</v>
      </c>
    </row>
    <row r="20" spans="1:12" ht="21" thickBot="1">
      <c r="A20" s="5"/>
      <c r="B20" s="6"/>
      <c r="C20" s="14" t="s">
        <v>7</v>
      </c>
      <c r="D20" s="6"/>
      <c r="E20" s="129">
        <v>1</v>
      </c>
      <c r="F20" s="6"/>
      <c r="G20" s="6"/>
      <c r="H20" s="6"/>
      <c r="I20" s="6"/>
      <c r="J20" s="8"/>
      <c r="L20" s="17">
        <v>1</v>
      </c>
    </row>
    <row r="21" spans="1:12">
      <c r="A21" s="5"/>
      <c r="B21" s="6"/>
      <c r="C21" s="6"/>
      <c r="D21" s="6"/>
      <c r="E21" s="7"/>
      <c r="F21" s="6"/>
      <c r="G21" s="6"/>
      <c r="H21" s="6"/>
      <c r="I21" s="6"/>
      <c r="J21" s="8"/>
      <c r="L21" s="17">
        <v>1.25</v>
      </c>
    </row>
    <row r="22" spans="1:12" ht="37.5" customHeight="1">
      <c r="A22" s="18"/>
      <c r="B22" s="227"/>
      <c r="C22" s="300" t="s">
        <v>8</v>
      </c>
      <c r="D22" s="300"/>
      <c r="E22" s="300"/>
      <c r="F22" s="300"/>
      <c r="G22" s="300"/>
      <c r="H22" s="228"/>
      <c r="I22" s="228"/>
      <c r="J22" s="8"/>
      <c r="L22" s="17">
        <v>1.5</v>
      </c>
    </row>
    <row r="23" spans="1:12" s="23" customFormat="1" ht="34.5" customHeight="1">
      <c r="A23" s="18"/>
      <c r="B23" s="275" t="s">
        <v>106</v>
      </c>
      <c r="C23" s="275"/>
      <c r="D23" s="275"/>
      <c r="E23" s="275"/>
      <c r="F23" s="275"/>
      <c r="G23" s="275"/>
      <c r="H23" s="275"/>
      <c r="I23" s="275"/>
      <c r="J23" s="22"/>
      <c r="L23" s="24">
        <v>1.75</v>
      </c>
    </row>
    <row r="24" spans="1:12" s="23" customFormat="1" ht="6" customHeight="1">
      <c r="A24" s="18"/>
      <c r="B24" s="20"/>
      <c r="C24" s="20"/>
      <c r="D24" s="223"/>
      <c r="E24" s="20"/>
      <c r="F24" s="223"/>
      <c r="G24" s="223"/>
      <c r="H24" s="20"/>
      <c r="I24" s="20"/>
      <c r="J24" s="22"/>
      <c r="L24" s="24">
        <v>2</v>
      </c>
    </row>
    <row r="25" spans="1:12" s="23" customFormat="1" ht="16.5" customHeight="1">
      <c r="A25" s="25"/>
      <c r="B25" s="219"/>
      <c r="C25" s="219"/>
      <c r="D25" s="301" t="s">
        <v>9</v>
      </c>
      <c r="E25" s="301"/>
      <c r="F25" s="27">
        <v>0.03</v>
      </c>
      <c r="G25" s="27"/>
      <c r="H25" s="14"/>
      <c r="I25" s="14"/>
      <c r="J25" s="22"/>
      <c r="L25"/>
    </row>
    <row r="26" spans="1:12" s="23" customFormat="1" ht="16.5" customHeight="1">
      <c r="A26" s="25"/>
      <c r="B26" s="219"/>
      <c r="C26" s="219"/>
      <c r="D26" s="301" t="s">
        <v>10</v>
      </c>
      <c r="E26" s="301"/>
      <c r="F26" s="146">
        <f>F25*E20</f>
        <v>0.03</v>
      </c>
      <c r="G26" s="146"/>
      <c r="H26" s="14"/>
      <c r="I26" s="14"/>
      <c r="J26" s="22"/>
      <c r="L26"/>
    </row>
    <row r="27" spans="1:12" s="30" customFormat="1" ht="18">
      <c r="A27" s="5"/>
      <c r="B27" s="219"/>
      <c r="C27" s="219"/>
      <c r="D27" s="301" t="s">
        <v>11</v>
      </c>
      <c r="E27" s="302"/>
      <c r="F27" s="28">
        <f>F25*E18*E19*E20*4</f>
        <v>48</v>
      </c>
      <c r="G27" s="146"/>
      <c r="H27" s="6"/>
      <c r="I27" s="6"/>
      <c r="J27" s="29"/>
      <c r="L27"/>
    </row>
    <row r="28" spans="1:12" s="30" customFormat="1">
      <c r="A28" s="5"/>
      <c r="B28" s="278" t="s">
        <v>92</v>
      </c>
      <c r="C28" s="278"/>
      <c r="D28" s="278"/>
      <c r="E28" s="278"/>
      <c r="F28" s="278"/>
      <c r="G28" s="278"/>
      <c r="H28" s="278"/>
      <c r="I28" s="278"/>
      <c r="J28" s="29"/>
      <c r="L28"/>
    </row>
    <row r="29" spans="1:12" s="30" customFormat="1" ht="27" customHeight="1">
      <c r="A29" s="5"/>
      <c r="B29" s="278"/>
      <c r="C29" s="278"/>
      <c r="D29" s="278"/>
      <c r="E29" s="278"/>
      <c r="F29" s="278"/>
      <c r="G29" s="278"/>
      <c r="H29" s="278"/>
      <c r="I29" s="278"/>
      <c r="J29" s="29"/>
      <c r="L29"/>
    </row>
    <row r="30" spans="1:12" ht="33" customHeight="1">
      <c r="A30" s="5"/>
      <c r="C30" s="173" t="s">
        <v>54</v>
      </c>
      <c r="D30" s="45"/>
      <c r="E30" s="169"/>
      <c r="F30" s="6"/>
      <c r="H30" s="6"/>
      <c r="I30" s="6"/>
      <c r="J30" s="8"/>
    </row>
    <row r="31" spans="1:12" ht="33" customHeight="1">
      <c r="A31" s="5"/>
      <c r="B31" s="177"/>
      <c r="C31" s="178">
        <f>E18</f>
        <v>12.5</v>
      </c>
      <c r="D31" s="171" t="s">
        <v>53</v>
      </c>
      <c r="E31" s="172" t="s">
        <v>52</v>
      </c>
      <c r="F31" s="174">
        <f>((E18*E19*4+F27)/(E19*4))</f>
        <v>12.875</v>
      </c>
      <c r="G31" s="180" t="s">
        <v>53</v>
      </c>
      <c r="H31" s="6"/>
      <c r="I31" s="6"/>
      <c r="J31" s="8"/>
    </row>
    <row r="32" spans="1:12" ht="19.5" customHeight="1">
      <c r="A32" s="5"/>
      <c r="B32" s="6"/>
      <c r="C32" s="6"/>
      <c r="D32" s="170"/>
      <c r="E32" s="171"/>
      <c r="F32" s="171"/>
      <c r="G32" s="179"/>
      <c r="H32" s="6"/>
      <c r="I32" s="6"/>
      <c r="J32" s="8"/>
    </row>
    <row r="33" spans="1:10" ht="16.5" customHeight="1">
      <c r="A33" s="5"/>
      <c r="B33" s="6"/>
      <c r="C33" s="207"/>
      <c r="D33" s="207" t="s">
        <v>49</v>
      </c>
      <c r="E33" s="31"/>
      <c r="F33" s="31"/>
      <c r="G33" s="6"/>
      <c r="H33" s="6"/>
      <c r="I33" s="6"/>
      <c r="J33" s="8"/>
    </row>
    <row r="34" spans="1:10">
      <c r="A34" s="5"/>
      <c r="B34" s="6"/>
      <c r="C34" s="32"/>
      <c r="D34" s="33" t="s">
        <v>12</v>
      </c>
      <c r="E34" s="34" t="s">
        <v>13</v>
      </c>
      <c r="F34" s="33" t="s">
        <v>14</v>
      </c>
      <c r="G34" s="6"/>
      <c r="H34" s="6"/>
      <c r="I34" s="6"/>
      <c r="J34" s="8"/>
    </row>
    <row r="35" spans="1:10">
      <c r="A35" s="5"/>
      <c r="B35" s="6"/>
      <c r="C35" s="35"/>
      <c r="D35" s="184">
        <v>1.1000000000000001</v>
      </c>
      <c r="E35" s="185" t="s">
        <v>15</v>
      </c>
      <c r="F35" s="186">
        <v>2</v>
      </c>
      <c r="G35" s="6"/>
      <c r="H35" s="6"/>
      <c r="I35" s="6"/>
      <c r="J35" s="8"/>
    </row>
    <row r="36" spans="1:10">
      <c r="A36" s="5"/>
      <c r="B36" s="6"/>
      <c r="C36" s="35"/>
      <c r="D36" s="184">
        <v>1.075</v>
      </c>
      <c r="E36" s="185">
        <v>1.0999000000000001</v>
      </c>
      <c r="F36" s="186">
        <v>1.75</v>
      </c>
      <c r="G36" s="6"/>
      <c r="H36" s="6"/>
      <c r="I36" s="6"/>
      <c r="J36" s="8"/>
    </row>
    <row r="37" spans="1:10">
      <c r="A37" s="5"/>
      <c r="B37" s="6"/>
      <c r="C37" s="35"/>
      <c r="D37" s="184">
        <v>1.05</v>
      </c>
      <c r="E37" s="185">
        <v>1.0749</v>
      </c>
      <c r="F37" s="186">
        <v>1.5</v>
      </c>
      <c r="G37" s="6"/>
      <c r="H37" s="6"/>
      <c r="I37" s="6"/>
      <c r="J37" s="8"/>
    </row>
    <row r="38" spans="1:10">
      <c r="A38" s="5"/>
      <c r="B38" s="6"/>
      <c r="C38" s="35"/>
      <c r="D38" s="184">
        <v>1.0249999999999999</v>
      </c>
      <c r="E38" s="185">
        <v>1.0499000000000001</v>
      </c>
      <c r="F38" s="186">
        <v>1.25</v>
      </c>
      <c r="G38" s="6"/>
      <c r="H38" s="39"/>
      <c r="I38" s="39"/>
      <c r="J38" s="8"/>
    </row>
    <row r="39" spans="1:10">
      <c r="A39" s="5"/>
      <c r="B39" s="6"/>
      <c r="C39" s="40"/>
      <c r="D39" s="187">
        <v>1</v>
      </c>
      <c r="E39" s="188">
        <v>1.0248999999999999</v>
      </c>
      <c r="F39" s="189">
        <v>1</v>
      </c>
      <c r="G39" s="6"/>
      <c r="H39" s="39"/>
      <c r="I39" s="39"/>
      <c r="J39" s="8"/>
    </row>
    <row r="40" spans="1:10">
      <c r="A40" s="5"/>
      <c r="B40" s="6"/>
      <c r="C40" s="35"/>
      <c r="D40" s="184">
        <v>0.98</v>
      </c>
      <c r="E40" s="185">
        <v>0.99990000000000001</v>
      </c>
      <c r="F40" s="186">
        <v>0.75</v>
      </c>
      <c r="G40" s="6"/>
      <c r="H40" s="39"/>
      <c r="I40" s="39"/>
      <c r="J40" s="8"/>
    </row>
    <row r="41" spans="1:10">
      <c r="A41" s="5"/>
      <c r="B41" s="6"/>
      <c r="C41" s="6"/>
      <c r="D41" s="6"/>
      <c r="E41" s="7"/>
      <c r="F41" s="6"/>
      <c r="G41" s="6"/>
      <c r="H41" s="39"/>
      <c r="I41" s="39"/>
      <c r="J41" s="8"/>
    </row>
    <row r="42" spans="1:10">
      <c r="A42" s="5"/>
      <c r="B42" s="6"/>
      <c r="C42" s="6"/>
      <c r="D42" s="6"/>
      <c r="E42" s="7"/>
      <c r="F42" s="6"/>
      <c r="G42" s="6"/>
      <c r="H42" s="39"/>
      <c r="I42" s="39"/>
      <c r="J42" s="8"/>
    </row>
    <row r="43" spans="1:10">
      <c r="A43" s="5"/>
      <c r="B43" s="262" t="s">
        <v>110</v>
      </c>
      <c r="C43" s="262"/>
      <c r="D43" s="262"/>
      <c r="E43" s="262"/>
      <c r="F43" s="262"/>
      <c r="G43" s="262"/>
      <c r="H43" s="262"/>
      <c r="I43" s="262"/>
      <c r="J43" s="8"/>
    </row>
    <row r="44" spans="1:10">
      <c r="A44" s="5"/>
      <c r="B44" s="262"/>
      <c r="C44" s="262"/>
      <c r="D44" s="262"/>
      <c r="E44" s="262"/>
      <c r="F44" s="262"/>
      <c r="G44" s="262"/>
      <c r="H44" s="262"/>
      <c r="I44" s="262"/>
      <c r="J44" s="8"/>
    </row>
    <row r="45" spans="1:10">
      <c r="A45" s="5"/>
      <c r="B45" s="262"/>
      <c r="C45" s="262"/>
      <c r="D45" s="262"/>
      <c r="E45" s="262"/>
      <c r="F45" s="262"/>
      <c r="G45" s="262"/>
      <c r="H45" s="262"/>
      <c r="I45" s="262"/>
      <c r="J45" s="8"/>
    </row>
    <row r="46" spans="1:10">
      <c r="A46" s="5"/>
      <c r="B46" s="262"/>
      <c r="C46" s="262"/>
      <c r="D46" s="262"/>
      <c r="E46" s="262"/>
      <c r="F46" s="262"/>
      <c r="G46" s="262"/>
      <c r="H46" s="262"/>
      <c r="I46" s="262"/>
      <c r="J46" s="8"/>
    </row>
    <row r="47" spans="1:10" ht="15.75" thickBot="1">
      <c r="A47" s="9"/>
      <c r="B47" s="263"/>
      <c r="C47" s="263"/>
      <c r="D47" s="263"/>
      <c r="E47" s="263"/>
      <c r="F47" s="263"/>
      <c r="G47" s="263"/>
      <c r="H47" s="263"/>
      <c r="I47" s="263"/>
      <c r="J47" s="10"/>
    </row>
    <row r="48" spans="1:10" ht="15.75" thickTop="1"/>
  </sheetData>
  <sheetProtection password="CC36" sheet="1" objects="1" scenarios="1" selectLockedCells="1"/>
  <protectedRanges>
    <protectedRange sqref="E18:E20" name="Range3"/>
    <protectedRange sqref="E18:E20" name="Range1"/>
    <protectedRange sqref="E18:E20" name="Range2"/>
  </protectedRanges>
  <mergeCells count="10">
    <mergeCell ref="B43:I47"/>
    <mergeCell ref="B8:I8"/>
    <mergeCell ref="B9:I9"/>
    <mergeCell ref="E14:G15"/>
    <mergeCell ref="C22:G22"/>
    <mergeCell ref="B23:I23"/>
    <mergeCell ref="D25:E25"/>
    <mergeCell ref="D26:E26"/>
    <mergeCell ref="D27:E27"/>
    <mergeCell ref="B28:I29"/>
  </mergeCells>
  <dataValidations count="1">
    <dataValidation type="list" showInputMessage="1" showErrorMessage="1" sqref="E20">
      <formula1>$L$18:$L$24</formula1>
    </dataValidation>
  </dataValidations>
  <pageMargins left="0.7" right="0.7" top="0.75" bottom="0.75" header="0.3" footer="0.3"/>
  <pageSetup scale="87"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0"/>
  <sheetViews>
    <sheetView showGridLines="0" zoomScaleNormal="100" workbookViewId="0">
      <selection activeCell="E12" sqref="E12"/>
    </sheetView>
  </sheetViews>
  <sheetFormatPr defaultRowHeight="15"/>
  <cols>
    <col min="1" max="1" width="1.7109375" customWidth="1"/>
    <col min="2" max="2" width="13.42578125" style="44" customWidth="1"/>
    <col min="3" max="3" width="14" style="44" customWidth="1"/>
    <col min="4" max="5" width="14.85546875" style="44" customWidth="1"/>
    <col min="6" max="6" width="14.85546875" style="45" customWidth="1"/>
    <col min="7" max="7" width="14.85546875" style="44" customWidth="1"/>
    <col min="8" max="8" width="18.42578125" style="44" customWidth="1"/>
    <col min="9" max="9" width="1.7109375" style="44" customWidth="1"/>
    <col min="10" max="10" width="11.5703125" style="44" hidden="1" customWidth="1"/>
    <col min="11" max="11" width="9" style="44" hidden="1" customWidth="1"/>
    <col min="12" max="13" width="9.140625" style="44" hidden="1" customWidth="1"/>
    <col min="14" max="18" width="9.140625" hidden="1" customWidth="1"/>
    <col min="19" max="19" width="0" hidden="1" customWidth="1"/>
  </cols>
  <sheetData>
    <row r="1" spans="1:14">
      <c r="A1" s="46"/>
      <c r="B1" s="47"/>
      <c r="C1" s="47"/>
      <c r="D1" s="47"/>
      <c r="E1" s="47"/>
      <c r="F1" s="47"/>
      <c r="G1" s="48"/>
      <c r="H1" s="47"/>
      <c r="I1" s="49"/>
      <c r="J1" s="6"/>
      <c r="K1" s="6"/>
      <c r="N1" s="50">
        <v>0</v>
      </c>
    </row>
    <row r="2" spans="1:14">
      <c r="A2" s="51"/>
      <c r="B2" s="6"/>
      <c r="C2" s="6"/>
      <c r="D2" s="6"/>
      <c r="E2" s="6"/>
      <c r="F2" s="6"/>
      <c r="G2" s="7"/>
      <c r="H2" s="6"/>
      <c r="I2" s="52"/>
      <c r="J2" s="6"/>
      <c r="K2" s="6"/>
      <c r="N2" s="50">
        <v>0.75</v>
      </c>
    </row>
    <row r="3" spans="1:14" ht="17.25" customHeight="1">
      <c r="A3" s="51"/>
      <c r="B3" s="6"/>
      <c r="C3" s="6"/>
      <c r="D3" s="6"/>
      <c r="E3" s="6"/>
      <c r="F3" s="6"/>
      <c r="G3" s="7"/>
      <c r="H3" s="6"/>
      <c r="I3" s="52"/>
      <c r="J3" s="6"/>
      <c r="K3" s="6"/>
      <c r="N3" s="50">
        <v>1</v>
      </c>
    </row>
    <row r="4" spans="1:14">
      <c r="A4" s="51"/>
      <c r="B4" s="6"/>
      <c r="C4" s="6"/>
      <c r="D4" s="6"/>
      <c r="E4" s="6"/>
      <c r="F4" s="6"/>
      <c r="G4" s="7"/>
      <c r="H4" s="6"/>
      <c r="I4" s="52"/>
      <c r="J4" s="6"/>
      <c r="K4" s="6"/>
      <c r="N4" s="50">
        <v>1.25</v>
      </c>
    </row>
    <row r="5" spans="1:14" ht="24" thickBot="1">
      <c r="A5" s="53"/>
      <c r="B5" s="279" t="s">
        <v>90</v>
      </c>
      <c r="C5" s="279"/>
      <c r="D5" s="279"/>
      <c r="E5" s="279"/>
      <c r="F5" s="279"/>
      <c r="G5" s="279"/>
      <c r="H5" s="279"/>
      <c r="I5" s="54"/>
      <c r="J5" s="205"/>
      <c r="K5" s="205"/>
      <c r="M5" s="50"/>
      <c r="N5" s="50">
        <v>1.5</v>
      </c>
    </row>
    <row r="6" spans="1:14" ht="40.5" customHeight="1">
      <c r="A6" s="51"/>
      <c r="B6" s="103" t="s">
        <v>0</v>
      </c>
      <c r="C6" s="12"/>
      <c r="D6" s="12"/>
      <c r="E6" s="283" t="s">
        <v>75</v>
      </c>
      <c r="F6" s="283"/>
      <c r="G6" s="283"/>
      <c r="H6" s="283"/>
      <c r="I6" s="52"/>
      <c r="J6" s="6"/>
      <c r="K6" s="6"/>
      <c r="M6" s="50"/>
      <c r="N6" s="50">
        <v>1.75</v>
      </c>
    </row>
    <row r="7" spans="1:14">
      <c r="A7" s="51"/>
      <c r="B7" s="57" t="s">
        <v>1</v>
      </c>
      <c r="C7" s="14"/>
      <c r="D7" s="6"/>
      <c r="E7" s="58">
        <v>0.05</v>
      </c>
      <c r="F7" s="58"/>
      <c r="G7" s="59"/>
      <c r="H7" s="59"/>
      <c r="I7" s="60"/>
      <c r="J7" s="59"/>
      <c r="K7" s="59"/>
      <c r="M7" s="50"/>
      <c r="N7" s="50">
        <v>2</v>
      </c>
    </row>
    <row r="8" spans="1:14">
      <c r="A8" s="51"/>
      <c r="B8" s="57" t="s">
        <v>2</v>
      </c>
      <c r="C8" s="14"/>
      <c r="D8" s="6"/>
      <c r="E8" s="61" t="s">
        <v>17</v>
      </c>
      <c r="F8" s="61"/>
      <c r="G8" s="59"/>
      <c r="H8" s="59"/>
      <c r="I8" s="60"/>
      <c r="J8" s="59"/>
      <c r="K8" s="59"/>
      <c r="M8" s="50"/>
    </row>
    <row r="9" spans="1:14">
      <c r="A9" s="51"/>
      <c r="B9" s="133" t="s">
        <v>4</v>
      </c>
      <c r="C9" s="14"/>
      <c r="D9" s="6"/>
      <c r="E9" s="294" t="s">
        <v>106</v>
      </c>
      <c r="F9" s="294"/>
      <c r="G9" s="294"/>
      <c r="H9" s="294"/>
      <c r="I9" s="60"/>
      <c r="J9" s="59"/>
      <c r="K9" s="59"/>
      <c r="M9" s="50"/>
    </row>
    <row r="10" spans="1:14">
      <c r="A10" s="51"/>
      <c r="B10" s="57" t="s">
        <v>18</v>
      </c>
      <c r="C10" s="14"/>
      <c r="D10" s="6"/>
      <c r="E10" s="280" t="s">
        <v>71</v>
      </c>
      <c r="F10" s="280"/>
      <c r="G10" s="280"/>
      <c r="H10" s="280"/>
      <c r="I10" s="281"/>
      <c r="J10" s="211"/>
      <c r="K10" s="211"/>
      <c r="M10" s="50"/>
    </row>
    <row r="11" spans="1:14" s="23" customFormat="1" ht="9" customHeight="1">
      <c r="A11" s="63"/>
      <c r="B11" s="6"/>
      <c r="C11" s="6"/>
      <c r="D11" s="6"/>
      <c r="E11" s="7"/>
      <c r="F11" s="6"/>
      <c r="G11" s="6"/>
      <c r="H11" s="6"/>
      <c r="I11" s="52"/>
      <c r="J11" s="6"/>
      <c r="K11" s="6"/>
      <c r="L11" s="44"/>
    </row>
    <row r="12" spans="1:14" s="30" customFormat="1" ht="15.75">
      <c r="A12" s="64"/>
      <c r="B12" s="65" t="s">
        <v>5</v>
      </c>
      <c r="C12" s="65"/>
      <c r="D12" s="59"/>
      <c r="E12" s="130">
        <v>10</v>
      </c>
      <c r="F12" s="6"/>
      <c r="G12" s="6"/>
      <c r="H12" s="6"/>
      <c r="I12" s="52"/>
      <c r="J12" s="6"/>
      <c r="K12" s="6"/>
      <c r="L12" s="44"/>
    </row>
    <row r="13" spans="1:14" ht="15.75">
      <c r="A13" s="64"/>
      <c r="B13" s="65" t="s">
        <v>6</v>
      </c>
      <c r="C13" s="65"/>
      <c r="D13" s="59"/>
      <c r="E13" s="131">
        <v>33</v>
      </c>
      <c r="F13" s="6"/>
      <c r="G13" s="6"/>
      <c r="H13" s="6"/>
      <c r="I13" s="52"/>
      <c r="J13" s="6"/>
      <c r="K13" s="6"/>
      <c r="L13" s="50">
        <v>0</v>
      </c>
      <c r="M13"/>
    </row>
    <row r="14" spans="1:14" ht="15.75">
      <c r="A14" s="64"/>
      <c r="B14" s="65" t="s">
        <v>19</v>
      </c>
      <c r="C14" s="65"/>
      <c r="D14" s="59"/>
      <c r="E14" s="132">
        <v>1</v>
      </c>
      <c r="F14" s="6"/>
      <c r="G14" s="6"/>
      <c r="H14" s="6"/>
      <c r="I14" s="52"/>
      <c r="J14" s="6"/>
      <c r="K14" s="6"/>
      <c r="L14" s="50">
        <v>1</v>
      </c>
      <c r="M14"/>
    </row>
    <row r="15" spans="1:14" ht="15.75">
      <c r="A15" s="64"/>
      <c r="B15" s="65" t="s">
        <v>20</v>
      </c>
      <c r="C15" s="65"/>
      <c r="D15" s="59"/>
      <c r="E15" s="132">
        <v>1</v>
      </c>
      <c r="F15" s="6"/>
      <c r="G15" s="6"/>
      <c r="H15" s="6"/>
      <c r="I15" s="52"/>
      <c r="J15" s="6"/>
      <c r="K15" s="6"/>
      <c r="L15" s="50">
        <v>2</v>
      </c>
      <c r="M15"/>
    </row>
    <row r="16" spans="1:14">
      <c r="A16" s="64"/>
      <c r="B16" s="65"/>
      <c r="C16" s="65"/>
      <c r="D16" s="59"/>
      <c r="E16" s="6"/>
      <c r="F16" s="6"/>
      <c r="G16" s="6"/>
      <c r="H16" s="6"/>
      <c r="I16" s="52"/>
      <c r="J16" s="6"/>
      <c r="K16" s="6"/>
      <c r="M16"/>
    </row>
    <row r="17" spans="1:18" ht="7.5" customHeight="1">
      <c r="A17" s="64"/>
      <c r="B17" s="14"/>
      <c r="C17" s="14"/>
      <c r="D17" s="6"/>
      <c r="E17" s="6"/>
      <c r="F17" s="6"/>
      <c r="G17" s="6"/>
      <c r="H17" s="6"/>
      <c r="I17" s="52"/>
      <c r="J17" s="6"/>
      <c r="K17" s="6"/>
      <c r="M17"/>
    </row>
    <row r="18" spans="1:18" ht="18">
      <c r="A18" s="51"/>
      <c r="B18" s="276" t="s">
        <v>3</v>
      </c>
      <c r="C18" s="276"/>
      <c r="D18" s="276"/>
      <c r="E18" s="276"/>
      <c r="F18" s="276"/>
      <c r="G18" s="276"/>
      <c r="H18" s="276"/>
      <c r="I18" s="66"/>
      <c r="J18" s="67"/>
      <c r="K18" s="67"/>
      <c r="L18" s="50"/>
      <c r="P18" s="68"/>
    </row>
    <row r="19" spans="1:18" ht="18">
      <c r="A19" s="51"/>
      <c r="B19" s="305" t="s">
        <v>106</v>
      </c>
      <c r="C19" s="305"/>
      <c r="D19" s="305"/>
      <c r="E19" s="305"/>
      <c r="F19" s="305"/>
      <c r="G19" s="305"/>
      <c r="H19" s="305"/>
      <c r="I19" s="66"/>
      <c r="J19" s="67"/>
      <c r="K19" s="67"/>
      <c r="L19" s="50"/>
      <c r="P19" s="68"/>
    </row>
    <row r="20" spans="1:18" ht="15.75">
      <c r="A20" s="51"/>
      <c r="D20" s="210" t="s">
        <v>9</v>
      </c>
      <c r="E20" s="210"/>
      <c r="F20" s="73">
        <v>0.03</v>
      </c>
      <c r="G20" s="73"/>
      <c r="H20" s="74"/>
      <c r="I20" s="75"/>
      <c r="J20" s="74"/>
      <c r="K20" s="74"/>
    </row>
    <row r="21" spans="1:18" ht="15.75">
      <c r="A21" s="51"/>
      <c r="D21" s="209" t="s">
        <v>10</v>
      </c>
      <c r="E21" s="209"/>
      <c r="F21" s="145">
        <f>F20*E14</f>
        <v>0.03</v>
      </c>
      <c r="G21" s="145"/>
      <c r="H21" s="74"/>
      <c r="I21" s="75"/>
      <c r="J21" s="74"/>
      <c r="K21" s="74"/>
    </row>
    <row r="22" spans="1:18" ht="15.75">
      <c r="A22" s="51"/>
      <c r="D22" s="272" t="s">
        <v>21</v>
      </c>
      <c r="E22" s="277"/>
      <c r="F22" s="76">
        <f>E12*E13*4*E14*F20</f>
        <v>39.6</v>
      </c>
      <c r="G22" s="145"/>
      <c r="H22" s="77"/>
      <c r="I22" s="78"/>
      <c r="J22" s="77"/>
      <c r="K22" s="77"/>
    </row>
    <row r="23" spans="1:18" ht="8.25" customHeight="1">
      <c r="A23" s="51"/>
      <c r="B23" s="79"/>
      <c r="C23" s="79"/>
      <c r="D23" s="79"/>
      <c r="E23" s="80"/>
      <c r="F23" s="79"/>
      <c r="G23" s="79"/>
      <c r="H23" s="77"/>
      <c r="I23" s="78"/>
      <c r="J23" s="77"/>
      <c r="K23" s="77"/>
    </row>
    <row r="24" spans="1:18" ht="16.5">
      <c r="A24" s="51"/>
      <c r="B24" s="276" t="s">
        <v>22</v>
      </c>
      <c r="C24" s="276"/>
      <c r="D24" s="276"/>
      <c r="E24" s="276"/>
      <c r="F24" s="276"/>
      <c r="G24" s="276"/>
      <c r="H24" s="276"/>
      <c r="I24" s="78"/>
      <c r="J24" s="77"/>
      <c r="K24" s="77"/>
    </row>
    <row r="25" spans="1:18" ht="15.75">
      <c r="A25" s="51"/>
      <c r="B25" s="275" t="s">
        <v>70</v>
      </c>
      <c r="C25" s="275"/>
      <c r="D25" s="275"/>
      <c r="E25" s="275"/>
      <c r="F25" s="275"/>
      <c r="G25" s="275"/>
      <c r="H25" s="275"/>
      <c r="I25" s="52"/>
      <c r="J25" s="6"/>
      <c r="K25" s="6"/>
      <c r="Q25" t="s">
        <v>23</v>
      </c>
      <c r="R25" t="s">
        <v>24</v>
      </c>
    </row>
    <row r="26" spans="1:18" ht="15.75">
      <c r="A26" s="51"/>
      <c r="B26" s="206"/>
      <c r="C26" s="206"/>
      <c r="D26" s="81" t="s">
        <v>25</v>
      </c>
      <c r="E26" s="82" t="s">
        <v>26</v>
      </c>
      <c r="F26" s="83" t="s">
        <v>27</v>
      </c>
      <c r="G26" s="82" t="s">
        <v>24</v>
      </c>
      <c r="H26" s="6"/>
      <c r="I26" s="52"/>
      <c r="J26" s="6"/>
      <c r="K26" s="6"/>
      <c r="Q26" t="e">
        <f>E12*E13*12*E16*#REF!</f>
        <v>#REF!</v>
      </c>
      <c r="R26" t="e">
        <f>E12*E13*13*E16*#REF!</f>
        <v>#REF!</v>
      </c>
    </row>
    <row r="27" spans="1:18">
      <c r="A27" s="51"/>
      <c r="B27" s="210" t="s">
        <v>9</v>
      </c>
      <c r="C27" s="210"/>
      <c r="D27" s="84">
        <v>0.02</v>
      </c>
      <c r="E27" s="84">
        <v>0.02</v>
      </c>
      <c r="F27" s="85">
        <v>0.02</v>
      </c>
      <c r="G27" s="84">
        <v>0.02</v>
      </c>
      <c r="H27" s="6"/>
      <c r="I27" s="52"/>
      <c r="J27" s="6"/>
      <c r="K27" s="6"/>
    </row>
    <row r="28" spans="1:18">
      <c r="A28" s="51"/>
      <c r="B28" s="209" t="s">
        <v>10</v>
      </c>
      <c r="C28" s="209"/>
      <c r="D28" s="142">
        <f>D27*E15</f>
        <v>0.02</v>
      </c>
      <c r="E28" s="142">
        <f>E27*E15</f>
        <v>0.02</v>
      </c>
      <c r="F28" s="143">
        <f>F27*E15</f>
        <v>0.02</v>
      </c>
      <c r="G28" s="142">
        <f>G27*E15</f>
        <v>0.02</v>
      </c>
      <c r="H28" s="6"/>
      <c r="I28" s="52"/>
      <c r="J28" s="6"/>
      <c r="K28" s="6"/>
    </row>
    <row r="29" spans="1:18" ht="15.75">
      <c r="A29" s="51"/>
      <c r="B29" s="273" t="s">
        <v>29</v>
      </c>
      <c r="C29" s="274"/>
      <c r="D29" s="76">
        <f>E12*E13*13*E15*D27</f>
        <v>85.8</v>
      </c>
      <c r="E29" s="76">
        <f>E12*E13*13*E15*E27</f>
        <v>85.8</v>
      </c>
      <c r="F29" s="76">
        <f>E12*E13*13*E15*F27</f>
        <v>85.8</v>
      </c>
      <c r="G29" s="76">
        <f>E12*E13*13*E15*G27</f>
        <v>85.8</v>
      </c>
      <c r="H29" s="6"/>
      <c r="I29" s="52"/>
      <c r="J29" s="6"/>
      <c r="K29" s="6"/>
    </row>
    <row r="30" spans="1:18">
      <c r="A30" s="51"/>
      <c r="B30" s="304" t="s">
        <v>107</v>
      </c>
      <c r="C30" s="304"/>
      <c r="D30" s="304"/>
      <c r="E30" s="304"/>
      <c r="F30" s="304"/>
      <c r="G30" s="304"/>
      <c r="H30" s="304"/>
      <c r="I30" s="52"/>
      <c r="J30" s="6"/>
      <c r="K30" s="6"/>
    </row>
    <row r="31" spans="1:18" ht="15.75">
      <c r="A31" s="51"/>
      <c r="B31" s="275"/>
      <c r="C31" s="275"/>
      <c r="D31" s="275"/>
      <c r="E31" s="275"/>
      <c r="F31" s="275"/>
      <c r="G31" s="275"/>
      <c r="H31" s="6"/>
      <c r="I31" s="52"/>
      <c r="J31" s="6"/>
      <c r="K31" s="6"/>
    </row>
    <row r="32" spans="1:18">
      <c r="A32" s="51"/>
      <c r="B32" s="6"/>
      <c r="C32" s="6"/>
      <c r="D32" s="93"/>
      <c r="E32" s="6"/>
      <c r="F32" s="7"/>
      <c r="G32" s="6"/>
      <c r="H32" s="6"/>
      <c r="I32" s="52"/>
      <c r="J32" s="6"/>
      <c r="K32" s="6"/>
      <c r="M32" s="209"/>
    </row>
    <row r="33" spans="1:22" ht="25.5" customHeight="1">
      <c r="A33" s="51"/>
      <c r="B33" s="297" t="s">
        <v>61</v>
      </c>
      <c r="C33" s="282"/>
      <c r="D33" s="282"/>
      <c r="E33" s="282"/>
      <c r="F33" s="289" t="s">
        <v>85</v>
      </c>
      <c r="G33" s="289"/>
      <c r="H33" s="16"/>
      <c r="I33" s="52"/>
      <c r="J33" s="6"/>
      <c r="K33" s="6"/>
      <c r="M33"/>
    </row>
    <row r="34" spans="1:22" ht="12.75" customHeight="1">
      <c r="A34" s="51"/>
      <c r="B34" s="33" t="s">
        <v>12</v>
      </c>
      <c r="C34" s="33" t="s">
        <v>13</v>
      </c>
      <c r="D34" s="33" t="s">
        <v>14</v>
      </c>
      <c r="E34" s="7"/>
      <c r="F34" s="284" t="s">
        <v>94</v>
      </c>
      <c r="G34" s="284"/>
      <c r="H34" s="284"/>
      <c r="I34" s="52"/>
      <c r="J34" s="6"/>
      <c r="K34" s="6"/>
      <c r="L34"/>
      <c r="M34"/>
    </row>
    <row r="35" spans="1:22" ht="12.95" customHeight="1">
      <c r="A35" s="51"/>
      <c r="B35" s="94">
        <v>1.1000000000000001</v>
      </c>
      <c r="C35" s="94" t="s">
        <v>15</v>
      </c>
      <c r="D35" s="95">
        <v>2</v>
      </c>
      <c r="E35" s="7"/>
      <c r="F35" s="284"/>
      <c r="G35" s="284"/>
      <c r="H35" s="284"/>
      <c r="I35" s="52"/>
      <c r="J35" s="6"/>
      <c r="K35" s="6"/>
      <c r="L35"/>
      <c r="M35"/>
    </row>
    <row r="36" spans="1:22" ht="12.95" customHeight="1">
      <c r="A36" s="51"/>
      <c r="B36" s="94">
        <v>1.075</v>
      </c>
      <c r="C36" s="94">
        <v>1.0999000000000001</v>
      </c>
      <c r="D36" s="95">
        <v>1.75</v>
      </c>
      <c r="E36" s="7"/>
      <c r="F36" s="284"/>
      <c r="G36" s="284"/>
      <c r="H36" s="284"/>
      <c r="I36" s="52"/>
      <c r="J36" s="6"/>
      <c r="K36" s="6"/>
      <c r="L36"/>
      <c r="M36"/>
    </row>
    <row r="37" spans="1:22" ht="12.95" customHeight="1">
      <c r="A37" s="51"/>
      <c r="B37" s="94">
        <v>1.05</v>
      </c>
      <c r="C37" s="94">
        <v>1.0749</v>
      </c>
      <c r="D37" s="95">
        <v>1.5</v>
      </c>
      <c r="E37" s="7"/>
      <c r="F37" s="284"/>
      <c r="G37" s="284"/>
      <c r="H37" s="284"/>
      <c r="I37" s="52"/>
      <c r="J37" s="6"/>
      <c r="K37" s="6"/>
      <c r="L37"/>
      <c r="M37"/>
    </row>
    <row r="38" spans="1:22" ht="12.95" customHeight="1">
      <c r="A38" s="51"/>
      <c r="B38" s="94">
        <v>1.0249999999999999</v>
      </c>
      <c r="C38" s="94">
        <v>1.0499000000000001</v>
      </c>
      <c r="D38" s="95">
        <v>1.25</v>
      </c>
      <c r="E38" s="7"/>
      <c r="F38" s="284"/>
      <c r="G38" s="284"/>
      <c r="H38" s="284"/>
      <c r="I38" s="52"/>
      <c r="J38" s="6"/>
      <c r="K38" s="6"/>
      <c r="L38"/>
      <c r="M38"/>
    </row>
    <row r="39" spans="1:22" ht="12.95" customHeight="1">
      <c r="A39" s="51"/>
      <c r="B39" s="96">
        <v>1</v>
      </c>
      <c r="C39" s="96">
        <v>1.0248999999999999</v>
      </c>
      <c r="D39" s="97">
        <v>1</v>
      </c>
      <c r="E39" s="7"/>
      <c r="F39" s="284"/>
      <c r="G39" s="284"/>
      <c r="H39" s="284"/>
      <c r="I39" s="52"/>
      <c r="J39" s="6"/>
      <c r="K39" s="6"/>
      <c r="M39"/>
    </row>
    <row r="40" spans="1:22" ht="12.75" customHeight="1">
      <c r="A40" s="51"/>
      <c r="B40" s="94">
        <v>0.98</v>
      </c>
      <c r="C40" s="94">
        <v>0.99990000000000001</v>
      </c>
      <c r="D40" s="95">
        <v>0.75</v>
      </c>
      <c r="E40" s="7"/>
      <c r="F40" s="284"/>
      <c r="G40" s="284"/>
      <c r="H40" s="284"/>
      <c r="I40" s="52"/>
      <c r="J40" s="6"/>
      <c r="K40" s="6"/>
      <c r="M40"/>
      <c r="V40" s="201"/>
    </row>
    <row r="41" spans="1:22" ht="12.75" customHeight="1">
      <c r="A41" s="51"/>
      <c r="B41" s="152"/>
      <c r="C41" s="152"/>
      <c r="D41" s="153"/>
      <c r="E41" s="7"/>
      <c r="F41" s="284"/>
      <c r="G41" s="284"/>
      <c r="H41" s="284"/>
      <c r="I41" s="52"/>
      <c r="J41" s="6"/>
      <c r="K41" s="6"/>
      <c r="M41"/>
    </row>
    <row r="42" spans="1:22" ht="12.95" customHeight="1">
      <c r="A42" s="51"/>
      <c r="B42" s="6"/>
      <c r="C42" s="6"/>
      <c r="D42" s="6"/>
      <c r="E42" s="6"/>
      <c r="F42" s="284"/>
      <c r="G42" s="284"/>
      <c r="H42" s="284"/>
      <c r="I42" s="52"/>
      <c r="J42" s="6"/>
      <c r="K42" s="6"/>
    </row>
    <row r="43" spans="1:22" s="44" customFormat="1" ht="15" customHeight="1">
      <c r="A43" s="51"/>
      <c r="B43" s="204"/>
      <c r="C43" s="204"/>
      <c r="D43" s="204"/>
      <c r="E43" s="204"/>
      <c r="F43" s="284"/>
      <c r="G43" s="284"/>
      <c r="H43" s="284"/>
      <c r="I43" s="99"/>
      <c r="J43" s="204"/>
      <c r="K43" s="204"/>
      <c r="N43"/>
      <c r="O43"/>
      <c r="P43"/>
      <c r="Q43"/>
      <c r="R43"/>
    </row>
    <row r="44" spans="1:22" s="44" customFormat="1" ht="12.95" customHeight="1">
      <c r="A44" s="51"/>
      <c r="B44" s="204"/>
      <c r="C44" s="204"/>
      <c r="D44" s="204"/>
      <c r="E44" s="204"/>
      <c r="F44" s="214"/>
      <c r="G44" s="214"/>
      <c r="H44" s="214"/>
      <c r="I44" s="99"/>
      <c r="J44" s="204"/>
      <c r="K44" s="204"/>
      <c r="N44"/>
      <c r="O44"/>
      <c r="P44"/>
      <c r="Q44"/>
      <c r="R44"/>
    </row>
    <row r="45" spans="1:22" s="44" customFormat="1" ht="8.25" customHeight="1">
      <c r="A45" s="51"/>
      <c r="B45" s="6"/>
      <c r="C45" s="6"/>
      <c r="D45" s="6"/>
      <c r="E45" s="6"/>
      <c r="F45" s="7"/>
      <c r="G45" s="6"/>
      <c r="H45" s="6"/>
      <c r="I45" s="52"/>
      <c r="J45" s="6"/>
      <c r="K45" s="6"/>
      <c r="N45"/>
      <c r="O45"/>
      <c r="P45"/>
      <c r="Q45"/>
      <c r="R45"/>
    </row>
    <row r="46" spans="1:22" s="44" customFormat="1" ht="12.75" customHeight="1">
      <c r="A46" s="51"/>
      <c r="B46" s="270" t="s">
        <v>109</v>
      </c>
      <c r="C46" s="270"/>
      <c r="D46" s="270"/>
      <c r="E46" s="270"/>
      <c r="F46" s="270"/>
      <c r="G46" s="270"/>
      <c r="H46" s="270"/>
      <c r="I46" s="52"/>
      <c r="J46" s="6"/>
      <c r="K46" s="6"/>
      <c r="N46"/>
      <c r="O46"/>
      <c r="P46"/>
      <c r="Q46"/>
      <c r="R46"/>
    </row>
    <row r="47" spans="1:22" s="44" customFormat="1" ht="27" customHeight="1" thickBot="1">
      <c r="A47" s="101"/>
      <c r="B47" s="271"/>
      <c r="C47" s="271"/>
      <c r="D47" s="271"/>
      <c r="E47" s="271"/>
      <c r="F47" s="271"/>
      <c r="G47" s="271"/>
      <c r="H47" s="271"/>
      <c r="I47" s="102"/>
      <c r="J47" s="6"/>
      <c r="K47" s="6"/>
      <c r="N47"/>
      <c r="O47"/>
      <c r="P47"/>
      <c r="Q47"/>
      <c r="R47"/>
    </row>
    <row r="49" spans="1:18" s="44" customFormat="1">
      <c r="A49"/>
      <c r="F49" s="208"/>
      <c r="G49" s="208"/>
      <c r="H49" s="208"/>
      <c r="N49"/>
      <c r="O49"/>
      <c r="P49"/>
      <c r="Q49"/>
      <c r="R49"/>
    </row>
    <row r="50" spans="1:18" s="44" customFormat="1" ht="15" customHeight="1">
      <c r="A50"/>
      <c r="B50" s="208"/>
      <c r="C50" s="208"/>
      <c r="D50" s="208"/>
      <c r="E50" s="208"/>
      <c r="F50" s="208"/>
      <c r="G50" s="208"/>
      <c r="H50" s="208"/>
      <c r="N50"/>
      <c r="O50"/>
      <c r="P50"/>
      <c r="Q50"/>
      <c r="R50"/>
    </row>
  </sheetData>
  <sheetProtection password="CC36" sheet="1" objects="1" scenarios="1" selectLockedCells="1"/>
  <protectedRanges>
    <protectedRange sqref="E12:E15" name="Range1"/>
  </protectedRanges>
  <mergeCells count="16">
    <mergeCell ref="D22:E22"/>
    <mergeCell ref="B19:H19"/>
    <mergeCell ref="B5:H5"/>
    <mergeCell ref="E6:H6"/>
    <mergeCell ref="E9:H9"/>
    <mergeCell ref="E10:I10"/>
    <mergeCell ref="B18:H18"/>
    <mergeCell ref="B46:H47"/>
    <mergeCell ref="B24:H24"/>
    <mergeCell ref="B25:H25"/>
    <mergeCell ref="B29:C29"/>
    <mergeCell ref="B30:H30"/>
    <mergeCell ref="B31:G31"/>
    <mergeCell ref="B33:E33"/>
    <mergeCell ref="F33:G33"/>
    <mergeCell ref="F34:H43"/>
  </mergeCells>
  <dataValidations count="2">
    <dataValidation type="list" allowBlank="1" showInputMessage="1" showErrorMessage="1" sqref="E15">
      <formula1>$L$13:$L$15</formula1>
    </dataValidation>
    <dataValidation type="list" allowBlank="1" showInputMessage="1" showErrorMessage="1" sqref="E14">
      <formula1>$N$1:$N$7</formula1>
    </dataValidation>
  </dataValidations>
  <printOptions horizontalCentered="1" verticalCentered="1"/>
  <pageMargins left="0" right="0" top="0" bottom="0"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0"/>
  <sheetViews>
    <sheetView showGridLines="0" zoomScaleNormal="100" workbookViewId="0">
      <selection activeCell="E12" sqref="E12"/>
    </sheetView>
  </sheetViews>
  <sheetFormatPr defaultRowHeight="15"/>
  <cols>
    <col min="1" max="1" width="1.7109375" customWidth="1"/>
    <col min="2" max="2" width="13.42578125" style="44" customWidth="1"/>
    <col min="3" max="3" width="14" style="44" customWidth="1"/>
    <col min="4" max="5" width="14.85546875" style="44" customWidth="1"/>
    <col min="6" max="6" width="14.85546875" style="45" customWidth="1"/>
    <col min="7" max="7" width="14.85546875" style="44" customWidth="1"/>
    <col min="8" max="8" width="17.42578125" style="44" customWidth="1"/>
    <col min="9" max="9" width="1.7109375" style="44" customWidth="1"/>
    <col min="10" max="10" width="11.5703125" style="44" hidden="1" customWidth="1"/>
    <col min="11" max="11" width="9" style="44" hidden="1" customWidth="1"/>
    <col min="12" max="13" width="9.140625" style="44" hidden="1" customWidth="1"/>
    <col min="14" max="18" width="9.140625" hidden="1" customWidth="1"/>
    <col min="19" max="19" width="0" hidden="1" customWidth="1"/>
  </cols>
  <sheetData>
    <row r="1" spans="1:14">
      <c r="A1" s="46"/>
      <c r="B1" s="47"/>
      <c r="C1" s="47"/>
      <c r="D1" s="47"/>
      <c r="E1" s="47"/>
      <c r="F1" s="47"/>
      <c r="G1" s="48"/>
      <c r="H1" s="47"/>
      <c r="I1" s="49"/>
      <c r="J1" s="6"/>
      <c r="K1" s="6"/>
      <c r="N1" s="50">
        <v>0</v>
      </c>
    </row>
    <row r="2" spans="1:14">
      <c r="A2" s="51"/>
      <c r="B2" s="6"/>
      <c r="C2" s="6"/>
      <c r="D2" s="6"/>
      <c r="E2" s="6"/>
      <c r="F2" s="6"/>
      <c r="G2" s="7"/>
      <c r="H2" s="6"/>
      <c r="I2" s="52"/>
      <c r="J2" s="6"/>
      <c r="K2" s="6"/>
      <c r="N2" s="50">
        <v>0.75</v>
      </c>
    </row>
    <row r="3" spans="1:14" ht="17.25" customHeight="1">
      <c r="A3" s="51"/>
      <c r="B3" s="6"/>
      <c r="C3" s="6"/>
      <c r="D3" s="6"/>
      <c r="E3" s="6"/>
      <c r="F3" s="6"/>
      <c r="G3" s="7"/>
      <c r="H3" s="6"/>
      <c r="I3" s="52"/>
      <c r="J3" s="6"/>
      <c r="K3" s="6"/>
      <c r="N3" s="50">
        <v>1</v>
      </c>
    </row>
    <row r="4" spans="1:14">
      <c r="A4" s="51"/>
      <c r="B4" s="6"/>
      <c r="C4" s="6"/>
      <c r="D4" s="6"/>
      <c r="E4" s="6"/>
      <c r="F4" s="6"/>
      <c r="G4" s="7"/>
      <c r="H4" s="6"/>
      <c r="I4" s="52"/>
      <c r="J4" s="6"/>
      <c r="K4" s="6"/>
      <c r="N4" s="50">
        <v>1.25</v>
      </c>
    </row>
    <row r="5" spans="1:14" ht="24" thickBot="1">
      <c r="A5" s="53"/>
      <c r="B5" s="279" t="s">
        <v>90</v>
      </c>
      <c r="C5" s="279"/>
      <c r="D5" s="279"/>
      <c r="E5" s="279"/>
      <c r="F5" s="279"/>
      <c r="G5" s="279"/>
      <c r="H5" s="279"/>
      <c r="I5" s="54"/>
      <c r="J5" s="195"/>
      <c r="K5" s="195"/>
      <c r="M5" s="50"/>
      <c r="N5" s="50">
        <v>1.5</v>
      </c>
    </row>
    <row r="6" spans="1:14" ht="21">
      <c r="A6" s="51"/>
      <c r="B6" s="103" t="s">
        <v>0</v>
      </c>
      <c r="C6" s="12"/>
      <c r="D6" s="12"/>
      <c r="E6" s="283" t="s">
        <v>76</v>
      </c>
      <c r="F6" s="283"/>
      <c r="G6" s="283"/>
      <c r="H6" s="283"/>
      <c r="I6" s="52"/>
      <c r="J6" s="6"/>
      <c r="K6" s="6"/>
      <c r="M6" s="50"/>
      <c r="N6" s="50">
        <v>1.75</v>
      </c>
    </row>
    <row r="7" spans="1:14">
      <c r="A7" s="51"/>
      <c r="B7" s="57" t="s">
        <v>1</v>
      </c>
      <c r="C7" s="14"/>
      <c r="D7" s="6"/>
      <c r="E7" s="58">
        <v>0.05</v>
      </c>
      <c r="F7" s="58"/>
      <c r="G7" s="59"/>
      <c r="H7" s="59"/>
      <c r="I7" s="60"/>
      <c r="J7" s="59"/>
      <c r="K7" s="59"/>
      <c r="M7" s="50"/>
      <c r="N7" s="50">
        <v>2</v>
      </c>
    </row>
    <row r="8" spans="1:14">
      <c r="A8" s="51"/>
      <c r="B8" s="57" t="s">
        <v>2</v>
      </c>
      <c r="C8" s="14"/>
      <c r="D8" s="6"/>
      <c r="E8" s="61" t="s">
        <v>17</v>
      </c>
      <c r="F8" s="61"/>
      <c r="G8" s="59"/>
      <c r="H8" s="59"/>
      <c r="I8" s="60"/>
      <c r="J8" s="59"/>
      <c r="K8" s="59"/>
      <c r="M8" s="50"/>
    </row>
    <row r="9" spans="1:14">
      <c r="A9" s="51"/>
      <c r="B9" s="133" t="s">
        <v>4</v>
      </c>
      <c r="C9" s="14"/>
      <c r="D9" s="6"/>
      <c r="E9" s="294" t="s">
        <v>106</v>
      </c>
      <c r="F9" s="294"/>
      <c r="G9" s="294"/>
      <c r="H9" s="294"/>
      <c r="I9" s="60"/>
      <c r="J9" s="59"/>
      <c r="K9" s="59"/>
      <c r="M9" s="50"/>
    </row>
    <row r="10" spans="1:14">
      <c r="A10" s="51"/>
      <c r="B10" s="57" t="s">
        <v>18</v>
      </c>
      <c r="C10" s="14"/>
      <c r="D10" s="6"/>
      <c r="E10" s="280" t="s">
        <v>71</v>
      </c>
      <c r="F10" s="280"/>
      <c r="G10" s="280"/>
      <c r="H10" s="280"/>
      <c r="I10" s="281"/>
      <c r="J10" s="200"/>
      <c r="K10" s="200"/>
      <c r="M10" s="50"/>
    </row>
    <row r="11" spans="1:14" s="23" customFormat="1" ht="9" customHeight="1">
      <c r="A11" s="63"/>
      <c r="B11" s="6"/>
      <c r="C11" s="6"/>
      <c r="D11" s="6"/>
      <c r="E11" s="7"/>
      <c r="F11" s="6"/>
      <c r="G11" s="6"/>
      <c r="H11" s="6"/>
      <c r="I11" s="52"/>
      <c r="J11" s="6"/>
      <c r="K11" s="6"/>
      <c r="L11" s="44"/>
    </row>
    <row r="12" spans="1:14" s="30" customFormat="1" ht="15.75">
      <c r="A12" s="64"/>
      <c r="B12" s="65" t="s">
        <v>5</v>
      </c>
      <c r="C12" s="65"/>
      <c r="D12" s="59"/>
      <c r="E12" s="130">
        <v>15</v>
      </c>
      <c r="F12" s="6"/>
      <c r="G12" s="6"/>
      <c r="H12" s="6"/>
      <c r="I12" s="52"/>
      <c r="J12" s="6"/>
      <c r="K12" s="6"/>
      <c r="L12" s="44"/>
    </row>
    <row r="13" spans="1:14" ht="15.75">
      <c r="A13" s="64"/>
      <c r="B13" s="65" t="s">
        <v>6</v>
      </c>
      <c r="C13" s="65"/>
      <c r="D13" s="59"/>
      <c r="E13" s="131">
        <v>33</v>
      </c>
      <c r="F13" s="6"/>
      <c r="G13" s="6"/>
      <c r="H13" s="6"/>
      <c r="I13" s="52"/>
      <c r="J13" s="6"/>
      <c r="K13" s="6"/>
      <c r="L13" s="50">
        <v>0</v>
      </c>
      <c r="M13"/>
    </row>
    <row r="14" spans="1:14" ht="15.75">
      <c r="A14" s="64"/>
      <c r="B14" s="65" t="s">
        <v>19</v>
      </c>
      <c r="C14" s="65"/>
      <c r="D14" s="59"/>
      <c r="E14" s="132">
        <v>1</v>
      </c>
      <c r="F14" s="6"/>
      <c r="G14" s="6"/>
      <c r="H14" s="6"/>
      <c r="I14" s="52"/>
      <c r="J14" s="6"/>
      <c r="K14" s="6"/>
      <c r="L14" s="50">
        <v>1</v>
      </c>
      <c r="M14"/>
    </row>
    <row r="15" spans="1:14" ht="15.75">
      <c r="A15" s="64"/>
      <c r="B15" s="65" t="s">
        <v>20</v>
      </c>
      <c r="C15" s="65"/>
      <c r="D15" s="59"/>
      <c r="E15" s="132">
        <v>1</v>
      </c>
      <c r="F15" s="6"/>
      <c r="G15" s="6"/>
      <c r="H15" s="6"/>
      <c r="I15" s="52"/>
      <c r="J15" s="6"/>
      <c r="K15" s="6"/>
      <c r="L15" s="50">
        <v>2</v>
      </c>
      <c r="M15"/>
    </row>
    <row r="16" spans="1:14">
      <c r="A16" s="64"/>
      <c r="B16" s="65"/>
      <c r="C16" s="65"/>
      <c r="D16" s="59"/>
      <c r="E16" s="6"/>
      <c r="F16" s="6"/>
      <c r="G16" s="6"/>
      <c r="H16" s="6"/>
      <c r="I16" s="52"/>
      <c r="J16" s="6"/>
      <c r="K16" s="6"/>
      <c r="M16"/>
    </row>
    <row r="17" spans="1:18" ht="7.5" customHeight="1">
      <c r="A17" s="64"/>
      <c r="B17" s="14"/>
      <c r="C17" s="14"/>
      <c r="D17" s="6"/>
      <c r="E17" s="6"/>
      <c r="F17" s="6"/>
      <c r="G17" s="6"/>
      <c r="H17" s="6"/>
      <c r="I17" s="52"/>
      <c r="J17" s="6"/>
      <c r="K17" s="6"/>
      <c r="M17"/>
    </row>
    <row r="18" spans="1:18" ht="18">
      <c r="A18" s="51"/>
      <c r="B18" s="276" t="s">
        <v>3</v>
      </c>
      <c r="C18" s="276"/>
      <c r="D18" s="276"/>
      <c r="E18" s="276"/>
      <c r="F18" s="276"/>
      <c r="G18" s="276"/>
      <c r="H18" s="276"/>
      <c r="I18" s="66"/>
      <c r="J18" s="67"/>
      <c r="K18" s="67"/>
      <c r="L18" s="50"/>
      <c r="P18" s="68"/>
    </row>
    <row r="19" spans="1:18" ht="18.75" customHeight="1">
      <c r="A19" s="51"/>
      <c r="B19" s="305" t="s">
        <v>106</v>
      </c>
      <c r="C19" s="305"/>
      <c r="D19" s="305"/>
      <c r="E19" s="305"/>
      <c r="F19" s="305"/>
      <c r="G19" s="305"/>
      <c r="H19" s="305"/>
      <c r="I19" s="66"/>
      <c r="J19" s="67"/>
      <c r="K19" s="67"/>
      <c r="L19" s="50"/>
      <c r="P19" s="68"/>
    </row>
    <row r="20" spans="1:18" ht="15.75">
      <c r="A20" s="51"/>
      <c r="D20" s="199" t="s">
        <v>9</v>
      </c>
      <c r="E20" s="199"/>
      <c r="F20" s="73">
        <v>0.03</v>
      </c>
      <c r="G20" s="73"/>
      <c r="H20" s="74"/>
      <c r="I20" s="75"/>
      <c r="J20" s="74"/>
      <c r="K20" s="74"/>
    </row>
    <row r="21" spans="1:18" ht="15.75">
      <c r="A21" s="51"/>
      <c r="D21" s="198" t="s">
        <v>10</v>
      </c>
      <c r="E21" s="198"/>
      <c r="F21" s="145">
        <f>F20*E14</f>
        <v>0.03</v>
      </c>
      <c r="G21" s="145"/>
      <c r="H21" s="74"/>
      <c r="I21" s="75"/>
      <c r="J21" s="74"/>
      <c r="K21" s="74"/>
    </row>
    <row r="22" spans="1:18" ht="15.75">
      <c r="A22" s="51"/>
      <c r="D22" s="272" t="s">
        <v>21</v>
      </c>
      <c r="E22" s="277"/>
      <c r="F22" s="76">
        <f>E12*E13*4*E14*F20</f>
        <v>59.4</v>
      </c>
      <c r="G22" s="145"/>
      <c r="H22" s="77"/>
      <c r="I22" s="78"/>
      <c r="J22" s="77"/>
      <c r="K22" s="77"/>
    </row>
    <row r="23" spans="1:18" ht="8.25" customHeight="1">
      <c r="A23" s="51"/>
      <c r="B23" s="79"/>
      <c r="C23" s="79"/>
      <c r="D23" s="79"/>
      <c r="E23" s="80"/>
      <c r="F23" s="79"/>
      <c r="G23" s="79"/>
      <c r="H23" s="77"/>
      <c r="I23" s="78"/>
      <c r="J23" s="77"/>
      <c r="K23" s="77"/>
    </row>
    <row r="24" spans="1:18" ht="16.5">
      <c r="A24" s="51"/>
      <c r="B24" s="276" t="s">
        <v>22</v>
      </c>
      <c r="C24" s="276"/>
      <c r="D24" s="276"/>
      <c r="E24" s="276"/>
      <c r="F24" s="276"/>
      <c r="G24" s="276"/>
      <c r="H24" s="276"/>
      <c r="I24" s="78"/>
      <c r="J24" s="77"/>
      <c r="K24" s="77"/>
    </row>
    <row r="25" spans="1:18" ht="15.75">
      <c r="A25" s="51"/>
      <c r="B25" s="275" t="s">
        <v>70</v>
      </c>
      <c r="C25" s="275"/>
      <c r="D25" s="275"/>
      <c r="E25" s="275"/>
      <c r="F25" s="275"/>
      <c r="G25" s="275"/>
      <c r="H25" s="275"/>
      <c r="I25" s="52"/>
      <c r="J25" s="6"/>
      <c r="K25" s="6"/>
      <c r="Q25" t="s">
        <v>23</v>
      </c>
      <c r="R25" t="s">
        <v>24</v>
      </c>
    </row>
    <row r="26" spans="1:18" ht="15.75">
      <c r="A26" s="51"/>
      <c r="B26" s="196"/>
      <c r="C26" s="196"/>
      <c r="D26" s="81" t="s">
        <v>25</v>
      </c>
      <c r="E26" s="82" t="s">
        <v>26</v>
      </c>
      <c r="F26" s="83" t="s">
        <v>27</v>
      </c>
      <c r="G26" s="82" t="s">
        <v>24</v>
      </c>
      <c r="H26" s="6"/>
      <c r="I26" s="52"/>
      <c r="J26" s="6"/>
      <c r="K26" s="6"/>
      <c r="Q26" t="e">
        <f>E12*E13*12*E16*#REF!</f>
        <v>#REF!</v>
      </c>
      <c r="R26" t="e">
        <f>E12*E13*13*E16*#REF!</f>
        <v>#REF!</v>
      </c>
    </row>
    <row r="27" spans="1:18">
      <c r="A27" s="51"/>
      <c r="B27" s="199" t="s">
        <v>9</v>
      </c>
      <c r="C27" s="199"/>
      <c r="D27" s="84">
        <v>0.02</v>
      </c>
      <c r="E27" s="84">
        <v>0.02</v>
      </c>
      <c r="F27" s="85">
        <v>0.02</v>
      </c>
      <c r="G27" s="84">
        <v>0.02</v>
      </c>
      <c r="H27" s="6"/>
      <c r="I27" s="52"/>
      <c r="J27" s="6"/>
      <c r="K27" s="6"/>
    </row>
    <row r="28" spans="1:18">
      <c r="A28" s="51"/>
      <c r="B28" s="198" t="s">
        <v>10</v>
      </c>
      <c r="C28" s="198"/>
      <c r="D28" s="142">
        <f>D27*E15</f>
        <v>0.02</v>
      </c>
      <c r="E28" s="142">
        <f>E27*E15</f>
        <v>0.02</v>
      </c>
      <c r="F28" s="143">
        <f>F27*E15</f>
        <v>0.02</v>
      </c>
      <c r="G28" s="142">
        <f>G27*E15</f>
        <v>0.02</v>
      </c>
      <c r="H28" s="6"/>
      <c r="I28" s="52"/>
      <c r="J28" s="6"/>
      <c r="K28" s="6"/>
    </row>
    <row r="29" spans="1:18" ht="15.75">
      <c r="A29" s="51"/>
      <c r="B29" s="273" t="s">
        <v>29</v>
      </c>
      <c r="C29" s="274"/>
      <c r="D29" s="76">
        <f>E12*E13*13*E15*D27</f>
        <v>128.69999999999999</v>
      </c>
      <c r="E29" s="76">
        <f>E12*E13*13*E15*E27</f>
        <v>128.69999999999999</v>
      </c>
      <c r="F29" s="76">
        <f>E12*E13*13*E15*F27</f>
        <v>128.69999999999999</v>
      </c>
      <c r="G29" s="76">
        <f>E12*E13*13*E15*G27</f>
        <v>128.69999999999999</v>
      </c>
      <c r="H29" s="6"/>
      <c r="I29" s="52"/>
      <c r="J29" s="6"/>
      <c r="K29" s="6"/>
    </row>
    <row r="30" spans="1:18">
      <c r="A30" s="51"/>
      <c r="B30" s="304" t="s">
        <v>108</v>
      </c>
      <c r="C30" s="304"/>
      <c r="D30" s="304"/>
      <c r="E30" s="304"/>
      <c r="F30" s="304"/>
      <c r="G30" s="304"/>
      <c r="H30" s="304"/>
      <c r="I30" s="52"/>
      <c r="J30" s="6"/>
      <c r="K30" s="6"/>
    </row>
    <row r="31" spans="1:18" ht="15.75">
      <c r="A31" s="51"/>
      <c r="B31" s="275"/>
      <c r="C31" s="275"/>
      <c r="D31" s="275"/>
      <c r="E31" s="275"/>
      <c r="F31" s="275"/>
      <c r="G31" s="275"/>
      <c r="H31" s="6"/>
      <c r="I31" s="52"/>
      <c r="J31" s="6"/>
      <c r="K31" s="6"/>
    </row>
    <row r="32" spans="1:18">
      <c r="A32" s="51"/>
      <c r="B32" s="6"/>
      <c r="C32" s="6"/>
      <c r="D32" s="93"/>
      <c r="E32" s="6"/>
      <c r="F32" s="7"/>
      <c r="G32" s="6"/>
      <c r="H32" s="6"/>
      <c r="I32" s="52"/>
      <c r="J32" s="6"/>
      <c r="K32" s="6"/>
      <c r="M32" s="198"/>
    </row>
    <row r="33" spans="1:22" ht="24" customHeight="1">
      <c r="A33" s="51"/>
      <c r="B33" s="297" t="s">
        <v>61</v>
      </c>
      <c r="C33" s="282"/>
      <c r="D33" s="282"/>
      <c r="E33" s="282"/>
      <c r="F33" s="289" t="s">
        <v>85</v>
      </c>
      <c r="G33" s="289"/>
      <c r="H33" s="16"/>
      <c r="I33" s="52"/>
      <c r="J33" s="6"/>
      <c r="K33" s="6"/>
      <c r="M33"/>
    </row>
    <row r="34" spans="1:22" ht="12.75" customHeight="1">
      <c r="A34" s="51"/>
      <c r="B34" s="33" t="s">
        <v>12</v>
      </c>
      <c r="C34" s="33" t="s">
        <v>13</v>
      </c>
      <c r="D34" s="33" t="s">
        <v>14</v>
      </c>
      <c r="E34" s="7"/>
      <c r="F34" s="284" t="s">
        <v>94</v>
      </c>
      <c r="G34" s="284"/>
      <c r="H34" s="284"/>
      <c r="I34" s="52"/>
      <c r="J34" s="6"/>
      <c r="K34" s="6"/>
      <c r="L34"/>
      <c r="M34"/>
    </row>
    <row r="35" spans="1:22" ht="12.95" customHeight="1">
      <c r="A35" s="51"/>
      <c r="B35" s="94">
        <v>1.1000000000000001</v>
      </c>
      <c r="C35" s="94" t="s">
        <v>15</v>
      </c>
      <c r="D35" s="95">
        <v>2</v>
      </c>
      <c r="E35" s="7"/>
      <c r="F35" s="284"/>
      <c r="G35" s="284"/>
      <c r="H35" s="284"/>
      <c r="I35" s="52"/>
      <c r="J35" s="6"/>
      <c r="K35" s="6"/>
      <c r="L35"/>
      <c r="M35"/>
    </row>
    <row r="36" spans="1:22" ht="12.95" customHeight="1">
      <c r="A36" s="51"/>
      <c r="B36" s="94">
        <v>1.075</v>
      </c>
      <c r="C36" s="94">
        <v>1.0999000000000001</v>
      </c>
      <c r="D36" s="95">
        <v>1.75</v>
      </c>
      <c r="E36" s="7"/>
      <c r="F36" s="284"/>
      <c r="G36" s="284"/>
      <c r="H36" s="284"/>
      <c r="I36" s="52"/>
      <c r="J36" s="6"/>
      <c r="K36" s="6"/>
      <c r="L36"/>
      <c r="M36"/>
    </row>
    <row r="37" spans="1:22" ht="12.95" customHeight="1">
      <c r="A37" s="51"/>
      <c r="B37" s="94">
        <v>1.05</v>
      </c>
      <c r="C37" s="94">
        <v>1.0749</v>
      </c>
      <c r="D37" s="95">
        <v>1.5</v>
      </c>
      <c r="E37" s="7"/>
      <c r="F37" s="284"/>
      <c r="G37" s="284"/>
      <c r="H37" s="284"/>
      <c r="I37" s="52"/>
      <c r="J37" s="6"/>
      <c r="K37" s="6"/>
      <c r="L37"/>
      <c r="M37"/>
    </row>
    <row r="38" spans="1:22" ht="12.95" customHeight="1">
      <c r="A38" s="51"/>
      <c r="B38" s="94">
        <v>1.0249999999999999</v>
      </c>
      <c r="C38" s="94">
        <v>1.0499000000000001</v>
      </c>
      <c r="D38" s="95">
        <v>1.25</v>
      </c>
      <c r="E38" s="7"/>
      <c r="F38" s="284"/>
      <c r="G38" s="284"/>
      <c r="H38" s="284"/>
      <c r="I38" s="52"/>
      <c r="J38" s="6"/>
      <c r="K38" s="6"/>
      <c r="L38"/>
      <c r="M38"/>
    </row>
    <row r="39" spans="1:22" ht="12.95" customHeight="1">
      <c r="A39" s="51"/>
      <c r="B39" s="96">
        <v>1</v>
      </c>
      <c r="C39" s="96">
        <v>1.0248999999999999</v>
      </c>
      <c r="D39" s="97">
        <v>1</v>
      </c>
      <c r="E39" s="7"/>
      <c r="F39" s="284"/>
      <c r="G39" s="284"/>
      <c r="H39" s="284"/>
      <c r="I39" s="52"/>
      <c r="J39" s="6"/>
      <c r="K39" s="6"/>
      <c r="M39"/>
    </row>
    <row r="40" spans="1:22" ht="12.75" customHeight="1">
      <c r="A40" s="51"/>
      <c r="B40" s="94">
        <v>0.98</v>
      </c>
      <c r="C40" s="94">
        <v>0.99990000000000001</v>
      </c>
      <c r="D40" s="95">
        <v>0.75</v>
      </c>
      <c r="E40" s="7"/>
      <c r="F40" s="284"/>
      <c r="G40" s="284"/>
      <c r="H40" s="284"/>
      <c r="I40" s="52"/>
      <c r="J40" s="6"/>
      <c r="K40" s="6"/>
      <c r="M40"/>
      <c r="V40" s="201"/>
    </row>
    <row r="41" spans="1:22" ht="12.75" customHeight="1">
      <c r="A41" s="51"/>
      <c r="B41" s="152"/>
      <c r="C41" s="152"/>
      <c r="D41" s="153"/>
      <c r="E41" s="7"/>
      <c r="F41" s="284"/>
      <c r="G41" s="284"/>
      <c r="H41" s="284"/>
      <c r="I41" s="52"/>
      <c r="J41" s="6"/>
      <c r="K41" s="6"/>
      <c r="M41"/>
    </row>
    <row r="42" spans="1:22" ht="12.95" customHeight="1">
      <c r="A42" s="51"/>
      <c r="B42" s="6"/>
      <c r="C42" s="6"/>
      <c r="D42" s="6"/>
      <c r="E42" s="6"/>
      <c r="F42" s="284"/>
      <c r="G42" s="284"/>
      <c r="H42" s="284"/>
      <c r="I42" s="52"/>
      <c r="J42" s="6"/>
      <c r="K42" s="6"/>
    </row>
    <row r="43" spans="1:22" s="44" customFormat="1" ht="15" customHeight="1">
      <c r="A43" s="51"/>
      <c r="B43" s="194"/>
      <c r="C43" s="194"/>
      <c r="D43" s="194"/>
      <c r="E43" s="194"/>
      <c r="F43" s="284"/>
      <c r="G43" s="284"/>
      <c r="H43" s="284"/>
      <c r="I43" s="99"/>
      <c r="J43" s="194"/>
      <c r="K43" s="194"/>
      <c r="N43"/>
      <c r="O43"/>
      <c r="P43"/>
      <c r="Q43"/>
      <c r="R43"/>
    </row>
    <row r="44" spans="1:22" s="44" customFormat="1" ht="12.95" customHeight="1">
      <c r="A44" s="51"/>
      <c r="B44" s="194"/>
      <c r="C44" s="194"/>
      <c r="D44" s="194"/>
      <c r="E44" s="194"/>
      <c r="F44" s="215"/>
      <c r="G44" s="215"/>
      <c r="H44" s="215"/>
      <c r="I44" s="99"/>
      <c r="J44" s="194"/>
      <c r="K44" s="194"/>
      <c r="N44"/>
      <c r="O44"/>
      <c r="P44"/>
      <c r="Q44"/>
      <c r="R44"/>
    </row>
    <row r="45" spans="1:22" s="44" customFormat="1" ht="8.25" customHeight="1">
      <c r="A45" s="51"/>
      <c r="B45" s="6"/>
      <c r="C45" s="6"/>
      <c r="D45" s="6"/>
      <c r="E45" s="6"/>
      <c r="F45" s="7"/>
      <c r="G45" s="6"/>
      <c r="H45" s="6"/>
      <c r="I45" s="52"/>
      <c r="J45" s="6"/>
      <c r="K45" s="6"/>
      <c r="N45"/>
      <c r="O45"/>
      <c r="P45"/>
      <c r="Q45"/>
      <c r="R45"/>
    </row>
    <row r="46" spans="1:22" s="44" customFormat="1" ht="12.75" customHeight="1">
      <c r="A46" s="51"/>
      <c r="B46" s="270" t="s">
        <v>97</v>
      </c>
      <c r="C46" s="270"/>
      <c r="D46" s="270"/>
      <c r="E46" s="270"/>
      <c r="F46" s="270"/>
      <c r="G46" s="270"/>
      <c r="H46" s="270"/>
      <c r="I46" s="52"/>
      <c r="J46" s="6"/>
      <c r="K46" s="6"/>
      <c r="N46"/>
      <c r="O46"/>
      <c r="P46"/>
      <c r="Q46"/>
      <c r="R46"/>
    </row>
    <row r="47" spans="1:22" s="44" customFormat="1" ht="27" customHeight="1" thickBot="1">
      <c r="A47" s="101"/>
      <c r="B47" s="271"/>
      <c r="C47" s="271"/>
      <c r="D47" s="271"/>
      <c r="E47" s="271"/>
      <c r="F47" s="271"/>
      <c r="G47" s="271"/>
      <c r="H47" s="271"/>
      <c r="I47" s="102"/>
      <c r="J47" s="6"/>
      <c r="K47" s="6"/>
      <c r="N47"/>
      <c r="O47"/>
      <c r="P47"/>
      <c r="Q47"/>
      <c r="R47"/>
    </row>
    <row r="49" spans="1:18" s="44" customFormat="1">
      <c r="A49"/>
      <c r="F49" s="197"/>
      <c r="G49" s="197"/>
      <c r="H49" s="197"/>
      <c r="N49"/>
      <c r="O49"/>
      <c r="P49"/>
      <c r="Q49"/>
      <c r="R49"/>
    </row>
    <row r="50" spans="1:18" s="44" customFormat="1" ht="15" customHeight="1">
      <c r="A50"/>
      <c r="B50" s="197"/>
      <c r="C50" s="197"/>
      <c r="D50" s="197"/>
      <c r="E50" s="197"/>
      <c r="F50" s="197"/>
      <c r="G50" s="197"/>
      <c r="H50" s="197"/>
      <c r="N50"/>
      <c r="O50"/>
      <c r="P50"/>
      <c r="Q50"/>
      <c r="R50"/>
    </row>
  </sheetData>
  <sheetProtection password="CC36" sheet="1" objects="1" scenarios="1" selectLockedCells="1"/>
  <protectedRanges>
    <protectedRange sqref="E12:E15" name="Range1"/>
  </protectedRanges>
  <mergeCells count="16">
    <mergeCell ref="B25:H25"/>
    <mergeCell ref="B5:H5"/>
    <mergeCell ref="E6:H6"/>
    <mergeCell ref="E9:H9"/>
    <mergeCell ref="E10:I10"/>
    <mergeCell ref="B18:H18"/>
    <mergeCell ref="B19:H19"/>
    <mergeCell ref="D22:E22"/>
    <mergeCell ref="B24:H24"/>
    <mergeCell ref="B29:C29"/>
    <mergeCell ref="B31:G31"/>
    <mergeCell ref="B33:E33"/>
    <mergeCell ref="B46:H47"/>
    <mergeCell ref="B30:H30"/>
    <mergeCell ref="F33:G33"/>
    <mergeCell ref="F34:H43"/>
  </mergeCells>
  <dataValidations count="2">
    <dataValidation type="list" allowBlank="1" showInputMessage="1" showErrorMessage="1" sqref="E14">
      <formula1>$N$1:$N$7</formula1>
    </dataValidation>
    <dataValidation type="list" allowBlank="1" showInputMessage="1" showErrorMessage="1" sqref="E15">
      <formula1>$L$13:$L$15</formula1>
    </dataValidation>
  </dataValidations>
  <printOptions horizontalCentered="1" verticalCentered="1"/>
  <pageMargins left="0" right="0" top="0" bottom="0"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8"/>
  <sheetViews>
    <sheetView showGridLines="0" zoomScaleNormal="100" workbookViewId="0">
      <selection activeCell="E18" sqref="E18"/>
    </sheetView>
  </sheetViews>
  <sheetFormatPr defaultRowHeight="15"/>
  <cols>
    <col min="1" max="1" width="1.85546875" customWidth="1"/>
    <col min="2" max="2" width="11" style="44" customWidth="1"/>
    <col min="3" max="3" width="14.28515625" style="44" customWidth="1"/>
    <col min="4" max="4" width="16" style="44" customWidth="1"/>
    <col min="5" max="5" width="16.85546875" style="45" customWidth="1"/>
    <col min="6" max="6" width="14.85546875" style="44" customWidth="1"/>
    <col min="7" max="7" width="15.140625" style="44" customWidth="1"/>
    <col min="8" max="8" width="10.5703125" style="44" bestFit="1" customWidth="1"/>
    <col min="9" max="9" width="9.42578125" style="44" customWidth="1"/>
    <col min="10" max="10" width="1.85546875" customWidth="1"/>
    <col min="11" max="11" width="9.140625" hidden="1" customWidth="1"/>
    <col min="12" max="12" width="7.5703125" hidden="1" customWidth="1"/>
    <col min="13" max="13" width="9.140625" customWidth="1"/>
  </cols>
  <sheetData>
    <row r="1" spans="1:10" ht="15.75" thickTop="1">
      <c r="A1" s="1"/>
      <c r="B1" s="2"/>
      <c r="C1" s="2"/>
      <c r="D1" s="2"/>
      <c r="E1" s="3"/>
      <c r="F1" s="2"/>
      <c r="G1" s="2"/>
      <c r="H1" s="2"/>
      <c r="I1" s="2"/>
      <c r="J1" s="4"/>
    </row>
    <row r="2" spans="1:10">
      <c r="A2" s="5"/>
      <c r="B2" s="6"/>
      <c r="C2" s="6"/>
      <c r="D2" s="6"/>
      <c r="E2" s="7"/>
      <c r="F2" s="6"/>
      <c r="G2" s="6"/>
      <c r="H2" s="6"/>
      <c r="I2" s="6"/>
      <c r="J2" s="8"/>
    </row>
    <row r="3" spans="1:10">
      <c r="A3" s="5"/>
      <c r="B3" s="6"/>
      <c r="C3" s="6"/>
      <c r="D3" s="6"/>
      <c r="E3" s="7"/>
      <c r="F3" s="6"/>
      <c r="G3" s="6"/>
      <c r="H3" s="6"/>
      <c r="I3" s="6"/>
      <c r="J3" s="8"/>
    </row>
    <row r="4" spans="1:10">
      <c r="A4" s="5"/>
      <c r="B4" s="6"/>
      <c r="C4" s="6"/>
      <c r="D4" s="6"/>
      <c r="E4" s="7"/>
      <c r="F4" s="6"/>
      <c r="G4" s="6"/>
      <c r="H4" s="6"/>
      <c r="I4" s="6"/>
      <c r="J4" s="8"/>
    </row>
    <row r="5" spans="1:10">
      <c r="A5" s="5"/>
      <c r="B5" s="6"/>
      <c r="C5" s="6"/>
      <c r="D5" s="6"/>
      <c r="E5" s="7"/>
      <c r="F5" s="6"/>
      <c r="G5" s="6"/>
      <c r="H5" s="6"/>
      <c r="I5" s="6"/>
      <c r="J5" s="8"/>
    </row>
    <row r="6" spans="1:10">
      <c r="A6" s="5"/>
      <c r="B6" s="6"/>
      <c r="C6" s="6"/>
      <c r="D6" s="6"/>
      <c r="E6" s="7"/>
      <c r="F6" s="6"/>
      <c r="G6" s="6"/>
      <c r="H6" s="6"/>
      <c r="I6" s="6"/>
      <c r="J6" s="8"/>
    </row>
    <row r="7" spans="1:10">
      <c r="A7" s="5"/>
      <c r="B7" s="6"/>
      <c r="C7" s="6"/>
      <c r="D7" s="6"/>
      <c r="E7" s="7"/>
      <c r="F7" s="6"/>
      <c r="G7" s="6"/>
      <c r="H7" s="6"/>
      <c r="I7" s="6"/>
      <c r="J7" s="8"/>
    </row>
    <row r="8" spans="1:10" ht="23.25">
      <c r="A8" s="5"/>
      <c r="B8" s="266" t="s">
        <v>90</v>
      </c>
      <c r="C8" s="266"/>
      <c r="D8" s="266"/>
      <c r="E8" s="266"/>
      <c r="F8" s="266"/>
      <c r="G8" s="266"/>
      <c r="H8" s="266"/>
      <c r="I8" s="266"/>
      <c r="J8" s="8"/>
    </row>
    <row r="9" spans="1:10" ht="3.75" customHeight="1" thickBot="1">
      <c r="A9" s="9"/>
      <c r="B9" s="267"/>
      <c r="C9" s="267"/>
      <c r="D9" s="267"/>
      <c r="E9" s="267"/>
      <c r="F9" s="267"/>
      <c r="G9" s="267"/>
      <c r="H9" s="267"/>
      <c r="I9" s="267"/>
      <c r="J9" s="10"/>
    </row>
    <row r="10" spans="1:10" ht="15.75" thickTop="1">
      <c r="A10" s="5"/>
      <c r="B10" s="6"/>
      <c r="C10" s="6"/>
      <c r="D10" s="6"/>
      <c r="E10" s="7"/>
      <c r="F10" s="6"/>
      <c r="G10" s="6"/>
      <c r="H10" s="6"/>
      <c r="I10" s="6"/>
      <c r="J10" s="8"/>
    </row>
    <row r="11" spans="1:10" ht="20.25">
      <c r="A11" s="5"/>
      <c r="B11" s="6"/>
      <c r="C11" s="11" t="s">
        <v>0</v>
      </c>
      <c r="D11" s="12"/>
      <c r="E11" s="13" t="s">
        <v>30</v>
      </c>
      <c r="F11" s="6"/>
      <c r="G11" s="6"/>
      <c r="H11" s="6"/>
      <c r="I11" s="6"/>
      <c r="J11" s="8"/>
    </row>
    <row r="12" spans="1:10">
      <c r="A12" s="5"/>
      <c r="B12" s="6"/>
      <c r="C12" s="14" t="s">
        <v>1</v>
      </c>
      <c r="D12" s="6"/>
      <c r="E12" s="15">
        <v>0.05</v>
      </c>
      <c r="F12" s="6"/>
      <c r="G12" s="6"/>
      <c r="H12" s="6"/>
      <c r="I12" s="6"/>
      <c r="J12" s="8"/>
    </row>
    <row r="13" spans="1:10">
      <c r="A13" s="5"/>
      <c r="B13" s="6"/>
      <c r="C13" s="14" t="s">
        <v>2</v>
      </c>
      <c r="D13" s="6"/>
      <c r="E13" s="16" t="s">
        <v>3</v>
      </c>
      <c r="F13" s="6"/>
      <c r="G13" s="6"/>
      <c r="H13" s="6"/>
      <c r="I13" s="6"/>
      <c r="J13" s="8"/>
    </row>
    <row r="14" spans="1:10">
      <c r="A14" s="5"/>
      <c r="B14" s="6"/>
      <c r="C14" s="14" t="s">
        <v>4</v>
      </c>
      <c r="D14" s="6"/>
      <c r="E14" s="299" t="s">
        <v>106</v>
      </c>
      <c r="F14" s="299"/>
      <c r="G14" s="299"/>
      <c r="H14" s="6"/>
      <c r="I14" s="6"/>
      <c r="J14" s="8"/>
    </row>
    <row r="15" spans="1:10">
      <c r="A15" s="5"/>
      <c r="B15" s="6"/>
      <c r="C15" s="14"/>
      <c r="D15" s="6"/>
      <c r="E15" s="299"/>
      <c r="F15" s="299"/>
      <c r="G15" s="299"/>
      <c r="H15" s="6"/>
      <c r="I15" s="6"/>
      <c r="J15" s="8"/>
    </row>
    <row r="16" spans="1:10">
      <c r="A16" s="5"/>
      <c r="B16" s="6"/>
      <c r="C16" s="14"/>
      <c r="D16" s="6"/>
      <c r="E16" s="175"/>
      <c r="F16" s="175"/>
      <c r="G16" s="175"/>
      <c r="H16" s="6"/>
      <c r="I16" s="6"/>
      <c r="J16" s="8"/>
    </row>
    <row r="17" spans="1:12" ht="15.75" thickBot="1">
      <c r="A17" s="5"/>
      <c r="B17" s="6"/>
      <c r="C17" s="6"/>
      <c r="D17" s="6"/>
      <c r="E17" s="7"/>
      <c r="F17" s="6"/>
      <c r="G17" s="6"/>
      <c r="H17" s="6"/>
      <c r="I17" s="6"/>
      <c r="J17" s="8"/>
    </row>
    <row r="18" spans="1:12" ht="21" thickBot="1">
      <c r="A18" s="5"/>
      <c r="B18" s="6"/>
      <c r="C18" s="14" t="s">
        <v>5</v>
      </c>
      <c r="D18" s="6"/>
      <c r="E18" s="127">
        <v>10.5</v>
      </c>
      <c r="F18" s="6"/>
      <c r="G18" s="6"/>
      <c r="H18" s="6"/>
      <c r="I18" s="6"/>
      <c r="J18" s="8"/>
      <c r="L18" s="17">
        <v>0</v>
      </c>
    </row>
    <row r="19" spans="1:12" ht="21" thickBot="1">
      <c r="A19" s="5"/>
      <c r="B19" s="6"/>
      <c r="C19" s="14" t="s">
        <v>6</v>
      </c>
      <c r="D19" s="6"/>
      <c r="E19" s="128">
        <v>40</v>
      </c>
      <c r="F19" s="6"/>
      <c r="G19" s="6"/>
      <c r="H19" s="6"/>
      <c r="I19" s="6"/>
      <c r="J19" s="8"/>
      <c r="L19" s="17">
        <v>0.75</v>
      </c>
    </row>
    <row r="20" spans="1:12" ht="21" thickBot="1">
      <c r="A20" s="5"/>
      <c r="B20" s="6"/>
      <c r="C20" s="14" t="s">
        <v>55</v>
      </c>
      <c r="D20" s="6"/>
      <c r="E20" s="129">
        <v>1.75</v>
      </c>
      <c r="F20" s="6"/>
      <c r="G20" s="6"/>
      <c r="H20" s="6"/>
      <c r="I20" s="6"/>
      <c r="J20" s="8"/>
      <c r="L20" s="17">
        <v>1</v>
      </c>
    </row>
    <row r="21" spans="1:12">
      <c r="A21" s="5"/>
      <c r="B21" s="6"/>
      <c r="C21" s="6"/>
      <c r="D21" s="6"/>
      <c r="E21" s="7"/>
      <c r="F21" s="6"/>
      <c r="G21" s="6"/>
      <c r="H21" s="6"/>
      <c r="I21" s="6"/>
      <c r="J21" s="8"/>
      <c r="L21" s="17">
        <v>1.25</v>
      </c>
    </row>
    <row r="22" spans="1:12" ht="37.5" customHeight="1">
      <c r="A22" s="18"/>
      <c r="B22" s="227"/>
      <c r="C22" s="300" t="s">
        <v>8</v>
      </c>
      <c r="D22" s="300"/>
      <c r="E22" s="300"/>
      <c r="F22" s="300"/>
      <c r="G22" s="300"/>
      <c r="H22" s="228"/>
      <c r="I22" s="228"/>
      <c r="J22" s="8"/>
      <c r="L22" s="17">
        <v>1.5</v>
      </c>
    </row>
    <row r="23" spans="1:12" s="23" customFormat="1" ht="15.75">
      <c r="A23" s="18"/>
      <c r="B23" s="275" t="s">
        <v>106</v>
      </c>
      <c r="C23" s="275"/>
      <c r="D23" s="275"/>
      <c r="E23" s="275"/>
      <c r="F23" s="275"/>
      <c r="G23" s="275"/>
      <c r="H23" s="275"/>
      <c r="I23" s="275"/>
      <c r="J23" s="22"/>
      <c r="L23" s="24">
        <v>1.75</v>
      </c>
    </row>
    <row r="24" spans="1:12" s="23" customFormat="1" ht="6" customHeight="1">
      <c r="A24" s="18"/>
      <c r="B24" s="20"/>
      <c r="C24" s="20"/>
      <c r="D24" s="223"/>
      <c r="E24" s="20"/>
      <c r="F24" s="223"/>
      <c r="G24" s="223"/>
      <c r="H24" s="20"/>
      <c r="I24" s="20"/>
      <c r="J24" s="22"/>
      <c r="L24" s="24">
        <v>2</v>
      </c>
    </row>
    <row r="25" spans="1:12" s="23" customFormat="1" ht="16.5" customHeight="1">
      <c r="A25" s="25"/>
      <c r="B25" s="219"/>
      <c r="C25" s="219"/>
      <c r="D25" s="301" t="s">
        <v>9</v>
      </c>
      <c r="E25" s="301"/>
      <c r="F25" s="27">
        <v>0.05</v>
      </c>
      <c r="G25" s="27"/>
      <c r="H25" s="14"/>
      <c r="I25" s="14"/>
      <c r="J25" s="22"/>
      <c r="L25"/>
    </row>
    <row r="26" spans="1:12" s="23" customFormat="1" ht="16.5" customHeight="1">
      <c r="A26" s="25"/>
      <c r="B26" s="219"/>
      <c r="C26" s="219"/>
      <c r="D26" s="301" t="s">
        <v>10</v>
      </c>
      <c r="E26" s="301"/>
      <c r="F26" s="146">
        <f>F25*E20</f>
        <v>8.7500000000000008E-2</v>
      </c>
      <c r="G26" s="146"/>
      <c r="H26" s="14"/>
      <c r="I26" s="14"/>
      <c r="J26" s="22"/>
      <c r="L26"/>
    </row>
    <row r="27" spans="1:12" s="30" customFormat="1" ht="23.25" customHeight="1">
      <c r="A27" s="5"/>
      <c r="B27" s="219"/>
      <c r="C27" s="219"/>
      <c r="D27" s="301" t="s">
        <v>11</v>
      </c>
      <c r="E27" s="302"/>
      <c r="F27" s="28">
        <f>F25*E18*E19*E20*4</f>
        <v>147</v>
      </c>
      <c r="G27" s="146"/>
      <c r="H27" s="6"/>
      <c r="I27" s="6"/>
      <c r="J27" s="29"/>
      <c r="L27"/>
    </row>
    <row r="28" spans="1:12" ht="36" customHeight="1">
      <c r="A28" s="5"/>
      <c r="B28" s="278" t="s">
        <v>92</v>
      </c>
      <c r="C28" s="278"/>
      <c r="D28" s="278"/>
      <c r="E28" s="278"/>
      <c r="F28" s="278"/>
      <c r="G28" s="278"/>
      <c r="H28" s="278"/>
      <c r="I28" s="278"/>
      <c r="J28" s="8"/>
    </row>
    <row r="29" spans="1:12" ht="24" customHeight="1">
      <c r="A29" s="5"/>
      <c r="B29" s="278"/>
      <c r="C29" s="278"/>
      <c r="D29" s="278"/>
      <c r="E29" s="278"/>
      <c r="F29" s="278"/>
      <c r="G29" s="278"/>
      <c r="H29" s="278"/>
      <c r="I29" s="278"/>
      <c r="J29" s="8"/>
    </row>
    <row r="30" spans="1:12" ht="24" customHeight="1">
      <c r="A30" s="5"/>
      <c r="C30" s="173" t="s">
        <v>54</v>
      </c>
      <c r="D30" s="45"/>
      <c r="E30" s="169"/>
      <c r="F30" s="6"/>
      <c r="H30" s="6"/>
      <c r="I30" s="6"/>
      <c r="J30" s="8"/>
    </row>
    <row r="31" spans="1:12" ht="24" customHeight="1">
      <c r="A31" s="5"/>
      <c r="B31" s="177"/>
      <c r="C31" s="178">
        <f>E18</f>
        <v>10.5</v>
      </c>
      <c r="D31" s="171" t="s">
        <v>53</v>
      </c>
      <c r="E31" s="172" t="s">
        <v>52</v>
      </c>
      <c r="F31" s="174">
        <f>((E18*E19*4+F27)/(E19*4))</f>
        <v>11.418749999999999</v>
      </c>
      <c r="G31" s="180" t="s">
        <v>53</v>
      </c>
      <c r="H31" s="6"/>
      <c r="I31" s="6"/>
      <c r="J31" s="8"/>
    </row>
    <row r="32" spans="1:12" ht="18" customHeight="1">
      <c r="A32" s="5"/>
      <c r="B32" s="6"/>
      <c r="C32" s="6"/>
      <c r="D32" s="7"/>
      <c r="E32" s="6"/>
      <c r="F32" s="6"/>
      <c r="G32" s="6"/>
      <c r="H32" s="6"/>
      <c r="I32" s="6"/>
      <c r="J32" s="8"/>
    </row>
    <row r="33" spans="1:10" ht="21" customHeight="1">
      <c r="A33" s="5"/>
      <c r="B33" s="6"/>
      <c r="C33" s="176"/>
      <c r="D33" s="176" t="s">
        <v>49</v>
      </c>
      <c r="E33" s="31"/>
      <c r="F33" s="31"/>
      <c r="G33" s="6"/>
      <c r="H33" s="6"/>
      <c r="I33" s="6"/>
      <c r="J33" s="8"/>
    </row>
    <row r="34" spans="1:10">
      <c r="A34" s="5"/>
      <c r="B34" s="6"/>
      <c r="C34" s="32"/>
      <c r="D34" s="33" t="s">
        <v>12</v>
      </c>
      <c r="E34" s="34" t="s">
        <v>13</v>
      </c>
      <c r="F34" s="33" t="s">
        <v>14</v>
      </c>
      <c r="G34" s="6"/>
      <c r="H34" s="6"/>
      <c r="I34" s="6"/>
      <c r="J34" s="8"/>
    </row>
    <row r="35" spans="1:10">
      <c r="A35" s="5"/>
      <c r="B35" s="6"/>
      <c r="C35" s="35"/>
      <c r="D35" s="184">
        <v>1.1000000000000001</v>
      </c>
      <c r="E35" s="185" t="s">
        <v>15</v>
      </c>
      <c r="F35" s="186">
        <v>2</v>
      </c>
      <c r="G35" s="6"/>
      <c r="H35" s="6"/>
      <c r="I35" s="6"/>
      <c r="J35" s="8"/>
    </row>
    <row r="36" spans="1:10">
      <c r="A36" s="5"/>
      <c r="B36" s="6"/>
      <c r="C36" s="35"/>
      <c r="D36" s="184">
        <v>1.075</v>
      </c>
      <c r="E36" s="185">
        <v>1.0999000000000001</v>
      </c>
      <c r="F36" s="186">
        <v>1.75</v>
      </c>
      <c r="G36" s="6"/>
      <c r="H36" s="6"/>
      <c r="I36" s="6"/>
      <c r="J36" s="8"/>
    </row>
    <row r="37" spans="1:10">
      <c r="A37" s="5"/>
      <c r="B37" s="6"/>
      <c r="C37" s="35"/>
      <c r="D37" s="184">
        <v>1.05</v>
      </c>
      <c r="E37" s="185">
        <v>1.0749</v>
      </c>
      <c r="F37" s="186">
        <v>1.5</v>
      </c>
      <c r="G37" s="6"/>
      <c r="H37" s="6"/>
      <c r="I37" s="6"/>
      <c r="J37" s="8"/>
    </row>
    <row r="38" spans="1:10">
      <c r="A38" s="5"/>
      <c r="B38" s="6"/>
      <c r="C38" s="35"/>
      <c r="D38" s="184">
        <v>1.0249999999999999</v>
      </c>
      <c r="E38" s="185">
        <v>1.0499000000000001</v>
      </c>
      <c r="F38" s="186">
        <v>1.25</v>
      </c>
      <c r="G38" s="6"/>
      <c r="H38" s="39"/>
      <c r="I38" s="39"/>
      <c r="J38" s="8"/>
    </row>
    <row r="39" spans="1:10">
      <c r="A39" s="5"/>
      <c r="B39" s="6"/>
      <c r="C39" s="40"/>
      <c r="D39" s="187">
        <v>1</v>
      </c>
      <c r="E39" s="188">
        <v>1.0248999999999999</v>
      </c>
      <c r="F39" s="189">
        <v>1</v>
      </c>
      <c r="G39" s="6"/>
      <c r="H39" s="39"/>
      <c r="I39" s="39"/>
      <c r="J39" s="8"/>
    </row>
    <row r="40" spans="1:10">
      <c r="A40" s="5"/>
      <c r="B40" s="6"/>
      <c r="C40" s="35"/>
      <c r="D40" s="184">
        <v>0.98</v>
      </c>
      <c r="E40" s="185">
        <v>0.99990000000000001</v>
      </c>
      <c r="F40" s="186">
        <v>0.75</v>
      </c>
      <c r="G40" s="6"/>
      <c r="H40" s="39"/>
      <c r="I40" s="39"/>
      <c r="J40" s="8"/>
    </row>
    <row r="41" spans="1:10">
      <c r="A41" s="5"/>
      <c r="B41" s="6"/>
      <c r="C41" s="6"/>
      <c r="D41" s="6"/>
      <c r="E41" s="7"/>
      <c r="F41" s="6"/>
      <c r="G41" s="6"/>
      <c r="H41" s="39"/>
      <c r="I41" s="39"/>
      <c r="J41" s="8"/>
    </row>
    <row r="42" spans="1:10" ht="32.25" customHeight="1">
      <c r="A42" s="5"/>
      <c r="B42" s="6"/>
      <c r="C42" s="6"/>
      <c r="D42" s="6"/>
      <c r="E42" s="7"/>
      <c r="F42" s="6"/>
      <c r="G42" s="6"/>
      <c r="H42" s="39"/>
      <c r="I42" s="39"/>
      <c r="J42" s="8"/>
    </row>
    <row r="43" spans="1:10" ht="18" customHeight="1">
      <c r="A43" s="5"/>
      <c r="B43" s="262" t="s">
        <v>97</v>
      </c>
      <c r="C43" s="262"/>
      <c r="D43" s="262"/>
      <c r="E43" s="262"/>
      <c r="F43" s="262"/>
      <c r="G43" s="262"/>
      <c r="H43" s="262"/>
      <c r="I43" s="262"/>
      <c r="J43" s="8"/>
    </row>
    <row r="44" spans="1:10" ht="18" customHeight="1">
      <c r="A44" s="5"/>
      <c r="B44" s="262"/>
      <c r="C44" s="262"/>
      <c r="D44" s="262"/>
      <c r="E44" s="262"/>
      <c r="F44" s="262"/>
      <c r="G44" s="262"/>
      <c r="H44" s="262"/>
      <c r="I44" s="262"/>
      <c r="J44" s="8"/>
    </row>
    <row r="45" spans="1:10">
      <c r="A45" s="5"/>
      <c r="B45" s="262"/>
      <c r="C45" s="262"/>
      <c r="D45" s="262"/>
      <c r="E45" s="262"/>
      <c r="F45" s="262"/>
      <c r="G45" s="262"/>
      <c r="H45" s="262"/>
      <c r="I45" s="262"/>
      <c r="J45" s="8"/>
    </row>
    <row r="46" spans="1:10" ht="18" customHeight="1">
      <c r="A46" s="5"/>
      <c r="B46" s="262"/>
      <c r="C46" s="262"/>
      <c r="D46" s="262"/>
      <c r="E46" s="262"/>
      <c r="F46" s="262"/>
      <c r="G46" s="262"/>
      <c r="H46" s="262"/>
      <c r="I46" s="262"/>
      <c r="J46" s="8"/>
    </row>
    <row r="47" spans="1:10" ht="18" customHeight="1" thickBot="1">
      <c r="A47" s="9"/>
      <c r="B47" s="263"/>
      <c r="C47" s="263"/>
      <c r="D47" s="263"/>
      <c r="E47" s="263"/>
      <c r="F47" s="263"/>
      <c r="G47" s="263"/>
      <c r="H47" s="263"/>
      <c r="I47" s="263"/>
      <c r="J47" s="10"/>
    </row>
    <row r="48" spans="1:10" ht="16.5" customHeight="1" thickTop="1"/>
  </sheetData>
  <sheetProtection password="CC36" sheet="1" objects="1" scenarios="1" selectLockedCells="1"/>
  <protectedRanges>
    <protectedRange sqref="E18:E20" name="Range3"/>
    <protectedRange sqref="E18:E20" name="Range1"/>
    <protectedRange sqref="E18:E20" name="Range2"/>
  </protectedRanges>
  <mergeCells count="10">
    <mergeCell ref="B43:I47"/>
    <mergeCell ref="B8:I8"/>
    <mergeCell ref="B9:I9"/>
    <mergeCell ref="E14:G15"/>
    <mergeCell ref="C22:G22"/>
    <mergeCell ref="B23:I23"/>
    <mergeCell ref="D25:E25"/>
    <mergeCell ref="D26:E26"/>
    <mergeCell ref="D27:E27"/>
    <mergeCell ref="B28:I29"/>
  </mergeCells>
  <dataValidations count="1">
    <dataValidation type="list" showInputMessage="1" showErrorMessage="1" sqref="E20">
      <formula1>$L$18:$L$24</formula1>
    </dataValidation>
  </dataValidations>
  <printOptions horizontalCentered="1" verticalCentered="1"/>
  <pageMargins left="0" right="0" top="0.25" bottom="0.25" header="0.3" footer="0.3"/>
  <pageSetup scale="92"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9"/>
  <sheetViews>
    <sheetView showGridLines="0" zoomScaleNormal="100" workbookViewId="0">
      <selection sqref="A1:XFD1048576"/>
    </sheetView>
  </sheetViews>
  <sheetFormatPr defaultRowHeight="15"/>
  <cols>
    <col min="1" max="1" width="1.85546875" customWidth="1"/>
    <col min="2" max="2" width="11" style="44" customWidth="1"/>
    <col min="3" max="3" width="14.28515625" style="44" customWidth="1"/>
    <col min="4" max="4" width="16" style="44" customWidth="1"/>
    <col min="5" max="5" width="15.7109375" style="45" customWidth="1"/>
    <col min="6" max="6" width="14.85546875" style="44" customWidth="1"/>
    <col min="7" max="7" width="15.140625" style="44" customWidth="1"/>
    <col min="8" max="8" width="6.85546875" style="44" customWidth="1"/>
    <col min="9" max="9" width="5.85546875" style="44" customWidth="1"/>
    <col min="10" max="10" width="1.85546875" customWidth="1"/>
    <col min="11" max="11" width="9.140625" hidden="1" customWidth="1"/>
    <col min="12" max="12" width="7.5703125" hidden="1" customWidth="1"/>
    <col min="13" max="13" width="9.140625" customWidth="1"/>
  </cols>
  <sheetData>
    <row r="1" spans="1:10" ht="15.75" thickTop="1">
      <c r="A1" s="1"/>
      <c r="B1" s="2"/>
      <c r="C1" s="2"/>
      <c r="D1" s="2"/>
      <c r="E1" s="3"/>
      <c r="F1" s="2"/>
      <c r="G1" s="2"/>
      <c r="H1" s="2"/>
      <c r="I1" s="2"/>
      <c r="J1" s="4"/>
    </row>
    <row r="2" spans="1:10">
      <c r="A2" s="5"/>
      <c r="B2" s="6"/>
      <c r="C2" s="6"/>
      <c r="D2" s="6"/>
      <c r="E2" s="7"/>
      <c r="F2" s="6"/>
      <c r="G2" s="6"/>
      <c r="H2" s="6"/>
      <c r="I2" s="6"/>
      <c r="J2" s="8"/>
    </row>
    <row r="3" spans="1:10">
      <c r="A3" s="5"/>
      <c r="B3" s="6"/>
      <c r="C3" s="6"/>
      <c r="D3" s="6"/>
      <c r="E3" s="7"/>
      <c r="F3" s="6"/>
      <c r="G3" s="6"/>
      <c r="H3" s="6"/>
      <c r="I3" s="6"/>
      <c r="J3" s="8"/>
    </row>
    <row r="4" spans="1:10">
      <c r="A4" s="5"/>
      <c r="B4" s="6"/>
      <c r="C4" s="6"/>
      <c r="D4" s="6"/>
      <c r="E4" s="7"/>
      <c r="F4" s="6"/>
      <c r="G4" s="6"/>
      <c r="H4" s="6"/>
      <c r="I4" s="6"/>
      <c r="J4" s="8"/>
    </row>
    <row r="5" spans="1:10">
      <c r="A5" s="5"/>
      <c r="B5" s="6"/>
      <c r="C5" s="6"/>
      <c r="D5" s="6"/>
      <c r="E5" s="7"/>
      <c r="F5" s="6"/>
      <c r="G5" s="6"/>
      <c r="H5" s="6"/>
      <c r="I5" s="6"/>
      <c r="J5" s="8"/>
    </row>
    <row r="6" spans="1:10">
      <c r="A6" s="5"/>
      <c r="B6" s="6"/>
      <c r="C6" s="6"/>
      <c r="D6" s="6"/>
      <c r="E6" s="7"/>
      <c r="F6" s="6"/>
      <c r="G6" s="6"/>
      <c r="H6" s="6"/>
      <c r="I6" s="6"/>
      <c r="J6" s="8"/>
    </row>
    <row r="7" spans="1:10">
      <c r="A7" s="5"/>
      <c r="B7" s="6"/>
      <c r="C7" s="6"/>
      <c r="D7" s="6"/>
      <c r="E7" s="7"/>
      <c r="F7" s="6"/>
      <c r="G7" s="6"/>
      <c r="H7" s="6"/>
      <c r="I7" s="6"/>
      <c r="J7" s="8"/>
    </row>
    <row r="8" spans="1:10" ht="23.25">
      <c r="A8" s="5"/>
      <c r="B8" s="266" t="s">
        <v>90</v>
      </c>
      <c r="C8" s="266"/>
      <c r="D8" s="266"/>
      <c r="E8" s="266"/>
      <c r="F8" s="266"/>
      <c r="G8" s="266"/>
      <c r="H8" s="266"/>
      <c r="I8" s="266"/>
      <c r="J8" s="8"/>
    </row>
    <row r="9" spans="1:10" ht="6.75" customHeight="1" thickBot="1">
      <c r="A9" s="9"/>
      <c r="B9" s="267"/>
      <c r="C9" s="267"/>
      <c r="D9" s="267"/>
      <c r="E9" s="267"/>
      <c r="F9" s="267"/>
      <c r="G9" s="267"/>
      <c r="H9" s="267"/>
      <c r="I9" s="267"/>
      <c r="J9" s="10"/>
    </row>
    <row r="10" spans="1:10" ht="15.75" thickTop="1">
      <c r="A10" s="5"/>
      <c r="B10" s="6"/>
      <c r="C10" s="6"/>
      <c r="D10" s="6"/>
      <c r="E10" s="7"/>
      <c r="F10" s="6"/>
      <c r="G10" s="6"/>
      <c r="H10" s="6"/>
      <c r="I10" s="6"/>
      <c r="J10" s="8"/>
    </row>
    <row r="11" spans="1:10" ht="20.25">
      <c r="A11" s="5"/>
      <c r="B11" s="6"/>
      <c r="C11" s="11" t="s">
        <v>0</v>
      </c>
      <c r="D11" s="12"/>
      <c r="E11" s="13" t="s">
        <v>31</v>
      </c>
      <c r="F11" s="6"/>
      <c r="G11" s="6"/>
      <c r="H11" s="6"/>
      <c r="I11" s="6"/>
      <c r="J11" s="8"/>
    </row>
    <row r="12" spans="1:10">
      <c r="A12" s="5"/>
      <c r="B12" s="6"/>
      <c r="C12" s="14" t="s">
        <v>1</v>
      </c>
      <c r="D12" s="6"/>
      <c r="E12" s="15">
        <v>0.15</v>
      </c>
      <c r="F12" s="6"/>
      <c r="G12" s="6"/>
      <c r="H12" s="6"/>
      <c r="I12" s="6"/>
      <c r="J12" s="8"/>
    </row>
    <row r="13" spans="1:10">
      <c r="A13" s="5"/>
      <c r="B13" s="6"/>
      <c r="C13" s="14" t="s">
        <v>2</v>
      </c>
      <c r="D13" s="6"/>
      <c r="E13" s="16" t="s">
        <v>3</v>
      </c>
      <c r="F13" s="6"/>
      <c r="G13" s="6"/>
      <c r="H13" s="6"/>
      <c r="I13" s="6"/>
      <c r="J13" s="8"/>
    </row>
    <row r="14" spans="1:10">
      <c r="A14" s="5"/>
      <c r="B14" s="6"/>
      <c r="C14" s="14" t="s">
        <v>4</v>
      </c>
      <c r="D14" s="6"/>
      <c r="E14" s="299" t="s">
        <v>106</v>
      </c>
      <c r="F14" s="299"/>
      <c r="G14" s="299"/>
      <c r="H14" s="6"/>
      <c r="I14" s="6"/>
      <c r="J14" s="8"/>
    </row>
    <row r="15" spans="1:10">
      <c r="A15" s="5"/>
      <c r="B15" s="6"/>
      <c r="C15" s="14"/>
      <c r="D15" s="6"/>
      <c r="E15" s="299"/>
      <c r="F15" s="299"/>
      <c r="G15" s="299"/>
      <c r="H15" s="6"/>
      <c r="I15" s="6"/>
      <c r="J15" s="8"/>
    </row>
    <row r="16" spans="1:10">
      <c r="A16" s="5"/>
      <c r="B16" s="6"/>
      <c r="C16" s="14"/>
      <c r="D16" s="6"/>
      <c r="E16" s="175"/>
      <c r="F16" s="175"/>
      <c r="G16" s="175"/>
      <c r="H16" s="6"/>
      <c r="I16" s="6"/>
      <c r="J16" s="8"/>
    </row>
    <row r="17" spans="1:12" ht="15.75" thickBot="1">
      <c r="A17" s="5"/>
      <c r="B17" s="6"/>
      <c r="C17" s="6"/>
      <c r="D17" s="6"/>
      <c r="E17" s="7"/>
      <c r="F17" s="6"/>
      <c r="G17" s="6"/>
      <c r="H17" s="6"/>
      <c r="I17" s="6"/>
      <c r="J17" s="8"/>
    </row>
    <row r="18" spans="1:12" ht="21" thickBot="1">
      <c r="A18" s="5"/>
      <c r="B18" s="6"/>
      <c r="C18" s="14" t="s">
        <v>5</v>
      </c>
      <c r="D18" s="6"/>
      <c r="E18" s="127">
        <v>10.5</v>
      </c>
      <c r="F18" s="6"/>
      <c r="G18" s="6"/>
      <c r="H18" s="6"/>
      <c r="I18" s="6"/>
      <c r="J18" s="8"/>
      <c r="L18" s="17">
        <v>0</v>
      </c>
    </row>
    <row r="19" spans="1:12" ht="21" thickBot="1">
      <c r="A19" s="5"/>
      <c r="B19" s="6"/>
      <c r="C19" s="14" t="s">
        <v>6</v>
      </c>
      <c r="D19" s="6"/>
      <c r="E19" s="128">
        <v>32</v>
      </c>
      <c r="F19" s="6"/>
      <c r="G19" s="6"/>
      <c r="H19" s="6"/>
      <c r="I19" s="6"/>
      <c r="J19" s="8"/>
      <c r="L19" s="17">
        <v>0.75</v>
      </c>
    </row>
    <row r="20" spans="1:12" ht="21" thickBot="1">
      <c r="A20" s="5"/>
      <c r="B20" s="6"/>
      <c r="C20" s="14" t="s">
        <v>55</v>
      </c>
      <c r="D20" s="6"/>
      <c r="E20" s="129">
        <v>1</v>
      </c>
      <c r="F20" s="6"/>
      <c r="G20" s="6"/>
      <c r="H20" s="6"/>
      <c r="I20" s="6"/>
      <c r="J20" s="8"/>
      <c r="L20" s="17">
        <v>1</v>
      </c>
    </row>
    <row r="21" spans="1:12">
      <c r="A21" s="5"/>
      <c r="B21" s="6"/>
      <c r="C21" s="6"/>
      <c r="D21" s="6"/>
      <c r="E21" s="7"/>
      <c r="F21" s="6"/>
      <c r="G21" s="6"/>
      <c r="H21" s="6"/>
      <c r="I21" s="6"/>
      <c r="J21" s="8"/>
      <c r="L21" s="17">
        <v>1.25</v>
      </c>
    </row>
    <row r="22" spans="1:12" ht="37.5" customHeight="1">
      <c r="A22" s="18"/>
      <c r="B22" s="227"/>
      <c r="C22" s="300" t="s">
        <v>8</v>
      </c>
      <c r="D22" s="300"/>
      <c r="E22" s="300"/>
      <c r="F22" s="300"/>
      <c r="G22" s="300"/>
      <c r="H22" s="228"/>
      <c r="I22" s="228"/>
      <c r="J22" s="8"/>
      <c r="L22" s="17">
        <v>1.5</v>
      </c>
    </row>
    <row r="23" spans="1:12" s="23" customFormat="1" ht="34.5" customHeight="1">
      <c r="A23" s="18"/>
      <c r="B23" s="275" t="s">
        <v>106</v>
      </c>
      <c r="C23" s="275"/>
      <c r="D23" s="275"/>
      <c r="E23" s="275"/>
      <c r="F23" s="275"/>
      <c r="G23" s="275"/>
      <c r="H23" s="275"/>
      <c r="I23" s="275"/>
      <c r="J23" s="22"/>
      <c r="L23" s="24">
        <v>1.75</v>
      </c>
    </row>
    <row r="24" spans="1:12" s="23" customFormat="1" ht="6" customHeight="1">
      <c r="A24" s="18"/>
      <c r="B24" s="20"/>
      <c r="C24" s="20"/>
      <c r="D24" s="223"/>
      <c r="E24" s="20"/>
      <c r="F24" s="223"/>
      <c r="G24" s="223"/>
      <c r="H24" s="20"/>
      <c r="I24" s="20"/>
      <c r="J24" s="22"/>
      <c r="L24" s="24">
        <v>2</v>
      </c>
    </row>
    <row r="25" spans="1:12" s="23" customFormat="1" ht="16.5" customHeight="1">
      <c r="A25" s="25"/>
      <c r="B25" s="219"/>
      <c r="C25" s="219"/>
      <c r="D25" s="301" t="s">
        <v>9</v>
      </c>
      <c r="E25" s="301"/>
      <c r="F25" s="27">
        <v>0.15</v>
      </c>
      <c r="G25" s="27"/>
      <c r="H25" s="14"/>
      <c r="I25" s="14"/>
      <c r="J25" s="22"/>
      <c r="L25"/>
    </row>
    <row r="26" spans="1:12" s="23" customFormat="1" ht="16.5" customHeight="1">
      <c r="A26" s="25"/>
      <c r="B26" s="219"/>
      <c r="C26" s="219"/>
      <c r="D26" s="301" t="s">
        <v>10</v>
      </c>
      <c r="E26" s="301"/>
      <c r="F26" s="146">
        <f>F25*E20</f>
        <v>0.15</v>
      </c>
      <c r="G26" s="146"/>
      <c r="H26" s="14"/>
      <c r="I26" s="14"/>
      <c r="J26" s="22"/>
      <c r="L26"/>
    </row>
    <row r="27" spans="1:12" s="30" customFormat="1" ht="18">
      <c r="A27" s="5"/>
      <c r="B27" s="219"/>
      <c r="C27" s="219"/>
      <c r="D27" s="301" t="s">
        <v>11</v>
      </c>
      <c r="E27" s="302"/>
      <c r="F27" s="28">
        <f>F25*E18*E19*E20*4</f>
        <v>201.6</v>
      </c>
      <c r="G27" s="146"/>
      <c r="H27" s="6"/>
      <c r="I27" s="6"/>
      <c r="J27" s="29"/>
      <c r="L27"/>
    </row>
    <row r="28" spans="1:12" s="30" customFormat="1" ht="27.75" customHeight="1">
      <c r="A28" s="5"/>
      <c r="B28" s="278" t="s">
        <v>92</v>
      </c>
      <c r="C28" s="278"/>
      <c r="D28" s="278"/>
      <c r="E28" s="278"/>
      <c r="F28" s="278"/>
      <c r="G28" s="278"/>
      <c r="H28" s="278"/>
      <c r="I28" s="278"/>
      <c r="J28" s="29"/>
      <c r="L28"/>
    </row>
    <row r="29" spans="1:12" s="30" customFormat="1">
      <c r="A29" s="5"/>
      <c r="B29" s="278"/>
      <c r="C29" s="278"/>
      <c r="D29" s="278"/>
      <c r="E29" s="278"/>
      <c r="F29" s="278"/>
      <c r="G29" s="278"/>
      <c r="H29" s="278"/>
      <c r="I29" s="278"/>
      <c r="J29" s="29"/>
      <c r="L29"/>
    </row>
    <row r="30" spans="1:12" s="30" customFormat="1" ht="12" customHeight="1">
      <c r="A30" s="5"/>
      <c r="B30" s="226"/>
      <c r="C30" s="226"/>
      <c r="D30" s="226"/>
      <c r="E30" s="226"/>
      <c r="F30" s="226"/>
      <c r="G30" s="226"/>
      <c r="H30" s="226"/>
      <c r="I30" s="226"/>
      <c r="J30" s="29"/>
      <c r="L30"/>
    </row>
    <row r="31" spans="1:12" s="30" customFormat="1" ht="15.75">
      <c r="A31" s="5"/>
      <c r="B31" s="44"/>
      <c r="C31" s="173" t="s">
        <v>54</v>
      </c>
      <c r="D31" s="45"/>
      <c r="E31" s="169"/>
      <c r="F31" s="6"/>
      <c r="G31" s="44"/>
      <c r="H31" s="6"/>
      <c r="I31" s="6"/>
      <c r="J31" s="29"/>
      <c r="L31"/>
    </row>
    <row r="32" spans="1:12" s="30" customFormat="1" ht="18">
      <c r="A32" s="5"/>
      <c r="B32" s="177"/>
      <c r="C32" s="178">
        <f>E18</f>
        <v>10.5</v>
      </c>
      <c r="D32" s="171" t="s">
        <v>53</v>
      </c>
      <c r="E32" s="172" t="s">
        <v>52</v>
      </c>
      <c r="F32" s="174">
        <f>((E18*E19*4+F27)/(E19*4))</f>
        <v>12.074999999999999</v>
      </c>
      <c r="G32" s="180" t="s">
        <v>53</v>
      </c>
      <c r="H32" s="6"/>
      <c r="I32" s="6"/>
      <c r="J32" s="29"/>
      <c r="L32"/>
    </row>
    <row r="33" spans="1:10" ht="36.75" customHeight="1">
      <c r="A33" s="5"/>
      <c r="B33" s="6"/>
      <c r="C33" s="6"/>
      <c r="D33" s="6"/>
      <c r="E33" s="7"/>
      <c r="F33" s="6"/>
      <c r="G33" s="6"/>
      <c r="H33" s="6"/>
      <c r="I33" s="6"/>
      <c r="J33" s="8"/>
    </row>
    <row r="34" spans="1:10">
      <c r="A34" s="5"/>
      <c r="B34" s="6"/>
      <c r="C34" s="176"/>
      <c r="D34" s="176" t="s">
        <v>49</v>
      </c>
      <c r="E34" s="31"/>
      <c r="F34" s="31"/>
      <c r="G34" s="6"/>
      <c r="H34" s="6"/>
      <c r="I34" s="6"/>
      <c r="J34" s="8"/>
    </row>
    <row r="35" spans="1:10">
      <c r="A35" s="5"/>
      <c r="B35" s="6"/>
      <c r="C35" s="32"/>
      <c r="D35" s="33" t="s">
        <v>12</v>
      </c>
      <c r="E35" s="34" t="s">
        <v>13</v>
      </c>
      <c r="F35" s="33" t="s">
        <v>14</v>
      </c>
      <c r="G35" s="6"/>
      <c r="H35" s="6"/>
      <c r="I35" s="6"/>
      <c r="J35" s="8"/>
    </row>
    <row r="36" spans="1:10">
      <c r="A36" s="5"/>
      <c r="B36" s="6"/>
      <c r="C36" s="35"/>
      <c r="D36" s="184">
        <v>1.1000000000000001</v>
      </c>
      <c r="E36" s="185" t="s">
        <v>15</v>
      </c>
      <c r="F36" s="186">
        <v>2</v>
      </c>
      <c r="G36" s="6"/>
      <c r="H36" s="6"/>
      <c r="I36" s="6"/>
      <c r="J36" s="8"/>
    </row>
    <row r="37" spans="1:10">
      <c r="A37" s="5"/>
      <c r="B37" s="6"/>
      <c r="C37" s="35"/>
      <c r="D37" s="184">
        <v>1.075</v>
      </c>
      <c r="E37" s="185">
        <v>1.0999000000000001</v>
      </c>
      <c r="F37" s="186">
        <v>1.75</v>
      </c>
      <c r="G37" s="6"/>
      <c r="H37" s="6"/>
      <c r="I37" s="6"/>
      <c r="J37" s="8"/>
    </row>
    <row r="38" spans="1:10">
      <c r="A38" s="5"/>
      <c r="B38" s="6"/>
      <c r="C38" s="35"/>
      <c r="D38" s="184">
        <v>1.05</v>
      </c>
      <c r="E38" s="185">
        <v>1.0749</v>
      </c>
      <c r="F38" s="186">
        <v>1.5</v>
      </c>
      <c r="G38" s="6"/>
      <c r="H38" s="6"/>
      <c r="I38" s="6"/>
      <c r="J38" s="8"/>
    </row>
    <row r="39" spans="1:10">
      <c r="A39" s="5"/>
      <c r="B39" s="6"/>
      <c r="C39" s="35"/>
      <c r="D39" s="184">
        <v>1.0249999999999999</v>
      </c>
      <c r="E39" s="185">
        <v>1.0499000000000001</v>
      </c>
      <c r="F39" s="186">
        <v>1.25</v>
      </c>
      <c r="G39" s="6"/>
      <c r="H39" s="39"/>
      <c r="I39" s="39"/>
      <c r="J39" s="8"/>
    </row>
    <row r="40" spans="1:10">
      <c r="A40" s="5"/>
      <c r="B40" s="6"/>
      <c r="C40" s="40"/>
      <c r="D40" s="187">
        <v>1</v>
      </c>
      <c r="E40" s="188">
        <v>1.0248999999999999</v>
      </c>
      <c r="F40" s="189">
        <v>1</v>
      </c>
      <c r="G40" s="6"/>
      <c r="H40" s="39"/>
      <c r="I40" s="39"/>
      <c r="J40" s="8"/>
    </row>
    <row r="41" spans="1:10">
      <c r="A41" s="5"/>
      <c r="B41" s="6"/>
      <c r="C41" s="35"/>
      <c r="D41" s="184">
        <v>0.98</v>
      </c>
      <c r="E41" s="185">
        <v>0.99990000000000001</v>
      </c>
      <c r="F41" s="186">
        <v>0.75</v>
      </c>
      <c r="G41" s="6"/>
      <c r="H41" s="39"/>
      <c r="I41" s="39"/>
      <c r="J41" s="8"/>
    </row>
    <row r="42" spans="1:10">
      <c r="A42" s="5"/>
      <c r="B42" s="6"/>
      <c r="C42" s="6"/>
      <c r="D42" s="6"/>
      <c r="E42" s="7"/>
      <c r="F42" s="6"/>
      <c r="G42" s="6"/>
      <c r="H42" s="39"/>
      <c r="I42" s="39"/>
      <c r="J42" s="8"/>
    </row>
    <row r="43" spans="1:10" ht="32.25" customHeight="1">
      <c r="A43" s="5"/>
      <c r="B43" s="6"/>
      <c r="C43" s="6"/>
      <c r="D43" s="6"/>
      <c r="E43" s="7"/>
      <c r="F43" s="6"/>
      <c r="G43" s="6"/>
      <c r="H43" s="39"/>
      <c r="I43" s="39"/>
      <c r="J43" s="8"/>
    </row>
    <row r="44" spans="1:10" ht="18" customHeight="1">
      <c r="A44" s="5"/>
      <c r="B44" s="262" t="s">
        <v>97</v>
      </c>
      <c r="C44" s="262"/>
      <c r="D44" s="262"/>
      <c r="E44" s="262"/>
      <c r="F44" s="262"/>
      <c r="G44" s="262"/>
      <c r="H44" s="262"/>
      <c r="I44" s="262"/>
      <c r="J44" s="8"/>
    </row>
    <row r="45" spans="1:10" ht="18" customHeight="1">
      <c r="A45" s="5"/>
      <c r="B45" s="262"/>
      <c r="C45" s="262"/>
      <c r="D45" s="262"/>
      <c r="E45" s="262"/>
      <c r="F45" s="262"/>
      <c r="G45" s="262"/>
      <c r="H45" s="262"/>
      <c r="I45" s="262"/>
      <c r="J45" s="8"/>
    </row>
    <row r="46" spans="1:10">
      <c r="A46" s="5"/>
      <c r="B46" s="262"/>
      <c r="C46" s="262"/>
      <c r="D46" s="262"/>
      <c r="E46" s="262"/>
      <c r="F46" s="262"/>
      <c r="G46" s="262"/>
      <c r="H46" s="262"/>
      <c r="I46" s="262"/>
      <c r="J46" s="8"/>
    </row>
    <row r="47" spans="1:10" ht="18" customHeight="1">
      <c r="A47" s="5"/>
      <c r="B47" s="262"/>
      <c r="C47" s="262"/>
      <c r="D47" s="262"/>
      <c r="E47" s="262"/>
      <c r="F47" s="262"/>
      <c r="G47" s="262"/>
      <c r="H47" s="262"/>
      <c r="I47" s="262"/>
      <c r="J47" s="8"/>
    </row>
    <row r="48" spans="1:10" ht="18" customHeight="1" thickBot="1">
      <c r="A48" s="9"/>
      <c r="B48" s="263"/>
      <c r="C48" s="263"/>
      <c r="D48" s="263"/>
      <c r="E48" s="263"/>
      <c r="F48" s="263"/>
      <c r="G48" s="263"/>
      <c r="H48" s="263"/>
      <c r="I48" s="263"/>
      <c r="J48" s="10"/>
    </row>
    <row r="49" ht="16.5" customHeight="1" thickTop="1"/>
  </sheetData>
  <sheetProtection selectLockedCells="1"/>
  <protectedRanges>
    <protectedRange sqref="E18:E20" name="Range3"/>
    <protectedRange sqref="E18:E20" name="Range1"/>
    <protectedRange sqref="E18:E20" name="Range2"/>
  </protectedRanges>
  <mergeCells count="10">
    <mergeCell ref="B44:I48"/>
    <mergeCell ref="B8:I8"/>
    <mergeCell ref="B9:I9"/>
    <mergeCell ref="E14:G15"/>
    <mergeCell ref="C22:G22"/>
    <mergeCell ref="B23:I23"/>
    <mergeCell ref="D25:E25"/>
    <mergeCell ref="D26:E26"/>
    <mergeCell ref="D27:E27"/>
    <mergeCell ref="B28:I29"/>
  </mergeCells>
  <dataValidations count="1">
    <dataValidation type="list" showInputMessage="1" showErrorMessage="1" sqref="E20">
      <formula1>$L$18:$L$24</formula1>
    </dataValidation>
  </dataValidations>
  <printOptions horizontalCentered="1" verticalCentered="1"/>
  <pageMargins left="0" right="0" top="0.25" bottom="0.25" header="0.3" footer="0.3"/>
  <pageSetup scale="94"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72"/>
  <sheetViews>
    <sheetView showGridLines="0" tabSelected="1" workbookViewId="0">
      <selection activeCell="L19" sqref="L19"/>
    </sheetView>
  </sheetViews>
  <sheetFormatPr defaultRowHeight="15"/>
  <cols>
    <col min="1" max="1" width="1.85546875" customWidth="1"/>
    <col min="2" max="2" width="11" style="44" customWidth="1"/>
    <col min="3" max="3" width="14.28515625" style="44" customWidth="1"/>
    <col min="4" max="4" width="16" style="44" customWidth="1"/>
    <col min="5" max="5" width="15.7109375" style="45" customWidth="1"/>
    <col min="6" max="6" width="14.85546875" style="44" customWidth="1"/>
    <col min="7" max="7" width="9.140625" style="44" customWidth="1"/>
    <col min="8" max="8" width="11.42578125" style="44" customWidth="1"/>
    <col min="9" max="9" width="21" style="44" customWidth="1"/>
    <col min="10" max="10" width="2.140625" customWidth="1"/>
    <col min="11" max="11" width="9.140625" hidden="1" customWidth="1"/>
    <col min="12" max="12" width="15.85546875" style="245" customWidth="1"/>
    <col min="13" max="13" width="9.140625" style="245" customWidth="1"/>
    <col min="14" max="28" width="8.7109375" style="234"/>
  </cols>
  <sheetData>
    <row r="1" spans="1:10" ht="15.75" thickTop="1">
      <c r="A1" s="1"/>
      <c r="B1" s="2"/>
      <c r="C1" s="2"/>
      <c r="D1" s="2"/>
      <c r="E1" s="3"/>
      <c r="F1" s="2"/>
      <c r="G1" s="250" t="s">
        <v>124</v>
      </c>
      <c r="H1" s="251"/>
      <c r="I1" s="251"/>
      <c r="J1" s="4"/>
    </row>
    <row r="2" spans="1:10" ht="35.1" customHeight="1">
      <c r="A2" s="5"/>
      <c r="B2" s="6"/>
      <c r="C2" s="6"/>
      <c r="D2" s="6"/>
      <c r="E2" s="7"/>
      <c r="F2" s="6"/>
      <c r="G2" s="306" t="s">
        <v>135</v>
      </c>
      <c r="H2" s="306"/>
      <c r="I2" s="306"/>
      <c r="J2" s="8"/>
    </row>
    <row r="3" spans="1:10">
      <c r="A3" s="5"/>
      <c r="B3" s="6"/>
      <c r="C3" s="6"/>
      <c r="D3" s="6"/>
      <c r="E3" s="7"/>
      <c r="F3" s="6"/>
      <c r="G3" s="252"/>
      <c r="H3" s="252"/>
      <c r="I3" s="252"/>
      <c r="J3" s="8"/>
    </row>
    <row r="4" spans="1:10">
      <c r="A4" s="5"/>
      <c r="B4" s="6"/>
      <c r="C4" s="6"/>
      <c r="D4" s="6"/>
      <c r="E4" s="7"/>
      <c r="F4" s="6"/>
      <c r="G4" s="252"/>
      <c r="H4" s="252"/>
      <c r="I4" s="252"/>
      <c r="J4" s="8"/>
    </row>
    <row r="5" spans="1:10">
      <c r="A5" s="5"/>
      <c r="B5" s="6"/>
      <c r="C5" s="6"/>
      <c r="D5" s="6"/>
      <c r="E5" s="7"/>
      <c r="F5" s="6"/>
      <c r="G5" s="6"/>
      <c r="H5" s="6"/>
      <c r="I5" s="6"/>
      <c r="J5" s="8"/>
    </row>
    <row r="6" spans="1:10">
      <c r="A6" s="5"/>
      <c r="B6" s="6"/>
      <c r="C6" s="6"/>
      <c r="D6" s="6"/>
      <c r="E6" s="7"/>
      <c r="F6" s="6"/>
      <c r="G6" s="6"/>
      <c r="H6" s="6"/>
      <c r="I6" s="6"/>
      <c r="J6" s="8"/>
    </row>
    <row r="7" spans="1:10">
      <c r="A7" s="5"/>
      <c r="B7" s="6"/>
      <c r="C7" s="6"/>
      <c r="D7" s="6"/>
      <c r="E7" s="7"/>
      <c r="F7" s="6"/>
      <c r="G7" s="6"/>
      <c r="H7" s="6"/>
      <c r="I7" s="6"/>
      <c r="J7" s="8"/>
    </row>
    <row r="8" spans="1:10" ht="23.25">
      <c r="A8" s="5"/>
      <c r="B8" s="266" t="s">
        <v>90</v>
      </c>
      <c r="C8" s="266"/>
      <c r="D8" s="266"/>
      <c r="E8" s="266"/>
      <c r="F8" s="266"/>
      <c r="G8" s="266"/>
      <c r="H8" s="266"/>
      <c r="I8" s="266"/>
      <c r="J8" s="8"/>
    </row>
    <row r="9" spans="1:10" ht="6.75" customHeight="1" thickBot="1">
      <c r="A9" s="9"/>
      <c r="B9" s="267"/>
      <c r="C9" s="267"/>
      <c r="D9" s="267"/>
      <c r="E9" s="267"/>
      <c r="F9" s="267"/>
      <c r="G9" s="267"/>
      <c r="H9" s="267"/>
      <c r="I9" s="267"/>
      <c r="J9" s="10"/>
    </row>
    <row r="10" spans="1:10" ht="15.75" thickTop="1">
      <c r="A10" s="5"/>
      <c r="B10" s="6"/>
      <c r="C10" s="6"/>
      <c r="D10" s="6"/>
      <c r="E10" s="7"/>
      <c r="F10" s="6"/>
      <c r="G10" s="6"/>
      <c r="H10" s="6"/>
      <c r="I10" s="6"/>
      <c r="J10" s="8"/>
    </row>
    <row r="11" spans="1:10" ht="20.25">
      <c r="A11" s="5"/>
      <c r="B11" s="6"/>
      <c r="C11" s="11" t="s">
        <v>0</v>
      </c>
      <c r="D11" s="12"/>
      <c r="E11" s="13" t="s">
        <v>118</v>
      </c>
      <c r="F11" s="6"/>
      <c r="G11" s="6"/>
      <c r="H11" s="6"/>
      <c r="I11" s="6"/>
      <c r="J11" s="8"/>
    </row>
    <row r="12" spans="1:10">
      <c r="A12" s="5"/>
      <c r="B12" s="6"/>
      <c r="C12" s="14" t="s">
        <v>1</v>
      </c>
      <c r="D12" s="6"/>
      <c r="E12" s="15">
        <v>0.15</v>
      </c>
      <c r="F12" s="6"/>
      <c r="G12" s="6"/>
      <c r="H12" s="6"/>
      <c r="I12" s="6"/>
      <c r="J12" s="8"/>
    </row>
    <row r="13" spans="1:10">
      <c r="A13" s="5"/>
      <c r="B13" s="6"/>
      <c r="C13" s="14" t="s">
        <v>2</v>
      </c>
      <c r="D13" s="6"/>
      <c r="E13" s="16" t="s">
        <v>3</v>
      </c>
      <c r="F13" s="6"/>
      <c r="G13" s="6"/>
      <c r="H13" s="6"/>
      <c r="I13" s="6"/>
      <c r="J13" s="8"/>
    </row>
    <row r="14" spans="1:10">
      <c r="A14" s="5"/>
      <c r="B14" s="6"/>
      <c r="C14" s="14" t="s">
        <v>4</v>
      </c>
      <c r="D14" s="6"/>
      <c r="E14" s="299" t="s">
        <v>125</v>
      </c>
      <c r="F14" s="299"/>
      <c r="G14" s="299"/>
      <c r="H14" s="6"/>
      <c r="I14" s="6"/>
      <c r="J14" s="8"/>
    </row>
    <row r="15" spans="1:10">
      <c r="A15" s="5"/>
      <c r="B15" s="6"/>
      <c r="C15" s="14"/>
      <c r="D15" s="6"/>
      <c r="E15" s="299"/>
      <c r="F15" s="299"/>
      <c r="G15" s="299"/>
      <c r="H15" s="6"/>
      <c r="I15" s="6"/>
      <c r="J15" s="8"/>
    </row>
    <row r="16" spans="1:10" ht="14.45" customHeight="1">
      <c r="A16" s="5"/>
      <c r="B16" s="6"/>
      <c r="C16" s="14"/>
      <c r="D16" s="6"/>
      <c r="E16" s="303"/>
      <c r="F16" s="303"/>
      <c r="G16" s="303"/>
      <c r="H16" s="6"/>
      <c r="I16" s="6"/>
      <c r="J16" s="8"/>
    </row>
    <row r="17" spans="1:28" ht="15.75" thickBot="1">
      <c r="A17" s="5"/>
      <c r="B17" s="6"/>
      <c r="C17" s="6"/>
      <c r="D17" s="6"/>
      <c r="E17" s="7"/>
      <c r="F17" s="6"/>
      <c r="G17" s="6"/>
      <c r="H17" s="6"/>
      <c r="I17" s="6"/>
      <c r="J17" s="8"/>
    </row>
    <row r="18" spans="1:28" ht="21" thickBot="1">
      <c r="A18" s="5"/>
      <c r="B18" s="6"/>
      <c r="C18" s="14" t="s">
        <v>5</v>
      </c>
      <c r="D18" s="6"/>
      <c r="E18" s="127">
        <v>10.5</v>
      </c>
      <c r="F18" s="6"/>
      <c r="G18" s="6"/>
      <c r="H18" s="6"/>
      <c r="I18" s="6"/>
      <c r="J18" s="8"/>
      <c r="L18" s="246">
        <v>0</v>
      </c>
    </row>
    <row r="19" spans="1:28" ht="21" thickBot="1">
      <c r="A19" s="5"/>
      <c r="B19" s="6"/>
      <c r="C19" s="14" t="s">
        <v>6</v>
      </c>
      <c r="D19" s="6"/>
      <c r="E19" s="128">
        <v>30</v>
      </c>
      <c r="F19" s="6"/>
      <c r="G19" s="6"/>
      <c r="H19" s="6"/>
      <c r="I19" s="6"/>
      <c r="J19" s="8"/>
      <c r="L19" s="246">
        <v>0.75</v>
      </c>
    </row>
    <row r="20" spans="1:28" ht="21" thickBot="1">
      <c r="A20" s="5"/>
      <c r="B20" s="6"/>
      <c r="C20" s="14" t="s">
        <v>119</v>
      </c>
      <c r="D20" s="6"/>
      <c r="E20" s="239">
        <v>1</v>
      </c>
      <c r="F20" s="6"/>
      <c r="G20" s="6"/>
      <c r="H20" s="6"/>
      <c r="I20" s="6"/>
      <c r="J20" s="8"/>
      <c r="L20" s="246">
        <v>1</v>
      </c>
    </row>
    <row r="21" spans="1:28" ht="21" thickBot="1">
      <c r="A21" s="5"/>
      <c r="B21" s="6"/>
      <c r="C21" s="14" t="s">
        <v>120</v>
      </c>
      <c r="D21" s="6"/>
      <c r="E21" s="244">
        <v>1</v>
      </c>
      <c r="F21" s="6"/>
      <c r="G21" s="6"/>
      <c r="H21" s="6"/>
      <c r="I21" s="6"/>
      <c r="J21" s="8"/>
      <c r="L21" s="246">
        <v>1.25</v>
      </c>
    </row>
    <row r="22" spans="1:28">
      <c r="A22" s="5"/>
      <c r="B22" s="6"/>
      <c r="C22" s="6"/>
      <c r="D22" s="6"/>
      <c r="E22" s="7"/>
      <c r="F22" s="6"/>
      <c r="G22" s="6"/>
      <c r="H22" s="6"/>
      <c r="I22" s="6"/>
      <c r="J22" s="8"/>
      <c r="L22" s="246">
        <v>1.5</v>
      </c>
    </row>
    <row r="23" spans="1:28" ht="37.5" customHeight="1">
      <c r="A23" s="18"/>
      <c r="B23" s="232"/>
      <c r="C23" s="300" t="s">
        <v>8</v>
      </c>
      <c r="D23" s="300"/>
      <c r="E23" s="300"/>
      <c r="F23" s="300"/>
      <c r="G23" s="300"/>
      <c r="H23" s="228"/>
      <c r="I23" s="228"/>
      <c r="J23" s="8"/>
      <c r="L23" s="247">
        <v>1.75</v>
      </c>
    </row>
    <row r="24" spans="1:28" s="23" customFormat="1" ht="34.5" customHeight="1">
      <c r="A24" s="18"/>
      <c r="B24" s="307" t="s">
        <v>106</v>
      </c>
      <c r="C24" s="307"/>
      <c r="D24" s="307"/>
      <c r="E24" s="229"/>
      <c r="F24" s="307" t="s">
        <v>121</v>
      </c>
      <c r="G24" s="307"/>
      <c r="H24" s="307"/>
      <c r="I24" s="229"/>
      <c r="J24" s="22"/>
      <c r="L24" s="247">
        <v>2</v>
      </c>
      <c r="M24" s="248"/>
      <c r="N24" s="235"/>
      <c r="O24" s="235"/>
      <c r="P24" s="235"/>
      <c r="Q24" s="235"/>
      <c r="R24" s="235"/>
      <c r="S24" s="235"/>
      <c r="T24" s="235"/>
      <c r="U24" s="235"/>
      <c r="V24" s="235"/>
      <c r="W24" s="235"/>
      <c r="X24" s="235"/>
      <c r="Y24" s="235"/>
      <c r="Z24" s="235"/>
      <c r="AA24" s="235"/>
      <c r="AB24" s="235"/>
    </row>
    <row r="25" spans="1:28" s="23" customFormat="1" ht="6" customHeight="1">
      <c r="A25" s="18"/>
      <c r="B25" s="20"/>
      <c r="C25" s="20"/>
      <c r="D25" s="223"/>
      <c r="E25" s="20"/>
      <c r="F25" s="223"/>
      <c r="G25" s="223"/>
      <c r="H25" s="20"/>
      <c r="I25" s="20"/>
      <c r="J25" s="22"/>
      <c r="L25" s="245"/>
      <c r="M25" s="248"/>
      <c r="N25" s="235"/>
      <c r="O25" s="235"/>
      <c r="P25" s="235"/>
      <c r="Q25" s="235"/>
      <c r="R25" s="235"/>
      <c r="S25" s="235"/>
      <c r="T25" s="235"/>
      <c r="U25" s="235"/>
      <c r="V25" s="235"/>
      <c r="W25" s="235"/>
      <c r="X25" s="235"/>
      <c r="Y25" s="235"/>
      <c r="Z25" s="235"/>
      <c r="AA25" s="235"/>
      <c r="AB25" s="235"/>
    </row>
    <row r="26" spans="1:28" s="23" customFormat="1" ht="16.5" customHeight="1">
      <c r="A26" s="25"/>
      <c r="B26" s="233" t="s">
        <v>9</v>
      </c>
      <c r="C26" s="27">
        <v>0.05</v>
      </c>
      <c r="E26" s="233" t="s">
        <v>9</v>
      </c>
      <c r="F26" s="27">
        <v>0.1</v>
      </c>
      <c r="G26" s="14"/>
      <c r="H26" s="241"/>
      <c r="I26" s="241"/>
      <c r="J26" s="8"/>
      <c r="K26" s="235"/>
      <c r="L26" s="248"/>
      <c r="M26" s="248"/>
      <c r="N26" s="235"/>
      <c r="O26" s="235"/>
      <c r="P26" s="235"/>
      <c r="Q26" s="235"/>
      <c r="R26" s="235"/>
      <c r="S26" s="235"/>
      <c r="T26" s="235"/>
      <c r="U26" s="235"/>
      <c r="V26" s="235"/>
      <c r="W26" s="235"/>
      <c r="X26" s="235"/>
      <c r="Y26" s="235"/>
      <c r="Z26" s="235"/>
    </row>
    <row r="27" spans="1:28" s="23" customFormat="1" ht="16.5" customHeight="1">
      <c r="A27" s="25"/>
      <c r="B27" s="233" t="s">
        <v>10</v>
      </c>
      <c r="C27" s="146">
        <f>C26*E20</f>
        <v>0.05</v>
      </c>
      <c r="E27" s="233" t="s">
        <v>10</v>
      </c>
      <c r="F27" s="146">
        <f>F26*E21</f>
        <v>0.1</v>
      </c>
      <c r="G27" s="14"/>
      <c r="H27" s="241"/>
      <c r="I27" s="243" t="s">
        <v>122</v>
      </c>
      <c r="J27" s="8"/>
      <c r="K27" s="235"/>
      <c r="L27" s="248"/>
      <c r="M27" s="248"/>
      <c r="N27" s="235"/>
      <c r="O27" s="235"/>
      <c r="P27" s="235"/>
      <c r="Q27" s="235"/>
      <c r="R27" s="235"/>
      <c r="S27" s="235"/>
      <c r="T27" s="235"/>
      <c r="U27" s="235"/>
      <c r="V27" s="235"/>
      <c r="W27" s="235"/>
      <c r="X27" s="235"/>
      <c r="Y27" s="235"/>
      <c r="Z27" s="235"/>
    </row>
    <row r="28" spans="1:28" s="30" customFormat="1" ht="33.75">
      <c r="A28" s="5"/>
      <c r="B28" s="233" t="s">
        <v>11</v>
      </c>
      <c r="C28" s="242">
        <f>C27*E18*E19*4</f>
        <v>63</v>
      </c>
      <c r="D28" s="240" t="s">
        <v>15</v>
      </c>
      <c r="E28" s="233" t="s">
        <v>11</v>
      </c>
      <c r="F28" s="242">
        <f>E18*E19*4*F27</f>
        <v>126</v>
      </c>
      <c r="G28" s="6"/>
      <c r="H28" s="14"/>
      <c r="I28" s="28">
        <f>C28+F28</f>
        <v>189</v>
      </c>
      <c r="J28" s="8"/>
      <c r="K28" s="236"/>
      <c r="L28" s="249"/>
      <c r="M28" s="249"/>
      <c r="N28" s="236"/>
      <c r="O28" s="236"/>
      <c r="P28" s="236"/>
      <c r="Q28" s="236"/>
      <c r="R28" s="236"/>
      <c r="S28" s="236"/>
      <c r="T28" s="236"/>
      <c r="U28" s="236"/>
      <c r="V28" s="236"/>
      <c r="W28" s="236"/>
      <c r="X28" s="236"/>
      <c r="Y28" s="236"/>
      <c r="Z28" s="236"/>
    </row>
    <row r="29" spans="1:28" s="30" customFormat="1" ht="27.75" customHeight="1">
      <c r="A29" s="5"/>
      <c r="B29" s="278" t="s">
        <v>92</v>
      </c>
      <c r="C29" s="278"/>
      <c r="D29" s="278"/>
      <c r="E29" s="278"/>
      <c r="F29" s="278"/>
      <c r="G29" s="278"/>
      <c r="H29" s="278"/>
      <c r="I29" s="278"/>
      <c r="J29" s="29"/>
      <c r="L29" s="245"/>
      <c r="M29" s="249"/>
      <c r="N29" s="236"/>
      <c r="O29" s="236"/>
      <c r="P29" s="236"/>
      <c r="Q29" s="236"/>
      <c r="R29" s="236"/>
      <c r="S29" s="236"/>
      <c r="T29" s="236"/>
      <c r="U29" s="236"/>
      <c r="V29" s="236"/>
      <c r="W29" s="236"/>
      <c r="X29" s="236"/>
      <c r="Y29" s="236"/>
      <c r="Z29" s="236"/>
      <c r="AA29" s="236"/>
      <c r="AB29" s="236"/>
    </row>
    <row r="30" spans="1:28" s="30" customFormat="1">
      <c r="A30" s="5"/>
      <c r="B30" s="278"/>
      <c r="C30" s="278"/>
      <c r="D30" s="278"/>
      <c r="E30" s="278"/>
      <c r="F30" s="278"/>
      <c r="G30" s="278"/>
      <c r="H30" s="278"/>
      <c r="I30" s="278"/>
      <c r="J30" s="29"/>
      <c r="L30" s="245"/>
      <c r="M30" s="249"/>
      <c r="N30" s="236"/>
      <c r="O30" s="236"/>
      <c r="P30" s="236"/>
      <c r="Q30" s="236"/>
      <c r="R30" s="236"/>
      <c r="S30" s="236"/>
      <c r="T30" s="236"/>
      <c r="U30" s="236"/>
      <c r="V30" s="236"/>
      <c r="W30" s="236"/>
      <c r="X30" s="236"/>
      <c r="Y30" s="236"/>
      <c r="Z30" s="236"/>
      <c r="AA30" s="236"/>
      <c r="AB30" s="236"/>
    </row>
    <row r="31" spans="1:28" s="30" customFormat="1" ht="12" customHeight="1">
      <c r="A31" s="5"/>
      <c r="B31" s="231"/>
      <c r="C31" s="231"/>
      <c r="D31" s="231"/>
      <c r="E31" s="231"/>
      <c r="F31" s="231"/>
      <c r="G31" s="231"/>
      <c r="H31" s="231"/>
      <c r="I31" s="231"/>
      <c r="J31" s="29"/>
      <c r="L31" s="245"/>
      <c r="M31" s="249"/>
      <c r="N31" s="236"/>
      <c r="O31" s="236"/>
      <c r="P31" s="236"/>
      <c r="Q31" s="236"/>
      <c r="R31" s="236"/>
      <c r="S31" s="236"/>
      <c r="T31" s="236"/>
      <c r="U31" s="236"/>
      <c r="V31" s="236"/>
      <c r="W31" s="236"/>
      <c r="X31" s="236"/>
      <c r="Y31" s="236"/>
      <c r="Z31" s="236"/>
      <c r="AA31" s="236"/>
      <c r="AB31" s="236"/>
    </row>
    <row r="32" spans="1:28" s="30" customFormat="1" ht="15.75">
      <c r="A32" s="5"/>
      <c r="B32" s="44"/>
      <c r="C32" s="173" t="s">
        <v>54</v>
      </c>
      <c r="D32" s="45"/>
      <c r="E32" s="169"/>
      <c r="F32" s="6"/>
      <c r="G32" s="44"/>
      <c r="H32" s="6"/>
      <c r="I32" s="6"/>
      <c r="J32" s="29"/>
      <c r="L32" s="245"/>
      <c r="M32" s="249"/>
      <c r="N32" s="236"/>
      <c r="O32" s="236"/>
      <c r="P32" s="236"/>
      <c r="Q32" s="236"/>
      <c r="R32" s="236"/>
      <c r="S32" s="236"/>
      <c r="T32" s="236"/>
      <c r="U32" s="236"/>
      <c r="V32" s="236"/>
      <c r="W32" s="236"/>
      <c r="X32" s="236"/>
      <c r="Y32" s="236"/>
      <c r="Z32" s="236"/>
      <c r="AA32" s="236"/>
      <c r="AB32" s="236"/>
    </row>
    <row r="33" spans="1:28" s="30" customFormat="1" ht="18">
      <c r="A33" s="5"/>
      <c r="B33" s="177"/>
      <c r="C33" s="178">
        <f>E18</f>
        <v>10.5</v>
      </c>
      <c r="D33" s="171" t="s">
        <v>53</v>
      </c>
      <c r="E33" s="172" t="s">
        <v>52</v>
      </c>
      <c r="F33" s="174">
        <f>((E18*E19*4+I28)/(E19*4))</f>
        <v>12.074999999999999</v>
      </c>
      <c r="G33" s="180" t="s">
        <v>53</v>
      </c>
      <c r="H33" s="6"/>
      <c r="I33" s="6"/>
      <c r="J33" s="29"/>
      <c r="L33" s="245"/>
      <c r="M33" s="249"/>
      <c r="N33" s="236"/>
      <c r="O33" s="236"/>
      <c r="P33" s="236"/>
      <c r="Q33" s="236"/>
      <c r="R33" s="236"/>
      <c r="S33" s="236"/>
      <c r="T33" s="236"/>
      <c r="U33" s="236"/>
      <c r="V33" s="236"/>
      <c r="W33" s="236"/>
      <c r="X33" s="236"/>
      <c r="Y33" s="236"/>
      <c r="Z33" s="236"/>
      <c r="AA33" s="236"/>
      <c r="AB33" s="236"/>
    </row>
    <row r="34" spans="1:28" ht="36.75" customHeight="1">
      <c r="A34" s="5"/>
      <c r="B34" s="6"/>
      <c r="C34" s="6"/>
      <c r="D34" s="6"/>
      <c r="E34" s="7"/>
      <c r="F34" s="6"/>
      <c r="G34" s="6"/>
      <c r="H34" s="6"/>
      <c r="I34" s="6"/>
      <c r="J34" s="8"/>
    </row>
    <row r="35" spans="1:28">
      <c r="A35" s="5"/>
      <c r="B35" s="6"/>
      <c r="C35" s="230"/>
      <c r="D35" s="230" t="s">
        <v>123</v>
      </c>
      <c r="E35" s="31"/>
      <c r="F35" s="31"/>
      <c r="G35" s="6"/>
      <c r="H35" s="6"/>
      <c r="I35" s="6"/>
      <c r="J35" s="8"/>
    </row>
    <row r="36" spans="1:28">
      <c r="A36" s="5"/>
      <c r="B36" s="6"/>
      <c r="C36" s="32"/>
      <c r="D36" s="33" t="s">
        <v>12</v>
      </c>
      <c r="E36" s="34" t="s">
        <v>13</v>
      </c>
      <c r="F36" s="33" t="s">
        <v>14</v>
      </c>
      <c r="G36" s="6"/>
      <c r="H36" s="6"/>
      <c r="I36" s="6"/>
      <c r="J36" s="8"/>
    </row>
    <row r="37" spans="1:28">
      <c r="A37" s="5"/>
      <c r="B37" s="6"/>
      <c r="C37" s="35"/>
      <c r="D37" s="184">
        <v>1.1000000000000001</v>
      </c>
      <c r="E37" s="185" t="s">
        <v>15</v>
      </c>
      <c r="F37" s="186">
        <v>2</v>
      </c>
      <c r="G37" s="6"/>
      <c r="H37" s="6"/>
      <c r="I37" s="6"/>
      <c r="J37" s="8"/>
    </row>
    <row r="38" spans="1:28">
      <c r="A38" s="5"/>
      <c r="B38" s="6"/>
      <c r="C38" s="35"/>
      <c r="D38" s="184">
        <v>1.075</v>
      </c>
      <c r="E38" s="185">
        <v>1.0999000000000001</v>
      </c>
      <c r="F38" s="186">
        <v>1.75</v>
      </c>
      <c r="G38" s="6"/>
      <c r="H38" s="6"/>
      <c r="I38" s="6"/>
      <c r="J38" s="8"/>
    </row>
    <row r="39" spans="1:28">
      <c r="A39" s="5"/>
      <c r="B39" s="6"/>
      <c r="C39" s="35"/>
      <c r="D39" s="184">
        <v>1.05</v>
      </c>
      <c r="E39" s="185">
        <v>1.0749</v>
      </c>
      <c r="F39" s="186">
        <v>1.5</v>
      </c>
      <c r="G39" s="6"/>
      <c r="H39" s="6"/>
      <c r="I39" s="6"/>
      <c r="J39" s="8"/>
    </row>
    <row r="40" spans="1:28">
      <c r="A40" s="5"/>
      <c r="B40" s="6"/>
      <c r="C40" s="35"/>
      <c r="D40" s="184">
        <v>1.0249999999999999</v>
      </c>
      <c r="E40" s="185">
        <v>1.0499000000000001</v>
      </c>
      <c r="F40" s="186">
        <v>1.25</v>
      </c>
      <c r="G40" s="6"/>
      <c r="H40" s="39"/>
      <c r="I40" s="39"/>
      <c r="J40" s="8"/>
    </row>
    <row r="41" spans="1:28">
      <c r="A41" s="5"/>
      <c r="B41" s="6"/>
      <c r="C41" s="40"/>
      <c r="D41" s="187">
        <v>1</v>
      </c>
      <c r="E41" s="188">
        <v>1.0248999999999999</v>
      </c>
      <c r="F41" s="189">
        <v>1</v>
      </c>
      <c r="G41" s="6"/>
      <c r="H41" s="39"/>
      <c r="I41" s="39"/>
      <c r="J41" s="8"/>
    </row>
    <row r="42" spans="1:28">
      <c r="A42" s="5"/>
      <c r="B42" s="6"/>
      <c r="C42" s="35"/>
      <c r="D42" s="184">
        <v>0.98</v>
      </c>
      <c r="E42" s="185">
        <v>0.99990000000000001</v>
      </c>
      <c r="F42" s="186">
        <v>0.75</v>
      </c>
      <c r="G42" s="6"/>
      <c r="H42" s="39"/>
      <c r="I42" s="39"/>
      <c r="J42" s="8"/>
    </row>
    <row r="43" spans="1:28">
      <c r="A43" s="5"/>
      <c r="B43" s="6"/>
      <c r="C43" s="6"/>
      <c r="D43" s="6"/>
      <c r="E43" s="7"/>
      <c r="F43" s="6"/>
      <c r="G43" s="6"/>
      <c r="H43" s="39"/>
      <c r="I43" s="39"/>
      <c r="J43" s="8"/>
    </row>
    <row r="44" spans="1:28" ht="32.25" customHeight="1">
      <c r="A44" s="5"/>
      <c r="B44" s="6"/>
      <c r="C44" s="6"/>
      <c r="D44" s="6"/>
      <c r="E44" s="7"/>
      <c r="F44" s="6"/>
      <c r="G44" s="6"/>
      <c r="H44" s="39"/>
      <c r="I44" s="39"/>
      <c r="J44" s="8"/>
    </row>
    <row r="45" spans="1:28" ht="18" customHeight="1">
      <c r="A45" s="5"/>
      <c r="B45" s="262" t="s">
        <v>97</v>
      </c>
      <c r="C45" s="262"/>
      <c r="D45" s="262"/>
      <c r="E45" s="262"/>
      <c r="F45" s="262"/>
      <c r="G45" s="262"/>
      <c r="H45" s="262"/>
      <c r="I45" s="262"/>
      <c r="J45" s="8"/>
    </row>
    <row r="46" spans="1:28" ht="18" customHeight="1">
      <c r="A46" s="5"/>
      <c r="B46" s="262"/>
      <c r="C46" s="262"/>
      <c r="D46" s="262"/>
      <c r="E46" s="262"/>
      <c r="F46" s="262"/>
      <c r="G46" s="262"/>
      <c r="H46" s="262"/>
      <c r="I46" s="262"/>
      <c r="J46" s="8"/>
    </row>
    <row r="47" spans="1:28">
      <c r="A47" s="5"/>
      <c r="B47" s="262"/>
      <c r="C47" s="262"/>
      <c r="D47" s="262"/>
      <c r="E47" s="262"/>
      <c r="F47" s="262"/>
      <c r="G47" s="262"/>
      <c r="H47" s="262"/>
      <c r="I47" s="262"/>
      <c r="J47" s="8"/>
    </row>
    <row r="48" spans="1:28" ht="18" customHeight="1">
      <c r="A48" s="5"/>
      <c r="B48" s="262"/>
      <c r="C48" s="262"/>
      <c r="D48" s="262"/>
      <c r="E48" s="262"/>
      <c r="F48" s="262"/>
      <c r="G48" s="262"/>
      <c r="H48" s="262"/>
      <c r="I48" s="262"/>
      <c r="J48" s="8"/>
    </row>
    <row r="49" spans="1:10" ht="18" customHeight="1" thickBot="1">
      <c r="A49" s="9"/>
      <c r="B49" s="263"/>
      <c r="C49" s="263"/>
      <c r="D49" s="263"/>
      <c r="E49" s="263"/>
      <c r="F49" s="263"/>
      <c r="G49" s="263"/>
      <c r="H49" s="263"/>
      <c r="I49" s="263"/>
      <c r="J49" s="10"/>
    </row>
    <row r="50" spans="1:10" ht="16.5" customHeight="1" thickTop="1">
      <c r="B50" s="237"/>
      <c r="C50" s="237"/>
      <c r="D50" s="237"/>
      <c r="E50" s="238"/>
      <c r="F50" s="237"/>
      <c r="G50" s="237"/>
      <c r="H50" s="237"/>
      <c r="I50" s="237"/>
    </row>
    <row r="51" spans="1:10">
      <c r="B51" s="237"/>
      <c r="C51" s="237"/>
      <c r="D51" s="237"/>
      <c r="E51" s="238"/>
      <c r="F51" s="237"/>
      <c r="G51" s="237"/>
      <c r="H51" s="237"/>
      <c r="I51" s="237"/>
    </row>
    <row r="52" spans="1:10">
      <c r="B52" s="237"/>
      <c r="C52" s="237"/>
      <c r="D52" s="237"/>
      <c r="E52" s="238"/>
      <c r="F52" s="237"/>
      <c r="G52" s="237"/>
      <c r="H52" s="237"/>
      <c r="I52" s="237"/>
    </row>
    <row r="53" spans="1:10">
      <c r="B53" s="237"/>
      <c r="C53" s="237"/>
      <c r="D53" s="237"/>
      <c r="E53" s="238"/>
      <c r="F53" s="237"/>
      <c r="G53" s="237"/>
      <c r="H53" s="237"/>
      <c r="I53" s="237"/>
    </row>
    <row r="54" spans="1:10">
      <c r="B54" s="237"/>
      <c r="C54" s="237"/>
      <c r="D54" s="237"/>
      <c r="E54" s="238"/>
      <c r="F54" s="237"/>
      <c r="G54" s="237"/>
      <c r="H54" s="237"/>
      <c r="I54" s="237"/>
    </row>
    <row r="55" spans="1:10">
      <c r="B55" s="237"/>
      <c r="C55" s="237"/>
      <c r="D55" s="237"/>
      <c r="E55" s="238"/>
      <c r="F55" s="237"/>
      <c r="G55" s="237"/>
      <c r="H55" s="237"/>
      <c r="I55" s="237"/>
    </row>
    <row r="56" spans="1:10">
      <c r="B56" s="237"/>
      <c r="C56" s="237"/>
      <c r="D56" s="237"/>
      <c r="E56" s="238"/>
      <c r="F56" s="237"/>
      <c r="G56" s="237"/>
      <c r="H56" s="237"/>
      <c r="I56" s="237"/>
    </row>
    <row r="57" spans="1:10">
      <c r="B57" s="237"/>
      <c r="C57" s="237"/>
      <c r="D57" s="237"/>
      <c r="E57" s="238"/>
      <c r="F57" s="237"/>
      <c r="G57" s="237"/>
      <c r="H57" s="237"/>
      <c r="I57" s="237"/>
    </row>
    <row r="58" spans="1:10">
      <c r="B58" s="237"/>
      <c r="C58" s="237"/>
      <c r="D58" s="237"/>
      <c r="E58" s="238"/>
      <c r="F58" s="237"/>
      <c r="G58" s="237"/>
      <c r="H58" s="237"/>
      <c r="I58" s="237"/>
    </row>
    <row r="59" spans="1:10">
      <c r="B59" s="237"/>
      <c r="C59" s="237"/>
      <c r="D59" s="237"/>
      <c r="E59" s="238"/>
      <c r="F59" s="237"/>
      <c r="G59" s="237"/>
      <c r="H59" s="237"/>
      <c r="I59" s="237"/>
    </row>
    <row r="60" spans="1:10">
      <c r="B60" s="237"/>
      <c r="C60" s="237"/>
      <c r="D60" s="237"/>
      <c r="E60" s="238"/>
      <c r="F60" s="237"/>
      <c r="G60" s="237"/>
      <c r="H60" s="237"/>
      <c r="I60" s="237"/>
    </row>
    <row r="61" spans="1:10">
      <c r="B61" s="237"/>
      <c r="C61" s="237"/>
      <c r="D61" s="237"/>
      <c r="E61" s="238"/>
      <c r="F61" s="237"/>
      <c r="G61" s="237"/>
      <c r="H61" s="237"/>
      <c r="I61" s="237"/>
    </row>
    <row r="62" spans="1:10">
      <c r="B62" s="237"/>
      <c r="C62" s="237"/>
      <c r="D62" s="237"/>
      <c r="E62" s="238"/>
      <c r="F62" s="237"/>
      <c r="G62" s="237"/>
      <c r="H62" s="237"/>
      <c r="I62" s="237"/>
    </row>
    <row r="63" spans="1:10">
      <c r="B63" s="237"/>
      <c r="C63" s="237"/>
      <c r="D63" s="237"/>
      <c r="E63" s="238"/>
      <c r="F63" s="237"/>
      <c r="G63" s="237"/>
      <c r="H63" s="237"/>
      <c r="I63" s="237"/>
    </row>
    <row r="64" spans="1:10">
      <c r="B64" s="237"/>
      <c r="C64" s="237"/>
      <c r="D64" s="237"/>
      <c r="E64" s="238"/>
      <c r="F64" s="237"/>
      <c r="G64" s="237"/>
      <c r="H64" s="237"/>
      <c r="I64" s="237"/>
    </row>
    <row r="65" spans="2:9">
      <c r="B65" s="237"/>
      <c r="C65" s="237"/>
      <c r="D65" s="237"/>
      <c r="E65" s="238"/>
      <c r="F65" s="237"/>
      <c r="G65" s="237"/>
      <c r="H65" s="237"/>
      <c r="I65" s="237"/>
    </row>
    <row r="66" spans="2:9">
      <c r="B66" s="237"/>
      <c r="C66" s="237"/>
      <c r="D66" s="237"/>
      <c r="E66" s="238"/>
      <c r="F66" s="237"/>
      <c r="G66" s="237"/>
      <c r="H66" s="237"/>
      <c r="I66" s="237"/>
    </row>
    <row r="67" spans="2:9">
      <c r="B67" s="237"/>
      <c r="C67" s="237"/>
      <c r="D67" s="237"/>
      <c r="E67" s="238"/>
      <c r="F67" s="237"/>
      <c r="G67" s="237"/>
      <c r="H67" s="237"/>
      <c r="I67" s="237"/>
    </row>
    <row r="68" spans="2:9">
      <c r="B68" s="237"/>
      <c r="C68" s="237"/>
      <c r="D68" s="237"/>
      <c r="E68" s="238"/>
      <c r="F68" s="237"/>
      <c r="G68" s="237"/>
      <c r="H68" s="237"/>
      <c r="I68" s="237"/>
    </row>
    <row r="69" spans="2:9">
      <c r="B69" s="237"/>
      <c r="C69" s="237"/>
      <c r="D69" s="237"/>
      <c r="E69" s="238"/>
      <c r="F69" s="237"/>
      <c r="G69" s="237"/>
      <c r="H69" s="237"/>
      <c r="I69" s="237"/>
    </row>
    <row r="70" spans="2:9">
      <c r="B70" s="237"/>
      <c r="C70" s="237"/>
      <c r="D70" s="237"/>
      <c r="E70" s="238"/>
      <c r="F70" s="237"/>
      <c r="G70" s="237"/>
      <c r="H70" s="237"/>
      <c r="I70" s="237"/>
    </row>
    <row r="71" spans="2:9">
      <c r="B71" s="237"/>
      <c r="C71" s="237"/>
      <c r="D71" s="237"/>
      <c r="E71" s="238"/>
      <c r="F71" s="237"/>
      <c r="G71" s="237"/>
      <c r="H71" s="237"/>
      <c r="I71" s="237"/>
    </row>
    <row r="72" spans="2:9">
      <c r="B72" s="237"/>
      <c r="C72" s="237"/>
      <c r="D72" s="237"/>
      <c r="E72" s="238"/>
      <c r="F72" s="237"/>
      <c r="G72" s="237"/>
      <c r="H72" s="237"/>
      <c r="I72" s="237"/>
    </row>
  </sheetData>
  <sheetProtection algorithmName="SHA-512" hashValue="fSM6NeUvpRB5uCa7sR2yopoQA2cQfvSfdkwS8eW0SToE5xWwNLl/LXtvechXEeqsyoIrIfYk8jEZX4q9KMHTwg==" saltValue="UQ+u2nHj/dgzkLs6hFQDMg==" spinCount="100000" sheet="1" objects="1" scenarios="1"/>
  <protectedRanges>
    <protectedRange sqref="E18:E21" name="Range3"/>
    <protectedRange sqref="E18:E21" name="Range1"/>
    <protectedRange sqref="E18:E21" name="Range2"/>
  </protectedRanges>
  <mergeCells count="10">
    <mergeCell ref="G2:I2"/>
    <mergeCell ref="B29:I30"/>
    <mergeCell ref="B45:I49"/>
    <mergeCell ref="E16:G16"/>
    <mergeCell ref="B24:D24"/>
    <mergeCell ref="F24:H24"/>
    <mergeCell ref="B8:I8"/>
    <mergeCell ref="B9:I9"/>
    <mergeCell ref="E14:G15"/>
    <mergeCell ref="C23:G23"/>
  </mergeCells>
  <dataValidations count="2">
    <dataValidation type="list" showInputMessage="1" showErrorMessage="1" sqref="E21">
      <formula1>$L$18:$L$24</formula1>
    </dataValidation>
    <dataValidation type="list" allowBlank="1" showInputMessage="1" showErrorMessage="1" sqref="E20">
      <formula1>$L$18:$L$24</formula1>
    </dataValidation>
  </dataValidations>
  <pageMargins left="0.7" right="0.7" top="0.75" bottom="0.75" header="0.3" footer="0.3"/>
  <pageSetup scale="68"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73"/>
  <sheetViews>
    <sheetView showGridLines="0" workbookViewId="0">
      <selection activeCell="O11" sqref="O11"/>
    </sheetView>
  </sheetViews>
  <sheetFormatPr defaultRowHeight="15"/>
  <cols>
    <col min="1" max="1" width="1.85546875" customWidth="1"/>
    <col min="2" max="2" width="11" style="44" customWidth="1"/>
    <col min="3" max="3" width="14.28515625" style="44" customWidth="1"/>
    <col min="4" max="4" width="24.42578125" style="44" customWidth="1"/>
    <col min="5" max="5" width="13.85546875" style="45" customWidth="1"/>
    <col min="6" max="6" width="14.85546875" style="44" customWidth="1"/>
    <col min="7" max="7" width="9.140625" style="44" customWidth="1"/>
    <col min="8" max="8" width="11.42578125" style="44" customWidth="1"/>
    <col min="9" max="9" width="21" style="44" customWidth="1"/>
    <col min="10" max="10" width="2.140625" customWidth="1"/>
    <col min="11" max="11" width="16.42578125" style="245" hidden="1" customWidth="1"/>
    <col min="12" max="12" width="15.85546875" style="245" hidden="1" customWidth="1"/>
    <col min="13" max="13" width="9.140625" style="234" hidden="1" customWidth="1"/>
    <col min="14" max="28" width="8.7109375" style="234"/>
  </cols>
  <sheetData>
    <row r="1" spans="1:10" ht="15.75" thickTop="1">
      <c r="A1" s="1"/>
      <c r="B1" s="2"/>
      <c r="C1" s="2"/>
      <c r="D1" s="2"/>
      <c r="E1" s="3"/>
      <c r="F1" s="2"/>
      <c r="G1" s="250" t="s">
        <v>124</v>
      </c>
      <c r="H1" s="251"/>
      <c r="I1" s="251"/>
      <c r="J1" s="4"/>
    </row>
    <row r="2" spans="1:10" ht="35.1" customHeight="1">
      <c r="A2" s="5"/>
      <c r="B2" s="6"/>
      <c r="C2" s="6"/>
      <c r="D2" s="6"/>
      <c r="E2" s="7"/>
      <c r="F2" s="6"/>
      <c r="G2" s="306" t="s">
        <v>136</v>
      </c>
      <c r="H2" s="306"/>
      <c r="I2" s="306"/>
      <c r="J2" s="8"/>
    </row>
    <row r="3" spans="1:10">
      <c r="A3" s="5"/>
      <c r="B3" s="6"/>
      <c r="C3" s="6"/>
      <c r="D3" s="6"/>
      <c r="E3" s="7"/>
      <c r="F3" s="6"/>
      <c r="G3" s="252"/>
      <c r="H3" s="252"/>
      <c r="I3" s="252"/>
      <c r="J3" s="8"/>
    </row>
    <row r="4" spans="1:10">
      <c r="A4" s="5"/>
      <c r="B4" s="6"/>
      <c r="C4" s="6"/>
      <c r="D4" s="6"/>
      <c r="E4" s="7"/>
      <c r="F4" s="6"/>
      <c r="G4" s="252"/>
      <c r="H4" s="252"/>
      <c r="I4" s="252"/>
      <c r="J4" s="8"/>
    </row>
    <row r="5" spans="1:10">
      <c r="A5" s="5"/>
      <c r="B5" s="6"/>
      <c r="C5" s="6"/>
      <c r="D5" s="6"/>
      <c r="E5" s="7"/>
      <c r="F5" s="6"/>
      <c r="G5" s="6"/>
      <c r="H5" s="6"/>
      <c r="I5" s="6"/>
      <c r="J5" s="8"/>
    </row>
    <row r="6" spans="1:10">
      <c r="A6" s="5"/>
      <c r="B6" s="6"/>
      <c r="C6" s="6"/>
      <c r="D6" s="6"/>
      <c r="E6" s="7"/>
      <c r="F6" s="6"/>
      <c r="G6" s="6"/>
      <c r="H6" s="6"/>
      <c r="I6" s="6"/>
      <c r="J6" s="8"/>
    </row>
    <row r="7" spans="1:10">
      <c r="A7" s="5"/>
      <c r="B7" s="6"/>
      <c r="C7" s="6"/>
      <c r="D7" s="6"/>
      <c r="E7" s="7"/>
      <c r="F7" s="6"/>
      <c r="G7" s="6"/>
      <c r="H7" s="6"/>
      <c r="I7" s="6"/>
      <c r="J7" s="8"/>
    </row>
    <row r="8" spans="1:10" ht="23.25">
      <c r="A8" s="5"/>
      <c r="B8" s="266" t="s">
        <v>90</v>
      </c>
      <c r="C8" s="266"/>
      <c r="D8" s="266"/>
      <c r="E8" s="266"/>
      <c r="F8" s="266"/>
      <c r="G8" s="266"/>
      <c r="H8" s="266"/>
      <c r="I8" s="266"/>
      <c r="J8" s="8"/>
    </row>
    <row r="9" spans="1:10" ht="6.75" customHeight="1" thickBot="1">
      <c r="A9" s="9"/>
      <c r="B9" s="267"/>
      <c r="C9" s="267"/>
      <c r="D9" s="267"/>
      <c r="E9" s="267"/>
      <c r="F9" s="267"/>
      <c r="G9" s="267"/>
      <c r="H9" s="267"/>
      <c r="I9" s="267"/>
      <c r="J9" s="10"/>
    </row>
    <row r="10" spans="1:10" ht="15.75" thickTop="1">
      <c r="A10" s="5"/>
      <c r="B10" s="6"/>
      <c r="C10" s="6"/>
      <c r="D10" s="6"/>
      <c r="E10" s="7"/>
      <c r="F10" s="6"/>
      <c r="G10" s="6"/>
      <c r="H10" s="6"/>
      <c r="I10" s="6"/>
      <c r="J10" s="8"/>
    </row>
    <row r="11" spans="1:10" ht="20.25">
      <c r="A11" s="5"/>
      <c r="B11" s="6"/>
      <c r="C11" s="11" t="s">
        <v>0</v>
      </c>
      <c r="D11" s="12"/>
      <c r="E11" s="13" t="s">
        <v>126</v>
      </c>
      <c r="F11" s="6"/>
      <c r="G11" s="6"/>
      <c r="H11" s="6"/>
      <c r="I11" s="6"/>
      <c r="J11" s="8"/>
    </row>
    <row r="12" spans="1:10">
      <c r="A12" s="5"/>
      <c r="B12" s="6"/>
      <c r="C12" s="14" t="s">
        <v>1</v>
      </c>
      <c r="D12" s="6"/>
      <c r="E12" s="15">
        <v>0.15</v>
      </c>
      <c r="F12" s="6"/>
      <c r="G12" s="6"/>
      <c r="H12" s="6"/>
      <c r="I12" s="6"/>
      <c r="J12" s="8"/>
    </row>
    <row r="13" spans="1:10">
      <c r="A13" s="5"/>
      <c r="B13" s="6"/>
      <c r="C13" s="14" t="s">
        <v>2</v>
      </c>
      <c r="D13" s="6"/>
      <c r="E13" s="16" t="s">
        <v>3</v>
      </c>
      <c r="F13" s="6"/>
      <c r="G13" s="6"/>
      <c r="H13" s="6"/>
      <c r="I13" s="6"/>
      <c r="J13" s="8"/>
    </row>
    <row r="14" spans="1:10">
      <c r="A14" s="5"/>
      <c r="B14" s="6"/>
      <c r="C14" s="14" t="s">
        <v>4</v>
      </c>
      <c r="D14" s="6"/>
      <c r="E14" s="299" t="s">
        <v>127</v>
      </c>
      <c r="F14" s="299"/>
      <c r="G14" s="299"/>
      <c r="H14" s="6"/>
      <c r="I14" s="6"/>
      <c r="J14" s="8"/>
    </row>
    <row r="15" spans="1:10">
      <c r="A15" s="5"/>
      <c r="B15" s="6"/>
      <c r="C15" s="14"/>
      <c r="D15" s="6"/>
      <c r="E15" s="299"/>
      <c r="F15" s="299"/>
      <c r="G15" s="299"/>
      <c r="H15" s="6"/>
      <c r="I15" s="6"/>
      <c r="J15" s="8"/>
    </row>
    <row r="16" spans="1:10" ht="14.45" customHeight="1">
      <c r="A16" s="5"/>
      <c r="B16" s="6"/>
      <c r="C16" s="14"/>
      <c r="D16" s="6"/>
      <c r="E16" s="303"/>
      <c r="F16" s="303"/>
      <c r="G16" s="303"/>
      <c r="H16" s="6"/>
      <c r="I16" s="6"/>
      <c r="J16" s="8"/>
    </row>
    <row r="17" spans="1:28" ht="15.75" thickBot="1">
      <c r="A17" s="5"/>
      <c r="B17" s="6"/>
      <c r="C17" s="6"/>
      <c r="D17" s="6"/>
      <c r="E17" s="7"/>
      <c r="F17" s="6"/>
      <c r="G17" s="6"/>
      <c r="H17" s="6"/>
      <c r="I17" s="6"/>
      <c r="J17" s="8"/>
    </row>
    <row r="18" spans="1:28" ht="16.5" thickBot="1">
      <c r="A18" s="5"/>
      <c r="B18" s="6"/>
      <c r="C18" s="14" t="s">
        <v>5</v>
      </c>
      <c r="D18" s="6"/>
      <c r="E18" s="254">
        <v>10</v>
      </c>
      <c r="F18" s="6"/>
      <c r="G18" s="6"/>
      <c r="H18" s="6"/>
      <c r="I18" s="6"/>
      <c r="J18" s="8"/>
      <c r="L18" s="246">
        <v>0</v>
      </c>
    </row>
    <row r="19" spans="1:28" ht="16.5" thickBot="1">
      <c r="A19" s="5"/>
      <c r="B19" s="6"/>
      <c r="C19" s="14" t="s">
        <v>6</v>
      </c>
      <c r="D19" s="6"/>
      <c r="E19" s="255">
        <v>30</v>
      </c>
      <c r="F19" s="6"/>
      <c r="G19" s="6"/>
      <c r="H19" s="6"/>
      <c r="I19" s="6"/>
      <c r="J19" s="8"/>
      <c r="L19" s="246">
        <v>0.75</v>
      </c>
    </row>
    <row r="20" spans="1:28" ht="16.5" thickBot="1">
      <c r="A20" s="5"/>
      <c r="B20" s="6"/>
      <c r="C20" s="14" t="s">
        <v>119</v>
      </c>
      <c r="D20" s="6"/>
      <c r="E20" s="256">
        <v>1</v>
      </c>
      <c r="F20" s="6"/>
      <c r="G20" s="6"/>
      <c r="H20" s="6"/>
      <c r="I20" s="6"/>
      <c r="J20" s="8"/>
      <c r="L20" s="246">
        <v>1</v>
      </c>
    </row>
    <row r="21" spans="1:28" ht="16.5" thickBot="1">
      <c r="A21" s="5"/>
      <c r="B21" s="6"/>
      <c r="C21" s="14" t="s">
        <v>128</v>
      </c>
      <c r="D21" s="258" t="s">
        <v>129</v>
      </c>
      <c r="E21" s="253">
        <v>1</v>
      </c>
      <c r="F21" s="6"/>
      <c r="G21" s="6"/>
      <c r="H21" s="6"/>
      <c r="I21" s="6"/>
      <c r="J21" s="8"/>
      <c r="L21" s="246">
        <v>1.25</v>
      </c>
    </row>
    <row r="22" spans="1:28" ht="15.75">
      <c r="A22" s="5"/>
      <c r="B22" s="6"/>
      <c r="C22" s="14"/>
      <c r="D22" s="258" t="s">
        <v>130</v>
      </c>
      <c r="E22" s="257"/>
      <c r="F22" s="6"/>
      <c r="G22" s="6"/>
      <c r="H22" s="6"/>
      <c r="I22" s="6"/>
      <c r="J22" s="8"/>
      <c r="L22" s="246">
        <v>1.5</v>
      </c>
    </row>
    <row r="23" spans="1:28">
      <c r="A23" s="5"/>
      <c r="B23" s="6"/>
      <c r="C23" s="6"/>
      <c r="D23" s="258" t="s">
        <v>131</v>
      </c>
      <c r="E23" s="7"/>
      <c r="F23" s="6"/>
      <c r="G23" s="6"/>
      <c r="H23" s="6"/>
      <c r="I23" s="6"/>
      <c r="J23" s="8"/>
      <c r="L23" s="246">
        <v>1.75</v>
      </c>
    </row>
    <row r="24" spans="1:28" ht="37.5" customHeight="1">
      <c r="A24" s="18"/>
      <c r="B24" s="232"/>
      <c r="C24" s="300" t="s">
        <v>8</v>
      </c>
      <c r="D24" s="300"/>
      <c r="E24" s="300"/>
      <c r="F24" s="300"/>
      <c r="G24" s="300"/>
      <c r="H24" s="228"/>
      <c r="I24" s="228"/>
      <c r="J24" s="8"/>
      <c r="L24" s="247">
        <v>2</v>
      </c>
    </row>
    <row r="25" spans="1:28" s="23" customFormat="1" ht="34.5" customHeight="1">
      <c r="A25" s="18"/>
      <c r="B25" s="307" t="s">
        <v>106</v>
      </c>
      <c r="C25" s="307"/>
      <c r="D25" s="307"/>
      <c r="E25" s="229"/>
      <c r="F25" s="307" t="s">
        <v>121</v>
      </c>
      <c r="G25" s="307"/>
      <c r="H25" s="307"/>
      <c r="I25" s="229"/>
      <c r="J25" s="22"/>
      <c r="K25" s="248"/>
      <c r="L25" s="247">
        <v>1</v>
      </c>
      <c r="M25" s="235"/>
      <c r="N25" s="235"/>
      <c r="O25" s="235"/>
      <c r="P25" s="235"/>
      <c r="Q25" s="235"/>
      <c r="R25" s="235"/>
      <c r="S25" s="235"/>
      <c r="T25" s="235"/>
      <c r="U25" s="235"/>
      <c r="V25" s="235"/>
      <c r="W25" s="235"/>
      <c r="X25" s="235"/>
      <c r="Y25" s="235"/>
      <c r="Z25" s="235"/>
      <c r="AA25" s="235"/>
      <c r="AB25" s="235"/>
    </row>
    <row r="26" spans="1:28" s="23" customFormat="1" ht="21.95" customHeight="1">
      <c r="A26" s="18"/>
      <c r="B26" s="20"/>
      <c r="C26" s="20"/>
      <c r="D26" s="223"/>
      <c r="E26" s="20"/>
      <c r="F26" s="223"/>
      <c r="G26" s="223"/>
      <c r="H26" s="20"/>
      <c r="I26" s="20"/>
      <c r="J26" s="22"/>
      <c r="K26" s="248"/>
      <c r="L26" s="246">
        <v>0</v>
      </c>
      <c r="M26" s="235"/>
      <c r="N26" s="235"/>
      <c r="O26" s="235"/>
      <c r="P26" s="235"/>
      <c r="Q26" s="235"/>
      <c r="R26" s="235"/>
      <c r="S26" s="235"/>
      <c r="T26" s="235"/>
      <c r="U26" s="235"/>
      <c r="V26" s="235"/>
      <c r="W26" s="235"/>
      <c r="X26" s="235"/>
      <c r="Y26" s="235"/>
      <c r="Z26" s="235"/>
      <c r="AA26" s="235"/>
      <c r="AB26" s="235"/>
    </row>
    <row r="27" spans="1:28" s="23" customFormat="1" ht="16.5" customHeight="1">
      <c r="A27" s="25"/>
      <c r="B27" s="233" t="s">
        <v>9</v>
      </c>
      <c r="C27" s="27">
        <v>0.05</v>
      </c>
      <c r="E27" s="233" t="s">
        <v>9</v>
      </c>
      <c r="F27" s="27">
        <v>0.1</v>
      </c>
      <c r="G27" s="14"/>
      <c r="H27" s="241"/>
      <c r="I27" s="241"/>
      <c r="J27" s="8"/>
      <c r="K27" s="248"/>
      <c r="L27" s="248"/>
      <c r="M27" s="235"/>
      <c r="N27" s="235"/>
      <c r="O27" s="235"/>
      <c r="P27" s="235"/>
      <c r="Q27" s="235"/>
      <c r="R27" s="235"/>
      <c r="S27" s="235"/>
      <c r="T27" s="235"/>
      <c r="U27" s="235"/>
      <c r="V27" s="235"/>
      <c r="W27" s="235"/>
      <c r="X27" s="235"/>
      <c r="Y27" s="235"/>
      <c r="Z27" s="235"/>
    </row>
    <row r="28" spans="1:28" s="23" customFormat="1" ht="16.5" customHeight="1">
      <c r="A28" s="25"/>
      <c r="B28" s="233" t="s">
        <v>10</v>
      </c>
      <c r="C28" s="146">
        <f>C27*E20</f>
        <v>0.05</v>
      </c>
      <c r="E28" s="233" t="s">
        <v>10</v>
      </c>
      <c r="F28" s="146">
        <f>F27*E21</f>
        <v>0.1</v>
      </c>
      <c r="G28" s="14"/>
      <c r="H28" s="241"/>
      <c r="I28" s="243" t="s">
        <v>122</v>
      </c>
      <c r="J28" s="8"/>
      <c r="K28" s="248"/>
      <c r="L28" s="248"/>
      <c r="M28" s="235"/>
      <c r="N28" s="235"/>
      <c r="O28" s="235"/>
      <c r="P28" s="235"/>
      <c r="Q28" s="235"/>
      <c r="R28" s="235"/>
      <c r="S28" s="235"/>
      <c r="T28" s="235"/>
      <c r="U28" s="235"/>
      <c r="V28" s="235"/>
      <c r="W28" s="235"/>
      <c r="X28" s="235"/>
      <c r="Y28" s="235"/>
      <c r="Z28" s="235"/>
    </row>
    <row r="29" spans="1:28" s="30" customFormat="1" ht="33.75">
      <c r="A29" s="5"/>
      <c r="B29" s="233" t="s">
        <v>11</v>
      </c>
      <c r="C29" s="242">
        <f>C28*E18*E19*4</f>
        <v>60</v>
      </c>
      <c r="D29" s="240" t="s">
        <v>15</v>
      </c>
      <c r="E29" s="233" t="s">
        <v>11</v>
      </c>
      <c r="F29" s="242">
        <f>E18*E19*4*F28</f>
        <v>120</v>
      </c>
      <c r="G29" s="6"/>
      <c r="H29" s="14"/>
      <c r="I29" s="28">
        <f>C29+F29</f>
        <v>180</v>
      </c>
      <c r="J29" s="8"/>
      <c r="K29" s="249"/>
      <c r="L29" s="249"/>
      <c r="M29" s="236"/>
      <c r="N29" s="236"/>
      <c r="O29" s="236"/>
      <c r="P29" s="236"/>
      <c r="Q29" s="236"/>
      <c r="R29" s="236"/>
      <c r="S29" s="236"/>
      <c r="T29" s="236"/>
      <c r="U29" s="236"/>
      <c r="V29" s="236"/>
      <c r="W29" s="236"/>
      <c r="X29" s="236"/>
      <c r="Y29" s="236"/>
      <c r="Z29" s="236"/>
    </row>
    <row r="30" spans="1:28" s="30" customFormat="1" ht="27.75" customHeight="1">
      <c r="A30" s="5"/>
      <c r="B30" s="278" t="s">
        <v>92</v>
      </c>
      <c r="C30" s="278"/>
      <c r="D30" s="278"/>
      <c r="E30" s="278"/>
      <c r="F30" s="278"/>
      <c r="G30" s="278"/>
      <c r="H30" s="278"/>
      <c r="I30" s="278"/>
      <c r="J30" s="29"/>
      <c r="K30" s="249"/>
      <c r="L30" s="245"/>
      <c r="M30" s="236"/>
      <c r="N30" s="236"/>
      <c r="O30" s="236"/>
      <c r="P30" s="236"/>
      <c r="Q30" s="236"/>
      <c r="R30" s="236"/>
      <c r="S30" s="236"/>
      <c r="T30" s="236"/>
      <c r="U30" s="236"/>
      <c r="V30" s="236"/>
      <c r="W30" s="236"/>
      <c r="X30" s="236"/>
      <c r="Y30" s="236"/>
      <c r="Z30" s="236"/>
      <c r="AA30" s="236"/>
      <c r="AB30" s="236"/>
    </row>
    <row r="31" spans="1:28" s="30" customFormat="1">
      <c r="A31" s="5"/>
      <c r="B31" s="278"/>
      <c r="C31" s="278"/>
      <c r="D31" s="278"/>
      <c r="E31" s="278"/>
      <c r="F31" s="278"/>
      <c r="G31" s="278"/>
      <c r="H31" s="278"/>
      <c r="I31" s="278"/>
      <c r="J31" s="29"/>
      <c r="K31" s="249"/>
      <c r="L31" s="245"/>
      <c r="M31" s="236"/>
      <c r="N31" s="236"/>
      <c r="O31" s="236"/>
      <c r="P31" s="236"/>
      <c r="Q31" s="236"/>
      <c r="R31" s="236"/>
      <c r="S31" s="236"/>
      <c r="T31" s="236"/>
      <c r="U31" s="236"/>
      <c r="V31" s="236"/>
      <c r="W31" s="236"/>
      <c r="X31" s="236"/>
      <c r="Y31" s="236"/>
      <c r="Z31" s="236"/>
      <c r="AA31" s="236"/>
      <c r="AB31" s="236"/>
    </row>
    <row r="32" spans="1:28" s="30" customFormat="1" ht="12" customHeight="1">
      <c r="A32" s="5"/>
      <c r="B32" s="231"/>
      <c r="C32" s="231"/>
      <c r="D32" s="231"/>
      <c r="E32" s="231"/>
      <c r="F32" s="231"/>
      <c r="G32" s="231"/>
      <c r="H32" s="231"/>
      <c r="I32" s="231"/>
      <c r="J32" s="29"/>
      <c r="K32" s="249"/>
      <c r="L32" s="245"/>
      <c r="M32" s="236"/>
      <c r="N32" s="236"/>
      <c r="O32" s="236"/>
      <c r="P32" s="236"/>
      <c r="Q32" s="236"/>
      <c r="R32" s="236"/>
      <c r="S32" s="236"/>
      <c r="T32" s="236"/>
      <c r="U32" s="236"/>
      <c r="V32" s="236"/>
      <c r="W32" s="236"/>
      <c r="X32" s="236"/>
      <c r="Y32" s="236"/>
      <c r="Z32" s="236"/>
      <c r="AA32" s="236"/>
      <c r="AB32" s="236"/>
    </row>
    <row r="33" spans="1:28" s="30" customFormat="1" ht="15.75">
      <c r="A33" s="5"/>
      <c r="B33" s="44"/>
      <c r="C33" s="173" t="s">
        <v>54</v>
      </c>
      <c r="D33" s="45"/>
      <c r="E33" s="169"/>
      <c r="F33" s="6"/>
      <c r="G33" s="44"/>
      <c r="H33" s="6"/>
      <c r="I33" s="6"/>
      <c r="J33" s="29"/>
      <c r="K33" s="249"/>
      <c r="L33" s="245"/>
      <c r="M33" s="236"/>
      <c r="N33" s="236"/>
      <c r="O33" s="236"/>
      <c r="P33" s="236"/>
      <c r="Q33" s="236"/>
      <c r="R33" s="236"/>
      <c r="S33" s="236"/>
      <c r="T33" s="236"/>
      <c r="U33" s="236"/>
      <c r="V33" s="236"/>
      <c r="W33" s="236"/>
      <c r="X33" s="236"/>
      <c r="Y33" s="236"/>
      <c r="Z33" s="236"/>
      <c r="AA33" s="236"/>
      <c r="AB33" s="236"/>
    </row>
    <row r="34" spans="1:28" s="30" customFormat="1" ht="18">
      <c r="A34" s="5"/>
      <c r="B34" s="177"/>
      <c r="C34" s="178">
        <f>E18</f>
        <v>10</v>
      </c>
      <c r="D34" s="171" t="s">
        <v>53</v>
      </c>
      <c r="E34" s="172" t="s">
        <v>52</v>
      </c>
      <c r="F34" s="174">
        <f>((E18*E19*4+I29)/(E19*4))</f>
        <v>11.5</v>
      </c>
      <c r="G34" s="180" t="s">
        <v>53</v>
      </c>
      <c r="H34" s="6"/>
      <c r="I34" s="6"/>
      <c r="J34" s="29"/>
      <c r="K34" s="249"/>
      <c r="L34" s="245"/>
      <c r="M34" s="236"/>
      <c r="N34" s="236"/>
      <c r="O34" s="236"/>
      <c r="P34" s="236"/>
      <c r="Q34" s="236"/>
      <c r="R34" s="236"/>
      <c r="S34" s="236"/>
      <c r="T34" s="236"/>
      <c r="U34" s="236"/>
      <c r="V34" s="236"/>
      <c r="W34" s="236"/>
      <c r="X34" s="236"/>
      <c r="Y34" s="236"/>
      <c r="Z34" s="236"/>
      <c r="AA34" s="236"/>
      <c r="AB34" s="236"/>
    </row>
    <row r="35" spans="1:28" ht="36.75" customHeight="1">
      <c r="A35" s="5"/>
      <c r="B35" s="6"/>
      <c r="C35" s="6"/>
      <c r="D35" s="6"/>
      <c r="E35" s="7"/>
      <c r="F35" s="259"/>
      <c r="G35" s="6"/>
      <c r="H35" s="6"/>
      <c r="I35" s="6"/>
      <c r="J35" s="8"/>
    </row>
    <row r="36" spans="1:28">
      <c r="A36" s="5"/>
      <c r="B36" s="6"/>
      <c r="C36" s="230"/>
      <c r="D36" s="230" t="s">
        <v>132</v>
      </c>
      <c r="E36" s="31"/>
      <c r="F36" s="31"/>
      <c r="G36" s="6"/>
      <c r="H36" s="6"/>
      <c r="I36" s="6"/>
      <c r="J36" s="8"/>
    </row>
    <row r="37" spans="1:28">
      <c r="A37" s="5"/>
      <c r="B37" s="6"/>
      <c r="C37" s="32"/>
      <c r="D37" s="33" t="s">
        <v>12</v>
      </c>
      <c r="E37" s="34" t="s">
        <v>13</v>
      </c>
      <c r="F37" s="33" t="s">
        <v>14</v>
      </c>
      <c r="G37" s="6"/>
      <c r="H37" s="6"/>
      <c r="I37" s="6"/>
      <c r="J37" s="8"/>
    </row>
    <row r="38" spans="1:28">
      <c r="A38" s="5"/>
      <c r="B38" s="6"/>
      <c r="C38" s="35"/>
      <c r="D38" s="184">
        <v>1.1000000000000001</v>
      </c>
      <c r="E38" s="185" t="s">
        <v>15</v>
      </c>
      <c r="F38" s="186">
        <v>2</v>
      </c>
      <c r="G38" s="6"/>
      <c r="H38" s="6"/>
      <c r="I38" s="6"/>
      <c r="J38" s="8"/>
    </row>
    <row r="39" spans="1:28">
      <c r="A39" s="5"/>
      <c r="B39" s="6"/>
      <c r="C39" s="35"/>
      <c r="D39" s="184">
        <v>1.075</v>
      </c>
      <c r="E39" s="185">
        <v>1.0999000000000001</v>
      </c>
      <c r="F39" s="186">
        <v>1.75</v>
      </c>
      <c r="G39" s="6"/>
      <c r="H39" s="6"/>
      <c r="I39" s="6"/>
      <c r="J39" s="8"/>
    </row>
    <row r="40" spans="1:28">
      <c r="A40" s="5"/>
      <c r="B40" s="6"/>
      <c r="C40" s="35"/>
      <c r="D40" s="184">
        <v>1.05</v>
      </c>
      <c r="E40" s="185">
        <v>1.0749</v>
      </c>
      <c r="F40" s="186">
        <v>1.5</v>
      </c>
      <c r="G40" s="6"/>
      <c r="H40" s="6"/>
      <c r="I40" s="6"/>
      <c r="J40" s="8"/>
    </row>
    <row r="41" spans="1:28">
      <c r="A41" s="5"/>
      <c r="B41" s="6"/>
      <c r="C41" s="35"/>
      <c r="D41" s="184">
        <v>1.0249999999999999</v>
      </c>
      <c r="E41" s="185">
        <v>1.0499000000000001</v>
      </c>
      <c r="F41" s="186">
        <v>1.25</v>
      </c>
      <c r="G41" s="6"/>
      <c r="H41" s="39"/>
      <c r="I41" s="39"/>
      <c r="J41" s="8"/>
    </row>
    <row r="42" spans="1:28">
      <c r="A42" s="5"/>
      <c r="B42" s="6"/>
      <c r="C42" s="40"/>
      <c r="D42" s="187">
        <v>1</v>
      </c>
      <c r="E42" s="188">
        <v>1.0248999999999999</v>
      </c>
      <c r="F42" s="189">
        <v>1</v>
      </c>
      <c r="G42" s="6"/>
      <c r="H42" s="39"/>
      <c r="I42" s="39"/>
      <c r="J42" s="8"/>
    </row>
    <row r="43" spans="1:28">
      <c r="A43" s="5"/>
      <c r="B43" s="6"/>
      <c r="C43" s="35"/>
      <c r="D43" s="184">
        <v>0.98</v>
      </c>
      <c r="E43" s="185">
        <v>0.99990000000000001</v>
      </c>
      <c r="F43" s="186">
        <v>0.75</v>
      </c>
      <c r="G43" s="6"/>
      <c r="H43" s="39"/>
      <c r="I43" s="39"/>
      <c r="J43" s="8"/>
    </row>
    <row r="44" spans="1:28">
      <c r="A44" s="5"/>
      <c r="B44" s="6"/>
      <c r="C44" s="6"/>
      <c r="D44" s="6"/>
      <c r="E44" s="7"/>
      <c r="F44" s="6"/>
      <c r="G44" s="6"/>
      <c r="H44" s="39"/>
      <c r="I44" s="39"/>
      <c r="J44" s="8"/>
    </row>
    <row r="45" spans="1:28" ht="32.25" customHeight="1">
      <c r="A45" s="5"/>
      <c r="B45" s="6"/>
      <c r="C45" s="6"/>
      <c r="D45" s="6"/>
      <c r="E45" s="7"/>
      <c r="F45" s="6"/>
      <c r="G45" s="6"/>
      <c r="H45" s="39"/>
      <c r="I45" s="39"/>
      <c r="J45" s="8"/>
    </row>
    <row r="46" spans="1:28" ht="18" customHeight="1">
      <c r="A46" s="5"/>
      <c r="B46" s="262" t="s">
        <v>97</v>
      </c>
      <c r="C46" s="262"/>
      <c r="D46" s="262"/>
      <c r="E46" s="262"/>
      <c r="F46" s="262"/>
      <c r="G46" s="262"/>
      <c r="H46" s="262"/>
      <c r="I46" s="262"/>
      <c r="J46" s="8"/>
    </row>
    <row r="47" spans="1:28" ht="18" customHeight="1">
      <c r="A47" s="5"/>
      <c r="B47" s="262"/>
      <c r="C47" s="262"/>
      <c r="D47" s="262"/>
      <c r="E47" s="262"/>
      <c r="F47" s="262"/>
      <c r="G47" s="262"/>
      <c r="H47" s="262"/>
      <c r="I47" s="262"/>
      <c r="J47" s="8"/>
    </row>
    <row r="48" spans="1:28">
      <c r="A48" s="5"/>
      <c r="B48" s="262"/>
      <c r="C48" s="262"/>
      <c r="D48" s="262"/>
      <c r="E48" s="262"/>
      <c r="F48" s="262"/>
      <c r="G48" s="262"/>
      <c r="H48" s="262"/>
      <c r="I48" s="262"/>
      <c r="J48" s="8"/>
    </row>
    <row r="49" spans="1:10" ht="18" customHeight="1">
      <c r="A49" s="5"/>
      <c r="B49" s="262"/>
      <c r="C49" s="262"/>
      <c r="D49" s="262"/>
      <c r="E49" s="262"/>
      <c r="F49" s="262"/>
      <c r="G49" s="262"/>
      <c r="H49" s="262"/>
      <c r="I49" s="262"/>
      <c r="J49" s="8"/>
    </row>
    <row r="50" spans="1:10" ht="18" customHeight="1" thickBot="1">
      <c r="A50" s="9"/>
      <c r="B50" s="263"/>
      <c r="C50" s="263"/>
      <c r="D50" s="263"/>
      <c r="E50" s="263"/>
      <c r="F50" s="263"/>
      <c r="G50" s="263"/>
      <c r="H50" s="263"/>
      <c r="I50" s="263"/>
      <c r="J50" s="10"/>
    </row>
    <row r="51" spans="1:10" ht="16.5" customHeight="1" thickTop="1">
      <c r="B51" s="237"/>
      <c r="C51" s="237"/>
      <c r="D51" s="237"/>
      <c r="E51" s="238"/>
      <c r="F51" s="237"/>
      <c r="G51" s="237"/>
      <c r="H51" s="237"/>
      <c r="I51" s="237"/>
    </row>
    <row r="52" spans="1:10">
      <c r="B52" s="237"/>
      <c r="C52" s="237"/>
      <c r="D52" s="237"/>
      <c r="E52" s="238"/>
      <c r="F52" s="237"/>
      <c r="G52" s="237"/>
      <c r="H52" s="237"/>
      <c r="I52" s="237"/>
    </row>
    <row r="53" spans="1:10">
      <c r="B53" s="237"/>
      <c r="C53" s="237"/>
      <c r="D53" s="237"/>
      <c r="E53" s="238"/>
      <c r="F53" s="237"/>
      <c r="G53" s="237"/>
      <c r="H53" s="237"/>
      <c r="I53" s="237"/>
    </row>
    <row r="54" spans="1:10">
      <c r="B54" s="237"/>
      <c r="C54" s="237"/>
      <c r="D54" s="237"/>
      <c r="E54" s="238"/>
      <c r="F54" s="237"/>
      <c r="G54" s="237"/>
      <c r="H54" s="237"/>
      <c r="I54" s="237"/>
    </row>
    <row r="55" spans="1:10">
      <c r="B55" s="237"/>
      <c r="C55" s="237"/>
      <c r="D55" s="237"/>
      <c r="E55" s="238"/>
      <c r="F55" s="237"/>
      <c r="G55" s="237"/>
      <c r="H55" s="237"/>
      <c r="I55" s="237"/>
    </row>
    <row r="56" spans="1:10">
      <c r="B56" s="237"/>
      <c r="C56" s="237"/>
      <c r="D56" s="237"/>
      <c r="E56" s="238"/>
      <c r="F56" s="237"/>
      <c r="G56" s="237"/>
      <c r="H56" s="237"/>
      <c r="I56" s="237"/>
    </row>
    <row r="57" spans="1:10">
      <c r="B57" s="237"/>
      <c r="C57" s="237"/>
      <c r="D57" s="237"/>
      <c r="E57" s="238"/>
      <c r="F57" s="237"/>
      <c r="G57" s="237"/>
      <c r="H57" s="237"/>
      <c r="I57" s="237"/>
    </row>
    <row r="58" spans="1:10">
      <c r="B58" s="237"/>
      <c r="C58" s="237"/>
      <c r="D58" s="237"/>
      <c r="E58" s="238"/>
      <c r="F58" s="237"/>
      <c r="G58" s="237"/>
      <c r="H58" s="237"/>
      <c r="I58" s="237"/>
    </row>
    <row r="59" spans="1:10">
      <c r="B59" s="237"/>
      <c r="C59" s="237"/>
      <c r="D59" s="237"/>
      <c r="E59" s="238"/>
      <c r="F59" s="237"/>
      <c r="G59" s="237"/>
      <c r="H59" s="237"/>
      <c r="I59" s="237"/>
    </row>
    <row r="60" spans="1:10">
      <c r="B60" s="237"/>
      <c r="C60" s="237"/>
      <c r="D60" s="237"/>
      <c r="E60" s="238"/>
      <c r="F60" s="237"/>
      <c r="G60" s="237"/>
      <c r="H60" s="237"/>
      <c r="I60" s="237"/>
    </row>
    <row r="61" spans="1:10">
      <c r="B61" s="237"/>
      <c r="C61" s="237"/>
      <c r="D61" s="237"/>
      <c r="E61" s="238"/>
      <c r="F61" s="237"/>
      <c r="G61" s="237"/>
      <c r="H61" s="237"/>
      <c r="I61" s="237"/>
    </row>
    <row r="62" spans="1:10">
      <c r="B62" s="237"/>
      <c r="C62" s="237"/>
      <c r="D62" s="237"/>
      <c r="E62" s="238"/>
      <c r="F62" s="237"/>
      <c r="G62" s="237"/>
      <c r="H62" s="237"/>
      <c r="I62" s="237"/>
    </row>
    <row r="63" spans="1:10">
      <c r="B63" s="237"/>
      <c r="C63" s="237"/>
      <c r="D63" s="237"/>
      <c r="E63" s="238"/>
      <c r="F63" s="237"/>
      <c r="G63" s="237"/>
      <c r="H63" s="237"/>
      <c r="I63" s="237"/>
    </row>
    <row r="64" spans="1:10">
      <c r="B64" s="237"/>
      <c r="C64" s="237"/>
      <c r="D64" s="237"/>
      <c r="E64" s="238"/>
      <c r="F64" s="237"/>
      <c r="G64" s="237"/>
      <c r="H64" s="237"/>
      <c r="I64" s="237"/>
    </row>
    <row r="65" spans="2:9">
      <c r="B65" s="237"/>
      <c r="C65" s="237"/>
      <c r="D65" s="237"/>
      <c r="E65" s="238"/>
      <c r="F65" s="237"/>
      <c r="G65" s="237"/>
      <c r="H65" s="237"/>
      <c r="I65" s="237"/>
    </row>
    <row r="66" spans="2:9">
      <c r="B66" s="237"/>
      <c r="C66" s="237"/>
      <c r="D66" s="237"/>
      <c r="E66" s="238"/>
      <c r="F66" s="237"/>
      <c r="G66" s="237"/>
      <c r="H66" s="237"/>
      <c r="I66" s="237"/>
    </row>
    <row r="67" spans="2:9">
      <c r="B67" s="237"/>
      <c r="C67" s="237"/>
      <c r="D67" s="237"/>
      <c r="E67" s="238"/>
      <c r="F67" s="237"/>
      <c r="G67" s="237"/>
      <c r="H67" s="237"/>
      <c r="I67" s="237"/>
    </row>
    <row r="68" spans="2:9">
      <c r="B68" s="237"/>
      <c r="C68" s="237"/>
      <c r="D68" s="237"/>
      <c r="E68" s="238"/>
      <c r="F68" s="237"/>
      <c r="G68" s="237"/>
      <c r="H68" s="237"/>
      <c r="I68" s="237"/>
    </row>
    <row r="69" spans="2:9">
      <c r="B69" s="237"/>
      <c r="C69" s="237"/>
      <c r="D69" s="237"/>
      <c r="E69" s="238"/>
      <c r="F69" s="237"/>
      <c r="G69" s="237"/>
      <c r="H69" s="237"/>
      <c r="I69" s="237"/>
    </row>
    <row r="70" spans="2:9">
      <c r="B70" s="237"/>
      <c r="C70" s="237"/>
      <c r="D70" s="237"/>
      <c r="E70" s="238"/>
      <c r="F70" s="237"/>
      <c r="G70" s="237"/>
      <c r="H70" s="237"/>
      <c r="I70" s="237"/>
    </row>
    <row r="71" spans="2:9">
      <c r="B71" s="237"/>
      <c r="C71" s="237"/>
      <c r="D71" s="237"/>
      <c r="E71" s="238"/>
      <c r="F71" s="237"/>
      <c r="G71" s="237"/>
      <c r="H71" s="237"/>
      <c r="I71" s="237"/>
    </row>
    <row r="72" spans="2:9">
      <c r="B72" s="237"/>
      <c r="C72" s="237"/>
      <c r="D72" s="237"/>
      <c r="E72" s="238"/>
      <c r="F72" s="237"/>
      <c r="G72" s="237"/>
      <c r="H72" s="237"/>
      <c r="I72" s="237"/>
    </row>
    <row r="73" spans="2:9">
      <c r="B73" s="237"/>
      <c r="C73" s="237"/>
      <c r="D73" s="237"/>
      <c r="E73" s="238"/>
      <c r="F73" s="237"/>
      <c r="G73" s="237"/>
      <c r="H73" s="237"/>
      <c r="I73" s="237"/>
    </row>
  </sheetData>
  <sheetProtection algorithmName="SHA-512" hashValue="jvG3Sc6hposbHesCOXr6X1WP5tf+vVlO3pA5VWgNabb5Th1DBIiastBx0uAzhwNR/6ooB0VCIiw7ogD0qiOKDg==" saltValue="RPq8f7YhReha5X8JeI7m3g==" spinCount="100000" sheet="1" objects="1" scenarios="1"/>
  <protectedRanges>
    <protectedRange sqref="E18:E22" name="Range3"/>
    <protectedRange sqref="E18:E22" name="Range1"/>
    <protectedRange sqref="E18:E22" name="Range2"/>
  </protectedRanges>
  <mergeCells count="10">
    <mergeCell ref="B25:D25"/>
    <mergeCell ref="F25:H25"/>
    <mergeCell ref="B30:I31"/>
    <mergeCell ref="B46:I50"/>
    <mergeCell ref="G2:I2"/>
    <mergeCell ref="B8:I8"/>
    <mergeCell ref="B9:I9"/>
    <mergeCell ref="E14:G15"/>
    <mergeCell ref="E16:G16"/>
    <mergeCell ref="C24:G24"/>
  </mergeCells>
  <dataValidations count="3">
    <dataValidation type="list" showInputMessage="1" showErrorMessage="1" sqref="E21">
      <formula1>$L$24:$L$26</formula1>
    </dataValidation>
    <dataValidation showInputMessage="1" showErrorMessage="1" sqref="E22"/>
    <dataValidation type="list" allowBlank="1" showInputMessage="1" showErrorMessage="1" sqref="E20">
      <formula1>$L$18:$L$24</formula1>
    </dataValidation>
  </dataValidations>
  <pageMargins left="0.7" right="0.7" top="0.75" bottom="0.75" header="0.3" footer="0.3"/>
  <pageSetup scale="7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50"/>
  <sheetViews>
    <sheetView showGridLines="0" zoomScaleNormal="100" workbookViewId="0">
      <selection activeCell="E12" sqref="E12"/>
    </sheetView>
  </sheetViews>
  <sheetFormatPr defaultRowHeight="15"/>
  <cols>
    <col min="1" max="1" width="1.7109375" customWidth="1"/>
    <col min="2" max="2" width="13.42578125" style="44" customWidth="1"/>
    <col min="3" max="3" width="14" style="44" customWidth="1"/>
    <col min="4" max="5" width="14.85546875" style="44" customWidth="1"/>
    <col min="6" max="6" width="14.85546875" style="45" customWidth="1"/>
    <col min="7" max="7" width="14.85546875" style="44" customWidth="1"/>
    <col min="8" max="8" width="12.85546875" style="44" customWidth="1"/>
    <col min="9" max="9" width="1.7109375" style="44" customWidth="1"/>
    <col min="10" max="10" width="11.5703125" style="44" customWidth="1"/>
    <col min="11" max="11" width="9" style="44" hidden="1" customWidth="1"/>
    <col min="12" max="13" width="9.140625" style="44" hidden="1" customWidth="1"/>
    <col min="14" max="14" width="9.140625" hidden="1" customWidth="1"/>
    <col min="15" max="18" width="0" hidden="1" customWidth="1"/>
  </cols>
  <sheetData>
    <row r="1" spans="1:14">
      <c r="A1" s="46"/>
      <c r="B1" s="47"/>
      <c r="C1" s="47"/>
      <c r="D1" s="47"/>
      <c r="E1" s="47"/>
      <c r="F1" s="47"/>
      <c r="G1" s="48"/>
      <c r="H1" s="47"/>
      <c r="I1" s="49"/>
      <c r="J1" s="6"/>
      <c r="K1" s="6"/>
      <c r="N1" s="50">
        <v>0</v>
      </c>
    </row>
    <row r="2" spans="1:14">
      <c r="A2" s="51"/>
      <c r="B2" s="6"/>
      <c r="C2" s="6"/>
      <c r="D2" s="6"/>
      <c r="E2" s="6"/>
      <c r="F2" s="6"/>
      <c r="G2" s="7"/>
      <c r="H2" s="6"/>
      <c r="I2" s="52"/>
      <c r="J2" s="6"/>
      <c r="K2" s="6"/>
      <c r="N2" s="50">
        <v>0.75</v>
      </c>
    </row>
    <row r="3" spans="1:14" ht="17.25" customHeight="1">
      <c r="A3" s="51"/>
      <c r="B3" s="6"/>
      <c r="C3" s="6"/>
      <c r="D3" s="6"/>
      <c r="E3" s="6"/>
      <c r="F3" s="6"/>
      <c r="G3" s="7"/>
      <c r="H3" s="6"/>
      <c r="I3" s="52"/>
      <c r="J3" s="6"/>
      <c r="K3" s="6"/>
      <c r="N3" s="50">
        <v>1</v>
      </c>
    </row>
    <row r="4" spans="1:14">
      <c r="A4" s="51"/>
      <c r="B4" s="6"/>
      <c r="C4" s="6"/>
      <c r="D4" s="6"/>
      <c r="E4" s="6"/>
      <c r="F4" s="6"/>
      <c r="G4" s="7"/>
      <c r="H4" s="6"/>
      <c r="I4" s="52"/>
      <c r="J4" s="6"/>
      <c r="K4" s="6"/>
      <c r="N4" s="50">
        <v>1.25</v>
      </c>
    </row>
    <row r="5" spans="1:14" ht="24" thickBot="1">
      <c r="A5" s="53"/>
      <c r="B5" s="279" t="s">
        <v>90</v>
      </c>
      <c r="C5" s="279"/>
      <c r="D5" s="279"/>
      <c r="E5" s="279"/>
      <c r="F5" s="279"/>
      <c r="G5" s="279"/>
      <c r="H5" s="279"/>
      <c r="I5" s="54"/>
      <c r="J5" s="55"/>
      <c r="K5" s="55"/>
      <c r="M5" s="50"/>
      <c r="N5" s="50">
        <v>1.5</v>
      </c>
    </row>
    <row r="6" spans="1:14" ht="40.5" customHeight="1">
      <c r="A6" s="51"/>
      <c r="B6" s="103" t="s">
        <v>0</v>
      </c>
      <c r="C6" s="12"/>
      <c r="D6" s="12"/>
      <c r="E6" s="283" t="s">
        <v>32</v>
      </c>
      <c r="F6" s="283"/>
      <c r="G6" s="283"/>
      <c r="H6" s="283"/>
      <c r="I6" s="52"/>
      <c r="J6" s="6"/>
      <c r="K6" s="6"/>
      <c r="M6" s="50"/>
      <c r="N6" s="50">
        <v>1.75</v>
      </c>
    </row>
    <row r="7" spans="1:14">
      <c r="A7" s="51"/>
      <c r="B7" s="57" t="s">
        <v>1</v>
      </c>
      <c r="C7" s="14"/>
      <c r="D7" s="6"/>
      <c r="E7" s="58">
        <v>0.1</v>
      </c>
      <c r="F7" s="58"/>
      <c r="G7" s="59"/>
      <c r="H7" s="59"/>
      <c r="I7" s="60"/>
      <c r="J7" s="59"/>
      <c r="K7" s="59"/>
      <c r="M7" s="50"/>
      <c r="N7" s="50">
        <v>2</v>
      </c>
    </row>
    <row r="8" spans="1:14">
      <c r="A8" s="51"/>
      <c r="B8" s="57" t="s">
        <v>2</v>
      </c>
      <c r="C8" s="14"/>
      <c r="D8" s="6"/>
      <c r="E8" s="61" t="s">
        <v>17</v>
      </c>
      <c r="F8" s="61"/>
      <c r="G8" s="59"/>
      <c r="H8" s="59"/>
      <c r="I8" s="60"/>
      <c r="J8" s="59"/>
      <c r="K8" s="59"/>
      <c r="M8" s="50"/>
    </row>
    <row r="9" spans="1:14">
      <c r="A9" s="51"/>
      <c r="B9" s="57" t="s">
        <v>4</v>
      </c>
      <c r="C9" s="14"/>
      <c r="D9" s="6"/>
      <c r="E9" s="221" t="s">
        <v>88</v>
      </c>
      <c r="F9" s="221"/>
      <c r="G9" s="59"/>
      <c r="H9" s="59"/>
      <c r="I9" s="60"/>
      <c r="J9" s="59"/>
      <c r="K9" s="59"/>
      <c r="M9" s="50"/>
    </row>
    <row r="10" spans="1:14">
      <c r="A10" s="51"/>
      <c r="B10" s="57" t="s">
        <v>18</v>
      </c>
      <c r="C10" s="14"/>
      <c r="D10" s="6"/>
      <c r="E10" s="280" t="s">
        <v>89</v>
      </c>
      <c r="F10" s="280"/>
      <c r="G10" s="280"/>
      <c r="H10" s="280"/>
      <c r="I10" s="281"/>
      <c r="J10" s="62"/>
      <c r="K10" s="62"/>
      <c r="M10" s="50"/>
    </row>
    <row r="11" spans="1:14" s="23" customFormat="1" ht="9" customHeight="1">
      <c r="A11" s="63"/>
      <c r="B11" s="6"/>
      <c r="C11" s="6"/>
      <c r="D11" s="6"/>
      <c r="E11" s="7"/>
      <c r="F11" s="6"/>
      <c r="G11" s="6"/>
      <c r="H11" s="6"/>
      <c r="I11" s="52"/>
      <c r="J11" s="6"/>
      <c r="K11" s="6"/>
      <c r="L11" s="44"/>
    </row>
    <row r="12" spans="1:14" s="30" customFormat="1" ht="15.75">
      <c r="A12" s="64"/>
      <c r="B12" s="65" t="s">
        <v>5</v>
      </c>
      <c r="C12" s="65"/>
      <c r="D12" s="59"/>
      <c r="E12" s="130">
        <v>12</v>
      </c>
      <c r="F12" s="6"/>
      <c r="G12" s="6"/>
      <c r="H12" s="6"/>
      <c r="I12" s="52"/>
      <c r="J12" s="6"/>
      <c r="K12" s="6"/>
      <c r="L12" s="44"/>
    </row>
    <row r="13" spans="1:14" ht="15.75">
      <c r="A13" s="64"/>
      <c r="B13" s="65" t="s">
        <v>6</v>
      </c>
      <c r="C13" s="65"/>
      <c r="D13" s="59"/>
      <c r="E13" s="131">
        <v>33</v>
      </c>
      <c r="F13" s="6"/>
      <c r="G13" s="6"/>
      <c r="H13" s="6"/>
      <c r="I13" s="52"/>
      <c r="J13" s="6"/>
      <c r="K13" s="6"/>
      <c r="L13" s="50">
        <v>0</v>
      </c>
      <c r="M13"/>
    </row>
    <row r="14" spans="1:14" ht="15.75">
      <c r="A14" s="64"/>
      <c r="B14" s="65" t="s">
        <v>19</v>
      </c>
      <c r="C14" s="65"/>
      <c r="D14" s="59"/>
      <c r="E14" s="132">
        <v>1</v>
      </c>
      <c r="F14" s="6"/>
      <c r="G14" s="6"/>
      <c r="H14" s="6"/>
      <c r="I14" s="52"/>
      <c r="J14" s="6"/>
      <c r="K14" s="6"/>
      <c r="L14" s="50">
        <v>1</v>
      </c>
      <c r="M14"/>
    </row>
    <row r="15" spans="1:14" ht="15.75">
      <c r="A15" s="64"/>
      <c r="B15" s="65" t="s">
        <v>56</v>
      </c>
      <c r="C15" s="65"/>
      <c r="D15" s="59"/>
      <c r="E15" s="132">
        <v>1</v>
      </c>
      <c r="F15" s="6"/>
      <c r="G15" s="6"/>
      <c r="H15" s="6"/>
      <c r="I15" s="52"/>
      <c r="J15" s="6"/>
      <c r="K15" s="6"/>
      <c r="L15" s="50">
        <v>2</v>
      </c>
      <c r="M15"/>
    </row>
    <row r="16" spans="1:14">
      <c r="A16" s="64"/>
      <c r="B16" s="65"/>
      <c r="C16" s="65"/>
      <c r="D16" s="59"/>
      <c r="E16" s="6"/>
      <c r="F16" s="6"/>
      <c r="G16" s="6"/>
      <c r="H16" s="6"/>
      <c r="I16" s="52"/>
      <c r="J16" s="6"/>
      <c r="K16" s="6"/>
      <c r="M16"/>
    </row>
    <row r="17" spans="1:18" ht="18">
      <c r="A17" s="51"/>
      <c r="B17" s="276" t="s">
        <v>3</v>
      </c>
      <c r="C17" s="276"/>
      <c r="D17" s="276"/>
      <c r="E17" s="276"/>
      <c r="F17" s="276"/>
      <c r="G17" s="276"/>
      <c r="H17" s="276"/>
      <c r="I17" s="66"/>
      <c r="J17" s="67"/>
      <c r="K17" s="67"/>
      <c r="L17" s="50"/>
      <c r="P17" s="68"/>
    </row>
    <row r="18" spans="1:18" ht="15.75">
      <c r="A18" s="51"/>
      <c r="B18" s="275" t="s">
        <v>88</v>
      </c>
      <c r="C18" s="275"/>
      <c r="D18" s="275"/>
      <c r="E18" s="275"/>
      <c r="F18" s="275"/>
      <c r="G18" s="275"/>
      <c r="H18" s="275"/>
      <c r="I18" s="70"/>
      <c r="J18" s="69"/>
      <c r="K18" s="69"/>
      <c r="L18" s="71"/>
    </row>
    <row r="19" spans="1:18" ht="15.75">
      <c r="A19" s="51"/>
      <c r="D19" s="72" t="s">
        <v>9</v>
      </c>
      <c r="E19" s="72"/>
      <c r="F19" s="73">
        <v>0.05</v>
      </c>
      <c r="G19" s="73"/>
      <c r="H19" s="74"/>
      <c r="I19" s="75"/>
      <c r="J19" s="74"/>
      <c r="K19" s="74"/>
    </row>
    <row r="20" spans="1:18" ht="15.75">
      <c r="A20" s="51"/>
      <c r="D20" s="26" t="s">
        <v>10</v>
      </c>
      <c r="E20" s="26"/>
      <c r="F20" s="145">
        <f>F19*E14</f>
        <v>0.05</v>
      </c>
      <c r="G20" s="145"/>
      <c r="H20" s="74"/>
      <c r="I20" s="75"/>
      <c r="J20" s="74"/>
      <c r="K20" s="74"/>
    </row>
    <row r="21" spans="1:18" ht="15.75">
      <c r="A21" s="51"/>
      <c r="D21" s="272" t="s">
        <v>21</v>
      </c>
      <c r="E21" s="277"/>
      <c r="F21" s="76">
        <f>E12*E13*4*E14*F19</f>
        <v>79.2</v>
      </c>
      <c r="G21" s="145"/>
      <c r="H21" s="77"/>
      <c r="I21" s="78"/>
      <c r="J21" s="77"/>
      <c r="K21" s="77"/>
    </row>
    <row r="22" spans="1:18" ht="8.25" customHeight="1">
      <c r="A22" s="51"/>
      <c r="B22" s="79"/>
      <c r="C22" s="79"/>
      <c r="D22" s="79"/>
      <c r="E22" s="80"/>
      <c r="F22" s="79"/>
      <c r="G22" s="79"/>
      <c r="H22" s="77"/>
      <c r="I22" s="78"/>
      <c r="J22" s="77"/>
      <c r="K22" s="77"/>
    </row>
    <row r="23" spans="1:18" ht="16.5">
      <c r="A23" s="51"/>
      <c r="B23" s="276" t="s">
        <v>22</v>
      </c>
      <c r="C23" s="276"/>
      <c r="D23" s="276"/>
      <c r="E23" s="276"/>
      <c r="F23" s="276"/>
      <c r="G23" s="276"/>
      <c r="H23" s="276"/>
      <c r="I23" s="78"/>
      <c r="J23" s="77"/>
      <c r="K23" s="77"/>
    </row>
    <row r="24" spans="1:18" ht="15.75">
      <c r="A24" s="51"/>
      <c r="B24" s="275" t="s">
        <v>57</v>
      </c>
      <c r="C24" s="275"/>
      <c r="D24" s="275"/>
      <c r="E24" s="275"/>
      <c r="F24" s="275"/>
      <c r="G24" s="275"/>
      <c r="H24" s="275"/>
      <c r="I24" s="52"/>
      <c r="J24" s="6"/>
      <c r="K24" s="6"/>
      <c r="Q24" t="s">
        <v>23</v>
      </c>
      <c r="R24" t="s">
        <v>24</v>
      </c>
    </row>
    <row r="25" spans="1:18" ht="15.75">
      <c r="A25" s="51"/>
      <c r="B25" s="21"/>
      <c r="C25" s="21"/>
      <c r="D25" s="81" t="s">
        <v>25</v>
      </c>
      <c r="E25" s="82" t="s">
        <v>26</v>
      </c>
      <c r="F25" s="83" t="s">
        <v>27</v>
      </c>
      <c r="G25" s="82" t="s">
        <v>24</v>
      </c>
      <c r="H25" s="6"/>
      <c r="I25" s="52"/>
      <c r="J25" s="6"/>
      <c r="K25" s="6"/>
      <c r="Q25" t="e">
        <f>E12*E13*12*E16*#REF!</f>
        <v>#REF!</v>
      </c>
      <c r="R25" t="e">
        <f>E12*E13*13*E16*#REF!</f>
        <v>#REF!</v>
      </c>
    </row>
    <row r="26" spans="1:18">
      <c r="A26" s="51"/>
      <c r="B26" s="72" t="s">
        <v>9</v>
      </c>
      <c r="C26" s="72"/>
      <c r="D26" s="84">
        <v>0.04</v>
      </c>
      <c r="E26" s="84">
        <v>0.04</v>
      </c>
      <c r="F26" s="85">
        <v>0.04</v>
      </c>
      <c r="G26" s="84">
        <v>0.08</v>
      </c>
      <c r="H26" s="6"/>
      <c r="I26" s="52"/>
      <c r="J26" s="6"/>
      <c r="K26" s="6"/>
    </row>
    <row r="27" spans="1:18">
      <c r="A27" s="51"/>
      <c r="B27" s="26" t="s">
        <v>10</v>
      </c>
      <c r="C27" s="26"/>
      <c r="D27" s="142">
        <f>D26*E15</f>
        <v>0.04</v>
      </c>
      <c r="E27" s="142">
        <f>E26*E15</f>
        <v>0.04</v>
      </c>
      <c r="F27" s="143">
        <f>F26*E15</f>
        <v>0.04</v>
      </c>
      <c r="G27" s="142">
        <f>G26*E15</f>
        <v>0.08</v>
      </c>
      <c r="H27" s="6"/>
      <c r="I27" s="52"/>
      <c r="J27" s="6"/>
      <c r="K27" s="6"/>
    </row>
    <row r="28" spans="1:18" ht="15.75">
      <c r="A28" s="51"/>
      <c r="B28" s="273" t="s">
        <v>59</v>
      </c>
      <c r="C28" s="274"/>
      <c r="D28" s="76">
        <f>E12*E13*13*E15*D26</f>
        <v>205.92000000000002</v>
      </c>
      <c r="E28" s="76">
        <f>E12*E13*13*E15*E26</f>
        <v>205.92000000000002</v>
      </c>
      <c r="F28" s="76">
        <f>E12*E13*13*E15*F26</f>
        <v>205.92000000000002</v>
      </c>
      <c r="G28" s="76">
        <f>E12*E13*13*E15*G26</f>
        <v>411.84000000000003</v>
      </c>
      <c r="H28" s="6"/>
      <c r="I28" s="52"/>
      <c r="J28" s="6"/>
      <c r="K28" s="6"/>
    </row>
    <row r="29" spans="1:18" ht="6.75" customHeight="1">
      <c r="A29" s="51"/>
      <c r="B29" s="79"/>
      <c r="C29" s="79"/>
      <c r="D29" s="86"/>
      <c r="E29" s="86"/>
      <c r="F29" s="86"/>
      <c r="G29" s="86"/>
      <c r="H29" s="6"/>
      <c r="I29" s="52"/>
      <c r="J29" s="6"/>
      <c r="K29" s="6"/>
    </row>
    <row r="30" spans="1:18" ht="15.75" customHeight="1">
      <c r="A30" s="51"/>
      <c r="B30" s="278" t="s">
        <v>92</v>
      </c>
      <c r="C30" s="278"/>
      <c r="D30" s="278"/>
      <c r="E30" s="278"/>
      <c r="F30" s="278"/>
      <c r="G30" s="278"/>
      <c r="H30" s="278"/>
      <c r="I30" s="52"/>
      <c r="J30" s="6"/>
      <c r="K30" s="6"/>
    </row>
    <row r="31" spans="1:18" ht="17.25" customHeight="1">
      <c r="A31" s="51"/>
      <c r="B31" s="278"/>
      <c r="C31" s="278"/>
      <c r="D31" s="278"/>
      <c r="E31" s="278"/>
      <c r="F31" s="278"/>
      <c r="G31" s="278"/>
      <c r="H31" s="278"/>
      <c r="I31" s="52"/>
      <c r="J31" s="6"/>
      <c r="K31" s="6"/>
      <c r="M31" s="26"/>
    </row>
    <row r="32" spans="1:18" ht="3" customHeight="1">
      <c r="A32" s="51"/>
      <c r="B32" s="224"/>
      <c r="C32" s="224"/>
      <c r="D32" s="224"/>
      <c r="E32" s="224"/>
      <c r="F32" s="224"/>
      <c r="G32" s="224"/>
      <c r="H32" s="224"/>
      <c r="I32" s="52"/>
      <c r="J32" s="6"/>
      <c r="K32" s="6"/>
      <c r="M32" s="219"/>
    </row>
    <row r="33" spans="1:18" ht="12.75" customHeight="1">
      <c r="A33" s="51"/>
      <c r="B33" s="282" t="s">
        <v>58</v>
      </c>
      <c r="C33" s="282"/>
      <c r="D33" s="282"/>
      <c r="E33" s="282"/>
      <c r="F33" s="7"/>
      <c r="G33" s="6"/>
      <c r="H33" s="6"/>
      <c r="I33" s="52"/>
      <c r="J33" s="6"/>
      <c r="K33" s="6"/>
      <c r="M33"/>
    </row>
    <row r="34" spans="1:18" ht="12.75" customHeight="1">
      <c r="A34" s="51"/>
      <c r="B34" s="33" t="s">
        <v>12</v>
      </c>
      <c r="C34" s="33" t="s">
        <v>13</v>
      </c>
      <c r="D34" s="33" t="s">
        <v>14</v>
      </c>
      <c r="E34" s="7"/>
      <c r="F34" s="104"/>
      <c r="G34" s="105"/>
      <c r="H34" s="105"/>
      <c r="I34" s="52"/>
      <c r="J34" s="6"/>
      <c r="K34" s="6"/>
      <c r="L34"/>
      <c r="M34"/>
    </row>
    <row r="35" spans="1:18" ht="12.95" customHeight="1">
      <c r="A35" s="51"/>
      <c r="B35" s="94">
        <v>1.1000000000000001</v>
      </c>
      <c r="C35" s="94" t="s">
        <v>15</v>
      </c>
      <c r="D35" s="95">
        <v>2</v>
      </c>
      <c r="E35" s="7"/>
      <c r="F35" s="106"/>
      <c r="G35" s="107"/>
      <c r="H35" s="107"/>
      <c r="I35" s="52"/>
      <c r="J35" s="6"/>
      <c r="K35" s="6"/>
      <c r="L35"/>
      <c r="M35"/>
    </row>
    <row r="36" spans="1:18" ht="12.95" customHeight="1">
      <c r="A36" s="51"/>
      <c r="B36" s="94">
        <v>1.075</v>
      </c>
      <c r="C36" s="94">
        <v>1.0999000000000001</v>
      </c>
      <c r="D36" s="95">
        <v>1.75</v>
      </c>
      <c r="E36" s="7"/>
      <c r="F36" s="108"/>
      <c r="G36" s="107"/>
      <c r="H36" s="107"/>
      <c r="I36" s="52"/>
      <c r="J36" s="6"/>
      <c r="K36" s="6"/>
      <c r="L36"/>
      <c r="M36"/>
    </row>
    <row r="37" spans="1:18" ht="12.95" customHeight="1">
      <c r="A37" s="51"/>
      <c r="B37" s="94">
        <v>1.05</v>
      </c>
      <c r="C37" s="94">
        <v>1.0749</v>
      </c>
      <c r="D37" s="95">
        <v>1.5</v>
      </c>
      <c r="E37" s="7"/>
      <c r="F37" s="108"/>
      <c r="G37" s="107"/>
      <c r="H37" s="107"/>
      <c r="I37" s="52"/>
      <c r="J37" s="6"/>
      <c r="K37" s="6"/>
      <c r="L37"/>
      <c r="M37"/>
    </row>
    <row r="38" spans="1:18" ht="12.95" customHeight="1">
      <c r="A38" s="51"/>
      <c r="B38" s="94">
        <v>1.0249999999999999</v>
      </c>
      <c r="C38" s="94">
        <v>1.0499000000000001</v>
      </c>
      <c r="D38" s="95">
        <v>1.25</v>
      </c>
      <c r="E38" s="7"/>
      <c r="F38" s="108"/>
      <c r="G38" s="107"/>
      <c r="H38" s="107"/>
      <c r="I38" s="52"/>
      <c r="J38" s="6"/>
      <c r="K38" s="6"/>
      <c r="L38"/>
      <c r="M38"/>
    </row>
    <row r="39" spans="1:18" ht="12.95" customHeight="1">
      <c r="A39" s="51"/>
      <c r="B39" s="96">
        <v>1</v>
      </c>
      <c r="C39" s="96">
        <v>1.0248999999999999</v>
      </c>
      <c r="D39" s="97">
        <v>1</v>
      </c>
      <c r="E39" s="7"/>
      <c r="F39" s="109"/>
      <c r="G39" s="109"/>
      <c r="H39" s="109"/>
      <c r="I39" s="52"/>
      <c r="J39" s="6"/>
      <c r="K39" s="6"/>
      <c r="M39"/>
    </row>
    <row r="40" spans="1:18" ht="12.75" customHeight="1">
      <c r="A40" s="51"/>
      <c r="B40" s="94">
        <v>0.98</v>
      </c>
      <c r="C40" s="94">
        <v>0.99990000000000001</v>
      </c>
      <c r="D40" s="95">
        <v>0.75</v>
      </c>
      <c r="E40" s="7"/>
      <c r="F40" s="104"/>
      <c r="G40" s="105"/>
      <c r="H40" s="105"/>
      <c r="I40" s="52"/>
      <c r="J40" s="6"/>
      <c r="K40" s="6"/>
      <c r="M40"/>
    </row>
    <row r="41" spans="1:18" ht="12.95" customHeight="1">
      <c r="A41" s="51"/>
      <c r="B41" s="6"/>
      <c r="C41" s="6"/>
      <c r="D41" s="6"/>
      <c r="E41" s="6"/>
      <c r="F41" s="106"/>
      <c r="G41" s="107"/>
      <c r="H41" s="107"/>
      <c r="I41" s="52"/>
      <c r="J41" s="6"/>
      <c r="K41" s="6"/>
    </row>
    <row r="42" spans="1:18" ht="15" customHeight="1">
      <c r="A42" s="51"/>
      <c r="B42" s="98"/>
      <c r="C42" s="98"/>
      <c r="D42" s="98"/>
      <c r="E42" s="98"/>
      <c r="F42" s="108"/>
      <c r="G42" s="107"/>
      <c r="H42" s="107"/>
      <c r="I42" s="99"/>
      <c r="J42" s="100"/>
      <c r="K42" s="100"/>
    </row>
    <row r="43" spans="1:18" s="44" customFormat="1" ht="15" customHeight="1">
      <c r="A43" s="51"/>
      <c r="B43" s="100"/>
      <c r="C43" s="100"/>
      <c r="D43" s="100"/>
      <c r="E43" s="100"/>
      <c r="F43" s="269"/>
      <c r="G43" s="269"/>
      <c r="H43" s="269"/>
      <c r="I43" s="99"/>
      <c r="J43" s="100"/>
      <c r="K43" s="100"/>
      <c r="N43"/>
      <c r="O43"/>
      <c r="P43"/>
      <c r="Q43"/>
      <c r="R43"/>
    </row>
    <row r="44" spans="1:18" s="44" customFormat="1" ht="12.95" customHeight="1">
      <c r="A44" s="51"/>
      <c r="B44" s="100"/>
      <c r="C44" s="100"/>
      <c r="D44" s="100"/>
      <c r="E44" s="100"/>
      <c r="F44" s="269"/>
      <c r="G44" s="269"/>
      <c r="H44" s="269"/>
      <c r="I44" s="99"/>
      <c r="J44" s="100"/>
      <c r="K44" s="100"/>
      <c r="N44"/>
      <c r="O44"/>
      <c r="P44"/>
      <c r="Q44"/>
      <c r="R44"/>
    </row>
    <row r="45" spans="1:18" s="44" customFormat="1" ht="8.25" customHeight="1">
      <c r="A45" s="51"/>
      <c r="B45" s="6"/>
      <c r="C45" s="6"/>
      <c r="D45" s="6"/>
      <c r="E45" s="6"/>
      <c r="F45" s="7"/>
      <c r="G45" s="6"/>
      <c r="H45" s="6"/>
      <c r="I45" s="52"/>
      <c r="J45" s="6"/>
      <c r="K45" s="6"/>
      <c r="N45"/>
      <c r="O45"/>
      <c r="P45"/>
      <c r="Q45"/>
      <c r="R45"/>
    </row>
    <row r="46" spans="1:18" s="44" customFormat="1" ht="12.75" customHeight="1">
      <c r="A46" s="51"/>
      <c r="B46" s="270" t="s">
        <v>91</v>
      </c>
      <c r="C46" s="270"/>
      <c r="D46" s="270"/>
      <c r="E46" s="270"/>
      <c r="F46" s="270"/>
      <c r="G46" s="270"/>
      <c r="H46" s="270"/>
      <c r="I46" s="52"/>
      <c r="J46" s="6"/>
      <c r="K46" s="6"/>
      <c r="N46"/>
      <c r="O46"/>
      <c r="P46"/>
      <c r="Q46"/>
      <c r="R46"/>
    </row>
    <row r="47" spans="1:18" s="44" customFormat="1" ht="27" customHeight="1" thickBot="1">
      <c r="A47" s="101"/>
      <c r="B47" s="271"/>
      <c r="C47" s="271"/>
      <c r="D47" s="271"/>
      <c r="E47" s="271"/>
      <c r="F47" s="271"/>
      <c r="G47" s="271"/>
      <c r="H47" s="271"/>
      <c r="I47" s="102"/>
      <c r="J47" s="6"/>
      <c r="K47" s="6"/>
      <c r="N47"/>
      <c r="O47"/>
      <c r="P47"/>
      <c r="Q47"/>
      <c r="R47"/>
    </row>
    <row r="49" spans="1:18" s="44" customFormat="1">
      <c r="A49"/>
      <c r="F49" s="98"/>
      <c r="G49" s="98"/>
      <c r="H49" s="98"/>
      <c r="N49"/>
      <c r="O49"/>
      <c r="P49"/>
      <c r="Q49"/>
      <c r="R49"/>
    </row>
    <row r="50" spans="1:18" s="44" customFormat="1" ht="15" customHeight="1">
      <c r="A50"/>
      <c r="B50" s="98"/>
      <c r="C50" s="98"/>
      <c r="D50" s="98"/>
      <c r="E50" s="98"/>
      <c r="F50" s="98"/>
      <c r="G50" s="98"/>
      <c r="H50" s="98"/>
      <c r="N50"/>
      <c r="O50"/>
      <c r="P50"/>
      <c r="Q50"/>
      <c r="R50"/>
    </row>
  </sheetData>
  <sheetProtection password="CC36" sheet="1" objects="1" scenarios="1" selectLockedCells="1"/>
  <protectedRanges>
    <protectedRange sqref="E12:E15" name="Range1"/>
  </protectedRanges>
  <mergeCells count="13">
    <mergeCell ref="B5:H5"/>
    <mergeCell ref="E10:I10"/>
    <mergeCell ref="E6:H6"/>
    <mergeCell ref="D21:E21"/>
    <mergeCell ref="B24:H24"/>
    <mergeCell ref="B17:H17"/>
    <mergeCell ref="B23:H23"/>
    <mergeCell ref="B18:H18"/>
    <mergeCell ref="B33:E33"/>
    <mergeCell ref="F43:H44"/>
    <mergeCell ref="B46:H47"/>
    <mergeCell ref="B30:H31"/>
    <mergeCell ref="B28:C28"/>
  </mergeCells>
  <dataValidations count="1">
    <dataValidation type="list" allowBlank="1" showInputMessage="1" showErrorMessage="1" sqref="E14:E15">
      <formula1>$N$1:$N$7</formula1>
    </dataValidation>
  </dataValidations>
  <printOptions horizontalCentered="1" verticalCentered="1"/>
  <pageMargins left="0" right="0" top="0" bottom="0"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62"/>
  <sheetViews>
    <sheetView showGridLines="0" zoomScaleNormal="100" workbookViewId="0">
      <selection activeCell="E12" sqref="E12"/>
    </sheetView>
  </sheetViews>
  <sheetFormatPr defaultRowHeight="15"/>
  <cols>
    <col min="1" max="1" width="1.7109375" customWidth="1"/>
    <col min="2" max="2" width="13.42578125" style="44" customWidth="1"/>
    <col min="3" max="3" width="14" style="44" customWidth="1"/>
    <col min="4" max="5" width="14.85546875" style="44" customWidth="1"/>
    <col min="6" max="6" width="14.85546875" style="45" customWidth="1"/>
    <col min="7" max="7" width="14.85546875" style="44" customWidth="1"/>
    <col min="8" max="8" width="16.85546875" style="44" bestFit="1" customWidth="1"/>
    <col min="9" max="9" width="1.7109375" style="44" customWidth="1"/>
    <col min="10" max="10" width="11.5703125" style="44" customWidth="1"/>
    <col min="11" max="11" width="9" style="44" hidden="1" customWidth="1"/>
    <col min="12" max="13" width="9.140625" style="44" hidden="1" customWidth="1"/>
    <col min="14" max="18" width="9.140625" hidden="1" customWidth="1"/>
    <col min="19" max="19" width="0" hidden="1" customWidth="1"/>
  </cols>
  <sheetData>
    <row r="1" spans="1:14">
      <c r="A1" s="46"/>
      <c r="B1" s="47"/>
      <c r="C1" s="47"/>
      <c r="D1" s="47"/>
      <c r="E1" s="47"/>
      <c r="F1" s="47"/>
      <c r="G1" s="48"/>
      <c r="H1" s="47"/>
      <c r="I1" s="49"/>
      <c r="J1" s="6"/>
      <c r="K1" s="6"/>
      <c r="N1" s="50">
        <v>0</v>
      </c>
    </row>
    <row r="2" spans="1:14">
      <c r="A2" s="51"/>
      <c r="B2" s="6"/>
      <c r="C2" s="6"/>
      <c r="D2" s="6"/>
      <c r="E2" s="6"/>
      <c r="F2" s="6"/>
      <c r="G2" s="7"/>
      <c r="H2" s="6"/>
      <c r="I2" s="52"/>
      <c r="J2" s="6"/>
      <c r="K2" s="6"/>
      <c r="N2" s="50">
        <v>0.75</v>
      </c>
    </row>
    <row r="3" spans="1:14" ht="17.25" customHeight="1">
      <c r="A3" s="51"/>
      <c r="B3" s="6"/>
      <c r="C3" s="6"/>
      <c r="D3" s="6"/>
      <c r="E3" s="6"/>
      <c r="F3" s="6"/>
      <c r="G3" s="7"/>
      <c r="H3" s="6"/>
      <c r="I3" s="52"/>
      <c r="J3" s="6"/>
      <c r="K3" s="6"/>
      <c r="N3" s="50">
        <v>1</v>
      </c>
    </row>
    <row r="4" spans="1:14">
      <c r="A4" s="51"/>
      <c r="B4" s="6"/>
      <c r="C4" s="6"/>
      <c r="D4" s="6"/>
      <c r="E4" s="6"/>
      <c r="F4" s="6"/>
      <c r="G4" s="7"/>
      <c r="H4" s="6"/>
      <c r="I4" s="52"/>
      <c r="J4" s="6"/>
      <c r="K4" s="6"/>
      <c r="N4" s="50">
        <v>1.25</v>
      </c>
    </row>
    <row r="5" spans="1:14" ht="24" thickBot="1">
      <c r="A5" s="53"/>
      <c r="B5" s="279" t="s">
        <v>90</v>
      </c>
      <c r="C5" s="279"/>
      <c r="D5" s="279"/>
      <c r="E5" s="279"/>
      <c r="F5" s="279"/>
      <c r="G5" s="279"/>
      <c r="H5" s="279"/>
      <c r="I5" s="54"/>
      <c r="J5" s="205"/>
      <c r="K5" s="205"/>
      <c r="M5" s="50"/>
      <c r="N5" s="50">
        <v>1.5</v>
      </c>
    </row>
    <row r="6" spans="1:14" ht="23.25" customHeight="1">
      <c r="A6" s="51"/>
      <c r="B6" s="12" t="s">
        <v>16</v>
      </c>
      <c r="C6" s="12"/>
      <c r="D6" s="12"/>
      <c r="E6" s="56" t="s">
        <v>81</v>
      </c>
      <c r="F6" s="56"/>
      <c r="G6" s="6"/>
      <c r="H6" s="6"/>
      <c r="I6" s="52"/>
      <c r="J6" s="6"/>
      <c r="K6" s="6"/>
      <c r="M6" s="50"/>
      <c r="N6" s="50">
        <v>1.75</v>
      </c>
    </row>
    <row r="7" spans="1:14">
      <c r="A7" s="51"/>
      <c r="B7" s="57" t="s">
        <v>1</v>
      </c>
      <c r="C7" s="14"/>
      <c r="D7" s="6"/>
      <c r="E7" s="58">
        <v>0.1</v>
      </c>
      <c r="F7" s="58"/>
      <c r="G7" s="59"/>
      <c r="H7" s="59"/>
      <c r="I7" s="60"/>
      <c r="J7" s="59"/>
      <c r="K7" s="59"/>
      <c r="M7" s="50"/>
      <c r="N7" s="50">
        <v>2</v>
      </c>
    </row>
    <row r="8" spans="1:14">
      <c r="A8" s="51"/>
      <c r="B8" s="57" t="s">
        <v>2</v>
      </c>
      <c r="C8" s="14"/>
      <c r="D8" s="6"/>
      <c r="E8" s="61" t="s">
        <v>17</v>
      </c>
      <c r="F8" s="61"/>
      <c r="G8" s="59"/>
      <c r="H8" s="59"/>
      <c r="I8" s="60"/>
      <c r="J8" s="59"/>
      <c r="K8" s="59"/>
      <c r="M8" s="50"/>
    </row>
    <row r="9" spans="1:14">
      <c r="A9" s="51"/>
      <c r="B9" s="57" t="s">
        <v>4</v>
      </c>
      <c r="C9" s="14"/>
      <c r="D9" s="6"/>
      <c r="E9" s="221" t="s">
        <v>88</v>
      </c>
      <c r="F9" s="211"/>
      <c r="G9" s="59"/>
      <c r="H9" s="59"/>
      <c r="I9" s="60"/>
      <c r="J9" s="59"/>
      <c r="K9" s="59"/>
      <c r="M9" s="50"/>
    </row>
    <row r="10" spans="1:14">
      <c r="A10" s="51"/>
      <c r="B10" s="57" t="s">
        <v>18</v>
      </c>
      <c r="C10" s="14"/>
      <c r="D10" s="6"/>
      <c r="E10" s="294" t="s">
        <v>93</v>
      </c>
      <c r="F10" s="294"/>
      <c r="G10" s="294"/>
      <c r="H10" s="294"/>
      <c r="I10" s="295"/>
      <c r="J10" s="211"/>
      <c r="K10" s="211"/>
      <c r="M10" s="50"/>
    </row>
    <row r="11" spans="1:14" s="23" customFormat="1">
      <c r="A11" s="63"/>
      <c r="B11" s="6"/>
      <c r="C11" s="6"/>
      <c r="D11" s="6"/>
      <c r="E11" s="7"/>
      <c r="F11" s="6"/>
      <c r="G11" s="6"/>
      <c r="H11" s="6"/>
      <c r="I11" s="52"/>
      <c r="J11" s="6"/>
      <c r="K11" s="6"/>
      <c r="L11" s="44"/>
    </row>
    <row r="12" spans="1:14" s="30" customFormat="1" ht="15.75">
      <c r="A12" s="64"/>
      <c r="B12" s="65" t="s">
        <v>5</v>
      </c>
      <c r="C12" s="65"/>
      <c r="D12" s="59"/>
      <c r="E12" s="130">
        <v>12</v>
      </c>
      <c r="F12" s="6"/>
      <c r="G12" s="6"/>
      <c r="H12" s="6"/>
      <c r="I12" s="52"/>
      <c r="J12" s="6"/>
      <c r="K12" s="6"/>
      <c r="L12" s="44"/>
    </row>
    <row r="13" spans="1:14" ht="15.75">
      <c r="A13" s="64"/>
      <c r="B13" s="65" t="s">
        <v>6</v>
      </c>
      <c r="C13" s="65"/>
      <c r="D13" s="59"/>
      <c r="E13" s="131">
        <v>33</v>
      </c>
      <c r="F13" s="6"/>
      <c r="G13" s="6"/>
      <c r="H13" s="6"/>
      <c r="I13" s="52"/>
      <c r="J13" s="6"/>
      <c r="K13" s="6"/>
      <c r="L13" s="50">
        <v>0</v>
      </c>
      <c r="M13"/>
    </row>
    <row r="14" spans="1:14" ht="15.75">
      <c r="A14" s="64"/>
      <c r="B14" s="65" t="s">
        <v>19</v>
      </c>
      <c r="C14" s="65"/>
      <c r="D14" s="59"/>
      <c r="E14" s="132">
        <v>1</v>
      </c>
      <c r="F14" s="6"/>
      <c r="G14" s="6"/>
      <c r="H14" s="6"/>
      <c r="I14" s="52"/>
      <c r="J14" s="6"/>
      <c r="K14" s="6"/>
      <c r="L14" s="50">
        <v>1</v>
      </c>
      <c r="M14"/>
    </row>
    <row r="15" spans="1:14" ht="15.75">
      <c r="A15" s="64"/>
      <c r="B15" s="65" t="s">
        <v>56</v>
      </c>
      <c r="C15" s="65"/>
      <c r="D15" s="59"/>
      <c r="E15" s="132">
        <v>1</v>
      </c>
      <c r="F15" s="6"/>
      <c r="G15" s="6"/>
      <c r="H15" s="6"/>
      <c r="I15" s="52"/>
      <c r="J15" s="6"/>
      <c r="K15" s="6"/>
      <c r="L15" s="50">
        <v>2</v>
      </c>
      <c r="M15"/>
    </row>
    <row r="16" spans="1:14" ht="15.75">
      <c r="A16" s="64"/>
      <c r="B16" s="65" t="s">
        <v>20</v>
      </c>
      <c r="C16" s="65"/>
      <c r="D16" s="59"/>
      <c r="E16" s="132">
        <v>1</v>
      </c>
      <c r="F16" s="6"/>
      <c r="G16" s="6"/>
      <c r="H16" s="6"/>
      <c r="I16" s="52"/>
      <c r="J16" s="6"/>
      <c r="K16" s="6"/>
      <c r="M16"/>
    </row>
    <row r="17" spans="1:18" ht="7.5" customHeight="1">
      <c r="A17" s="64"/>
      <c r="B17" s="14"/>
      <c r="C17" s="14"/>
      <c r="D17" s="6"/>
      <c r="E17" s="6"/>
      <c r="F17" s="6"/>
      <c r="G17" s="6"/>
      <c r="H17" s="6"/>
      <c r="I17" s="52"/>
      <c r="J17" s="6"/>
      <c r="K17" s="6"/>
      <c r="M17"/>
    </row>
    <row r="18" spans="1:18" ht="16.5" customHeight="1">
      <c r="A18" s="51"/>
      <c r="B18" s="276" t="s">
        <v>3</v>
      </c>
      <c r="C18" s="276"/>
      <c r="D18" s="276"/>
      <c r="E18" s="276"/>
      <c r="F18" s="276"/>
      <c r="G18" s="276"/>
      <c r="H18" s="276"/>
      <c r="I18" s="66"/>
      <c r="J18" s="67"/>
      <c r="K18" s="67"/>
      <c r="L18" s="50"/>
      <c r="P18" s="68"/>
    </row>
    <row r="19" spans="1:18" ht="15.75">
      <c r="A19" s="51"/>
      <c r="B19" s="275" t="s">
        <v>88</v>
      </c>
      <c r="C19" s="275"/>
      <c r="D19" s="275"/>
      <c r="E19" s="275"/>
      <c r="F19" s="275"/>
      <c r="G19" s="275"/>
      <c r="H19" s="275"/>
      <c r="I19" s="70"/>
      <c r="J19" s="69"/>
      <c r="K19" s="69"/>
      <c r="L19" s="71"/>
    </row>
    <row r="20" spans="1:18" ht="15.75">
      <c r="A20" s="51"/>
      <c r="D20" s="210" t="s">
        <v>9</v>
      </c>
      <c r="E20" s="210"/>
      <c r="F20" s="73">
        <v>0.04</v>
      </c>
      <c r="G20" s="73"/>
      <c r="H20" s="74"/>
      <c r="I20" s="75"/>
      <c r="J20" s="74"/>
      <c r="K20" s="74"/>
    </row>
    <row r="21" spans="1:18" ht="15.75">
      <c r="A21" s="51"/>
      <c r="D21" s="209" t="s">
        <v>10</v>
      </c>
      <c r="E21" s="209"/>
      <c r="F21" s="145">
        <f>F20*E14</f>
        <v>0.04</v>
      </c>
      <c r="G21" s="145"/>
      <c r="H21" s="74"/>
      <c r="I21" s="75"/>
      <c r="J21" s="74"/>
      <c r="K21" s="74"/>
    </row>
    <row r="22" spans="1:18" ht="15.75">
      <c r="A22" s="51"/>
      <c r="D22" s="272" t="s">
        <v>21</v>
      </c>
      <c r="E22" s="277"/>
      <c r="F22" s="76">
        <f>E12*E13*4*E14*F20</f>
        <v>63.36</v>
      </c>
      <c r="G22" s="145"/>
      <c r="H22" s="77"/>
      <c r="I22" s="78"/>
      <c r="J22" s="77"/>
      <c r="K22" s="77"/>
    </row>
    <row r="23" spans="1:18" ht="8.25" customHeight="1">
      <c r="A23" s="51"/>
      <c r="B23" s="79"/>
      <c r="C23" s="79"/>
      <c r="D23" s="79"/>
      <c r="E23" s="80"/>
      <c r="F23" s="79"/>
      <c r="G23" s="79"/>
      <c r="H23" s="77"/>
      <c r="I23" s="78"/>
      <c r="J23" s="77"/>
      <c r="K23" s="77"/>
    </row>
    <row r="24" spans="1:18" ht="16.5">
      <c r="A24" s="51"/>
      <c r="B24" s="276" t="s">
        <v>22</v>
      </c>
      <c r="C24" s="276"/>
      <c r="D24" s="276"/>
      <c r="E24" s="276"/>
      <c r="F24" s="276"/>
      <c r="G24" s="276"/>
      <c r="H24" s="276"/>
      <c r="I24" s="78"/>
      <c r="J24" s="77"/>
      <c r="K24" s="77"/>
    </row>
    <row r="25" spans="1:18" ht="15.75">
      <c r="A25" s="51"/>
      <c r="B25" s="275" t="s">
        <v>57</v>
      </c>
      <c r="C25" s="275"/>
      <c r="D25" s="275"/>
      <c r="E25" s="275"/>
      <c r="F25" s="275"/>
      <c r="G25" s="275"/>
      <c r="H25" s="275"/>
      <c r="I25" s="52"/>
      <c r="J25" s="6"/>
      <c r="K25" s="6"/>
      <c r="Q25" t="s">
        <v>23</v>
      </c>
      <c r="R25" t="s">
        <v>24</v>
      </c>
    </row>
    <row r="26" spans="1:18" ht="15.75">
      <c r="A26" s="51"/>
      <c r="B26" s="206"/>
      <c r="C26" s="206"/>
      <c r="D26" s="81" t="s">
        <v>25</v>
      </c>
      <c r="E26" s="82" t="s">
        <v>26</v>
      </c>
      <c r="F26" s="83" t="s">
        <v>27</v>
      </c>
      <c r="G26" s="82" t="s">
        <v>24</v>
      </c>
      <c r="H26" s="6"/>
      <c r="I26" s="52"/>
      <c r="J26" s="6"/>
      <c r="K26" s="6"/>
      <c r="Q26">
        <f>E12*E13*12*E16*E33</f>
        <v>95.04</v>
      </c>
      <c r="R26">
        <f>E12*E13*13*E16*G33</f>
        <v>102.96000000000001</v>
      </c>
    </row>
    <row r="27" spans="1:18">
      <c r="A27" s="51"/>
      <c r="B27" s="210" t="s">
        <v>9</v>
      </c>
      <c r="C27" s="210"/>
      <c r="D27" s="84">
        <v>0.03</v>
      </c>
      <c r="E27" s="84">
        <v>0.03</v>
      </c>
      <c r="F27" s="85">
        <v>0.03</v>
      </c>
      <c r="G27" s="84">
        <v>7.0000000000000007E-2</v>
      </c>
      <c r="H27" s="6"/>
      <c r="I27" s="52"/>
      <c r="J27" s="6"/>
      <c r="K27" s="6"/>
    </row>
    <row r="28" spans="1:18">
      <c r="A28" s="51"/>
      <c r="B28" s="209" t="s">
        <v>10</v>
      </c>
      <c r="C28" s="209"/>
      <c r="D28" s="142">
        <f>D27*E15</f>
        <v>0.03</v>
      </c>
      <c r="E28" s="142">
        <f>E27*E15</f>
        <v>0.03</v>
      </c>
      <c r="F28" s="143">
        <f>F27*E15</f>
        <v>0.03</v>
      </c>
      <c r="G28" s="142">
        <f>G27*E15</f>
        <v>7.0000000000000007E-2</v>
      </c>
      <c r="H28" s="6"/>
      <c r="I28" s="52"/>
      <c r="J28" s="6"/>
      <c r="K28" s="6"/>
    </row>
    <row r="29" spans="1:18" ht="15.75">
      <c r="A29" s="51"/>
      <c r="B29" s="273" t="s">
        <v>59</v>
      </c>
      <c r="C29" s="274"/>
      <c r="D29" s="76">
        <f>E12*E13*13*E15*D27</f>
        <v>154.44</v>
      </c>
      <c r="E29" s="76">
        <f>E12*E13*13*E15*E27</f>
        <v>154.44</v>
      </c>
      <c r="F29" s="76">
        <f>E12*E13*13*E15*F27</f>
        <v>154.44</v>
      </c>
      <c r="G29" s="76">
        <f>E12*E13*13*E15*G27</f>
        <v>360.36</v>
      </c>
      <c r="H29" s="6"/>
      <c r="I29" s="52"/>
      <c r="J29" s="6"/>
      <c r="K29" s="6"/>
      <c r="Q29" s="144">
        <f>D33*E16</f>
        <v>0.02</v>
      </c>
    </row>
    <row r="30" spans="1:18" ht="6.75" customHeight="1">
      <c r="A30" s="51"/>
      <c r="B30" s="79"/>
      <c r="C30" s="79"/>
      <c r="D30" s="86"/>
      <c r="E30" s="86"/>
      <c r="F30" s="86"/>
      <c r="G30" s="86"/>
      <c r="H30" s="6"/>
      <c r="I30" s="52"/>
      <c r="J30" s="6"/>
      <c r="K30" s="6"/>
    </row>
    <row r="31" spans="1:18" ht="15.75" customHeight="1">
      <c r="A31" s="51"/>
      <c r="B31" s="275" t="s">
        <v>28</v>
      </c>
      <c r="C31" s="275"/>
      <c r="D31" s="275"/>
      <c r="E31" s="275"/>
      <c r="F31" s="275"/>
      <c r="G31" s="275"/>
      <c r="H31" s="275"/>
      <c r="I31" s="52"/>
      <c r="J31" s="6"/>
      <c r="K31" s="6"/>
    </row>
    <row r="32" spans="1:18" ht="15.75">
      <c r="A32" s="51"/>
      <c r="B32" s="206"/>
      <c r="C32" s="206"/>
      <c r="D32" s="87" t="s">
        <v>25</v>
      </c>
      <c r="E32" s="88" t="s">
        <v>26</v>
      </c>
      <c r="F32" s="89" t="s">
        <v>27</v>
      </c>
      <c r="G32" s="88" t="s">
        <v>24</v>
      </c>
      <c r="H32" s="6"/>
      <c r="I32" s="52"/>
      <c r="J32" s="6"/>
      <c r="K32" s="6"/>
    </row>
    <row r="33" spans="1:13">
      <c r="A33" s="51"/>
      <c r="B33" s="210" t="s">
        <v>9</v>
      </c>
      <c r="C33" s="210"/>
      <c r="D33" s="90">
        <v>0.02</v>
      </c>
      <c r="E33" s="90">
        <v>0.02</v>
      </c>
      <c r="F33" s="91">
        <v>0.02</v>
      </c>
      <c r="G33" s="90">
        <v>0.02</v>
      </c>
      <c r="H33" s="6"/>
      <c r="I33" s="52"/>
      <c r="J33" s="6"/>
      <c r="K33" s="6"/>
      <c r="M33" s="209"/>
    </row>
    <row r="34" spans="1:13">
      <c r="A34" s="51"/>
      <c r="B34" s="209" t="s">
        <v>10</v>
      </c>
      <c r="C34" s="209"/>
      <c r="D34" s="144">
        <f>IF(E15=0,"0%",IF(E15&gt;0, Q29))</f>
        <v>0.02</v>
      </c>
      <c r="E34" s="144">
        <f>IF(E15=0,"0%",IF(E15&gt;0, Q29))</f>
        <v>0.02</v>
      </c>
      <c r="F34" s="144">
        <f>IF(E15=0,"0%",IF(E15&gt;0, Q29))</f>
        <v>0.02</v>
      </c>
      <c r="G34" s="144">
        <f>IF(E15=0,"0%",IF(E15&gt;0, Q29))</f>
        <v>0.02</v>
      </c>
      <c r="H34" s="6"/>
      <c r="I34" s="52"/>
      <c r="J34" s="6"/>
      <c r="K34" s="6"/>
      <c r="M34" s="209"/>
    </row>
    <row r="35" spans="1:13" ht="15.75">
      <c r="A35" s="51"/>
      <c r="B35" s="285" t="s">
        <v>29</v>
      </c>
      <c r="C35" s="286"/>
      <c r="D35" s="92">
        <f>IF(E15=0,"$0.00",IF(E15&gt;0, Q26))</f>
        <v>95.04</v>
      </c>
      <c r="E35" s="92">
        <f>IF(E15=0,"$0.00",IF(E15&gt;0, Q26))</f>
        <v>95.04</v>
      </c>
      <c r="F35" s="92">
        <f>IF(E15=0,"$0.00",IF(E15&gt;0, Q26))</f>
        <v>95.04</v>
      </c>
      <c r="G35" s="92">
        <f>IF(E15=0,"$0.00",IF(E15&gt;0, Q26))</f>
        <v>95.04</v>
      </c>
      <c r="H35" s="6"/>
      <c r="I35" s="52"/>
      <c r="J35" s="6"/>
      <c r="K35" s="6"/>
      <c r="M35" s="209"/>
    </row>
    <row r="36" spans="1:13" ht="6" customHeight="1">
      <c r="A36" s="51"/>
      <c r="B36" s="222"/>
      <c r="C36" s="222"/>
      <c r="D36" s="225"/>
      <c r="E36" s="225"/>
      <c r="F36" s="225"/>
      <c r="G36" s="225"/>
      <c r="H36" s="6"/>
      <c r="I36" s="52"/>
      <c r="J36" s="6"/>
      <c r="K36" s="6"/>
      <c r="M36" s="219"/>
    </row>
    <row r="37" spans="1:13">
      <c r="A37" s="51"/>
      <c r="B37" s="278" t="s">
        <v>92</v>
      </c>
      <c r="C37" s="278"/>
      <c r="D37" s="278"/>
      <c r="E37" s="278"/>
      <c r="F37" s="278"/>
      <c r="G37" s="278"/>
      <c r="H37" s="278"/>
      <c r="I37" s="52"/>
      <c r="J37" s="6"/>
      <c r="K37" s="6"/>
      <c r="M37" s="219"/>
    </row>
    <row r="38" spans="1:13">
      <c r="A38" s="51"/>
      <c r="B38" s="278"/>
      <c r="C38" s="278"/>
      <c r="D38" s="278"/>
      <c r="E38" s="278"/>
      <c r="F38" s="278"/>
      <c r="G38" s="278"/>
      <c r="H38" s="278"/>
      <c r="I38" s="52"/>
      <c r="J38" s="6"/>
      <c r="K38" s="6"/>
      <c r="M38" s="219"/>
    </row>
    <row r="39" spans="1:13" ht="3.75" customHeight="1">
      <c r="A39" s="51"/>
      <c r="B39" s="6"/>
      <c r="C39" s="6"/>
      <c r="D39" s="93"/>
      <c r="E39" s="6"/>
      <c r="F39" s="7"/>
      <c r="G39" s="6"/>
      <c r="H39" s="6"/>
      <c r="I39" s="52"/>
      <c r="J39" s="6"/>
      <c r="K39" s="6"/>
      <c r="M39" s="209"/>
    </row>
    <row r="40" spans="1:13" ht="28.5" customHeight="1">
      <c r="A40" s="51"/>
      <c r="B40" s="287" t="s">
        <v>60</v>
      </c>
      <c r="C40" s="288"/>
      <c r="D40" s="288"/>
      <c r="E40" s="288"/>
      <c r="F40" s="289" t="s">
        <v>85</v>
      </c>
      <c r="G40" s="289"/>
      <c r="H40" s="16"/>
      <c r="I40" s="52"/>
      <c r="J40" s="6"/>
      <c r="K40" s="6"/>
      <c r="M40"/>
    </row>
    <row r="41" spans="1:13" ht="12.75" customHeight="1">
      <c r="A41" s="51"/>
      <c r="B41" s="33" t="s">
        <v>12</v>
      </c>
      <c r="C41" s="33" t="s">
        <v>13</v>
      </c>
      <c r="D41" s="33" t="s">
        <v>14</v>
      </c>
      <c r="E41" s="7"/>
      <c r="F41" s="284" t="s">
        <v>94</v>
      </c>
      <c r="G41" s="284"/>
      <c r="H41" s="284"/>
      <c r="I41" s="52"/>
      <c r="J41" s="6"/>
      <c r="K41" s="6"/>
      <c r="L41"/>
      <c r="M41"/>
    </row>
    <row r="42" spans="1:13" ht="12.95" customHeight="1">
      <c r="A42" s="51"/>
      <c r="B42" s="94">
        <v>1.1000000000000001</v>
      </c>
      <c r="C42" s="94" t="s">
        <v>15</v>
      </c>
      <c r="D42" s="95">
        <v>2</v>
      </c>
      <c r="E42" s="7"/>
      <c r="F42" s="284"/>
      <c r="G42" s="284"/>
      <c r="H42" s="284"/>
      <c r="I42" s="52"/>
      <c r="J42" s="6"/>
      <c r="K42" s="6"/>
      <c r="L42"/>
      <c r="M42"/>
    </row>
    <row r="43" spans="1:13" ht="12.95" customHeight="1">
      <c r="A43" s="51"/>
      <c r="B43" s="94">
        <v>1.075</v>
      </c>
      <c r="C43" s="94">
        <v>1.0999000000000001</v>
      </c>
      <c r="D43" s="95">
        <v>1.75</v>
      </c>
      <c r="E43" s="7"/>
      <c r="F43" s="284"/>
      <c r="G43" s="284"/>
      <c r="H43" s="284"/>
      <c r="I43" s="52"/>
      <c r="J43" s="6"/>
      <c r="K43" s="6"/>
      <c r="L43"/>
      <c r="M43"/>
    </row>
    <row r="44" spans="1:13" ht="12.95" customHeight="1">
      <c r="A44" s="51"/>
      <c r="B44" s="94">
        <v>1.05</v>
      </c>
      <c r="C44" s="94">
        <v>1.0749</v>
      </c>
      <c r="D44" s="95">
        <v>1.5</v>
      </c>
      <c r="E44" s="7"/>
      <c r="F44" s="284"/>
      <c r="G44" s="284"/>
      <c r="H44" s="284"/>
      <c r="I44" s="52"/>
      <c r="J44" s="6"/>
      <c r="K44" s="6"/>
      <c r="L44"/>
      <c r="M44"/>
    </row>
    <row r="45" spans="1:13" ht="12.95" customHeight="1">
      <c r="A45" s="51"/>
      <c r="B45" s="94">
        <v>1.0249999999999999</v>
      </c>
      <c r="C45" s="94">
        <v>1.0499000000000001</v>
      </c>
      <c r="D45" s="95">
        <v>1.25</v>
      </c>
      <c r="E45" s="7"/>
      <c r="F45" s="284"/>
      <c r="G45" s="284"/>
      <c r="H45" s="284"/>
      <c r="I45" s="52"/>
      <c r="J45" s="6"/>
      <c r="K45" s="6"/>
      <c r="L45"/>
      <c r="M45"/>
    </row>
    <row r="46" spans="1:13" ht="12.75" customHeight="1">
      <c r="A46" s="51"/>
      <c r="B46" s="96">
        <v>1</v>
      </c>
      <c r="C46" s="96">
        <v>1.0248999999999999</v>
      </c>
      <c r="D46" s="97">
        <v>1</v>
      </c>
      <c r="E46" s="7"/>
      <c r="F46" s="284"/>
      <c r="G46" s="284"/>
      <c r="H46" s="284"/>
      <c r="I46" s="52"/>
      <c r="J46" s="6"/>
      <c r="K46" s="6"/>
      <c r="M46"/>
    </row>
    <row r="47" spans="1:13" ht="12.75" customHeight="1">
      <c r="A47" s="51"/>
      <c r="B47" s="94">
        <v>0.98</v>
      </c>
      <c r="C47" s="94">
        <v>0.99990000000000001</v>
      </c>
      <c r="D47" s="95">
        <v>0.75</v>
      </c>
      <c r="E47" s="7"/>
      <c r="F47" s="284"/>
      <c r="G47" s="284"/>
      <c r="H47" s="284"/>
      <c r="I47" s="52"/>
      <c r="J47" s="6"/>
      <c r="K47" s="6"/>
      <c r="M47"/>
    </row>
    <row r="48" spans="1:13" ht="12.95" customHeight="1">
      <c r="A48" s="51"/>
      <c r="B48" s="6"/>
      <c r="C48" s="6"/>
      <c r="D48" s="6"/>
      <c r="E48" s="6"/>
      <c r="F48" s="284"/>
      <c r="G48" s="284"/>
      <c r="H48" s="284"/>
      <c r="I48" s="52"/>
      <c r="J48" s="6"/>
      <c r="K48" s="6"/>
    </row>
    <row r="49" spans="1:11" ht="12.95" customHeight="1">
      <c r="A49" s="51"/>
      <c r="B49" s="208"/>
      <c r="C49" s="208"/>
      <c r="D49" s="208"/>
      <c r="E49" s="208"/>
      <c r="F49" s="284"/>
      <c r="G49" s="284"/>
      <c r="H49" s="284"/>
      <c r="I49" s="99"/>
      <c r="J49" s="204"/>
      <c r="K49" s="204"/>
    </row>
    <row r="50" spans="1:11" ht="12.95" customHeight="1">
      <c r="A50" s="51"/>
      <c r="B50" s="208"/>
      <c r="C50" s="208"/>
      <c r="D50" s="208"/>
      <c r="E50" s="208"/>
      <c r="F50" s="284"/>
      <c r="G50" s="284"/>
      <c r="H50" s="284"/>
      <c r="I50" s="99"/>
      <c r="J50" s="204"/>
      <c r="K50" s="204"/>
    </row>
    <row r="51" spans="1:11" ht="12.95" customHeight="1">
      <c r="A51" s="51"/>
      <c r="B51" s="208"/>
      <c r="C51" s="208"/>
      <c r="D51" s="208"/>
      <c r="E51" s="208"/>
      <c r="F51" s="202"/>
      <c r="G51" s="212"/>
      <c r="H51" s="212"/>
      <c r="I51" s="99"/>
      <c r="J51" s="204"/>
      <c r="K51" s="204"/>
    </row>
    <row r="52" spans="1:11">
      <c r="A52" s="51"/>
      <c r="B52" s="204"/>
      <c r="C52" s="204"/>
      <c r="D52" s="204"/>
      <c r="E52" s="204"/>
      <c r="F52" s="290"/>
      <c r="G52" s="291"/>
      <c r="H52" s="291"/>
      <c r="I52" s="99"/>
      <c r="J52" s="204"/>
      <c r="K52" s="204"/>
    </row>
    <row r="53" spans="1:11" ht="12" customHeight="1">
      <c r="A53" s="51"/>
      <c r="B53" s="204"/>
      <c r="C53" s="204"/>
      <c r="D53" s="204"/>
      <c r="E53" s="204"/>
      <c r="F53" s="290"/>
      <c r="G53" s="291"/>
      <c r="H53" s="292"/>
      <c r="I53" s="99"/>
      <c r="J53" s="204"/>
      <c r="K53" s="204"/>
    </row>
    <row r="54" spans="1:11" ht="12" customHeight="1">
      <c r="A54" s="51"/>
      <c r="B54" s="204"/>
      <c r="C54" s="204"/>
      <c r="D54" s="204"/>
      <c r="E54" s="204"/>
      <c r="F54" s="293"/>
      <c r="G54" s="293"/>
      <c r="H54" s="293"/>
      <c r="I54" s="99"/>
      <c r="J54" s="204"/>
      <c r="K54" s="204"/>
    </row>
    <row r="55" spans="1:11" ht="12" customHeight="1">
      <c r="A55" s="51"/>
      <c r="B55" s="204"/>
      <c r="C55" s="204"/>
      <c r="D55" s="204"/>
      <c r="E55" s="204"/>
      <c r="F55" s="293"/>
      <c r="G55" s="293"/>
      <c r="H55" s="293"/>
      <c r="I55" s="99"/>
      <c r="J55" s="204"/>
      <c r="K55" s="204"/>
    </row>
    <row r="56" spans="1:11" ht="15.75" customHeight="1">
      <c r="A56" s="51"/>
      <c r="B56" s="204"/>
      <c r="C56" s="204"/>
      <c r="D56" s="204"/>
      <c r="E56" s="204"/>
      <c r="F56" s="293"/>
      <c r="G56" s="293"/>
      <c r="H56" s="293"/>
      <c r="I56" s="99"/>
      <c r="J56" s="204"/>
      <c r="K56" s="204"/>
    </row>
    <row r="57" spans="1:11" ht="8.25" customHeight="1">
      <c r="A57" s="51"/>
      <c r="B57" s="6"/>
      <c r="C57" s="6"/>
      <c r="D57" s="6"/>
      <c r="E57" s="6"/>
      <c r="F57" s="7"/>
      <c r="G57" s="6"/>
      <c r="H57" s="6"/>
      <c r="I57" s="52"/>
      <c r="J57" s="6"/>
      <c r="K57" s="6"/>
    </row>
    <row r="58" spans="1:11" ht="12.75" customHeight="1">
      <c r="A58" s="51"/>
      <c r="B58" s="270" t="s">
        <v>95</v>
      </c>
      <c r="C58" s="270"/>
      <c r="D58" s="270"/>
      <c r="E58" s="270"/>
      <c r="F58" s="270"/>
      <c r="G58" s="270"/>
      <c r="H58" s="270"/>
      <c r="I58" s="52"/>
      <c r="J58" s="6"/>
      <c r="K58" s="6"/>
    </row>
    <row r="59" spans="1:11" ht="27" customHeight="1" thickBot="1">
      <c r="A59" s="101"/>
      <c r="B59" s="271"/>
      <c r="C59" s="271"/>
      <c r="D59" s="271"/>
      <c r="E59" s="271"/>
      <c r="F59" s="271"/>
      <c r="G59" s="271"/>
      <c r="H59" s="271"/>
      <c r="I59" s="102"/>
      <c r="J59" s="6"/>
      <c r="K59" s="6"/>
    </row>
    <row r="61" spans="1:11">
      <c r="F61" s="208"/>
      <c r="G61" s="208"/>
      <c r="H61" s="208"/>
    </row>
    <row r="62" spans="1:11" ht="15" customHeight="1">
      <c r="B62" s="208"/>
      <c r="C62" s="208"/>
      <c r="D62" s="208"/>
      <c r="E62" s="208"/>
      <c r="F62" s="208"/>
      <c r="G62" s="208"/>
      <c r="H62" s="208"/>
    </row>
  </sheetData>
  <sheetProtection password="CC36" sheet="1" objects="1" scenarios="1" selectLockedCells="1"/>
  <protectedRanges>
    <protectedRange sqref="E12:E16" name="Range1"/>
  </protectedRanges>
  <mergeCells count="19">
    <mergeCell ref="B29:C29"/>
    <mergeCell ref="B5:H5"/>
    <mergeCell ref="E10:I10"/>
    <mergeCell ref="B18:H18"/>
    <mergeCell ref="D22:E22"/>
    <mergeCell ref="B24:H24"/>
    <mergeCell ref="B25:H25"/>
    <mergeCell ref="B19:H19"/>
    <mergeCell ref="F41:H50"/>
    <mergeCell ref="B58:H59"/>
    <mergeCell ref="B31:H31"/>
    <mergeCell ref="B35:C35"/>
    <mergeCell ref="B40:E40"/>
    <mergeCell ref="F40:G40"/>
    <mergeCell ref="F52:F53"/>
    <mergeCell ref="G52:G53"/>
    <mergeCell ref="H52:H53"/>
    <mergeCell ref="F54:H56"/>
    <mergeCell ref="B37:H38"/>
  </mergeCells>
  <dataValidations count="2">
    <dataValidation type="list" allowBlank="1" showInputMessage="1" showErrorMessage="1" sqref="E14:E15">
      <formula1>$N$1:$N$7</formula1>
    </dataValidation>
    <dataValidation type="list" allowBlank="1" showInputMessage="1" showErrorMessage="1" sqref="E16">
      <formula1>$L$13:$L$15</formula1>
    </dataValidation>
  </dataValidations>
  <printOptions horizontalCentered="1" verticalCentered="1"/>
  <pageMargins left="0" right="0" top="0" bottom="0" header="0.3" footer="0.3"/>
  <pageSetup scale="92"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8"/>
  <sheetViews>
    <sheetView showGridLines="0" zoomScaleNormal="100" workbookViewId="0">
      <selection activeCell="E12" sqref="E12"/>
    </sheetView>
  </sheetViews>
  <sheetFormatPr defaultRowHeight="15"/>
  <cols>
    <col min="1" max="1" width="1.7109375" customWidth="1"/>
    <col min="2" max="2" width="13.42578125" style="44" customWidth="1"/>
    <col min="3" max="3" width="14" style="44" customWidth="1"/>
    <col min="4" max="5" width="14.85546875" style="44" customWidth="1"/>
    <col min="6" max="6" width="14.85546875" style="45" customWidth="1"/>
    <col min="7" max="7" width="14.85546875" style="44" customWidth="1"/>
    <col min="8" max="8" width="16.85546875" style="44" bestFit="1" customWidth="1"/>
    <col min="9" max="9" width="1.7109375" style="44" customWidth="1"/>
    <col min="10" max="10" width="11.5703125" style="44" customWidth="1"/>
    <col min="11" max="11" width="9" style="44" hidden="1" customWidth="1"/>
    <col min="12" max="13" width="9.140625" style="44" hidden="1" customWidth="1"/>
    <col min="14" max="18" width="9.140625" hidden="1" customWidth="1"/>
    <col min="19" max="19" width="0" hidden="1" customWidth="1"/>
  </cols>
  <sheetData>
    <row r="1" spans="1:14">
      <c r="A1" s="46"/>
      <c r="B1" s="47"/>
      <c r="C1" s="47"/>
      <c r="D1" s="47"/>
      <c r="E1" s="47"/>
      <c r="F1" s="47"/>
      <c r="G1" s="48"/>
      <c r="H1" s="47"/>
      <c r="I1" s="49"/>
      <c r="J1" s="6"/>
      <c r="K1" s="6"/>
      <c r="N1" s="50">
        <v>0</v>
      </c>
    </row>
    <row r="2" spans="1:14">
      <c r="A2" s="51"/>
      <c r="B2" s="6"/>
      <c r="C2" s="6"/>
      <c r="D2" s="6"/>
      <c r="E2" s="6"/>
      <c r="F2" s="6"/>
      <c r="G2" s="7"/>
      <c r="H2" s="6"/>
      <c r="I2" s="52"/>
      <c r="J2" s="6"/>
      <c r="K2" s="6"/>
      <c r="N2" s="50">
        <v>0.75</v>
      </c>
    </row>
    <row r="3" spans="1:14" ht="17.25" customHeight="1">
      <c r="A3" s="51"/>
      <c r="B3" s="6"/>
      <c r="C3" s="6"/>
      <c r="D3" s="6"/>
      <c r="E3" s="6"/>
      <c r="F3" s="6"/>
      <c r="G3" s="7"/>
      <c r="H3" s="6"/>
      <c r="I3" s="52"/>
      <c r="J3" s="6"/>
      <c r="K3" s="6"/>
      <c r="N3" s="50">
        <v>1</v>
      </c>
    </row>
    <row r="4" spans="1:14">
      <c r="A4" s="51"/>
      <c r="B4" s="6"/>
      <c r="C4" s="6"/>
      <c r="D4" s="6"/>
      <c r="E4" s="6"/>
      <c r="F4" s="6"/>
      <c r="G4" s="7"/>
      <c r="H4" s="6"/>
      <c r="I4" s="52"/>
      <c r="J4" s="6"/>
      <c r="K4" s="6"/>
      <c r="N4" s="50">
        <v>1.25</v>
      </c>
    </row>
    <row r="5" spans="1:14" ht="24" thickBot="1">
      <c r="A5" s="53"/>
      <c r="B5" s="279" t="s">
        <v>90</v>
      </c>
      <c r="C5" s="279"/>
      <c r="D5" s="279"/>
      <c r="E5" s="279"/>
      <c r="F5" s="279"/>
      <c r="G5" s="279"/>
      <c r="H5" s="279"/>
      <c r="I5" s="54"/>
      <c r="J5" s="195"/>
      <c r="K5" s="195"/>
      <c r="M5" s="50"/>
      <c r="N5" s="50">
        <v>1.5</v>
      </c>
    </row>
    <row r="6" spans="1:14" ht="23.25" customHeight="1">
      <c r="A6" s="51"/>
      <c r="B6" s="12" t="s">
        <v>16</v>
      </c>
      <c r="C6" s="12"/>
      <c r="D6" s="12"/>
      <c r="E6" s="56" t="s">
        <v>82</v>
      </c>
      <c r="F6" s="56"/>
      <c r="G6" s="6"/>
      <c r="H6" s="6"/>
      <c r="I6" s="52"/>
      <c r="J6" s="6"/>
      <c r="K6" s="6"/>
      <c r="M6" s="50"/>
      <c r="N6" s="50">
        <v>1.75</v>
      </c>
    </row>
    <row r="7" spans="1:14">
      <c r="A7" s="51"/>
      <c r="B7" s="57" t="s">
        <v>1</v>
      </c>
      <c r="C7" s="14"/>
      <c r="D7" s="6"/>
      <c r="E7" s="58">
        <v>0.1</v>
      </c>
      <c r="F7" s="58"/>
      <c r="G7" s="59"/>
      <c r="H7" s="59"/>
      <c r="I7" s="60"/>
      <c r="J7" s="59"/>
      <c r="K7" s="59"/>
      <c r="M7" s="50"/>
      <c r="N7" s="50">
        <v>2</v>
      </c>
    </row>
    <row r="8" spans="1:14">
      <c r="A8" s="51"/>
      <c r="B8" s="57" t="s">
        <v>2</v>
      </c>
      <c r="C8" s="14"/>
      <c r="D8" s="6"/>
      <c r="E8" s="61" t="s">
        <v>17</v>
      </c>
      <c r="F8" s="61"/>
      <c r="G8" s="59"/>
      <c r="H8" s="59"/>
      <c r="I8" s="60"/>
      <c r="J8" s="59"/>
      <c r="K8" s="59"/>
      <c r="M8" s="50"/>
    </row>
    <row r="9" spans="1:14">
      <c r="A9" s="51"/>
      <c r="B9" s="57" t="s">
        <v>4</v>
      </c>
      <c r="C9" s="14"/>
      <c r="D9" s="6"/>
      <c r="E9" s="221" t="s">
        <v>88</v>
      </c>
      <c r="F9" s="221"/>
      <c r="G9" s="59"/>
      <c r="H9" s="59"/>
      <c r="I9" s="60"/>
      <c r="J9" s="59"/>
      <c r="K9" s="59"/>
      <c r="M9" s="50"/>
    </row>
    <row r="10" spans="1:14" ht="15" customHeight="1">
      <c r="A10" s="51"/>
      <c r="B10" s="57" t="s">
        <v>18</v>
      </c>
      <c r="C10" s="14"/>
      <c r="D10" s="6"/>
      <c r="E10" s="294" t="s">
        <v>93</v>
      </c>
      <c r="F10" s="294"/>
      <c r="G10" s="294"/>
      <c r="H10" s="294"/>
      <c r="I10" s="295"/>
      <c r="J10" s="200"/>
      <c r="K10" s="200"/>
      <c r="M10" s="50"/>
    </row>
    <row r="11" spans="1:14" s="23" customFormat="1">
      <c r="A11" s="63"/>
      <c r="B11" s="6"/>
      <c r="C11" s="6"/>
      <c r="D11" s="6"/>
      <c r="E11" s="7"/>
      <c r="F11" s="6"/>
      <c r="G11" s="6"/>
      <c r="H11" s="6"/>
      <c r="I11" s="52"/>
      <c r="J11" s="6"/>
      <c r="K11" s="6"/>
      <c r="L11" s="44"/>
    </row>
    <row r="12" spans="1:14" s="30" customFormat="1" ht="15.75">
      <c r="A12" s="64"/>
      <c r="B12" s="65" t="s">
        <v>5</v>
      </c>
      <c r="C12" s="65"/>
      <c r="D12" s="59"/>
      <c r="E12" s="130">
        <v>12</v>
      </c>
      <c r="F12" s="6"/>
      <c r="G12" s="6"/>
      <c r="H12" s="6"/>
      <c r="I12" s="52"/>
      <c r="J12" s="6"/>
      <c r="K12" s="6"/>
      <c r="L12" s="44"/>
    </row>
    <row r="13" spans="1:14" ht="15.75">
      <c r="A13" s="64"/>
      <c r="B13" s="65" t="s">
        <v>6</v>
      </c>
      <c r="C13" s="65"/>
      <c r="D13" s="59"/>
      <c r="E13" s="131">
        <v>33</v>
      </c>
      <c r="F13" s="6"/>
      <c r="G13" s="6"/>
      <c r="H13" s="6"/>
      <c r="I13" s="52"/>
      <c r="J13" s="6"/>
      <c r="K13" s="6"/>
      <c r="L13" s="50">
        <v>0</v>
      </c>
      <c r="M13"/>
    </row>
    <row r="14" spans="1:14" ht="15.75">
      <c r="A14" s="64"/>
      <c r="B14" s="65" t="s">
        <v>19</v>
      </c>
      <c r="C14" s="65"/>
      <c r="D14" s="59"/>
      <c r="E14" s="132">
        <v>1</v>
      </c>
      <c r="F14" s="6"/>
      <c r="G14" s="6"/>
      <c r="H14" s="6"/>
      <c r="I14" s="52"/>
      <c r="J14" s="6"/>
      <c r="K14" s="6"/>
      <c r="L14" s="50">
        <v>1</v>
      </c>
      <c r="M14"/>
    </row>
    <row r="15" spans="1:14" ht="15.75">
      <c r="A15" s="64"/>
      <c r="B15" s="65" t="s">
        <v>56</v>
      </c>
      <c r="C15" s="65"/>
      <c r="D15" s="59"/>
      <c r="E15" s="132">
        <v>0</v>
      </c>
      <c r="F15" s="6"/>
      <c r="G15" s="6"/>
      <c r="H15" s="6"/>
      <c r="I15" s="52"/>
      <c r="J15" s="6"/>
      <c r="K15" s="6"/>
      <c r="L15" s="50">
        <v>2</v>
      </c>
      <c r="M15"/>
    </row>
    <row r="16" spans="1:14" ht="15.75">
      <c r="A16" s="64"/>
      <c r="B16" s="65" t="s">
        <v>20</v>
      </c>
      <c r="C16" s="65"/>
      <c r="D16" s="59"/>
      <c r="E16" s="132">
        <v>1</v>
      </c>
      <c r="F16" s="6"/>
      <c r="G16" s="6"/>
      <c r="H16" s="6"/>
      <c r="I16" s="52"/>
      <c r="J16" s="6"/>
      <c r="K16" s="6"/>
      <c r="M16"/>
    </row>
    <row r="17" spans="1:18" ht="7.5" customHeight="1">
      <c r="A17" s="64"/>
      <c r="B17" s="14"/>
      <c r="C17" s="14"/>
      <c r="D17" s="6"/>
      <c r="E17" s="6"/>
      <c r="F17" s="6"/>
      <c r="G17" s="6"/>
      <c r="H17" s="6"/>
      <c r="I17" s="52"/>
      <c r="J17" s="6"/>
      <c r="K17" s="6"/>
      <c r="M17"/>
    </row>
    <row r="18" spans="1:18" ht="16.5" customHeight="1">
      <c r="A18" s="51"/>
      <c r="B18" s="276" t="s">
        <v>3</v>
      </c>
      <c r="C18" s="276"/>
      <c r="D18" s="276"/>
      <c r="E18" s="276"/>
      <c r="F18" s="276"/>
      <c r="G18" s="276"/>
      <c r="H18" s="276"/>
      <c r="I18" s="66"/>
      <c r="J18" s="67"/>
      <c r="K18" s="67"/>
      <c r="L18" s="50"/>
      <c r="P18" s="68"/>
    </row>
    <row r="19" spans="1:18" ht="27.75" customHeight="1">
      <c r="A19" s="51"/>
      <c r="B19" s="275" t="s">
        <v>88</v>
      </c>
      <c r="C19" s="275"/>
      <c r="D19" s="275"/>
      <c r="E19" s="275"/>
      <c r="F19" s="275"/>
      <c r="G19" s="275"/>
      <c r="H19" s="275"/>
      <c r="I19" s="70"/>
      <c r="J19" s="69"/>
      <c r="K19" s="69"/>
      <c r="L19" s="71"/>
    </row>
    <row r="20" spans="1:18" ht="15.75" customHeight="1">
      <c r="A20" s="51"/>
      <c r="D20" s="220" t="s">
        <v>9</v>
      </c>
      <c r="E20" s="220"/>
      <c r="F20" s="73">
        <v>0.04</v>
      </c>
      <c r="G20" s="73"/>
      <c r="H20" s="74"/>
      <c r="I20" s="75"/>
      <c r="J20" s="74"/>
      <c r="K20" s="74"/>
    </row>
    <row r="21" spans="1:18" ht="15.75">
      <c r="A21" s="51"/>
      <c r="D21" s="219" t="s">
        <v>10</v>
      </c>
      <c r="E21" s="219"/>
      <c r="F21" s="145">
        <f>F20*E14</f>
        <v>0.04</v>
      </c>
      <c r="G21" s="145"/>
      <c r="H21" s="74"/>
      <c r="I21" s="75"/>
      <c r="J21" s="74"/>
      <c r="K21" s="74"/>
    </row>
    <row r="22" spans="1:18" ht="15.75" customHeight="1">
      <c r="A22" s="51"/>
      <c r="D22" s="272" t="s">
        <v>21</v>
      </c>
      <c r="E22" s="277"/>
      <c r="F22" s="76">
        <f>E12*E13*4*E14*F20</f>
        <v>63.36</v>
      </c>
      <c r="G22" s="145"/>
      <c r="H22" s="77"/>
      <c r="I22" s="78"/>
      <c r="J22" s="77"/>
      <c r="K22" s="77"/>
    </row>
    <row r="23" spans="1:18" ht="8.25" customHeight="1">
      <c r="A23" s="51"/>
      <c r="B23" s="79"/>
      <c r="C23" s="79"/>
      <c r="D23" s="79"/>
      <c r="E23" s="80"/>
      <c r="F23" s="79"/>
      <c r="G23" s="79"/>
      <c r="H23" s="77"/>
      <c r="I23" s="78"/>
      <c r="J23" s="77"/>
      <c r="K23" s="77"/>
    </row>
    <row r="24" spans="1:18" ht="16.5">
      <c r="A24" s="51"/>
      <c r="B24" s="276" t="s">
        <v>22</v>
      </c>
      <c r="C24" s="276"/>
      <c r="D24" s="276"/>
      <c r="E24" s="276"/>
      <c r="F24" s="276"/>
      <c r="G24" s="276"/>
      <c r="H24" s="276"/>
      <c r="I24" s="78"/>
      <c r="J24" s="77"/>
      <c r="K24" s="77"/>
    </row>
    <row r="25" spans="1:18" ht="15.75" customHeight="1">
      <c r="A25" s="51"/>
      <c r="B25" s="275" t="s">
        <v>57</v>
      </c>
      <c r="C25" s="275"/>
      <c r="D25" s="275"/>
      <c r="E25" s="275"/>
      <c r="F25" s="275"/>
      <c r="G25" s="275"/>
      <c r="H25" s="275"/>
      <c r="I25" s="52"/>
      <c r="J25" s="6"/>
      <c r="K25" s="6"/>
      <c r="Q25" t="s">
        <v>23</v>
      </c>
      <c r="R25" t="s">
        <v>24</v>
      </c>
    </row>
    <row r="26" spans="1:18" ht="15.75">
      <c r="A26" s="51"/>
      <c r="B26" s="216"/>
      <c r="C26" s="216"/>
      <c r="D26" s="81" t="s">
        <v>25</v>
      </c>
      <c r="E26" s="82" t="s">
        <v>26</v>
      </c>
      <c r="F26" s="83" t="s">
        <v>27</v>
      </c>
      <c r="G26" s="82" t="s">
        <v>24</v>
      </c>
      <c r="H26" s="6"/>
      <c r="I26" s="52"/>
      <c r="J26" s="6"/>
      <c r="K26" s="6"/>
      <c r="Q26">
        <f>E12*E13*12*E16*E33</f>
        <v>95.04</v>
      </c>
      <c r="R26">
        <f>E12*E13*13*E16*G33</f>
        <v>102.96000000000001</v>
      </c>
    </row>
    <row r="27" spans="1:18">
      <c r="A27" s="51"/>
      <c r="B27" s="220" t="s">
        <v>9</v>
      </c>
      <c r="C27" s="220"/>
      <c r="D27" s="84">
        <v>0.03</v>
      </c>
      <c r="E27" s="84">
        <v>0.03</v>
      </c>
      <c r="F27" s="85">
        <v>0.03</v>
      </c>
      <c r="G27" s="84">
        <v>7.0000000000000007E-2</v>
      </c>
      <c r="H27" s="6"/>
      <c r="I27" s="52"/>
      <c r="J27" s="6"/>
      <c r="K27" s="6"/>
    </row>
    <row r="28" spans="1:18">
      <c r="A28" s="51"/>
      <c r="B28" s="219" t="s">
        <v>10</v>
      </c>
      <c r="C28" s="219"/>
      <c r="D28" s="142">
        <f>D27*E15</f>
        <v>0</v>
      </c>
      <c r="E28" s="142">
        <f>E27*E15</f>
        <v>0</v>
      </c>
      <c r="F28" s="143">
        <f>F27*E15</f>
        <v>0</v>
      </c>
      <c r="G28" s="142">
        <f>G27*E15</f>
        <v>0</v>
      </c>
      <c r="H28" s="6"/>
      <c r="I28" s="52"/>
      <c r="J28" s="6"/>
      <c r="K28" s="6"/>
    </row>
    <row r="29" spans="1:18" ht="15.75" customHeight="1">
      <c r="A29" s="51"/>
      <c r="B29" s="273" t="s">
        <v>59</v>
      </c>
      <c r="C29" s="274"/>
      <c r="D29" s="76">
        <f>E12*E13*13*E15*D27</f>
        <v>0</v>
      </c>
      <c r="E29" s="76">
        <f>E12*E13*13*E15*E27</f>
        <v>0</v>
      </c>
      <c r="F29" s="76">
        <f>E12*E13*13*E15*F27</f>
        <v>0</v>
      </c>
      <c r="G29" s="76">
        <f>E12*E13*13*E15*G27</f>
        <v>0</v>
      </c>
      <c r="H29" s="6"/>
      <c r="I29" s="52"/>
      <c r="J29" s="6"/>
      <c r="K29" s="6"/>
      <c r="Q29" s="144">
        <f>D33*E16</f>
        <v>0.02</v>
      </c>
    </row>
    <row r="30" spans="1:18" ht="6.75" customHeight="1">
      <c r="A30" s="51"/>
      <c r="B30" s="79"/>
      <c r="C30" s="79"/>
      <c r="D30" s="86"/>
      <c r="E30" s="86"/>
      <c r="F30" s="86"/>
      <c r="G30" s="86"/>
      <c r="H30" s="6"/>
      <c r="I30" s="52"/>
      <c r="J30" s="6"/>
      <c r="K30" s="6"/>
    </row>
    <row r="31" spans="1:18" ht="15.75" customHeight="1">
      <c r="A31" s="51"/>
      <c r="B31" s="275" t="s">
        <v>28</v>
      </c>
      <c r="C31" s="275"/>
      <c r="D31" s="275"/>
      <c r="E31" s="275"/>
      <c r="F31" s="275"/>
      <c r="G31" s="275"/>
      <c r="H31" s="275"/>
      <c r="I31" s="52"/>
      <c r="J31" s="6"/>
      <c r="K31" s="6"/>
    </row>
    <row r="32" spans="1:18" ht="15.75">
      <c r="A32" s="51"/>
      <c r="B32" s="216"/>
      <c r="C32" s="216"/>
      <c r="D32" s="87" t="s">
        <v>25</v>
      </c>
      <c r="E32" s="88" t="s">
        <v>26</v>
      </c>
      <c r="F32" s="89" t="s">
        <v>27</v>
      </c>
      <c r="G32" s="88" t="s">
        <v>24</v>
      </c>
      <c r="H32" s="6"/>
      <c r="I32" s="52"/>
      <c r="J32" s="6"/>
      <c r="K32" s="6"/>
    </row>
    <row r="33" spans="1:13">
      <c r="A33" s="51"/>
      <c r="B33" s="220" t="s">
        <v>9</v>
      </c>
      <c r="C33" s="220"/>
      <c r="D33" s="90">
        <v>0.02</v>
      </c>
      <c r="E33" s="90">
        <v>0.02</v>
      </c>
      <c r="F33" s="91">
        <v>0.02</v>
      </c>
      <c r="G33" s="90">
        <v>0.02</v>
      </c>
      <c r="H33" s="6"/>
      <c r="I33" s="52"/>
      <c r="J33" s="6"/>
      <c r="K33" s="6"/>
      <c r="M33" s="198"/>
    </row>
    <row r="34" spans="1:13">
      <c r="A34" s="51"/>
      <c r="B34" s="219" t="s">
        <v>10</v>
      </c>
      <c r="C34" s="219"/>
      <c r="D34" s="144" t="str">
        <f>IF(E15=0,"0%",IF(E15&gt;0, Q29))</f>
        <v>0%</v>
      </c>
      <c r="E34" s="144" t="str">
        <f>IF(E15=0,"0%",IF(E15&gt;0, Q29))</f>
        <v>0%</v>
      </c>
      <c r="F34" s="144" t="str">
        <f>IF(E15=0,"0%",IF(E15&gt;0, Q29))</f>
        <v>0%</v>
      </c>
      <c r="G34" s="144" t="str">
        <f>IF(E15=0,"0%",IF(E15&gt;0, Q29))</f>
        <v>0%</v>
      </c>
      <c r="H34" s="6"/>
      <c r="I34" s="52"/>
      <c r="J34" s="6"/>
      <c r="K34" s="6"/>
      <c r="M34" s="198"/>
    </row>
    <row r="35" spans="1:13" ht="15.75" customHeight="1">
      <c r="A35" s="51"/>
      <c r="B35" s="285" t="s">
        <v>29</v>
      </c>
      <c r="C35" s="286"/>
      <c r="D35" s="92" t="str">
        <f>IF(E15=0,"$0.00",IF(E15&gt;0, Q26))</f>
        <v>$0.00</v>
      </c>
      <c r="E35" s="92" t="str">
        <f>IF(E15=0,"$0.00",IF(E15&gt;0, Q26))</f>
        <v>$0.00</v>
      </c>
      <c r="F35" s="92" t="str">
        <f>IF(E15=0,"$0.00",IF(E15&gt;0, Q26))</f>
        <v>$0.00</v>
      </c>
      <c r="G35" s="92" t="str">
        <f>IF(E15=0,"$0.00",IF(E15&gt;0, Q26))</f>
        <v>$0.00</v>
      </c>
      <c r="H35" s="6"/>
      <c r="I35" s="52"/>
      <c r="J35" s="6"/>
      <c r="K35" s="6"/>
      <c r="M35" s="198"/>
    </row>
    <row r="36" spans="1:13" ht="8.25" customHeight="1">
      <c r="A36" s="51"/>
      <c r="B36" s="222"/>
      <c r="C36" s="222"/>
      <c r="D36" s="225"/>
      <c r="E36" s="225"/>
      <c r="F36" s="225"/>
      <c r="G36" s="225"/>
      <c r="H36" s="6"/>
      <c r="I36" s="52"/>
      <c r="J36" s="6"/>
      <c r="K36" s="6"/>
      <c r="M36" s="198"/>
    </row>
    <row r="37" spans="1:13" ht="28.5" customHeight="1">
      <c r="A37" s="51"/>
      <c r="B37" s="278" t="s">
        <v>92</v>
      </c>
      <c r="C37" s="278"/>
      <c r="D37" s="278"/>
      <c r="E37" s="278"/>
      <c r="F37" s="278"/>
      <c r="G37" s="278"/>
      <c r="H37" s="278"/>
      <c r="I37" s="52"/>
      <c r="J37" s="6"/>
      <c r="K37" s="6"/>
      <c r="M37"/>
    </row>
    <row r="38" spans="1:13" ht="12.95" customHeight="1">
      <c r="A38" s="51"/>
      <c r="B38" s="6"/>
      <c r="C38" s="6"/>
      <c r="D38" s="93"/>
      <c r="E38" s="6"/>
      <c r="F38" s="7"/>
      <c r="G38" s="6"/>
      <c r="H38" s="6"/>
      <c r="I38" s="52"/>
      <c r="J38" s="6"/>
      <c r="K38" s="6"/>
      <c r="L38"/>
      <c r="M38"/>
    </row>
    <row r="39" spans="1:13" ht="25.5" customHeight="1">
      <c r="A39" s="51"/>
      <c r="B39" s="287" t="s">
        <v>60</v>
      </c>
      <c r="C39" s="288"/>
      <c r="D39" s="288"/>
      <c r="E39" s="288"/>
      <c r="F39" s="289" t="s">
        <v>85</v>
      </c>
      <c r="G39" s="289"/>
      <c r="H39" s="16"/>
      <c r="I39" s="52"/>
      <c r="J39" s="6"/>
      <c r="K39" s="6"/>
      <c r="L39"/>
      <c r="M39"/>
    </row>
    <row r="40" spans="1:13" ht="12.95" customHeight="1">
      <c r="A40" s="51"/>
      <c r="B40" s="33" t="s">
        <v>12</v>
      </c>
      <c r="C40" s="33" t="s">
        <v>13</v>
      </c>
      <c r="D40" s="33" t="s">
        <v>14</v>
      </c>
      <c r="E40" s="7"/>
      <c r="F40" s="284" t="s">
        <v>94</v>
      </c>
      <c r="G40" s="284"/>
      <c r="H40" s="284"/>
      <c r="I40" s="52"/>
      <c r="J40" s="6"/>
      <c r="K40" s="6"/>
      <c r="L40"/>
      <c r="M40"/>
    </row>
    <row r="41" spans="1:13" ht="12.95" customHeight="1">
      <c r="A41" s="51"/>
      <c r="B41" s="94">
        <v>1.1000000000000001</v>
      </c>
      <c r="C41" s="94" t="s">
        <v>15</v>
      </c>
      <c r="D41" s="95">
        <v>2</v>
      </c>
      <c r="E41" s="7"/>
      <c r="F41" s="284"/>
      <c r="G41" s="284"/>
      <c r="H41" s="284"/>
      <c r="I41" s="52"/>
      <c r="J41" s="6"/>
      <c r="K41" s="6"/>
      <c r="L41"/>
      <c r="M41"/>
    </row>
    <row r="42" spans="1:13" ht="12.75" customHeight="1">
      <c r="A42" s="51"/>
      <c r="B42" s="94">
        <v>1.075</v>
      </c>
      <c r="C42" s="94">
        <v>1.0999000000000001</v>
      </c>
      <c r="D42" s="95">
        <v>1.75</v>
      </c>
      <c r="E42" s="7"/>
      <c r="F42" s="284"/>
      <c r="G42" s="284"/>
      <c r="H42" s="284"/>
      <c r="I42" s="52"/>
      <c r="J42" s="6"/>
      <c r="K42" s="6"/>
      <c r="M42"/>
    </row>
    <row r="43" spans="1:13" ht="12.75" customHeight="1">
      <c r="A43" s="51"/>
      <c r="B43" s="94">
        <v>1.05</v>
      </c>
      <c r="C43" s="94">
        <v>1.0749</v>
      </c>
      <c r="D43" s="95">
        <v>1.5</v>
      </c>
      <c r="E43" s="7"/>
      <c r="F43" s="284"/>
      <c r="G43" s="284"/>
      <c r="H43" s="284"/>
      <c r="I43" s="52"/>
      <c r="J43" s="6"/>
      <c r="K43" s="6"/>
      <c r="M43"/>
    </row>
    <row r="44" spans="1:13" ht="12.95" customHeight="1">
      <c r="A44" s="51"/>
      <c r="B44" s="94">
        <v>1.0249999999999999</v>
      </c>
      <c r="C44" s="94">
        <v>1.0499000000000001</v>
      </c>
      <c r="D44" s="95">
        <v>1.25</v>
      </c>
      <c r="E44" s="7"/>
      <c r="F44" s="284"/>
      <c r="G44" s="284"/>
      <c r="H44" s="284"/>
      <c r="I44" s="52"/>
      <c r="J44" s="6"/>
      <c r="K44" s="6"/>
    </row>
    <row r="45" spans="1:13" ht="12.95" customHeight="1">
      <c r="A45" s="51"/>
      <c r="B45" s="96">
        <v>1</v>
      </c>
      <c r="C45" s="96">
        <v>1.0248999999999999</v>
      </c>
      <c r="D45" s="97">
        <v>1</v>
      </c>
      <c r="E45" s="7"/>
      <c r="F45" s="284"/>
      <c r="G45" s="284"/>
      <c r="H45" s="284"/>
      <c r="I45" s="99"/>
      <c r="J45" s="194"/>
      <c r="K45" s="194"/>
    </row>
    <row r="46" spans="1:13" ht="12.95" customHeight="1">
      <c r="A46" s="51"/>
      <c r="B46" s="94">
        <v>0.98</v>
      </c>
      <c r="C46" s="94">
        <v>0.99990000000000001</v>
      </c>
      <c r="D46" s="95">
        <v>0.75</v>
      </c>
      <c r="E46" s="7"/>
      <c r="F46" s="284"/>
      <c r="G46" s="284"/>
      <c r="H46" s="284"/>
      <c r="I46" s="99"/>
      <c r="J46" s="194"/>
      <c r="K46" s="194"/>
    </row>
    <row r="47" spans="1:13" ht="12.95" customHeight="1">
      <c r="A47" s="51"/>
      <c r="B47" s="6"/>
      <c r="C47" s="6"/>
      <c r="D47" s="6"/>
      <c r="E47" s="6"/>
      <c r="F47" s="284"/>
      <c r="G47" s="284"/>
      <c r="H47" s="284"/>
      <c r="I47" s="99"/>
      <c r="J47" s="194"/>
      <c r="K47" s="194"/>
    </row>
    <row r="48" spans="1:13">
      <c r="A48" s="51"/>
      <c r="B48" s="218"/>
      <c r="C48" s="218"/>
      <c r="D48" s="218"/>
      <c r="E48" s="218"/>
      <c r="F48" s="284"/>
      <c r="G48" s="284"/>
      <c r="H48" s="284"/>
      <c r="I48" s="99"/>
      <c r="J48" s="194"/>
      <c r="K48" s="194"/>
    </row>
    <row r="49" spans="1:11" ht="12" customHeight="1">
      <c r="A49" s="51"/>
      <c r="B49" s="218"/>
      <c r="C49" s="218"/>
      <c r="D49" s="218"/>
      <c r="E49" s="218"/>
      <c r="F49" s="284"/>
      <c r="G49" s="284"/>
      <c r="H49" s="284"/>
      <c r="I49" s="99"/>
      <c r="J49" s="194"/>
      <c r="K49" s="194"/>
    </row>
    <row r="50" spans="1:11" ht="12" customHeight="1">
      <c r="A50" s="51"/>
      <c r="B50" s="194"/>
      <c r="C50" s="194"/>
      <c r="D50" s="194"/>
      <c r="E50" s="194"/>
      <c r="F50" s="293"/>
      <c r="G50" s="293"/>
      <c r="H50" s="293"/>
      <c r="I50" s="99"/>
      <c r="J50" s="194"/>
      <c r="K50" s="194"/>
    </row>
    <row r="51" spans="1:11" ht="12" customHeight="1">
      <c r="A51" s="51"/>
      <c r="B51" s="194"/>
      <c r="C51" s="194"/>
      <c r="D51" s="194"/>
      <c r="E51" s="194"/>
      <c r="F51" s="293"/>
      <c r="G51" s="293"/>
      <c r="H51" s="293"/>
      <c r="I51" s="99"/>
      <c r="J51" s="194"/>
      <c r="K51" s="194"/>
    </row>
    <row r="52" spans="1:11" ht="15.75" customHeight="1">
      <c r="A52" s="51"/>
      <c r="B52" s="194"/>
      <c r="C52" s="194"/>
      <c r="D52" s="194"/>
      <c r="E52" s="194"/>
      <c r="F52" s="293"/>
      <c r="G52" s="293"/>
      <c r="H52" s="293"/>
      <c r="I52" s="99"/>
      <c r="J52" s="194"/>
      <c r="K52" s="194"/>
    </row>
    <row r="53" spans="1:11" ht="8.25" customHeight="1">
      <c r="A53" s="51"/>
      <c r="B53" s="6"/>
      <c r="C53" s="6"/>
      <c r="D53" s="6"/>
      <c r="E53" s="6"/>
      <c r="F53" s="7"/>
      <c r="G53" s="6"/>
      <c r="H53" s="6"/>
      <c r="I53" s="52"/>
      <c r="J53" s="6"/>
      <c r="K53" s="6"/>
    </row>
    <row r="54" spans="1:11" ht="12.75" customHeight="1">
      <c r="A54" s="51"/>
      <c r="B54" s="270" t="s">
        <v>95</v>
      </c>
      <c r="C54" s="270"/>
      <c r="D54" s="270"/>
      <c r="E54" s="270"/>
      <c r="F54" s="270"/>
      <c r="G54" s="270"/>
      <c r="H54" s="270"/>
      <c r="I54" s="52"/>
      <c r="J54" s="6"/>
      <c r="K54" s="6"/>
    </row>
    <row r="55" spans="1:11" ht="27" customHeight="1" thickBot="1">
      <c r="A55" s="101"/>
      <c r="B55" s="271"/>
      <c r="C55" s="271"/>
      <c r="D55" s="271"/>
      <c r="E55" s="271"/>
      <c r="F55" s="271"/>
      <c r="G55" s="271"/>
      <c r="H55" s="271"/>
      <c r="I55" s="102"/>
      <c r="J55" s="6"/>
      <c r="K55" s="6"/>
    </row>
    <row r="57" spans="1:11">
      <c r="F57" s="197"/>
      <c r="G57" s="197"/>
      <c r="H57" s="197"/>
    </row>
    <row r="58" spans="1:11" ht="15" customHeight="1">
      <c r="B58" s="197"/>
      <c r="C58" s="197"/>
      <c r="D58" s="197"/>
      <c r="E58" s="197"/>
      <c r="F58" s="197"/>
      <c r="G58" s="197"/>
      <c r="H58" s="197"/>
    </row>
  </sheetData>
  <sheetProtection password="CC36" sheet="1" objects="1" scenarios="1" selectLockedCells="1"/>
  <protectedRanges>
    <protectedRange sqref="E12:E16" name="Range1"/>
  </protectedRanges>
  <mergeCells count="16">
    <mergeCell ref="B29:C29"/>
    <mergeCell ref="B5:H5"/>
    <mergeCell ref="E10:I10"/>
    <mergeCell ref="B18:H18"/>
    <mergeCell ref="B24:H24"/>
    <mergeCell ref="B25:H25"/>
    <mergeCell ref="B19:H19"/>
    <mergeCell ref="D22:E22"/>
    <mergeCell ref="B54:H55"/>
    <mergeCell ref="B31:H31"/>
    <mergeCell ref="B35:C35"/>
    <mergeCell ref="F50:H52"/>
    <mergeCell ref="B37:H37"/>
    <mergeCell ref="B39:E39"/>
    <mergeCell ref="F39:G39"/>
    <mergeCell ref="F40:H49"/>
  </mergeCells>
  <dataValidations count="2">
    <dataValidation type="list" allowBlank="1" showInputMessage="1" showErrorMessage="1" sqref="E16">
      <formula1>$L$13:$L$15</formula1>
    </dataValidation>
    <dataValidation type="list" allowBlank="1" showInputMessage="1" showErrorMessage="1" sqref="E14:E15">
      <formula1>$N$1:$N$7</formula1>
    </dataValidation>
  </dataValidations>
  <printOptions horizontalCentered="1" verticalCentered="1"/>
  <pageMargins left="0" right="0" top="0" bottom="0" header="0.3" footer="0.3"/>
  <pageSetup scale="9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R51"/>
  <sheetViews>
    <sheetView showGridLines="0" zoomScaleNormal="100" workbookViewId="0">
      <selection activeCell="E14" sqref="E14"/>
    </sheetView>
  </sheetViews>
  <sheetFormatPr defaultRowHeight="15"/>
  <cols>
    <col min="1" max="1" width="1.7109375" customWidth="1"/>
    <col min="2" max="2" width="13.42578125" style="44" customWidth="1"/>
    <col min="3" max="3" width="14" style="44" customWidth="1"/>
    <col min="4" max="5" width="14.85546875" style="44" customWidth="1"/>
    <col min="6" max="6" width="14.85546875" style="45" customWidth="1"/>
    <col min="7" max="7" width="14.85546875" style="44" customWidth="1"/>
    <col min="8" max="8" width="12.85546875" style="44" customWidth="1"/>
    <col min="9" max="9" width="1.7109375" style="44" customWidth="1"/>
    <col min="10" max="10" width="11.5703125" style="44" customWidth="1"/>
    <col min="11" max="11" width="9" style="44" hidden="1" customWidth="1"/>
    <col min="12" max="13" width="9.140625" style="44" hidden="1" customWidth="1"/>
    <col min="14" max="14" width="9.140625" hidden="1" customWidth="1"/>
    <col min="15" max="18" width="0" hidden="1" customWidth="1"/>
  </cols>
  <sheetData>
    <row r="1" spans="1:14">
      <c r="A1" s="46"/>
      <c r="B1" s="47"/>
      <c r="C1" s="47"/>
      <c r="D1" s="47"/>
      <c r="E1" s="47"/>
      <c r="F1" s="47"/>
      <c r="G1" s="48"/>
      <c r="H1" s="47"/>
      <c r="I1" s="49"/>
      <c r="J1" s="6"/>
      <c r="K1" s="6"/>
      <c r="N1" s="50">
        <v>0</v>
      </c>
    </row>
    <row r="2" spans="1:14">
      <c r="A2" s="51"/>
      <c r="B2" s="6"/>
      <c r="C2" s="6"/>
      <c r="D2" s="6"/>
      <c r="E2" s="6"/>
      <c r="F2" s="6"/>
      <c r="G2" s="7"/>
      <c r="H2" s="6"/>
      <c r="I2" s="52"/>
      <c r="J2" s="6"/>
      <c r="K2" s="6"/>
      <c r="N2" s="50">
        <v>0.75</v>
      </c>
    </row>
    <row r="3" spans="1:14" ht="17.25" customHeight="1">
      <c r="A3" s="51"/>
      <c r="B3" s="6"/>
      <c r="C3" s="6"/>
      <c r="D3" s="6"/>
      <c r="E3" s="6"/>
      <c r="F3" s="6"/>
      <c r="G3" s="7"/>
      <c r="H3" s="6"/>
      <c r="I3" s="52"/>
      <c r="J3" s="6"/>
      <c r="K3" s="6"/>
      <c r="N3" s="50">
        <v>1</v>
      </c>
    </row>
    <row r="4" spans="1:14">
      <c r="A4" s="51"/>
      <c r="B4" s="6"/>
      <c r="C4" s="6"/>
      <c r="D4" s="6"/>
      <c r="E4" s="6"/>
      <c r="F4" s="6"/>
      <c r="G4" s="7"/>
      <c r="H4" s="6"/>
      <c r="I4" s="52"/>
      <c r="J4" s="6"/>
      <c r="K4" s="6"/>
      <c r="N4" s="50">
        <v>1.25</v>
      </c>
    </row>
    <row r="5" spans="1:14" ht="24" thickBot="1">
      <c r="A5" s="53"/>
      <c r="B5" s="279" t="s">
        <v>90</v>
      </c>
      <c r="C5" s="279"/>
      <c r="D5" s="279"/>
      <c r="E5" s="279"/>
      <c r="F5" s="279"/>
      <c r="G5" s="279"/>
      <c r="H5" s="279"/>
      <c r="I5" s="54"/>
      <c r="J5" s="55"/>
      <c r="K5" s="55"/>
      <c r="M5" s="50"/>
      <c r="N5" s="50">
        <v>1.5</v>
      </c>
    </row>
    <row r="6" spans="1:14" ht="20.25">
      <c r="A6" s="51"/>
      <c r="B6" s="103" t="s">
        <v>0</v>
      </c>
      <c r="C6" s="12"/>
      <c r="D6" s="12"/>
      <c r="E6" s="296" t="s">
        <v>117</v>
      </c>
      <c r="F6" s="296"/>
      <c r="G6" s="296"/>
      <c r="H6" s="296"/>
      <c r="I6" s="52"/>
      <c r="J6" s="6"/>
      <c r="K6" s="6"/>
      <c r="M6" s="50"/>
      <c r="N6" s="50">
        <v>1.75</v>
      </c>
    </row>
    <row r="7" spans="1:14">
      <c r="A7" s="51"/>
      <c r="B7" s="57" t="s">
        <v>1</v>
      </c>
      <c r="C7" s="14"/>
      <c r="D7" s="6"/>
      <c r="E7" s="58">
        <v>0.15</v>
      </c>
      <c r="F7" s="58"/>
      <c r="G7" s="59"/>
      <c r="H7" s="59"/>
      <c r="I7" s="60"/>
      <c r="J7" s="59"/>
      <c r="K7" s="59"/>
      <c r="M7" s="50"/>
      <c r="N7" s="50">
        <v>2</v>
      </c>
    </row>
    <row r="8" spans="1:14">
      <c r="A8" s="51"/>
      <c r="B8" s="57" t="s">
        <v>2</v>
      </c>
      <c r="C8" s="14"/>
      <c r="D8" s="6"/>
      <c r="E8" s="61" t="s">
        <v>17</v>
      </c>
      <c r="F8" s="61"/>
      <c r="G8" s="59"/>
      <c r="H8" s="59"/>
      <c r="I8" s="60"/>
      <c r="J8" s="59"/>
      <c r="K8" s="59"/>
      <c r="M8" s="50"/>
    </row>
    <row r="9" spans="1:14">
      <c r="A9" s="51"/>
      <c r="B9" s="57" t="s">
        <v>4</v>
      </c>
      <c r="C9" s="14"/>
      <c r="D9" s="6"/>
      <c r="E9" s="221" t="s">
        <v>88</v>
      </c>
      <c r="F9" s="221"/>
      <c r="G9" s="59"/>
      <c r="H9" s="59"/>
      <c r="I9" s="60"/>
      <c r="J9" s="59"/>
      <c r="K9" s="59"/>
      <c r="M9" s="50"/>
    </row>
    <row r="10" spans="1:14">
      <c r="A10" s="51"/>
      <c r="B10" s="57" t="s">
        <v>18</v>
      </c>
      <c r="C10" s="14"/>
      <c r="D10" s="6"/>
      <c r="E10" s="280" t="s">
        <v>89</v>
      </c>
      <c r="F10" s="280"/>
      <c r="G10" s="280"/>
      <c r="H10" s="280"/>
      <c r="I10" s="281"/>
      <c r="J10" s="62"/>
      <c r="K10" s="62"/>
      <c r="M10" s="50"/>
    </row>
    <row r="11" spans="1:14" s="23" customFormat="1" ht="9" customHeight="1">
      <c r="A11" s="63"/>
      <c r="B11" s="6"/>
      <c r="C11" s="6"/>
      <c r="D11" s="6"/>
      <c r="E11" s="7"/>
      <c r="F11" s="6"/>
      <c r="G11" s="6"/>
      <c r="H11" s="6"/>
      <c r="I11" s="52"/>
      <c r="J11" s="6"/>
      <c r="K11" s="6"/>
      <c r="L11" s="44"/>
    </row>
    <row r="12" spans="1:14" s="30" customFormat="1" ht="15.75">
      <c r="A12" s="64"/>
      <c r="B12" s="65" t="s">
        <v>5</v>
      </c>
      <c r="C12" s="65"/>
      <c r="D12" s="59"/>
      <c r="E12" s="130">
        <v>12</v>
      </c>
      <c r="F12" s="6"/>
      <c r="G12" s="6"/>
      <c r="H12" s="6"/>
      <c r="I12" s="52"/>
      <c r="J12" s="6"/>
      <c r="K12" s="6"/>
      <c r="L12" s="44"/>
    </row>
    <row r="13" spans="1:14" ht="15.75">
      <c r="A13" s="64"/>
      <c r="B13" s="65" t="s">
        <v>6</v>
      </c>
      <c r="C13" s="65"/>
      <c r="D13" s="59"/>
      <c r="E13" s="131">
        <v>33</v>
      </c>
      <c r="F13" s="6"/>
      <c r="G13" s="6"/>
      <c r="H13" s="6"/>
      <c r="I13" s="52"/>
      <c r="J13" s="6"/>
      <c r="K13" s="6"/>
      <c r="L13" s="50">
        <v>0</v>
      </c>
      <c r="M13"/>
    </row>
    <row r="14" spans="1:14" ht="15.75">
      <c r="A14" s="64"/>
      <c r="B14" s="65" t="s">
        <v>19</v>
      </c>
      <c r="C14" s="65"/>
      <c r="D14" s="59"/>
      <c r="E14" s="132">
        <v>1</v>
      </c>
      <c r="F14" s="6"/>
      <c r="G14" s="6"/>
      <c r="H14" s="6"/>
      <c r="I14" s="52"/>
      <c r="J14" s="6"/>
      <c r="K14" s="6"/>
      <c r="L14" s="50">
        <v>1</v>
      </c>
      <c r="M14"/>
    </row>
    <row r="15" spans="1:14" ht="15.75">
      <c r="A15" s="64"/>
      <c r="B15" s="65" t="s">
        <v>56</v>
      </c>
      <c r="C15" s="65"/>
      <c r="D15" s="59"/>
      <c r="E15" s="132">
        <v>0.75</v>
      </c>
      <c r="F15" s="6"/>
      <c r="G15" s="6"/>
      <c r="H15" s="6"/>
      <c r="I15" s="52"/>
      <c r="J15" s="6"/>
      <c r="K15" s="6"/>
      <c r="L15" s="50">
        <v>2</v>
      </c>
      <c r="M15"/>
    </row>
    <row r="16" spans="1:14">
      <c r="A16" s="64"/>
      <c r="B16" s="65"/>
      <c r="C16" s="65"/>
      <c r="D16" s="59"/>
      <c r="E16" s="6"/>
      <c r="F16" s="6"/>
      <c r="G16" s="6"/>
      <c r="H16" s="6"/>
      <c r="I16" s="52"/>
      <c r="J16" s="6"/>
      <c r="K16" s="6"/>
      <c r="M16"/>
    </row>
    <row r="17" spans="1:18" ht="7.5" customHeight="1">
      <c r="A17" s="64"/>
      <c r="B17" s="14"/>
      <c r="C17" s="14"/>
      <c r="D17" s="6"/>
      <c r="E17" s="6"/>
      <c r="F17" s="6"/>
      <c r="G17" s="6"/>
      <c r="H17" s="6"/>
      <c r="I17" s="52"/>
      <c r="J17" s="6"/>
      <c r="K17" s="6"/>
      <c r="M17"/>
    </row>
    <row r="18" spans="1:18" ht="18">
      <c r="A18" s="51"/>
      <c r="B18" s="276" t="s">
        <v>3</v>
      </c>
      <c r="C18" s="276"/>
      <c r="D18" s="276"/>
      <c r="E18" s="276"/>
      <c r="F18" s="276"/>
      <c r="G18" s="276"/>
      <c r="H18" s="276"/>
      <c r="I18" s="66"/>
      <c r="J18" s="67"/>
      <c r="K18" s="67"/>
      <c r="L18" s="50"/>
      <c r="P18" s="68"/>
    </row>
    <row r="19" spans="1:18" ht="15.75">
      <c r="A19" s="51"/>
      <c r="B19" s="275" t="s">
        <v>88</v>
      </c>
      <c r="C19" s="275"/>
      <c r="D19" s="275"/>
      <c r="E19" s="275"/>
      <c r="F19" s="275"/>
      <c r="G19" s="275"/>
      <c r="H19" s="275"/>
      <c r="I19" s="70"/>
      <c r="J19" s="69"/>
      <c r="K19" s="69"/>
      <c r="L19" s="71"/>
    </row>
    <row r="20" spans="1:18" ht="15.75">
      <c r="A20" s="51"/>
      <c r="B20" s="72"/>
      <c r="C20" s="72"/>
      <c r="D20" s="220" t="s">
        <v>9</v>
      </c>
      <c r="E20" s="220"/>
      <c r="F20" s="73">
        <v>0.05</v>
      </c>
      <c r="G20" s="73"/>
      <c r="H20" s="74"/>
      <c r="I20" s="75"/>
      <c r="J20" s="74"/>
      <c r="K20" s="74"/>
    </row>
    <row r="21" spans="1:18">
      <c r="A21" s="51"/>
      <c r="B21" s="26"/>
      <c r="C21" s="26"/>
      <c r="D21" s="219" t="s">
        <v>10</v>
      </c>
      <c r="E21" s="219"/>
      <c r="F21" s="142">
        <f>F20*E14</f>
        <v>0.05</v>
      </c>
      <c r="G21" s="142"/>
      <c r="H21" s="74"/>
      <c r="I21" s="75"/>
      <c r="J21" s="74"/>
      <c r="K21" s="74"/>
    </row>
    <row r="22" spans="1:18" ht="15.75">
      <c r="A22" s="51"/>
      <c r="B22" s="272"/>
      <c r="C22" s="272"/>
      <c r="D22" s="272" t="s">
        <v>21</v>
      </c>
      <c r="E22" s="277"/>
      <c r="F22" s="76">
        <f>G12*G13*4*G14*F20</f>
        <v>0</v>
      </c>
      <c r="G22" s="142"/>
      <c r="H22" s="77"/>
      <c r="I22" s="78"/>
      <c r="J22" s="77"/>
      <c r="K22" s="77"/>
    </row>
    <row r="23" spans="1:18" ht="15.75">
      <c r="A23" s="51"/>
      <c r="B23" s="79"/>
      <c r="C23" s="79"/>
      <c r="D23" s="79"/>
      <c r="E23" s="80"/>
      <c r="F23" s="79"/>
      <c r="G23" s="79"/>
      <c r="H23" s="77"/>
      <c r="I23" s="78"/>
      <c r="J23" s="77"/>
      <c r="K23" s="77"/>
    </row>
    <row r="24" spans="1:18" ht="16.5">
      <c r="A24" s="51"/>
      <c r="B24" s="276" t="s">
        <v>22</v>
      </c>
      <c r="C24" s="276"/>
      <c r="D24" s="276"/>
      <c r="E24" s="276"/>
      <c r="F24" s="276"/>
      <c r="G24" s="276"/>
      <c r="H24" s="276"/>
      <c r="I24" s="78"/>
      <c r="J24" s="77"/>
      <c r="K24" s="77"/>
    </row>
    <row r="25" spans="1:18" ht="15.75">
      <c r="A25" s="51"/>
      <c r="B25" s="275" t="s">
        <v>57</v>
      </c>
      <c r="C25" s="275"/>
      <c r="D25" s="275"/>
      <c r="E25" s="275"/>
      <c r="F25" s="275"/>
      <c r="G25" s="275"/>
      <c r="H25" s="275"/>
      <c r="I25" s="52"/>
      <c r="J25" s="6"/>
      <c r="K25" s="6"/>
      <c r="Q25" t="s">
        <v>23</v>
      </c>
      <c r="R25" t="s">
        <v>24</v>
      </c>
    </row>
    <row r="26" spans="1:18" ht="15.75">
      <c r="A26" s="51"/>
      <c r="B26" s="21"/>
      <c r="C26" s="21"/>
      <c r="D26" s="81" t="s">
        <v>25</v>
      </c>
      <c r="E26" s="82" t="s">
        <v>26</v>
      </c>
      <c r="F26" s="83" t="s">
        <v>27</v>
      </c>
      <c r="G26" s="82" t="s">
        <v>24</v>
      </c>
      <c r="H26" s="6"/>
      <c r="I26" s="52"/>
      <c r="J26" s="6"/>
      <c r="K26" s="6"/>
      <c r="Q26" t="e">
        <f>E12*E13*12*E16*#REF!</f>
        <v>#REF!</v>
      </c>
      <c r="R26" t="e">
        <f>E12*E13*13*E16*#REF!</f>
        <v>#REF!</v>
      </c>
    </row>
    <row r="27" spans="1:18">
      <c r="A27" s="51"/>
      <c r="B27" s="72" t="s">
        <v>9</v>
      </c>
      <c r="C27" s="72"/>
      <c r="D27" s="84">
        <v>0.08</v>
      </c>
      <c r="E27" s="84">
        <v>0.08</v>
      </c>
      <c r="F27" s="85">
        <v>0.08</v>
      </c>
      <c r="G27" s="84">
        <v>0.16</v>
      </c>
      <c r="H27" s="6"/>
      <c r="I27" s="52"/>
      <c r="J27" s="6"/>
      <c r="K27" s="6"/>
    </row>
    <row r="28" spans="1:18">
      <c r="A28" s="51"/>
      <c r="B28" s="26" t="s">
        <v>10</v>
      </c>
      <c r="C28" s="26"/>
      <c r="D28" s="142">
        <f>D27*E15</f>
        <v>0.06</v>
      </c>
      <c r="E28" s="142">
        <f>E27*E15</f>
        <v>0.06</v>
      </c>
      <c r="F28" s="143">
        <f>F27*E15</f>
        <v>0.06</v>
      </c>
      <c r="G28" s="142">
        <f>G27*E15</f>
        <v>0.12</v>
      </c>
      <c r="H28" s="6"/>
      <c r="I28" s="52"/>
      <c r="J28" s="6"/>
      <c r="K28" s="6"/>
    </row>
    <row r="29" spans="1:18" ht="15.75">
      <c r="A29" s="51"/>
      <c r="B29" s="273" t="s">
        <v>59</v>
      </c>
      <c r="C29" s="274"/>
      <c r="D29" s="76">
        <f>E12*E13*13*E15*D27</f>
        <v>308.88</v>
      </c>
      <c r="E29" s="76">
        <f>E12*E13*13*E15*E27</f>
        <v>308.88</v>
      </c>
      <c r="F29" s="76">
        <f>E12*E13*13*E15*F27</f>
        <v>308.88</v>
      </c>
      <c r="G29" s="76">
        <f>E12*E13*13*E15*G27</f>
        <v>617.76</v>
      </c>
      <c r="H29" s="6"/>
      <c r="I29" s="52"/>
      <c r="J29" s="6"/>
      <c r="K29" s="6"/>
    </row>
    <row r="30" spans="1:18" ht="18.75" customHeight="1">
      <c r="A30" s="51"/>
      <c r="B30" s="278" t="s">
        <v>92</v>
      </c>
      <c r="C30" s="278"/>
      <c r="D30" s="278"/>
      <c r="E30" s="278"/>
      <c r="F30" s="278"/>
      <c r="G30" s="278"/>
      <c r="H30" s="278"/>
      <c r="I30" s="52"/>
      <c r="J30" s="6"/>
      <c r="K30" s="6"/>
    </row>
    <row r="31" spans="1:18" ht="15.75" customHeight="1">
      <c r="A31" s="51"/>
      <c r="B31" s="278"/>
      <c r="C31" s="278"/>
      <c r="D31" s="278"/>
      <c r="E31" s="278"/>
      <c r="F31" s="278"/>
      <c r="G31" s="278"/>
      <c r="H31" s="278"/>
      <c r="I31" s="52"/>
      <c r="J31" s="6"/>
      <c r="K31" s="6"/>
    </row>
    <row r="32" spans="1:18">
      <c r="A32" s="51"/>
      <c r="B32" s="285"/>
      <c r="C32" s="285"/>
      <c r="D32" s="90"/>
      <c r="E32" s="90"/>
      <c r="F32" s="90"/>
      <c r="G32" s="90"/>
      <c r="H32" s="6"/>
      <c r="I32" s="52"/>
      <c r="J32" s="6"/>
      <c r="K32" s="6"/>
      <c r="M32" s="26"/>
    </row>
    <row r="33" spans="1:18" ht="8.25" customHeight="1">
      <c r="A33" s="51"/>
      <c r="B33" s="6"/>
      <c r="C33" s="6"/>
      <c r="D33" s="93"/>
      <c r="E33" s="6"/>
      <c r="F33" s="7"/>
      <c r="G33" s="6"/>
      <c r="H33" s="6"/>
      <c r="I33" s="52"/>
      <c r="J33" s="6"/>
      <c r="K33" s="6"/>
      <c r="M33" s="26"/>
    </row>
    <row r="34" spans="1:18" ht="12.75" customHeight="1">
      <c r="A34" s="51"/>
      <c r="B34" s="282" t="s">
        <v>58</v>
      </c>
      <c r="C34" s="282"/>
      <c r="D34" s="282"/>
      <c r="E34" s="282"/>
      <c r="F34" s="7"/>
      <c r="G34" s="6"/>
      <c r="H34" s="6"/>
      <c r="I34" s="52"/>
      <c r="J34" s="6"/>
      <c r="K34" s="6"/>
      <c r="M34"/>
    </row>
    <row r="35" spans="1:18" ht="12.75" customHeight="1">
      <c r="A35" s="51"/>
      <c r="B35" s="33" t="s">
        <v>12</v>
      </c>
      <c r="C35" s="33" t="s">
        <v>13</v>
      </c>
      <c r="D35" s="33" t="s">
        <v>14</v>
      </c>
      <c r="E35" s="7"/>
      <c r="F35" s="104"/>
      <c r="G35" s="105"/>
      <c r="H35" s="105"/>
      <c r="I35" s="52"/>
      <c r="J35" s="6"/>
      <c r="K35" s="6"/>
      <c r="L35"/>
      <c r="M35"/>
    </row>
    <row r="36" spans="1:18" ht="12.95" customHeight="1">
      <c r="A36" s="51"/>
      <c r="B36" s="94">
        <v>1.1000000000000001</v>
      </c>
      <c r="C36" s="94" t="s">
        <v>15</v>
      </c>
      <c r="D36" s="95">
        <v>2</v>
      </c>
      <c r="E36" s="7"/>
      <c r="F36" s="106"/>
      <c r="G36" s="107"/>
      <c r="H36" s="107"/>
      <c r="I36" s="52"/>
      <c r="J36" s="6"/>
      <c r="K36" s="6"/>
      <c r="L36"/>
      <c r="M36"/>
    </row>
    <row r="37" spans="1:18" ht="12.95" customHeight="1">
      <c r="A37" s="51"/>
      <c r="B37" s="94">
        <v>1.075</v>
      </c>
      <c r="C37" s="94">
        <v>1.0999000000000001</v>
      </c>
      <c r="D37" s="95">
        <v>1.75</v>
      </c>
      <c r="E37" s="7"/>
      <c r="F37" s="108"/>
      <c r="G37" s="107"/>
      <c r="H37" s="107"/>
      <c r="I37" s="52"/>
      <c r="J37" s="6"/>
      <c r="K37" s="6"/>
      <c r="L37"/>
      <c r="M37"/>
    </row>
    <row r="38" spans="1:18" ht="12.95" customHeight="1">
      <c r="A38" s="51"/>
      <c r="B38" s="94">
        <v>1.05</v>
      </c>
      <c r="C38" s="94">
        <v>1.0749</v>
      </c>
      <c r="D38" s="95">
        <v>1.5</v>
      </c>
      <c r="E38" s="7"/>
      <c r="F38" s="108"/>
      <c r="G38" s="107"/>
      <c r="H38" s="107"/>
      <c r="I38" s="52"/>
      <c r="J38" s="6"/>
      <c r="K38" s="6"/>
      <c r="L38"/>
      <c r="M38"/>
    </row>
    <row r="39" spans="1:18" ht="12.95" customHeight="1">
      <c r="A39" s="51"/>
      <c r="B39" s="94">
        <v>1.0249999999999999</v>
      </c>
      <c r="C39" s="94">
        <v>1.0499000000000001</v>
      </c>
      <c r="D39" s="95">
        <v>1.25</v>
      </c>
      <c r="E39" s="7"/>
      <c r="F39" s="108"/>
      <c r="G39" s="107"/>
      <c r="H39" s="107"/>
      <c r="I39" s="52"/>
      <c r="J39" s="6"/>
      <c r="K39" s="6"/>
      <c r="L39"/>
      <c r="M39"/>
    </row>
    <row r="40" spans="1:18" ht="12.95" customHeight="1">
      <c r="A40" s="51"/>
      <c r="B40" s="96">
        <v>1</v>
      </c>
      <c r="C40" s="96">
        <v>1.0248999999999999</v>
      </c>
      <c r="D40" s="97">
        <v>1</v>
      </c>
      <c r="E40" s="7"/>
      <c r="F40" s="109"/>
      <c r="G40" s="109"/>
      <c r="H40" s="109"/>
      <c r="I40" s="52"/>
      <c r="J40" s="6"/>
      <c r="K40" s="6"/>
      <c r="M40"/>
    </row>
    <row r="41" spans="1:18" ht="12.75" customHeight="1">
      <c r="A41" s="51"/>
      <c r="B41" s="94">
        <v>0.98</v>
      </c>
      <c r="C41" s="94">
        <v>0.99990000000000001</v>
      </c>
      <c r="D41" s="95">
        <v>0.75</v>
      </c>
      <c r="E41" s="7"/>
      <c r="F41" s="104"/>
      <c r="G41" s="105"/>
      <c r="H41" s="105"/>
      <c r="I41" s="52"/>
      <c r="J41" s="6"/>
      <c r="K41" s="6"/>
      <c r="M41"/>
    </row>
    <row r="42" spans="1:18" ht="12.95" customHeight="1">
      <c r="A42" s="51"/>
      <c r="B42" s="6"/>
      <c r="C42" s="6"/>
      <c r="D42" s="6"/>
      <c r="E42" s="6"/>
      <c r="F42" s="106"/>
      <c r="G42" s="107"/>
      <c r="H42" s="107"/>
      <c r="I42" s="52"/>
      <c r="J42" s="6"/>
      <c r="K42" s="6"/>
    </row>
    <row r="43" spans="1:18" ht="15" customHeight="1">
      <c r="A43" s="51"/>
      <c r="B43" s="98"/>
      <c r="C43" s="98"/>
      <c r="D43" s="98"/>
      <c r="E43" s="98"/>
      <c r="F43" s="108"/>
      <c r="G43" s="107"/>
      <c r="H43" s="107"/>
      <c r="I43" s="99"/>
      <c r="J43" s="100"/>
      <c r="K43" s="100"/>
    </row>
    <row r="44" spans="1:18" s="44" customFormat="1" ht="15" customHeight="1">
      <c r="A44" s="51"/>
      <c r="B44" s="100"/>
      <c r="C44" s="100"/>
      <c r="D44" s="100"/>
      <c r="E44" s="100"/>
      <c r="F44" s="269"/>
      <c r="G44" s="269"/>
      <c r="H44" s="269"/>
      <c r="I44" s="99"/>
      <c r="J44" s="100"/>
      <c r="K44" s="100"/>
      <c r="N44"/>
      <c r="O44"/>
      <c r="P44"/>
      <c r="Q44"/>
      <c r="R44"/>
    </row>
    <row r="45" spans="1:18" s="44" customFormat="1" ht="12.95" customHeight="1">
      <c r="A45" s="51"/>
      <c r="B45" s="100"/>
      <c r="C45" s="100"/>
      <c r="D45" s="100"/>
      <c r="E45" s="100"/>
      <c r="F45" s="269"/>
      <c r="G45" s="269"/>
      <c r="H45" s="269"/>
      <c r="I45" s="99"/>
      <c r="J45" s="100"/>
      <c r="K45" s="100"/>
      <c r="N45"/>
      <c r="O45"/>
      <c r="P45"/>
      <c r="Q45"/>
      <c r="R45"/>
    </row>
    <row r="46" spans="1:18" s="44" customFormat="1" ht="8.25" customHeight="1">
      <c r="A46" s="51"/>
      <c r="B46" s="6"/>
      <c r="C46" s="6"/>
      <c r="D46" s="6"/>
      <c r="E46" s="6"/>
      <c r="F46" s="7"/>
      <c r="G46" s="6"/>
      <c r="H46" s="6"/>
      <c r="I46" s="52"/>
      <c r="J46" s="6"/>
      <c r="K46" s="6"/>
      <c r="N46"/>
      <c r="O46"/>
      <c r="P46"/>
      <c r="Q46"/>
      <c r="R46"/>
    </row>
    <row r="47" spans="1:18" s="44" customFormat="1" ht="12.75" customHeight="1">
      <c r="A47" s="51"/>
      <c r="B47" s="270" t="s">
        <v>98</v>
      </c>
      <c r="C47" s="270"/>
      <c r="D47" s="270"/>
      <c r="E47" s="270"/>
      <c r="F47" s="270"/>
      <c r="G47" s="270"/>
      <c r="H47" s="270"/>
      <c r="I47" s="52"/>
      <c r="J47" s="6"/>
      <c r="K47" s="6"/>
      <c r="N47"/>
      <c r="O47"/>
      <c r="P47"/>
      <c r="Q47"/>
      <c r="R47"/>
    </row>
    <row r="48" spans="1:18" s="44" customFormat="1" ht="27" customHeight="1" thickBot="1">
      <c r="A48" s="101"/>
      <c r="B48" s="271"/>
      <c r="C48" s="271"/>
      <c r="D48" s="271"/>
      <c r="E48" s="271"/>
      <c r="F48" s="271"/>
      <c r="G48" s="271"/>
      <c r="H48" s="271"/>
      <c r="I48" s="102"/>
      <c r="J48" s="6"/>
      <c r="K48" s="6"/>
      <c r="N48"/>
      <c r="O48"/>
      <c r="P48"/>
      <c r="Q48"/>
      <c r="R48"/>
    </row>
    <row r="50" spans="1:18" s="44" customFormat="1">
      <c r="A50"/>
      <c r="F50" s="98"/>
      <c r="G50" s="98"/>
      <c r="H50" s="98"/>
      <c r="N50"/>
      <c r="O50"/>
      <c r="P50"/>
      <c r="Q50"/>
      <c r="R50"/>
    </row>
    <row r="51" spans="1:18" s="44" customFormat="1" ht="15" customHeight="1">
      <c r="A51"/>
      <c r="B51" s="98"/>
      <c r="C51" s="98"/>
      <c r="D51" s="98"/>
      <c r="E51" s="98"/>
      <c r="F51" s="98"/>
      <c r="G51" s="98"/>
      <c r="H51" s="98"/>
      <c r="N51"/>
      <c r="O51"/>
      <c r="P51"/>
      <c r="Q51"/>
      <c r="R51"/>
    </row>
  </sheetData>
  <sheetProtection password="CC36" sheet="1" objects="1" scenarios="1" selectLockedCells="1"/>
  <protectedRanges>
    <protectedRange sqref="E12:E15" name="Range1"/>
  </protectedRanges>
  <mergeCells count="15">
    <mergeCell ref="B5:H5"/>
    <mergeCell ref="E6:H6"/>
    <mergeCell ref="E10:I10"/>
    <mergeCell ref="B18:H18"/>
    <mergeCell ref="B19:H19"/>
    <mergeCell ref="B47:H48"/>
    <mergeCell ref="B22:C22"/>
    <mergeCell ref="B29:C29"/>
    <mergeCell ref="B32:C32"/>
    <mergeCell ref="B34:E34"/>
    <mergeCell ref="F44:H45"/>
    <mergeCell ref="B25:H25"/>
    <mergeCell ref="B24:H24"/>
    <mergeCell ref="D22:E22"/>
    <mergeCell ref="B30:H31"/>
  </mergeCells>
  <dataValidations count="1">
    <dataValidation type="list" allowBlank="1" showInputMessage="1" showErrorMessage="1" sqref="E14:E15">
      <formula1>$N$1:$N$7</formula1>
    </dataValidation>
  </dataValidations>
  <printOptions horizontalCentered="1" verticalCentered="1"/>
  <pageMargins left="0" right="0" top="0" bottom="0"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61"/>
  <sheetViews>
    <sheetView showGridLines="0" zoomScaleNormal="100" workbookViewId="0">
      <selection activeCell="E12" sqref="E12"/>
    </sheetView>
  </sheetViews>
  <sheetFormatPr defaultRowHeight="15"/>
  <cols>
    <col min="1" max="1" width="1.7109375" customWidth="1"/>
    <col min="2" max="2" width="13.42578125" style="44" customWidth="1"/>
    <col min="3" max="3" width="14" style="44" customWidth="1"/>
    <col min="4" max="5" width="14.85546875" style="44" customWidth="1"/>
    <col min="6" max="6" width="14.85546875" style="45" customWidth="1"/>
    <col min="7" max="7" width="14.85546875" style="44" customWidth="1"/>
    <col min="8" max="8" width="16.85546875" style="44" bestFit="1" customWidth="1"/>
    <col min="9" max="9" width="1.7109375" style="44" customWidth="1"/>
    <col min="10" max="10" width="11.5703125" style="44" customWidth="1"/>
    <col min="11" max="11" width="9" style="44" hidden="1" customWidth="1"/>
    <col min="12" max="13" width="9.140625" style="44" hidden="1" customWidth="1"/>
    <col min="14" max="18" width="9.140625" hidden="1" customWidth="1"/>
    <col min="19" max="19" width="0" hidden="1" customWidth="1"/>
  </cols>
  <sheetData>
    <row r="1" spans="1:14">
      <c r="A1" s="46"/>
      <c r="B1" s="47"/>
      <c r="C1" s="47"/>
      <c r="D1" s="47"/>
      <c r="E1" s="47"/>
      <c r="F1" s="47"/>
      <c r="G1" s="48"/>
      <c r="H1" s="47"/>
      <c r="I1" s="49"/>
      <c r="J1" s="6"/>
      <c r="K1" s="6"/>
      <c r="N1" s="50">
        <v>0</v>
      </c>
    </row>
    <row r="2" spans="1:14">
      <c r="A2" s="51"/>
      <c r="B2" s="6"/>
      <c r="C2" s="6"/>
      <c r="D2" s="6"/>
      <c r="E2" s="6"/>
      <c r="F2" s="6"/>
      <c r="G2" s="7"/>
      <c r="H2" s="6"/>
      <c r="I2" s="52"/>
      <c r="J2" s="6"/>
      <c r="K2" s="6"/>
      <c r="N2" s="50">
        <v>0.75</v>
      </c>
    </row>
    <row r="3" spans="1:14" ht="17.25" customHeight="1">
      <c r="A3" s="51"/>
      <c r="B3" s="6"/>
      <c r="C3" s="6"/>
      <c r="D3" s="6"/>
      <c r="E3" s="6"/>
      <c r="F3" s="6"/>
      <c r="G3" s="7"/>
      <c r="H3" s="6"/>
      <c r="I3" s="52"/>
      <c r="J3" s="6"/>
      <c r="K3" s="6"/>
      <c r="N3" s="50">
        <v>1</v>
      </c>
    </row>
    <row r="4" spans="1:14">
      <c r="A4" s="51"/>
      <c r="B4" s="6"/>
      <c r="C4" s="6"/>
      <c r="D4" s="6"/>
      <c r="E4" s="6"/>
      <c r="F4" s="6"/>
      <c r="G4" s="7"/>
      <c r="H4" s="6"/>
      <c r="I4" s="52"/>
      <c r="J4" s="6"/>
      <c r="K4" s="6"/>
      <c r="N4" s="50">
        <v>1.25</v>
      </c>
    </row>
    <row r="5" spans="1:14" ht="24" thickBot="1">
      <c r="A5" s="53"/>
      <c r="B5" s="279" t="s">
        <v>90</v>
      </c>
      <c r="C5" s="279"/>
      <c r="D5" s="279"/>
      <c r="E5" s="279"/>
      <c r="F5" s="279"/>
      <c r="G5" s="279"/>
      <c r="H5" s="279"/>
      <c r="I5" s="54"/>
      <c r="J5" s="205"/>
      <c r="K5" s="205"/>
      <c r="M5" s="50"/>
      <c r="N5" s="50">
        <v>1.5</v>
      </c>
    </row>
    <row r="6" spans="1:14" ht="23.25" customHeight="1">
      <c r="A6" s="51"/>
      <c r="B6" s="12" t="s">
        <v>16</v>
      </c>
      <c r="C6" s="12"/>
      <c r="D6" s="12"/>
      <c r="E6" s="56" t="s">
        <v>50</v>
      </c>
      <c r="F6" s="56"/>
      <c r="G6" s="6"/>
      <c r="H6" s="6"/>
      <c r="I6" s="52"/>
      <c r="J6" s="6"/>
      <c r="K6" s="6"/>
      <c r="M6" s="50"/>
      <c r="N6" s="50">
        <v>1.75</v>
      </c>
    </row>
    <row r="7" spans="1:14">
      <c r="A7" s="51"/>
      <c r="B7" s="57" t="s">
        <v>1</v>
      </c>
      <c r="C7" s="14"/>
      <c r="D7" s="6"/>
      <c r="E7" s="58">
        <v>0.1</v>
      </c>
      <c r="F7" s="58"/>
      <c r="G7" s="59"/>
      <c r="H7" s="59"/>
      <c r="I7" s="60"/>
      <c r="J7" s="59"/>
      <c r="K7" s="59"/>
      <c r="M7" s="50"/>
      <c r="N7" s="50">
        <v>2</v>
      </c>
    </row>
    <row r="8" spans="1:14">
      <c r="A8" s="51"/>
      <c r="B8" s="57" t="s">
        <v>2</v>
      </c>
      <c r="C8" s="14"/>
      <c r="D8" s="6"/>
      <c r="E8" s="61" t="s">
        <v>17</v>
      </c>
      <c r="F8" s="61"/>
      <c r="G8" s="59"/>
      <c r="H8" s="59"/>
      <c r="I8" s="60"/>
      <c r="J8" s="59"/>
      <c r="K8" s="59"/>
      <c r="M8" s="50"/>
    </row>
    <row r="9" spans="1:14">
      <c r="A9" s="51"/>
      <c r="B9" s="57" t="s">
        <v>4</v>
      </c>
      <c r="C9" s="14"/>
      <c r="D9" s="6"/>
      <c r="E9" s="211" t="s">
        <v>88</v>
      </c>
      <c r="F9" s="211"/>
      <c r="G9" s="59"/>
      <c r="H9" s="59"/>
      <c r="I9" s="60"/>
      <c r="J9" s="59"/>
      <c r="K9" s="59"/>
      <c r="M9" s="50"/>
    </row>
    <row r="10" spans="1:14">
      <c r="A10" s="51"/>
      <c r="B10" s="57" t="s">
        <v>18</v>
      </c>
      <c r="C10" s="14"/>
      <c r="D10" s="6"/>
      <c r="E10" s="294" t="s">
        <v>96</v>
      </c>
      <c r="F10" s="294"/>
      <c r="G10" s="294"/>
      <c r="H10" s="294"/>
      <c r="I10" s="295"/>
      <c r="J10" s="211"/>
      <c r="K10" s="211"/>
      <c r="M10" s="50"/>
    </row>
    <row r="11" spans="1:14" s="23" customFormat="1" ht="7.5" customHeight="1">
      <c r="A11" s="63"/>
      <c r="B11" s="6"/>
      <c r="C11" s="6"/>
      <c r="D11" s="6"/>
      <c r="E11" s="7"/>
      <c r="F11" s="6"/>
      <c r="G11" s="6"/>
      <c r="H11" s="6"/>
      <c r="I11" s="52"/>
      <c r="J11" s="6"/>
      <c r="K11" s="6"/>
      <c r="L11" s="44"/>
    </row>
    <row r="12" spans="1:14" s="30" customFormat="1" ht="15.75">
      <c r="A12" s="64"/>
      <c r="B12" s="65" t="s">
        <v>5</v>
      </c>
      <c r="C12" s="65"/>
      <c r="D12" s="59"/>
      <c r="E12" s="130">
        <v>12</v>
      </c>
      <c r="F12" s="6"/>
      <c r="G12" s="6"/>
      <c r="H12" s="6"/>
      <c r="I12" s="52"/>
      <c r="J12" s="6"/>
      <c r="K12" s="6"/>
      <c r="L12" s="44"/>
    </row>
    <row r="13" spans="1:14" ht="15.75">
      <c r="A13" s="64"/>
      <c r="B13" s="65" t="s">
        <v>6</v>
      </c>
      <c r="C13" s="65"/>
      <c r="D13" s="59"/>
      <c r="E13" s="131">
        <v>33</v>
      </c>
      <c r="F13" s="6"/>
      <c r="G13" s="6"/>
      <c r="H13" s="6"/>
      <c r="I13" s="52"/>
      <c r="J13" s="6"/>
      <c r="K13" s="6"/>
      <c r="L13" s="50">
        <v>0</v>
      </c>
      <c r="M13"/>
    </row>
    <row r="14" spans="1:14" ht="15.75">
      <c r="A14" s="64"/>
      <c r="B14" s="65" t="s">
        <v>19</v>
      </c>
      <c r="C14" s="65"/>
      <c r="D14" s="59"/>
      <c r="E14" s="132">
        <v>1</v>
      </c>
      <c r="F14" s="6"/>
      <c r="G14" s="6"/>
      <c r="H14" s="6"/>
      <c r="I14" s="52"/>
      <c r="J14" s="6"/>
      <c r="K14" s="6"/>
      <c r="L14" s="50">
        <v>1</v>
      </c>
      <c r="M14"/>
    </row>
    <row r="15" spans="1:14" ht="15.75">
      <c r="A15" s="64"/>
      <c r="B15" s="65" t="s">
        <v>56</v>
      </c>
      <c r="C15" s="65"/>
      <c r="D15" s="59"/>
      <c r="E15" s="132">
        <v>0</v>
      </c>
      <c r="F15" s="6"/>
      <c r="G15" s="6"/>
      <c r="H15" s="6"/>
      <c r="I15" s="52"/>
      <c r="J15" s="6"/>
      <c r="K15" s="6"/>
      <c r="L15" s="50">
        <v>2</v>
      </c>
      <c r="M15"/>
    </row>
    <row r="16" spans="1:14" ht="15.75">
      <c r="A16" s="64"/>
      <c r="B16" s="65" t="s">
        <v>20</v>
      </c>
      <c r="C16" s="65"/>
      <c r="D16" s="59"/>
      <c r="E16" s="132">
        <v>1</v>
      </c>
      <c r="F16" s="6"/>
      <c r="G16" s="6"/>
      <c r="H16" s="6"/>
      <c r="I16" s="52"/>
      <c r="J16" s="6"/>
      <c r="K16" s="6"/>
      <c r="M16"/>
    </row>
    <row r="17" spans="1:18" ht="7.5" customHeight="1">
      <c r="A17" s="64"/>
      <c r="B17" s="14"/>
      <c r="C17" s="14"/>
      <c r="D17" s="6"/>
      <c r="E17" s="6"/>
      <c r="F17" s="6"/>
      <c r="G17" s="6"/>
      <c r="H17" s="6"/>
      <c r="I17" s="52"/>
      <c r="J17" s="6"/>
      <c r="K17" s="6"/>
      <c r="M17"/>
    </row>
    <row r="18" spans="1:18" ht="16.5" customHeight="1">
      <c r="A18" s="51"/>
      <c r="B18" s="276" t="s">
        <v>3</v>
      </c>
      <c r="C18" s="276"/>
      <c r="D18" s="276"/>
      <c r="E18" s="276"/>
      <c r="F18" s="276"/>
      <c r="G18" s="276"/>
      <c r="H18" s="276"/>
      <c r="I18" s="66"/>
      <c r="J18" s="67"/>
      <c r="K18" s="67"/>
      <c r="L18" s="50"/>
      <c r="P18" s="68"/>
    </row>
    <row r="19" spans="1:18" ht="27.75" customHeight="1">
      <c r="A19" s="51"/>
      <c r="B19" s="275" t="s">
        <v>88</v>
      </c>
      <c r="C19" s="275"/>
      <c r="D19" s="275"/>
      <c r="E19" s="275"/>
      <c r="F19" s="275"/>
      <c r="G19" s="275"/>
      <c r="H19" s="275"/>
      <c r="I19" s="70"/>
      <c r="J19" s="69"/>
      <c r="K19" s="69"/>
      <c r="L19" s="71"/>
    </row>
    <row r="20" spans="1:18" ht="15.75">
      <c r="A20" s="51"/>
      <c r="D20" s="210" t="s">
        <v>9</v>
      </c>
      <c r="E20" s="210"/>
      <c r="F20" s="73">
        <v>0.04</v>
      </c>
      <c r="G20" s="73"/>
      <c r="H20" s="74"/>
      <c r="I20" s="75"/>
      <c r="J20" s="74"/>
      <c r="K20" s="74"/>
    </row>
    <row r="21" spans="1:18" ht="15.75">
      <c r="A21" s="51"/>
      <c r="D21" s="209" t="s">
        <v>10</v>
      </c>
      <c r="E21" s="209"/>
      <c r="F21" s="145">
        <f>F20*E14</f>
        <v>0.04</v>
      </c>
      <c r="G21" s="145"/>
      <c r="H21" s="74"/>
      <c r="I21" s="75"/>
      <c r="J21" s="74"/>
      <c r="K21" s="74"/>
    </row>
    <row r="22" spans="1:18" ht="15.75">
      <c r="A22" s="51"/>
      <c r="D22" s="272" t="s">
        <v>21</v>
      </c>
      <c r="E22" s="277"/>
      <c r="F22" s="76">
        <f>E12*E13*4*E14*F20</f>
        <v>63.36</v>
      </c>
      <c r="G22" s="145"/>
      <c r="H22" s="77"/>
      <c r="I22" s="78"/>
      <c r="J22" s="77"/>
      <c r="K22" s="77"/>
    </row>
    <row r="23" spans="1:18" ht="8.25" customHeight="1">
      <c r="A23" s="51"/>
      <c r="B23" s="79"/>
      <c r="C23" s="79"/>
      <c r="D23" s="79"/>
      <c r="E23" s="80"/>
      <c r="F23" s="79"/>
      <c r="G23" s="79"/>
      <c r="H23" s="77"/>
      <c r="I23" s="78"/>
      <c r="J23" s="77"/>
      <c r="K23" s="77"/>
    </row>
    <row r="24" spans="1:18" ht="16.5">
      <c r="A24" s="51"/>
      <c r="B24" s="276" t="s">
        <v>22</v>
      </c>
      <c r="C24" s="276"/>
      <c r="D24" s="276"/>
      <c r="E24" s="276"/>
      <c r="F24" s="276"/>
      <c r="G24" s="276"/>
      <c r="H24" s="276"/>
      <c r="I24" s="78"/>
      <c r="J24" s="77"/>
      <c r="K24" s="77"/>
    </row>
    <row r="25" spans="1:18" ht="15.75">
      <c r="A25" s="51"/>
      <c r="B25" s="275" t="s">
        <v>57</v>
      </c>
      <c r="C25" s="275"/>
      <c r="D25" s="275"/>
      <c r="E25" s="275"/>
      <c r="F25" s="275"/>
      <c r="G25" s="275"/>
      <c r="H25" s="275"/>
      <c r="I25" s="52"/>
      <c r="J25" s="6"/>
      <c r="K25" s="6"/>
      <c r="Q25" t="s">
        <v>23</v>
      </c>
      <c r="R25" t="s">
        <v>24</v>
      </c>
    </row>
    <row r="26" spans="1:18" ht="15.75">
      <c r="A26" s="51"/>
      <c r="B26" s="206"/>
      <c r="C26" s="206"/>
      <c r="D26" s="81" t="s">
        <v>25</v>
      </c>
      <c r="E26" s="82" t="s">
        <v>26</v>
      </c>
      <c r="F26" s="83" t="s">
        <v>27</v>
      </c>
      <c r="G26" s="82" t="s">
        <v>24</v>
      </c>
      <c r="H26" s="6"/>
      <c r="I26" s="52"/>
      <c r="J26" s="6"/>
      <c r="K26" s="6"/>
      <c r="Q26">
        <f>E12*E13*12*E16*E33</f>
        <v>95.04</v>
      </c>
      <c r="R26">
        <f>E12*E13*13*E16*G33</f>
        <v>102.96000000000001</v>
      </c>
    </row>
    <row r="27" spans="1:18">
      <c r="A27" s="51"/>
      <c r="B27" s="210" t="s">
        <v>9</v>
      </c>
      <c r="C27" s="210"/>
      <c r="D27" s="84">
        <v>0.03</v>
      </c>
      <c r="E27" s="84">
        <v>0.03</v>
      </c>
      <c r="F27" s="85">
        <v>0.03</v>
      </c>
      <c r="G27" s="84">
        <v>7.0000000000000007E-2</v>
      </c>
      <c r="H27" s="6"/>
      <c r="I27" s="52"/>
      <c r="J27" s="6"/>
      <c r="K27" s="6"/>
    </row>
    <row r="28" spans="1:18">
      <c r="A28" s="51"/>
      <c r="B28" s="209" t="s">
        <v>10</v>
      </c>
      <c r="C28" s="209"/>
      <c r="D28" s="142">
        <f>D27*E15</f>
        <v>0</v>
      </c>
      <c r="E28" s="142">
        <f>E27*E15</f>
        <v>0</v>
      </c>
      <c r="F28" s="143">
        <f>F27*E15</f>
        <v>0</v>
      </c>
      <c r="G28" s="142">
        <f>G27*E15</f>
        <v>0</v>
      </c>
      <c r="H28" s="6"/>
      <c r="I28" s="52"/>
      <c r="J28" s="6"/>
      <c r="K28" s="6"/>
    </row>
    <row r="29" spans="1:18" ht="15.75">
      <c r="A29" s="51"/>
      <c r="B29" s="273" t="s">
        <v>59</v>
      </c>
      <c r="C29" s="274"/>
      <c r="D29" s="76">
        <f>E12*E13*13*E15*D27</f>
        <v>0</v>
      </c>
      <c r="E29" s="76">
        <f>E12*E13*13*E15*E27</f>
        <v>0</v>
      </c>
      <c r="F29" s="76">
        <f>E12*E13*13*E15*F27</f>
        <v>0</v>
      </c>
      <c r="G29" s="76">
        <f>E12*E13*13*E15*G27</f>
        <v>0</v>
      </c>
      <c r="H29" s="6"/>
      <c r="I29" s="52"/>
      <c r="J29" s="6"/>
      <c r="K29" s="6"/>
      <c r="Q29" s="144">
        <f>D33*E16</f>
        <v>0.02</v>
      </c>
    </row>
    <row r="30" spans="1:18" ht="6.75" customHeight="1">
      <c r="A30" s="51"/>
      <c r="B30" s="79"/>
      <c r="C30" s="79"/>
      <c r="D30" s="86"/>
      <c r="E30" s="86"/>
      <c r="F30" s="86"/>
      <c r="G30" s="86"/>
      <c r="H30" s="6"/>
      <c r="I30" s="52"/>
      <c r="J30" s="6"/>
      <c r="K30" s="6"/>
    </row>
    <row r="31" spans="1:18" ht="15.75" customHeight="1">
      <c r="A31" s="51"/>
      <c r="B31" s="275" t="s">
        <v>28</v>
      </c>
      <c r="C31" s="275"/>
      <c r="D31" s="275"/>
      <c r="E31" s="275"/>
      <c r="F31" s="275"/>
      <c r="G31" s="275"/>
      <c r="H31" s="275"/>
      <c r="I31" s="52"/>
      <c r="J31" s="6"/>
      <c r="K31" s="6"/>
    </row>
    <row r="32" spans="1:18" ht="15.75">
      <c r="A32" s="51"/>
      <c r="B32" s="206"/>
      <c r="C32" s="206"/>
      <c r="D32" s="87" t="s">
        <v>25</v>
      </c>
      <c r="E32" s="88" t="s">
        <v>26</v>
      </c>
      <c r="F32" s="89" t="s">
        <v>27</v>
      </c>
      <c r="G32" s="88" t="s">
        <v>24</v>
      </c>
      <c r="H32" s="6"/>
      <c r="I32" s="52"/>
      <c r="J32" s="6"/>
      <c r="K32" s="6"/>
    </row>
    <row r="33" spans="1:13">
      <c r="A33" s="51"/>
      <c r="B33" s="210" t="s">
        <v>9</v>
      </c>
      <c r="C33" s="210"/>
      <c r="D33" s="90">
        <v>0.02</v>
      </c>
      <c r="E33" s="90">
        <v>0.02</v>
      </c>
      <c r="F33" s="91">
        <v>0.02</v>
      </c>
      <c r="G33" s="90">
        <v>0.02</v>
      </c>
      <c r="H33" s="6"/>
      <c r="I33" s="52"/>
      <c r="J33" s="6"/>
      <c r="K33" s="6"/>
      <c r="M33" s="209"/>
    </row>
    <row r="34" spans="1:13">
      <c r="A34" s="51"/>
      <c r="B34" s="209" t="s">
        <v>10</v>
      </c>
      <c r="C34" s="209"/>
      <c r="D34" s="144" t="str">
        <f>IF(E15=0,"0%",IF(E15&gt;0, Q29))</f>
        <v>0%</v>
      </c>
      <c r="E34" s="144" t="str">
        <f>IF(E15=0,"0%",IF(E15&gt;0, Q29))</f>
        <v>0%</v>
      </c>
      <c r="F34" s="144" t="str">
        <f>IF(E15=0,"0%",IF(E15&gt;0, Q29))</f>
        <v>0%</v>
      </c>
      <c r="G34" s="144" t="str">
        <f>IF(E15=0,"0%",IF(E15&gt;0, Q29))</f>
        <v>0%</v>
      </c>
      <c r="H34" s="6"/>
      <c r="I34" s="52"/>
      <c r="J34" s="6"/>
      <c r="K34" s="6"/>
      <c r="M34" s="209"/>
    </row>
    <row r="35" spans="1:13" ht="15.75">
      <c r="A35" s="51"/>
      <c r="B35" s="285" t="s">
        <v>29</v>
      </c>
      <c r="C35" s="286"/>
      <c r="D35" s="92" t="str">
        <f>IF(E15=0,"$0.00",IF(E15&gt;0, Q26))</f>
        <v>$0.00</v>
      </c>
      <c r="E35" s="92" t="str">
        <f>IF(E15=0,"$0.00",IF(E15&gt;0, Q26))</f>
        <v>$0.00</v>
      </c>
      <c r="F35" s="92" t="str">
        <f>IF(E15=0,"$0.00",IF(E15&gt;0, Q26))</f>
        <v>$0.00</v>
      </c>
      <c r="G35" s="92" t="str">
        <f>IF(E15=0,"$0.00",IF(E15&gt;0, Q26))</f>
        <v>$0.00</v>
      </c>
      <c r="H35" s="6"/>
      <c r="I35" s="52"/>
      <c r="J35" s="6"/>
      <c r="K35" s="6"/>
      <c r="M35" s="209"/>
    </row>
    <row r="36" spans="1:13">
      <c r="A36" s="51"/>
      <c r="B36" s="278" t="s">
        <v>92</v>
      </c>
      <c r="C36" s="278"/>
      <c r="D36" s="278"/>
      <c r="E36" s="278"/>
      <c r="F36" s="278"/>
      <c r="G36" s="278"/>
      <c r="H36" s="278"/>
      <c r="I36" s="52"/>
      <c r="J36" s="6"/>
      <c r="K36" s="6"/>
      <c r="M36" s="219"/>
    </row>
    <row r="37" spans="1:13">
      <c r="A37" s="51"/>
      <c r="B37" s="278"/>
      <c r="C37" s="278"/>
      <c r="D37" s="278"/>
      <c r="E37" s="278"/>
      <c r="F37" s="278"/>
      <c r="G37" s="278"/>
      <c r="H37" s="278"/>
      <c r="I37" s="52"/>
      <c r="J37" s="6"/>
      <c r="K37" s="6"/>
      <c r="M37" s="219"/>
    </row>
    <row r="38" spans="1:13" ht="5.25" customHeight="1">
      <c r="A38" s="51"/>
      <c r="B38" s="6"/>
      <c r="C38" s="6"/>
      <c r="D38" s="93"/>
      <c r="E38" s="6"/>
      <c r="F38" s="7"/>
      <c r="G38" s="6"/>
      <c r="H38" s="6"/>
      <c r="I38" s="52"/>
      <c r="J38" s="6"/>
      <c r="K38" s="6"/>
      <c r="M38" s="209"/>
    </row>
    <row r="39" spans="1:13" ht="28.5" customHeight="1">
      <c r="A39" s="51"/>
      <c r="B39" s="287" t="s">
        <v>60</v>
      </c>
      <c r="C39" s="288"/>
      <c r="D39" s="288"/>
      <c r="E39" s="288"/>
      <c r="F39" s="289" t="s">
        <v>86</v>
      </c>
      <c r="G39" s="289"/>
      <c r="H39" s="16"/>
      <c r="I39" s="52"/>
      <c r="J39" s="6"/>
      <c r="K39" s="6"/>
      <c r="M39"/>
    </row>
    <row r="40" spans="1:13" ht="12.75" customHeight="1">
      <c r="A40" s="51"/>
      <c r="B40" s="33" t="s">
        <v>12</v>
      </c>
      <c r="C40" s="33" t="s">
        <v>13</v>
      </c>
      <c r="D40" s="33" t="s">
        <v>14</v>
      </c>
      <c r="E40" s="7"/>
      <c r="F40" s="284" t="s">
        <v>94</v>
      </c>
      <c r="G40" s="284"/>
      <c r="H40" s="284"/>
      <c r="I40" s="52"/>
      <c r="J40" s="6"/>
      <c r="K40" s="6"/>
      <c r="L40"/>
      <c r="M40"/>
    </row>
    <row r="41" spans="1:13" ht="12.95" customHeight="1">
      <c r="A41" s="51"/>
      <c r="B41" s="94">
        <v>1.1000000000000001</v>
      </c>
      <c r="C41" s="94" t="s">
        <v>15</v>
      </c>
      <c r="D41" s="95">
        <v>2</v>
      </c>
      <c r="E41" s="7"/>
      <c r="F41" s="284"/>
      <c r="G41" s="284"/>
      <c r="H41" s="284"/>
      <c r="I41" s="52"/>
      <c r="J41" s="6"/>
      <c r="K41" s="6"/>
      <c r="L41"/>
      <c r="M41"/>
    </row>
    <row r="42" spans="1:13" ht="12.95" customHeight="1">
      <c r="A42" s="51"/>
      <c r="B42" s="94">
        <v>1.075</v>
      </c>
      <c r="C42" s="94">
        <v>1.0999000000000001</v>
      </c>
      <c r="D42" s="95">
        <v>1.75</v>
      </c>
      <c r="E42" s="7"/>
      <c r="F42" s="284"/>
      <c r="G42" s="284"/>
      <c r="H42" s="284"/>
      <c r="I42" s="52"/>
      <c r="J42" s="6"/>
      <c r="K42" s="6"/>
      <c r="L42"/>
      <c r="M42"/>
    </row>
    <row r="43" spans="1:13" ht="12.95" customHeight="1">
      <c r="A43" s="51"/>
      <c r="B43" s="94">
        <v>1.05</v>
      </c>
      <c r="C43" s="94">
        <v>1.0749</v>
      </c>
      <c r="D43" s="95">
        <v>1.5</v>
      </c>
      <c r="E43" s="7"/>
      <c r="F43" s="284"/>
      <c r="G43" s="284"/>
      <c r="H43" s="284"/>
      <c r="I43" s="52"/>
      <c r="J43" s="6"/>
      <c r="K43" s="6"/>
      <c r="L43"/>
      <c r="M43"/>
    </row>
    <row r="44" spans="1:13" ht="12.95" customHeight="1">
      <c r="A44" s="51"/>
      <c r="B44" s="94">
        <v>1.0249999999999999</v>
      </c>
      <c r="C44" s="94">
        <v>1.0499000000000001</v>
      </c>
      <c r="D44" s="95">
        <v>1.25</v>
      </c>
      <c r="E44" s="7"/>
      <c r="F44" s="284"/>
      <c r="G44" s="284"/>
      <c r="H44" s="284"/>
      <c r="I44" s="52"/>
      <c r="J44" s="6"/>
      <c r="K44" s="6"/>
      <c r="L44"/>
      <c r="M44"/>
    </row>
    <row r="45" spans="1:13" ht="12.75" customHeight="1">
      <c r="A45" s="51"/>
      <c r="B45" s="96">
        <v>1</v>
      </c>
      <c r="C45" s="96">
        <v>1.0248999999999999</v>
      </c>
      <c r="D45" s="97">
        <v>1</v>
      </c>
      <c r="E45" s="7"/>
      <c r="F45" s="284"/>
      <c r="G45" s="284"/>
      <c r="H45" s="284"/>
      <c r="I45" s="52"/>
      <c r="J45" s="6"/>
      <c r="K45" s="6"/>
      <c r="M45"/>
    </row>
    <row r="46" spans="1:13" ht="12.75" customHeight="1">
      <c r="A46" s="51"/>
      <c r="B46" s="94">
        <v>0.98</v>
      </c>
      <c r="C46" s="94">
        <v>0.99990000000000001</v>
      </c>
      <c r="D46" s="95">
        <v>0.75</v>
      </c>
      <c r="E46" s="7"/>
      <c r="F46" s="284"/>
      <c r="G46" s="284"/>
      <c r="H46" s="284"/>
      <c r="I46" s="52"/>
      <c r="J46" s="6"/>
      <c r="K46" s="6"/>
      <c r="M46"/>
    </row>
    <row r="47" spans="1:13" ht="12.95" customHeight="1">
      <c r="A47" s="51"/>
      <c r="B47" s="6"/>
      <c r="C47" s="6"/>
      <c r="D47" s="6"/>
      <c r="E47" s="6"/>
      <c r="F47" s="284"/>
      <c r="G47" s="284"/>
      <c r="H47" s="284"/>
      <c r="I47" s="52"/>
      <c r="J47" s="6"/>
      <c r="K47" s="6"/>
    </row>
    <row r="48" spans="1:13" ht="12.95" customHeight="1">
      <c r="A48" s="51"/>
      <c r="B48" s="208"/>
      <c r="C48" s="208"/>
      <c r="D48" s="208"/>
      <c r="E48" s="208"/>
      <c r="F48" s="284"/>
      <c r="G48" s="284"/>
      <c r="H48" s="284"/>
      <c r="I48" s="99"/>
      <c r="J48" s="204"/>
      <c r="K48" s="204"/>
    </row>
    <row r="49" spans="1:11" ht="12.95" customHeight="1">
      <c r="A49" s="51"/>
      <c r="B49" s="208"/>
      <c r="C49" s="208"/>
      <c r="D49" s="208"/>
      <c r="E49" s="208"/>
      <c r="F49" s="284"/>
      <c r="G49" s="284"/>
      <c r="H49" s="284"/>
      <c r="I49" s="99"/>
      <c r="J49" s="204"/>
      <c r="K49" s="204"/>
    </row>
    <row r="50" spans="1:11" ht="12.95" customHeight="1">
      <c r="A50" s="51"/>
      <c r="B50" s="208"/>
      <c r="C50" s="208"/>
      <c r="D50" s="208"/>
      <c r="E50" s="208"/>
      <c r="F50" s="202"/>
      <c r="G50" s="212"/>
      <c r="H50" s="212"/>
      <c r="I50" s="99"/>
      <c r="J50" s="204"/>
      <c r="K50" s="204"/>
    </row>
    <row r="51" spans="1:11">
      <c r="A51" s="51"/>
      <c r="B51" s="204"/>
      <c r="C51" s="204"/>
      <c r="D51" s="204"/>
      <c r="E51" s="204"/>
      <c r="F51" s="290"/>
      <c r="G51" s="291"/>
      <c r="H51" s="291"/>
      <c r="I51" s="99"/>
      <c r="J51" s="204"/>
      <c r="K51" s="204"/>
    </row>
    <row r="52" spans="1:11" ht="12" customHeight="1">
      <c r="A52" s="51"/>
      <c r="B52" s="204"/>
      <c r="C52" s="204"/>
      <c r="D52" s="204"/>
      <c r="E52" s="204"/>
      <c r="F52" s="290"/>
      <c r="G52" s="291"/>
      <c r="H52" s="292"/>
      <c r="I52" s="99"/>
      <c r="J52" s="204"/>
      <c r="K52" s="204"/>
    </row>
    <row r="53" spans="1:11" ht="12" customHeight="1">
      <c r="A53" s="51"/>
      <c r="B53" s="204"/>
      <c r="C53" s="204"/>
      <c r="D53" s="204"/>
      <c r="E53" s="204"/>
      <c r="F53" s="293"/>
      <c r="G53" s="293"/>
      <c r="H53" s="293"/>
      <c r="I53" s="99"/>
      <c r="J53" s="204"/>
      <c r="K53" s="204"/>
    </row>
    <row r="54" spans="1:11" ht="12" customHeight="1">
      <c r="A54" s="51"/>
      <c r="B54" s="204"/>
      <c r="C54" s="204"/>
      <c r="D54" s="204"/>
      <c r="E54" s="204"/>
      <c r="F54" s="293"/>
      <c r="G54" s="293"/>
      <c r="H54" s="293"/>
      <c r="I54" s="99"/>
      <c r="J54" s="204"/>
      <c r="K54" s="204"/>
    </row>
    <row r="55" spans="1:11" ht="15.75" customHeight="1">
      <c r="A55" s="51"/>
      <c r="B55" s="204"/>
      <c r="C55" s="204"/>
      <c r="D55" s="204"/>
      <c r="E55" s="204"/>
      <c r="F55" s="293"/>
      <c r="G55" s="293"/>
      <c r="H55" s="293"/>
      <c r="I55" s="99"/>
      <c r="J55" s="204"/>
      <c r="K55" s="204"/>
    </row>
    <row r="56" spans="1:11" ht="8.25" customHeight="1">
      <c r="A56" s="51"/>
      <c r="B56" s="6"/>
      <c r="C56" s="6"/>
      <c r="D56" s="6"/>
      <c r="E56" s="6"/>
      <c r="F56" s="7"/>
      <c r="G56" s="6"/>
      <c r="H56" s="6"/>
      <c r="I56" s="52"/>
      <c r="J56" s="6"/>
      <c r="K56" s="6"/>
    </row>
    <row r="57" spans="1:11" ht="12.75" customHeight="1">
      <c r="A57" s="51"/>
      <c r="B57" s="270" t="s">
        <v>97</v>
      </c>
      <c r="C57" s="270"/>
      <c r="D57" s="270"/>
      <c r="E57" s="270"/>
      <c r="F57" s="270"/>
      <c r="G57" s="270"/>
      <c r="H57" s="270"/>
      <c r="I57" s="52"/>
      <c r="J57" s="6"/>
      <c r="K57" s="6"/>
    </row>
    <row r="58" spans="1:11" ht="27" customHeight="1" thickBot="1">
      <c r="A58" s="101"/>
      <c r="B58" s="271"/>
      <c r="C58" s="271"/>
      <c r="D58" s="271"/>
      <c r="E58" s="271"/>
      <c r="F58" s="271"/>
      <c r="G58" s="271"/>
      <c r="H58" s="271"/>
      <c r="I58" s="102"/>
      <c r="J58" s="6"/>
      <c r="K58" s="6"/>
    </row>
    <row r="60" spans="1:11">
      <c r="F60" s="208"/>
      <c r="G60" s="208"/>
      <c r="H60" s="208"/>
    </row>
    <row r="61" spans="1:11" ht="15" customHeight="1">
      <c r="B61" s="208"/>
      <c r="C61" s="208"/>
      <c r="D61" s="208"/>
      <c r="E61" s="208"/>
      <c r="F61" s="208"/>
      <c r="G61" s="208"/>
      <c r="H61" s="208"/>
    </row>
  </sheetData>
  <sheetProtection password="CC36" sheet="1" objects="1" scenarios="1" selectLockedCells="1"/>
  <protectedRanges>
    <protectedRange sqref="E12:E16" name="Range1"/>
  </protectedRanges>
  <mergeCells count="19">
    <mergeCell ref="B29:C29"/>
    <mergeCell ref="B5:H5"/>
    <mergeCell ref="E10:I10"/>
    <mergeCell ref="B18:H18"/>
    <mergeCell ref="D22:E22"/>
    <mergeCell ref="B24:H24"/>
    <mergeCell ref="B25:H25"/>
    <mergeCell ref="B19:H19"/>
    <mergeCell ref="B57:H58"/>
    <mergeCell ref="B31:H31"/>
    <mergeCell ref="B35:C35"/>
    <mergeCell ref="B39:E39"/>
    <mergeCell ref="F39:G39"/>
    <mergeCell ref="F51:F52"/>
    <mergeCell ref="G51:G52"/>
    <mergeCell ref="H51:H52"/>
    <mergeCell ref="F53:H55"/>
    <mergeCell ref="F40:H49"/>
    <mergeCell ref="B36:H37"/>
  </mergeCells>
  <dataValidations count="2">
    <dataValidation type="list" allowBlank="1" showInputMessage="1" showErrorMessage="1" sqref="E16">
      <formula1>$L$13:$L$15</formula1>
    </dataValidation>
    <dataValidation type="list" allowBlank="1" showInputMessage="1" showErrorMessage="1" sqref="E14:E15">
      <formula1>$N$1:$N$7</formula1>
    </dataValidation>
  </dataValidations>
  <printOptions horizontalCentered="1" verticalCentered="1"/>
  <pageMargins left="0" right="0" top="0" bottom="0" header="0.3" footer="0.3"/>
  <pageSetup scale="9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R61"/>
  <sheetViews>
    <sheetView showGridLines="0" zoomScaleNormal="100" workbookViewId="0">
      <selection activeCell="E12" sqref="E12"/>
    </sheetView>
  </sheetViews>
  <sheetFormatPr defaultRowHeight="15"/>
  <cols>
    <col min="1" max="1" width="1.7109375" customWidth="1"/>
    <col min="2" max="2" width="13.42578125" style="44" customWidth="1"/>
    <col min="3" max="3" width="14" style="44" customWidth="1"/>
    <col min="4" max="5" width="14.85546875" style="44" customWidth="1"/>
    <col min="6" max="6" width="14.85546875" style="45" customWidth="1"/>
    <col min="7" max="7" width="14.85546875" style="44" customWidth="1"/>
    <col min="8" max="8" width="16.85546875" style="44" bestFit="1" customWidth="1"/>
    <col min="9" max="9" width="1.7109375" style="44" customWidth="1"/>
    <col min="10" max="10" width="11.5703125" style="44" customWidth="1"/>
    <col min="11" max="11" width="9" style="44" hidden="1" customWidth="1"/>
    <col min="12" max="13" width="9.140625" style="44" hidden="1" customWidth="1"/>
    <col min="14" max="18" width="9.140625" hidden="1" customWidth="1"/>
    <col min="19" max="19" width="0" hidden="1" customWidth="1"/>
  </cols>
  <sheetData>
    <row r="1" spans="1:14">
      <c r="A1" s="46"/>
      <c r="B1" s="47"/>
      <c r="C1" s="47"/>
      <c r="D1" s="47"/>
      <c r="E1" s="47"/>
      <c r="F1" s="47"/>
      <c r="G1" s="48"/>
      <c r="H1" s="47"/>
      <c r="I1" s="49"/>
      <c r="J1" s="6"/>
      <c r="K1" s="6"/>
      <c r="N1" s="50">
        <v>0</v>
      </c>
    </row>
    <row r="2" spans="1:14">
      <c r="A2" s="51"/>
      <c r="B2" s="6"/>
      <c r="C2" s="6"/>
      <c r="D2" s="6"/>
      <c r="E2" s="6"/>
      <c r="F2" s="6"/>
      <c r="G2" s="7"/>
      <c r="H2" s="6"/>
      <c r="I2" s="52"/>
      <c r="J2" s="6"/>
      <c r="K2" s="6"/>
      <c r="N2" s="50">
        <v>0.75</v>
      </c>
    </row>
    <row r="3" spans="1:14" ht="17.25" customHeight="1">
      <c r="A3" s="51"/>
      <c r="B3" s="6"/>
      <c r="C3" s="6"/>
      <c r="D3" s="6"/>
      <c r="E3" s="6"/>
      <c r="F3" s="6"/>
      <c r="G3" s="7"/>
      <c r="H3" s="6"/>
      <c r="I3" s="52"/>
      <c r="J3" s="6"/>
      <c r="K3" s="6"/>
      <c r="N3" s="50">
        <v>1</v>
      </c>
    </row>
    <row r="4" spans="1:14">
      <c r="A4" s="51"/>
      <c r="B4" s="6"/>
      <c r="C4" s="6"/>
      <c r="D4" s="6"/>
      <c r="E4" s="6"/>
      <c r="F4" s="6"/>
      <c r="G4" s="7"/>
      <c r="H4" s="6"/>
      <c r="I4" s="52"/>
      <c r="J4" s="6"/>
      <c r="K4" s="6"/>
      <c r="N4" s="50">
        <v>1.25</v>
      </c>
    </row>
    <row r="5" spans="1:14" ht="24" thickBot="1">
      <c r="A5" s="53"/>
      <c r="B5" s="279" t="s">
        <v>90</v>
      </c>
      <c r="C5" s="279"/>
      <c r="D5" s="279"/>
      <c r="E5" s="279"/>
      <c r="F5" s="279"/>
      <c r="G5" s="279"/>
      <c r="H5" s="279"/>
      <c r="I5" s="54"/>
      <c r="J5" s="55"/>
      <c r="K5" s="55"/>
      <c r="M5" s="50"/>
      <c r="N5" s="50">
        <v>1.5</v>
      </c>
    </row>
    <row r="6" spans="1:14" ht="23.25" customHeight="1">
      <c r="A6" s="51"/>
      <c r="B6" s="12" t="s">
        <v>16</v>
      </c>
      <c r="C6" s="12"/>
      <c r="D6" s="12"/>
      <c r="E6" s="56" t="s">
        <v>51</v>
      </c>
      <c r="F6" s="56"/>
      <c r="G6" s="6"/>
      <c r="H6" s="6"/>
      <c r="I6" s="52"/>
      <c r="J6" s="6"/>
      <c r="K6" s="6"/>
      <c r="M6" s="50"/>
      <c r="N6" s="50">
        <v>1.75</v>
      </c>
    </row>
    <row r="7" spans="1:14">
      <c r="A7" s="51"/>
      <c r="B7" s="57" t="s">
        <v>1</v>
      </c>
      <c r="C7" s="14"/>
      <c r="D7" s="6"/>
      <c r="E7" s="58">
        <v>0.1</v>
      </c>
      <c r="F7" s="58"/>
      <c r="G7" s="59"/>
      <c r="H7" s="59"/>
      <c r="I7" s="60"/>
      <c r="J7" s="59"/>
      <c r="K7" s="59"/>
      <c r="M7" s="50"/>
      <c r="N7" s="50">
        <v>2</v>
      </c>
    </row>
    <row r="8" spans="1:14">
      <c r="A8" s="51"/>
      <c r="B8" s="57" t="s">
        <v>2</v>
      </c>
      <c r="C8" s="14"/>
      <c r="D8" s="6"/>
      <c r="E8" s="61" t="s">
        <v>17</v>
      </c>
      <c r="F8" s="61"/>
      <c r="G8" s="59"/>
      <c r="H8" s="59"/>
      <c r="I8" s="60"/>
      <c r="J8" s="59"/>
      <c r="K8" s="59"/>
      <c r="M8" s="50"/>
    </row>
    <row r="9" spans="1:14">
      <c r="A9" s="51"/>
      <c r="B9" s="57" t="s">
        <v>4</v>
      </c>
      <c r="C9" s="14"/>
      <c r="D9" s="6"/>
      <c r="E9" s="221" t="s">
        <v>88</v>
      </c>
      <c r="F9" s="221"/>
      <c r="G9" s="59"/>
      <c r="H9" s="59"/>
      <c r="I9" s="60"/>
      <c r="J9" s="59"/>
      <c r="K9" s="59"/>
      <c r="M9" s="50"/>
    </row>
    <row r="10" spans="1:14" ht="15" customHeight="1">
      <c r="A10" s="51"/>
      <c r="B10" s="57" t="s">
        <v>18</v>
      </c>
      <c r="C10" s="14"/>
      <c r="D10" s="6"/>
      <c r="E10" s="294" t="s">
        <v>93</v>
      </c>
      <c r="F10" s="294"/>
      <c r="G10" s="294"/>
      <c r="H10" s="294"/>
      <c r="I10" s="295"/>
      <c r="J10" s="62"/>
      <c r="K10" s="62"/>
      <c r="M10" s="50"/>
    </row>
    <row r="11" spans="1:14" s="23" customFormat="1" ht="7.5" customHeight="1">
      <c r="A11" s="63"/>
      <c r="B11" s="6"/>
      <c r="C11" s="6"/>
      <c r="D11" s="6"/>
      <c r="E11" s="7"/>
      <c r="F11" s="6"/>
      <c r="G11" s="6"/>
      <c r="H11" s="6"/>
      <c r="I11" s="52"/>
      <c r="J11" s="6"/>
      <c r="K11" s="6"/>
      <c r="L11" s="44"/>
    </row>
    <row r="12" spans="1:14" s="30" customFormat="1" ht="15.75">
      <c r="A12" s="64"/>
      <c r="B12" s="65" t="s">
        <v>5</v>
      </c>
      <c r="C12" s="65"/>
      <c r="D12" s="59"/>
      <c r="E12" s="130">
        <v>12</v>
      </c>
      <c r="F12" s="6"/>
      <c r="G12" s="6"/>
      <c r="H12" s="6"/>
      <c r="I12" s="52"/>
      <c r="J12" s="6"/>
      <c r="K12" s="6"/>
      <c r="L12" s="44"/>
    </row>
    <row r="13" spans="1:14" ht="15.75">
      <c r="A13" s="64"/>
      <c r="B13" s="65" t="s">
        <v>6</v>
      </c>
      <c r="C13" s="65"/>
      <c r="D13" s="59"/>
      <c r="E13" s="131">
        <v>33</v>
      </c>
      <c r="F13" s="6"/>
      <c r="G13" s="6"/>
      <c r="H13" s="6"/>
      <c r="I13" s="52"/>
      <c r="J13" s="6"/>
      <c r="K13" s="6"/>
      <c r="L13" s="50">
        <v>0</v>
      </c>
      <c r="M13"/>
    </row>
    <row r="14" spans="1:14" ht="15.75">
      <c r="A14" s="64"/>
      <c r="B14" s="65" t="s">
        <v>19</v>
      </c>
      <c r="C14" s="65"/>
      <c r="D14" s="59"/>
      <c r="E14" s="132">
        <v>1</v>
      </c>
      <c r="F14" s="6"/>
      <c r="G14" s="6"/>
      <c r="H14" s="6"/>
      <c r="I14" s="52"/>
      <c r="J14" s="6"/>
      <c r="K14" s="6"/>
      <c r="L14" s="50">
        <v>1</v>
      </c>
      <c r="M14"/>
    </row>
    <row r="15" spans="1:14" ht="15.75">
      <c r="A15" s="64"/>
      <c r="B15" s="65" t="s">
        <v>56</v>
      </c>
      <c r="C15" s="65"/>
      <c r="D15" s="59"/>
      <c r="E15" s="132">
        <v>0</v>
      </c>
      <c r="F15" s="6"/>
      <c r="G15" s="6"/>
      <c r="H15" s="6"/>
      <c r="I15" s="52"/>
      <c r="J15" s="6"/>
      <c r="K15" s="6"/>
      <c r="L15" s="50">
        <v>2</v>
      </c>
      <c r="M15"/>
    </row>
    <row r="16" spans="1:14" ht="15.75">
      <c r="A16" s="64"/>
      <c r="B16" s="65" t="s">
        <v>20</v>
      </c>
      <c r="C16" s="65"/>
      <c r="D16" s="59"/>
      <c r="E16" s="132">
        <v>1</v>
      </c>
      <c r="F16" s="6"/>
      <c r="G16" s="6"/>
      <c r="H16" s="6"/>
      <c r="I16" s="52"/>
      <c r="J16" s="6"/>
      <c r="K16" s="6"/>
      <c r="M16"/>
    </row>
    <row r="17" spans="1:18" ht="7.5" customHeight="1">
      <c r="A17" s="64"/>
      <c r="B17" s="14"/>
      <c r="C17" s="14"/>
      <c r="D17" s="6"/>
      <c r="E17" s="6"/>
      <c r="F17" s="6"/>
      <c r="G17" s="6"/>
      <c r="H17" s="6"/>
      <c r="I17" s="52"/>
      <c r="J17" s="6"/>
      <c r="K17" s="6"/>
      <c r="M17"/>
    </row>
    <row r="18" spans="1:18" ht="16.5" customHeight="1">
      <c r="A18" s="51"/>
      <c r="B18" s="276" t="s">
        <v>3</v>
      </c>
      <c r="C18" s="276"/>
      <c r="D18" s="276"/>
      <c r="E18" s="276"/>
      <c r="F18" s="276"/>
      <c r="G18" s="276"/>
      <c r="H18" s="276"/>
      <c r="I18" s="66"/>
      <c r="J18" s="67"/>
      <c r="K18" s="67"/>
      <c r="L18" s="50"/>
      <c r="P18" s="68"/>
    </row>
    <row r="19" spans="1:18" ht="15.75">
      <c r="A19" s="51"/>
      <c r="B19" s="275" t="s">
        <v>88</v>
      </c>
      <c r="C19" s="275"/>
      <c r="D19" s="275"/>
      <c r="E19" s="275"/>
      <c r="F19" s="275"/>
      <c r="G19" s="275"/>
      <c r="H19" s="275"/>
      <c r="I19" s="70"/>
      <c r="J19" s="69"/>
      <c r="K19" s="69"/>
      <c r="L19" s="71"/>
    </row>
    <row r="20" spans="1:18" ht="15.75">
      <c r="A20" s="51"/>
      <c r="D20" s="72" t="s">
        <v>9</v>
      </c>
      <c r="E20" s="72"/>
      <c r="F20" s="73">
        <v>0.04</v>
      </c>
      <c r="G20" s="73"/>
      <c r="H20" s="74"/>
      <c r="I20" s="75"/>
      <c r="J20" s="74"/>
      <c r="K20" s="74"/>
    </row>
    <row r="21" spans="1:18" ht="15.75">
      <c r="A21" s="51"/>
      <c r="D21" s="26" t="s">
        <v>10</v>
      </c>
      <c r="E21" s="26"/>
      <c r="F21" s="145">
        <f>F20*E14</f>
        <v>0.04</v>
      </c>
      <c r="G21" s="145"/>
      <c r="H21" s="74"/>
      <c r="I21" s="75"/>
      <c r="J21" s="74"/>
      <c r="K21" s="74"/>
    </row>
    <row r="22" spans="1:18" ht="15.75">
      <c r="A22" s="51"/>
      <c r="D22" s="272" t="s">
        <v>21</v>
      </c>
      <c r="E22" s="277"/>
      <c r="F22" s="76">
        <f>E12*E13*4*E14*F20</f>
        <v>63.36</v>
      </c>
      <c r="G22" s="145"/>
      <c r="H22" s="77"/>
      <c r="I22" s="78"/>
      <c r="J22" s="77"/>
      <c r="K22" s="77"/>
    </row>
    <row r="23" spans="1:18" ht="8.25" customHeight="1">
      <c r="A23" s="51"/>
      <c r="B23" s="79"/>
      <c r="C23" s="79"/>
      <c r="D23" s="79"/>
      <c r="E23" s="80"/>
      <c r="F23" s="79"/>
      <c r="G23" s="79"/>
      <c r="H23" s="77"/>
      <c r="I23" s="78"/>
      <c r="J23" s="77"/>
      <c r="K23" s="77"/>
    </row>
    <row r="24" spans="1:18" ht="16.5">
      <c r="A24" s="51"/>
      <c r="B24" s="276" t="s">
        <v>22</v>
      </c>
      <c r="C24" s="276"/>
      <c r="D24" s="276"/>
      <c r="E24" s="276"/>
      <c r="F24" s="276"/>
      <c r="G24" s="276"/>
      <c r="H24" s="276"/>
      <c r="I24" s="78"/>
      <c r="J24" s="77"/>
      <c r="K24" s="77"/>
    </row>
    <row r="25" spans="1:18" ht="15.75">
      <c r="A25" s="51"/>
      <c r="B25" s="275" t="s">
        <v>57</v>
      </c>
      <c r="C25" s="275"/>
      <c r="D25" s="275"/>
      <c r="E25" s="275"/>
      <c r="F25" s="275"/>
      <c r="G25" s="275"/>
      <c r="H25" s="275"/>
      <c r="I25" s="52"/>
      <c r="J25" s="6"/>
      <c r="K25" s="6"/>
      <c r="Q25" t="s">
        <v>23</v>
      </c>
      <c r="R25" t="s">
        <v>24</v>
      </c>
    </row>
    <row r="26" spans="1:18" ht="15.75">
      <c r="A26" s="51"/>
      <c r="B26" s="21"/>
      <c r="C26" s="21"/>
      <c r="D26" s="81" t="s">
        <v>25</v>
      </c>
      <c r="E26" s="82" t="s">
        <v>26</v>
      </c>
      <c r="F26" s="83" t="s">
        <v>27</v>
      </c>
      <c r="G26" s="82" t="s">
        <v>24</v>
      </c>
      <c r="H26" s="6"/>
      <c r="I26" s="52"/>
      <c r="J26" s="6"/>
      <c r="K26" s="6"/>
      <c r="Q26">
        <f>E12*E13*12*E16*E33</f>
        <v>95.04</v>
      </c>
      <c r="R26">
        <f>E12*E13*13*E16*G33</f>
        <v>102.96000000000001</v>
      </c>
    </row>
    <row r="27" spans="1:18">
      <c r="A27" s="51"/>
      <c r="B27" s="72" t="s">
        <v>9</v>
      </c>
      <c r="C27" s="72"/>
      <c r="D27" s="84">
        <v>0.03</v>
      </c>
      <c r="E27" s="84">
        <v>0.03</v>
      </c>
      <c r="F27" s="85">
        <v>0.03</v>
      </c>
      <c r="G27" s="84">
        <v>7.0000000000000007E-2</v>
      </c>
      <c r="H27" s="6"/>
      <c r="I27" s="52"/>
      <c r="J27" s="6"/>
      <c r="K27" s="6"/>
    </row>
    <row r="28" spans="1:18">
      <c r="A28" s="51"/>
      <c r="B28" s="26" t="s">
        <v>10</v>
      </c>
      <c r="C28" s="26"/>
      <c r="D28" s="142">
        <f>D27*E15</f>
        <v>0</v>
      </c>
      <c r="E28" s="142">
        <f>E27*E15</f>
        <v>0</v>
      </c>
      <c r="F28" s="143">
        <f>F27*E15</f>
        <v>0</v>
      </c>
      <c r="G28" s="142">
        <f>G27*E15</f>
        <v>0</v>
      </c>
      <c r="H28" s="6"/>
      <c r="I28" s="52"/>
      <c r="J28" s="6"/>
      <c r="K28" s="6"/>
    </row>
    <row r="29" spans="1:18" ht="15.75">
      <c r="A29" s="51"/>
      <c r="B29" s="273" t="s">
        <v>59</v>
      </c>
      <c r="C29" s="274"/>
      <c r="D29" s="76">
        <f>E12*E13*13*E15*D27</f>
        <v>0</v>
      </c>
      <c r="E29" s="76">
        <f>E12*E13*13*E15*E27</f>
        <v>0</v>
      </c>
      <c r="F29" s="76">
        <f>E12*E13*13*E15*F27</f>
        <v>0</v>
      </c>
      <c r="G29" s="76">
        <f>E12*E13*13*E15*G27</f>
        <v>0</v>
      </c>
      <c r="H29" s="6"/>
      <c r="I29" s="52"/>
      <c r="J29" s="6"/>
      <c r="K29" s="6"/>
      <c r="Q29" s="144">
        <f>D33*E16</f>
        <v>0.02</v>
      </c>
    </row>
    <row r="30" spans="1:18" ht="6.75" customHeight="1">
      <c r="A30" s="51"/>
      <c r="B30" s="79"/>
      <c r="C30" s="79"/>
      <c r="D30" s="86"/>
      <c r="E30" s="86"/>
      <c r="F30" s="86"/>
      <c r="G30" s="86"/>
      <c r="H30" s="6"/>
      <c r="I30" s="52"/>
      <c r="J30" s="6"/>
      <c r="K30" s="6"/>
    </row>
    <row r="31" spans="1:18" ht="15.75" customHeight="1">
      <c r="A31" s="51"/>
      <c r="B31" s="275" t="s">
        <v>28</v>
      </c>
      <c r="C31" s="275"/>
      <c r="D31" s="275"/>
      <c r="E31" s="275"/>
      <c r="F31" s="275"/>
      <c r="G31" s="275"/>
      <c r="H31" s="275"/>
      <c r="I31" s="52"/>
      <c r="J31" s="6"/>
      <c r="K31" s="6"/>
    </row>
    <row r="32" spans="1:18" ht="15.75">
      <c r="A32" s="51"/>
      <c r="B32" s="21"/>
      <c r="C32" s="21"/>
      <c r="D32" s="87" t="s">
        <v>25</v>
      </c>
      <c r="E32" s="88" t="s">
        <v>26</v>
      </c>
      <c r="F32" s="89" t="s">
        <v>27</v>
      </c>
      <c r="G32" s="88" t="s">
        <v>24</v>
      </c>
      <c r="H32" s="6"/>
      <c r="I32" s="52"/>
      <c r="J32" s="6"/>
      <c r="K32" s="6"/>
    </row>
    <row r="33" spans="1:13">
      <c r="A33" s="51"/>
      <c r="B33" s="72" t="s">
        <v>9</v>
      </c>
      <c r="C33" s="72"/>
      <c r="D33" s="90">
        <v>0.02</v>
      </c>
      <c r="E33" s="90">
        <v>0.02</v>
      </c>
      <c r="F33" s="91">
        <v>0.02</v>
      </c>
      <c r="G33" s="90">
        <v>0.02</v>
      </c>
      <c r="H33" s="6"/>
      <c r="I33" s="52"/>
      <c r="J33" s="6"/>
      <c r="K33" s="6"/>
      <c r="M33" s="26"/>
    </row>
    <row r="34" spans="1:13">
      <c r="A34" s="51"/>
      <c r="B34" s="26" t="s">
        <v>10</v>
      </c>
      <c r="C34" s="26"/>
      <c r="D34" s="144" t="str">
        <f>IF(E15=0,"0%",IF(E15&gt;0, Q29))</f>
        <v>0%</v>
      </c>
      <c r="E34" s="144" t="str">
        <f>IF(E15=0,"0%",IF(E15&gt;0, Q29))</f>
        <v>0%</v>
      </c>
      <c r="F34" s="144" t="str">
        <f>IF(E15=0,"0%",IF(E15&gt;0, Q29))</f>
        <v>0%</v>
      </c>
      <c r="G34" s="144" t="str">
        <f>IF(E15=0,"0%",IF(E15&gt;0, Q29))</f>
        <v>0%</v>
      </c>
      <c r="H34" s="6"/>
      <c r="I34" s="52"/>
      <c r="J34" s="6"/>
      <c r="K34" s="6"/>
      <c r="M34" s="26"/>
    </row>
    <row r="35" spans="1:13" ht="15.75">
      <c r="A35" s="51"/>
      <c r="B35" s="285" t="s">
        <v>29</v>
      </c>
      <c r="C35" s="286"/>
      <c r="D35" s="92" t="str">
        <f>IF(E15=0,"$0.00",IF(E15&gt;0, Q26))</f>
        <v>$0.00</v>
      </c>
      <c r="E35" s="92" t="str">
        <f>IF(E15=0,"$0.00",IF(E15&gt;0, Q26))</f>
        <v>$0.00</v>
      </c>
      <c r="F35" s="92" t="str">
        <f>IF(E15=0,"$0.00",IF(E15&gt;0, Q26))</f>
        <v>$0.00</v>
      </c>
      <c r="G35" s="92" t="str">
        <f>IF(E15=0,"$0.00",IF(E15&gt;0, Q26))</f>
        <v>$0.00</v>
      </c>
      <c r="H35" s="6"/>
      <c r="I35" s="52"/>
      <c r="J35" s="6"/>
      <c r="K35" s="6"/>
      <c r="M35" s="26"/>
    </row>
    <row r="36" spans="1:13">
      <c r="A36" s="51"/>
      <c r="B36" s="278" t="s">
        <v>92</v>
      </c>
      <c r="C36" s="278"/>
      <c r="D36" s="278"/>
      <c r="E36" s="278"/>
      <c r="F36" s="278"/>
      <c r="G36" s="278"/>
      <c r="H36" s="278"/>
      <c r="I36" s="52"/>
      <c r="J36" s="6"/>
      <c r="K36" s="6"/>
      <c r="M36" s="219"/>
    </row>
    <row r="37" spans="1:13">
      <c r="A37" s="51"/>
      <c r="B37" s="278"/>
      <c r="C37" s="278"/>
      <c r="D37" s="278"/>
      <c r="E37" s="278"/>
      <c r="F37" s="278"/>
      <c r="G37" s="278"/>
      <c r="H37" s="278"/>
      <c r="I37" s="52"/>
      <c r="J37" s="6"/>
      <c r="K37" s="6"/>
      <c r="M37" s="219"/>
    </row>
    <row r="38" spans="1:13" ht="8.25" customHeight="1">
      <c r="A38" s="51"/>
      <c r="B38" s="6"/>
      <c r="C38" s="6"/>
      <c r="D38" s="93"/>
      <c r="E38" s="6"/>
      <c r="F38" s="7"/>
      <c r="G38" s="6"/>
      <c r="H38" s="6"/>
      <c r="I38" s="52"/>
      <c r="J38" s="6"/>
      <c r="K38" s="6"/>
      <c r="M38" s="26"/>
    </row>
    <row r="39" spans="1:13" ht="28.5" customHeight="1">
      <c r="A39" s="51"/>
      <c r="B39" s="287" t="s">
        <v>60</v>
      </c>
      <c r="C39" s="288"/>
      <c r="D39" s="288"/>
      <c r="E39" s="288"/>
      <c r="F39" s="289" t="s">
        <v>85</v>
      </c>
      <c r="G39" s="289"/>
      <c r="H39" s="16"/>
      <c r="I39" s="52"/>
      <c r="J39" s="6"/>
      <c r="K39" s="6"/>
      <c r="M39"/>
    </row>
    <row r="40" spans="1:13" ht="12.75" customHeight="1">
      <c r="A40" s="51"/>
      <c r="B40" s="33" t="s">
        <v>12</v>
      </c>
      <c r="C40" s="33" t="s">
        <v>13</v>
      </c>
      <c r="D40" s="33" t="s">
        <v>14</v>
      </c>
      <c r="E40" s="7"/>
      <c r="F40" s="284" t="s">
        <v>94</v>
      </c>
      <c r="G40" s="284"/>
      <c r="H40" s="284"/>
      <c r="I40" s="52"/>
      <c r="J40" s="6"/>
      <c r="K40" s="6"/>
      <c r="L40"/>
      <c r="M40"/>
    </row>
    <row r="41" spans="1:13" ht="12.95" customHeight="1">
      <c r="A41" s="51"/>
      <c r="B41" s="94">
        <v>1.1000000000000001</v>
      </c>
      <c r="C41" s="94" t="s">
        <v>15</v>
      </c>
      <c r="D41" s="95">
        <v>2</v>
      </c>
      <c r="E41" s="7"/>
      <c r="F41" s="284"/>
      <c r="G41" s="284"/>
      <c r="H41" s="284"/>
      <c r="I41" s="52"/>
      <c r="J41" s="6"/>
      <c r="K41" s="6"/>
      <c r="L41"/>
      <c r="M41"/>
    </row>
    <row r="42" spans="1:13" ht="12.95" customHeight="1">
      <c r="A42" s="51"/>
      <c r="B42" s="94">
        <v>1.075</v>
      </c>
      <c r="C42" s="94">
        <v>1.0999000000000001</v>
      </c>
      <c r="D42" s="95">
        <v>1.75</v>
      </c>
      <c r="E42" s="7"/>
      <c r="F42" s="284"/>
      <c r="G42" s="284"/>
      <c r="H42" s="284"/>
      <c r="I42" s="52"/>
      <c r="J42" s="6"/>
      <c r="K42" s="6"/>
      <c r="L42"/>
      <c r="M42"/>
    </row>
    <row r="43" spans="1:13" ht="12.95" customHeight="1">
      <c r="A43" s="51"/>
      <c r="B43" s="94">
        <v>1.05</v>
      </c>
      <c r="C43" s="94">
        <v>1.0749</v>
      </c>
      <c r="D43" s="95">
        <v>1.5</v>
      </c>
      <c r="E43" s="7"/>
      <c r="F43" s="284"/>
      <c r="G43" s="284"/>
      <c r="H43" s="284"/>
      <c r="I43" s="52"/>
      <c r="J43" s="6"/>
      <c r="K43" s="6"/>
      <c r="L43"/>
      <c r="M43"/>
    </row>
    <row r="44" spans="1:13" ht="12.95" customHeight="1">
      <c r="A44" s="51"/>
      <c r="B44" s="94">
        <v>1.0249999999999999</v>
      </c>
      <c r="C44" s="94">
        <v>1.0499000000000001</v>
      </c>
      <c r="D44" s="95">
        <v>1.25</v>
      </c>
      <c r="E44" s="7"/>
      <c r="F44" s="284"/>
      <c r="G44" s="284"/>
      <c r="H44" s="284"/>
      <c r="I44" s="52"/>
      <c r="J44" s="6"/>
      <c r="K44" s="6"/>
      <c r="L44"/>
      <c r="M44"/>
    </row>
    <row r="45" spans="1:13" ht="12.75" customHeight="1">
      <c r="A45" s="51"/>
      <c r="B45" s="96">
        <v>1</v>
      </c>
      <c r="C45" s="96">
        <v>1.0248999999999999</v>
      </c>
      <c r="D45" s="97">
        <v>1</v>
      </c>
      <c r="E45" s="7"/>
      <c r="F45" s="284"/>
      <c r="G45" s="284"/>
      <c r="H45" s="284"/>
      <c r="I45" s="52"/>
      <c r="J45" s="6"/>
      <c r="K45" s="6"/>
      <c r="M45"/>
    </row>
    <row r="46" spans="1:13" ht="12.75" customHeight="1">
      <c r="A46" s="51"/>
      <c r="B46" s="94">
        <v>0.98</v>
      </c>
      <c r="C46" s="94">
        <v>0.99990000000000001</v>
      </c>
      <c r="D46" s="95">
        <v>0.75</v>
      </c>
      <c r="E46" s="7"/>
      <c r="F46" s="284"/>
      <c r="G46" s="284"/>
      <c r="H46" s="284"/>
      <c r="I46" s="52"/>
      <c r="J46" s="6"/>
      <c r="K46" s="6"/>
      <c r="M46"/>
    </row>
    <row r="47" spans="1:13" ht="12.95" customHeight="1">
      <c r="A47" s="51"/>
      <c r="B47" s="6"/>
      <c r="C47" s="6"/>
      <c r="D47" s="6"/>
      <c r="E47" s="6"/>
      <c r="F47" s="284"/>
      <c r="G47" s="284"/>
      <c r="H47" s="284"/>
      <c r="I47" s="52"/>
      <c r="J47" s="6"/>
      <c r="K47" s="6"/>
    </row>
    <row r="48" spans="1:13" ht="12.95" customHeight="1">
      <c r="A48" s="51"/>
      <c r="B48" s="98"/>
      <c r="C48" s="98"/>
      <c r="D48" s="98"/>
      <c r="E48" s="98"/>
      <c r="F48" s="284"/>
      <c r="G48" s="284"/>
      <c r="H48" s="284"/>
      <c r="I48" s="99"/>
      <c r="J48" s="100"/>
      <c r="K48" s="100"/>
    </row>
    <row r="49" spans="1:11" ht="12.95" customHeight="1">
      <c r="A49" s="51"/>
      <c r="B49" s="98"/>
      <c r="C49" s="98"/>
      <c r="D49" s="98"/>
      <c r="E49" s="98"/>
      <c r="F49" s="284"/>
      <c r="G49" s="284"/>
      <c r="H49" s="284"/>
      <c r="I49" s="99"/>
      <c r="J49" s="100"/>
      <c r="K49" s="100"/>
    </row>
    <row r="50" spans="1:11" ht="12.95" customHeight="1">
      <c r="A50" s="51"/>
      <c r="B50" s="98"/>
      <c r="C50" s="98"/>
      <c r="D50" s="98"/>
      <c r="E50" s="98"/>
      <c r="F50" s="202"/>
      <c r="G50" s="203"/>
      <c r="H50" s="203"/>
      <c r="I50" s="99"/>
      <c r="J50" s="100"/>
      <c r="K50" s="100"/>
    </row>
    <row r="51" spans="1:11">
      <c r="A51" s="51"/>
      <c r="B51" s="100"/>
      <c r="C51" s="100"/>
      <c r="D51" s="100"/>
      <c r="E51" s="100"/>
      <c r="F51" s="290"/>
      <c r="G51" s="291"/>
      <c r="H51" s="291"/>
      <c r="I51" s="99"/>
      <c r="J51" s="100"/>
      <c r="K51" s="100"/>
    </row>
    <row r="52" spans="1:11" ht="12" customHeight="1">
      <c r="A52" s="51"/>
      <c r="B52" s="191"/>
      <c r="C52" s="191"/>
      <c r="D52" s="191"/>
      <c r="E52" s="191"/>
      <c r="F52" s="290"/>
      <c r="G52" s="291"/>
      <c r="H52" s="292"/>
      <c r="I52" s="99"/>
      <c r="J52" s="191"/>
      <c r="K52" s="191"/>
    </row>
    <row r="53" spans="1:11" ht="12" customHeight="1">
      <c r="A53" s="51"/>
      <c r="B53" s="192"/>
      <c r="C53" s="192"/>
      <c r="D53" s="192"/>
      <c r="E53" s="192"/>
      <c r="F53" s="293"/>
      <c r="G53" s="293"/>
      <c r="H53" s="293"/>
      <c r="I53" s="99"/>
      <c r="J53" s="192"/>
      <c r="K53" s="192"/>
    </row>
    <row r="54" spans="1:11" ht="12" customHeight="1">
      <c r="A54" s="51"/>
      <c r="B54" s="192"/>
      <c r="C54" s="192"/>
      <c r="D54" s="192"/>
      <c r="E54" s="192"/>
      <c r="F54" s="293"/>
      <c r="G54" s="293"/>
      <c r="H54" s="293"/>
      <c r="I54" s="99"/>
      <c r="J54" s="192"/>
      <c r="K54" s="192"/>
    </row>
    <row r="55" spans="1:11" ht="15.75" customHeight="1">
      <c r="A55" s="51"/>
      <c r="B55" s="100"/>
      <c r="C55" s="100"/>
      <c r="D55" s="100"/>
      <c r="E55" s="100"/>
      <c r="F55" s="293"/>
      <c r="G55" s="293"/>
      <c r="H55" s="293"/>
      <c r="I55" s="99"/>
      <c r="J55" s="100"/>
      <c r="K55" s="100"/>
    </row>
    <row r="56" spans="1:11" ht="8.25" customHeight="1">
      <c r="A56" s="51"/>
      <c r="B56" s="6"/>
      <c r="C56" s="6"/>
      <c r="D56" s="6"/>
      <c r="E56" s="6"/>
      <c r="F56" s="7"/>
      <c r="G56" s="6"/>
      <c r="H56" s="6"/>
      <c r="I56" s="52"/>
      <c r="J56" s="6"/>
      <c r="K56" s="6"/>
    </row>
    <row r="57" spans="1:11" ht="12.75" customHeight="1">
      <c r="A57" s="51"/>
      <c r="B57" s="270" t="s">
        <v>97</v>
      </c>
      <c r="C57" s="270"/>
      <c r="D57" s="270"/>
      <c r="E57" s="270"/>
      <c r="F57" s="270"/>
      <c r="G57" s="270"/>
      <c r="H57" s="270"/>
      <c r="I57" s="52"/>
      <c r="J57" s="6"/>
      <c r="K57" s="6"/>
    </row>
    <row r="58" spans="1:11" ht="27" customHeight="1" thickBot="1">
      <c r="A58" s="101"/>
      <c r="B58" s="271"/>
      <c r="C58" s="271"/>
      <c r="D58" s="271"/>
      <c r="E58" s="271"/>
      <c r="F58" s="271"/>
      <c r="G58" s="271"/>
      <c r="H58" s="271"/>
      <c r="I58" s="102"/>
      <c r="J58" s="6"/>
      <c r="K58" s="6"/>
    </row>
    <row r="60" spans="1:11">
      <c r="F60" s="98"/>
      <c r="G60" s="98"/>
      <c r="H60" s="98"/>
    </row>
    <row r="61" spans="1:11" ht="15" customHeight="1">
      <c r="B61" s="98"/>
      <c r="C61" s="98"/>
      <c r="D61" s="98"/>
      <c r="E61" s="98"/>
      <c r="F61" s="98"/>
      <c r="G61" s="98"/>
      <c r="H61" s="98"/>
    </row>
  </sheetData>
  <sheetProtection password="CC36" sheet="1" objects="1" scenarios="1" selectLockedCells="1"/>
  <protectedRanges>
    <protectedRange sqref="E12:E16" name="Range1"/>
  </protectedRanges>
  <mergeCells count="19">
    <mergeCell ref="B29:C29"/>
    <mergeCell ref="B5:H5"/>
    <mergeCell ref="E10:I10"/>
    <mergeCell ref="D22:E22"/>
    <mergeCell ref="B18:H18"/>
    <mergeCell ref="B25:H25"/>
    <mergeCell ref="B24:H24"/>
    <mergeCell ref="B19:H19"/>
    <mergeCell ref="B35:C35"/>
    <mergeCell ref="B39:E39"/>
    <mergeCell ref="B57:H58"/>
    <mergeCell ref="B31:H31"/>
    <mergeCell ref="F51:F52"/>
    <mergeCell ref="G51:G52"/>
    <mergeCell ref="H51:H52"/>
    <mergeCell ref="F53:H55"/>
    <mergeCell ref="F39:G39"/>
    <mergeCell ref="F40:H49"/>
    <mergeCell ref="B36:H37"/>
  </mergeCells>
  <dataValidations count="2">
    <dataValidation type="list" allowBlank="1" showInputMessage="1" showErrorMessage="1" sqref="E14:E15">
      <formula1>$N$1:$N$7</formula1>
    </dataValidation>
    <dataValidation type="list" allowBlank="1" showInputMessage="1" showErrorMessage="1" sqref="E16">
      <formula1>$L$13:$L$15</formula1>
    </dataValidation>
  </dataValidations>
  <printOptions horizontalCentered="1" verticalCentered="1"/>
  <pageMargins left="0" right="0" top="0" bottom="0" header="0.3" footer="0.3"/>
  <pageSetup scale="9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R55"/>
  <sheetViews>
    <sheetView showGridLines="0" zoomScaleNormal="100" workbookViewId="0">
      <selection activeCell="E14" sqref="E14"/>
    </sheetView>
  </sheetViews>
  <sheetFormatPr defaultRowHeight="15"/>
  <cols>
    <col min="1" max="1" width="1.7109375" customWidth="1"/>
    <col min="2" max="2" width="13.42578125" style="44" customWidth="1"/>
    <col min="3" max="3" width="14" style="44" customWidth="1"/>
    <col min="4" max="5" width="14.85546875" style="44" customWidth="1"/>
    <col min="6" max="6" width="14.85546875" style="45" customWidth="1"/>
    <col min="7" max="7" width="14.85546875" style="44" customWidth="1"/>
    <col min="8" max="8" width="16.28515625" style="44" customWidth="1"/>
    <col min="9" max="9" width="1.7109375" style="44" customWidth="1"/>
    <col min="10" max="10" width="11.5703125" style="44" customWidth="1"/>
    <col min="11" max="11" width="9" style="44" hidden="1" customWidth="1"/>
    <col min="12" max="13" width="9.140625" style="44" hidden="1" customWidth="1"/>
    <col min="14" max="18" width="9.140625" hidden="1" customWidth="1"/>
    <col min="19" max="20" width="0" hidden="1" customWidth="1"/>
  </cols>
  <sheetData>
    <row r="1" spans="1:14">
      <c r="A1" s="46"/>
      <c r="B1" s="47"/>
      <c r="C1" s="47"/>
      <c r="D1" s="47"/>
      <c r="E1" s="47"/>
      <c r="F1" s="47"/>
      <c r="G1" s="48"/>
      <c r="H1" s="47"/>
      <c r="I1" s="49"/>
      <c r="J1" s="6"/>
      <c r="K1" s="6"/>
      <c r="N1" s="50">
        <v>0</v>
      </c>
    </row>
    <row r="2" spans="1:14">
      <c r="A2" s="51"/>
      <c r="B2" s="6"/>
      <c r="C2" s="6"/>
      <c r="D2" s="6"/>
      <c r="E2" s="6"/>
      <c r="F2" s="6"/>
      <c r="G2" s="7"/>
      <c r="H2" s="6"/>
      <c r="I2" s="52"/>
      <c r="J2" s="6"/>
      <c r="K2" s="6"/>
      <c r="N2" s="50">
        <v>0.75</v>
      </c>
    </row>
    <row r="3" spans="1:14" ht="17.25" customHeight="1">
      <c r="A3" s="51"/>
      <c r="B3" s="6"/>
      <c r="C3" s="6"/>
      <c r="D3" s="6"/>
      <c r="E3" s="6"/>
      <c r="F3" s="6"/>
      <c r="G3" s="7"/>
      <c r="H3" s="6"/>
      <c r="I3" s="52"/>
      <c r="J3" s="6"/>
      <c r="K3" s="6"/>
      <c r="N3" s="50">
        <v>1</v>
      </c>
    </row>
    <row r="4" spans="1:14">
      <c r="A4" s="51"/>
      <c r="B4" s="6"/>
      <c r="C4" s="6"/>
      <c r="D4" s="6"/>
      <c r="E4" s="6"/>
      <c r="F4" s="6"/>
      <c r="G4" s="7"/>
      <c r="H4" s="6"/>
      <c r="I4" s="52"/>
      <c r="J4" s="6"/>
      <c r="K4" s="6"/>
      <c r="N4" s="50">
        <v>1.25</v>
      </c>
    </row>
    <row r="5" spans="1:14" ht="24" thickBot="1">
      <c r="A5" s="53"/>
      <c r="B5" s="279" t="s">
        <v>90</v>
      </c>
      <c r="C5" s="279"/>
      <c r="D5" s="279"/>
      <c r="E5" s="279"/>
      <c r="F5" s="279"/>
      <c r="G5" s="279"/>
      <c r="H5" s="279"/>
      <c r="I5" s="54"/>
      <c r="J5" s="55"/>
      <c r="K5" s="55"/>
      <c r="M5" s="50"/>
      <c r="N5" s="50">
        <v>1.5</v>
      </c>
    </row>
    <row r="6" spans="1:14" ht="23.25" customHeight="1">
      <c r="A6" s="51"/>
      <c r="B6" s="12" t="s">
        <v>16</v>
      </c>
      <c r="C6" s="12"/>
      <c r="D6" s="12"/>
      <c r="E6" s="56" t="s">
        <v>72</v>
      </c>
      <c r="F6" s="56"/>
      <c r="G6" s="6"/>
      <c r="H6" s="6"/>
      <c r="I6" s="52"/>
      <c r="J6" s="6"/>
      <c r="K6" s="6"/>
      <c r="M6" s="50"/>
      <c r="N6" s="50">
        <v>1.75</v>
      </c>
    </row>
    <row r="7" spans="1:14">
      <c r="A7" s="51"/>
      <c r="B7" s="57" t="s">
        <v>1</v>
      </c>
      <c r="C7" s="14"/>
      <c r="D7" s="6"/>
      <c r="E7" s="58">
        <v>0.15</v>
      </c>
      <c r="F7" s="58"/>
      <c r="G7" s="59"/>
      <c r="H7" s="59"/>
      <c r="I7" s="60"/>
      <c r="J7" s="59"/>
      <c r="K7" s="59"/>
      <c r="M7" s="50"/>
      <c r="N7" s="50">
        <v>2</v>
      </c>
    </row>
    <row r="8" spans="1:14">
      <c r="A8" s="51"/>
      <c r="B8" s="57" t="s">
        <v>2</v>
      </c>
      <c r="C8" s="14"/>
      <c r="D8" s="6"/>
      <c r="E8" s="61" t="s">
        <v>17</v>
      </c>
      <c r="F8" s="61"/>
      <c r="G8" s="59"/>
      <c r="H8" s="59"/>
      <c r="I8" s="60"/>
      <c r="J8" s="59"/>
      <c r="K8" s="59"/>
      <c r="M8" s="50"/>
    </row>
    <row r="9" spans="1:14">
      <c r="A9" s="51"/>
      <c r="B9" s="57" t="s">
        <v>4</v>
      </c>
      <c r="C9" s="14"/>
      <c r="D9" s="6"/>
      <c r="E9" s="221" t="s">
        <v>88</v>
      </c>
      <c r="F9" s="221"/>
      <c r="G9" s="59"/>
      <c r="H9" s="59"/>
      <c r="I9" s="60"/>
      <c r="J9" s="59"/>
      <c r="K9" s="59"/>
      <c r="M9" s="50"/>
    </row>
    <row r="10" spans="1:14">
      <c r="A10" s="51"/>
      <c r="B10" s="57" t="s">
        <v>18</v>
      </c>
      <c r="C10" s="14"/>
      <c r="D10" s="6"/>
      <c r="E10" s="294" t="s">
        <v>96</v>
      </c>
      <c r="F10" s="294"/>
      <c r="G10" s="294"/>
      <c r="H10" s="294"/>
      <c r="I10" s="295"/>
      <c r="J10" s="62"/>
      <c r="K10" s="62"/>
      <c r="M10" s="50"/>
    </row>
    <row r="11" spans="1:14" s="23" customFormat="1" ht="9" customHeight="1">
      <c r="A11" s="63"/>
      <c r="B11" s="6"/>
      <c r="C11" s="6"/>
      <c r="D11" s="6"/>
      <c r="E11" s="7"/>
      <c r="F11" s="6"/>
      <c r="G11" s="6"/>
      <c r="H11" s="6"/>
      <c r="I11" s="52"/>
      <c r="J11" s="6"/>
      <c r="K11" s="6"/>
      <c r="L11" s="44"/>
    </row>
    <row r="12" spans="1:14" s="30" customFormat="1" ht="15.75">
      <c r="A12" s="64"/>
      <c r="B12" s="65" t="s">
        <v>5</v>
      </c>
      <c r="C12" s="65"/>
      <c r="D12" s="59"/>
      <c r="E12" s="130">
        <v>12</v>
      </c>
      <c r="F12" s="6"/>
      <c r="G12" s="6"/>
      <c r="H12" s="6"/>
      <c r="I12" s="52"/>
      <c r="J12" s="6"/>
      <c r="K12" s="6"/>
      <c r="L12" s="44"/>
    </row>
    <row r="13" spans="1:14" ht="15.75">
      <c r="A13" s="64"/>
      <c r="B13" s="65" t="s">
        <v>6</v>
      </c>
      <c r="C13" s="65"/>
      <c r="D13" s="59"/>
      <c r="E13" s="131">
        <v>33</v>
      </c>
      <c r="F13" s="6"/>
      <c r="G13" s="6"/>
      <c r="H13" s="6"/>
      <c r="I13" s="52"/>
      <c r="J13" s="6"/>
      <c r="K13" s="6"/>
      <c r="L13" s="50">
        <v>0</v>
      </c>
      <c r="M13"/>
    </row>
    <row r="14" spans="1:14" ht="15.75">
      <c r="A14" s="64"/>
      <c r="B14" s="65" t="s">
        <v>19</v>
      </c>
      <c r="C14" s="65"/>
      <c r="D14" s="59"/>
      <c r="E14" s="132">
        <v>1</v>
      </c>
      <c r="F14" s="6"/>
      <c r="G14" s="6"/>
      <c r="H14" s="6"/>
      <c r="I14" s="52"/>
      <c r="J14" s="6"/>
      <c r="K14" s="6"/>
      <c r="L14" s="50">
        <v>1</v>
      </c>
      <c r="M14"/>
    </row>
    <row r="15" spans="1:14" ht="15.75">
      <c r="A15" s="64"/>
      <c r="B15" s="65" t="s">
        <v>56</v>
      </c>
      <c r="C15" s="65"/>
      <c r="D15" s="59"/>
      <c r="E15" s="132">
        <v>0</v>
      </c>
      <c r="F15" s="6"/>
      <c r="G15" s="6"/>
      <c r="H15" s="6"/>
      <c r="I15" s="52"/>
      <c r="J15" s="6"/>
      <c r="K15" s="6"/>
      <c r="L15" s="50">
        <v>2</v>
      </c>
      <c r="M15"/>
    </row>
    <row r="16" spans="1:14" ht="15.75">
      <c r="A16" s="64"/>
      <c r="B16" s="65" t="s">
        <v>20</v>
      </c>
      <c r="C16" s="65"/>
      <c r="D16" s="59"/>
      <c r="E16" s="132">
        <v>1</v>
      </c>
      <c r="F16" s="6"/>
      <c r="G16" s="6"/>
      <c r="H16" s="6"/>
      <c r="I16" s="52"/>
      <c r="J16" s="6"/>
      <c r="K16" s="6"/>
      <c r="M16"/>
    </row>
    <row r="17" spans="1:18" ht="7.5" customHeight="1">
      <c r="A17" s="64"/>
      <c r="B17" s="14"/>
      <c r="C17" s="14"/>
      <c r="D17" s="6"/>
      <c r="E17" s="6"/>
      <c r="F17" s="6"/>
      <c r="G17" s="6"/>
      <c r="H17" s="6"/>
      <c r="I17" s="52"/>
      <c r="J17" s="6"/>
      <c r="K17" s="6"/>
      <c r="M17"/>
    </row>
    <row r="18" spans="1:18" ht="18">
      <c r="A18" s="51"/>
      <c r="B18" s="276" t="s">
        <v>3</v>
      </c>
      <c r="C18" s="276"/>
      <c r="D18" s="276"/>
      <c r="E18" s="276"/>
      <c r="F18" s="276"/>
      <c r="G18" s="276"/>
      <c r="H18" s="276"/>
      <c r="I18" s="66"/>
      <c r="J18" s="67"/>
      <c r="K18" s="67"/>
      <c r="L18" s="50"/>
      <c r="P18" s="68"/>
    </row>
    <row r="19" spans="1:18" ht="15.75">
      <c r="A19" s="51"/>
      <c r="B19" s="275" t="s">
        <v>88</v>
      </c>
      <c r="C19" s="275"/>
      <c r="D19" s="275"/>
      <c r="E19" s="275"/>
      <c r="F19" s="275"/>
      <c r="G19" s="275"/>
      <c r="H19" s="275"/>
      <c r="I19" s="70"/>
      <c r="J19" s="69"/>
      <c r="K19" s="69"/>
      <c r="L19" s="71"/>
    </row>
    <row r="20" spans="1:18" ht="15.75">
      <c r="A20" s="51"/>
      <c r="D20" s="72" t="s">
        <v>9</v>
      </c>
      <c r="E20" s="72"/>
      <c r="F20" s="73">
        <v>0.05</v>
      </c>
      <c r="G20" s="73"/>
      <c r="H20" s="74"/>
      <c r="I20" s="75"/>
      <c r="J20" s="74"/>
      <c r="K20" s="74"/>
    </row>
    <row r="21" spans="1:18" ht="15.75">
      <c r="A21" s="51"/>
      <c r="D21" s="26" t="s">
        <v>10</v>
      </c>
      <c r="E21" s="26"/>
      <c r="F21" s="145">
        <f>F20*E14</f>
        <v>0.05</v>
      </c>
      <c r="G21" s="145"/>
      <c r="H21" s="74"/>
      <c r="I21" s="75"/>
      <c r="J21" s="74"/>
      <c r="K21" s="74"/>
    </row>
    <row r="22" spans="1:18" ht="15.75">
      <c r="A22" s="51"/>
      <c r="D22" s="272" t="s">
        <v>21</v>
      </c>
      <c r="E22" s="277"/>
      <c r="F22" s="76">
        <f>E12*E13*4*E14*F20</f>
        <v>79.2</v>
      </c>
      <c r="G22" s="145"/>
      <c r="H22" s="77"/>
      <c r="I22" s="78"/>
      <c r="J22" s="77"/>
      <c r="K22" s="77"/>
    </row>
    <row r="23" spans="1:18" ht="8.25" customHeight="1">
      <c r="A23" s="51"/>
      <c r="B23" s="79"/>
      <c r="C23" s="79"/>
      <c r="D23" s="79"/>
      <c r="E23" s="80"/>
      <c r="F23" s="79"/>
      <c r="G23" s="79"/>
      <c r="H23" s="77"/>
      <c r="I23" s="78"/>
      <c r="J23" s="77"/>
      <c r="K23" s="77"/>
    </row>
    <row r="24" spans="1:18" ht="16.5">
      <c r="A24" s="51"/>
      <c r="B24" s="276" t="s">
        <v>22</v>
      </c>
      <c r="C24" s="276"/>
      <c r="D24" s="276"/>
      <c r="E24" s="276"/>
      <c r="F24" s="276"/>
      <c r="G24" s="276"/>
      <c r="H24" s="276"/>
      <c r="I24" s="78"/>
      <c r="J24" s="77"/>
      <c r="K24" s="77"/>
    </row>
    <row r="25" spans="1:18" ht="15.75">
      <c r="A25" s="51"/>
      <c r="B25" s="275" t="s">
        <v>57</v>
      </c>
      <c r="C25" s="275"/>
      <c r="D25" s="275"/>
      <c r="E25" s="275"/>
      <c r="F25" s="275"/>
      <c r="G25" s="275"/>
      <c r="H25" s="275"/>
      <c r="I25" s="52"/>
      <c r="J25" s="6"/>
      <c r="K25" s="6"/>
      <c r="Q25" t="s">
        <v>23</v>
      </c>
      <c r="R25" t="s">
        <v>24</v>
      </c>
    </row>
    <row r="26" spans="1:18" ht="15.75">
      <c r="A26" s="51"/>
      <c r="B26" s="21"/>
      <c r="C26" s="21"/>
      <c r="D26" s="81" t="s">
        <v>25</v>
      </c>
      <c r="E26" s="82" t="s">
        <v>26</v>
      </c>
      <c r="F26" s="83" t="s">
        <v>27</v>
      </c>
      <c r="G26" s="82" t="s">
        <v>24</v>
      </c>
      <c r="H26" s="6"/>
      <c r="I26" s="52"/>
      <c r="J26" s="6"/>
      <c r="K26" s="6"/>
      <c r="Q26">
        <f>E12*E13*12*E16*E33</f>
        <v>237.60000000000002</v>
      </c>
      <c r="R26">
        <f>E12*E13*13*E16*G33</f>
        <v>257.40000000000003</v>
      </c>
    </row>
    <row r="27" spans="1:18">
      <c r="A27" s="51"/>
      <c r="B27" s="72" t="s">
        <v>9</v>
      </c>
      <c r="C27" s="72"/>
      <c r="D27" s="84">
        <v>0.04</v>
      </c>
      <c r="E27" s="84">
        <v>0.04</v>
      </c>
      <c r="F27" s="85">
        <v>0.04</v>
      </c>
      <c r="G27" s="84">
        <v>0.08</v>
      </c>
      <c r="H27" s="6"/>
      <c r="I27" s="52"/>
      <c r="J27" s="6"/>
      <c r="K27" s="6"/>
    </row>
    <row r="28" spans="1:18">
      <c r="A28" s="51"/>
      <c r="B28" s="26" t="s">
        <v>10</v>
      </c>
      <c r="C28" s="26"/>
      <c r="D28" s="142">
        <f>D27*E15</f>
        <v>0</v>
      </c>
      <c r="E28" s="142">
        <f>E27*E15</f>
        <v>0</v>
      </c>
      <c r="F28" s="143">
        <f>F27*E15</f>
        <v>0</v>
      </c>
      <c r="G28" s="142">
        <f>G27*E15</f>
        <v>0</v>
      </c>
      <c r="H28" s="6"/>
      <c r="I28" s="52"/>
      <c r="J28" s="6"/>
      <c r="K28" s="6"/>
    </row>
    <row r="29" spans="1:18" ht="15.75">
      <c r="A29" s="51"/>
      <c r="B29" s="273" t="s">
        <v>59</v>
      </c>
      <c r="C29" s="274"/>
      <c r="D29" s="76">
        <f>E12*E13*13*E15*D27</f>
        <v>0</v>
      </c>
      <c r="E29" s="76">
        <f>E12*E13*13*E15*E27</f>
        <v>0</v>
      </c>
      <c r="F29" s="76">
        <f>E12*E13*13*E15*F27</f>
        <v>0</v>
      </c>
      <c r="G29" s="76">
        <f>E12*E13*13*E15*G27</f>
        <v>0</v>
      </c>
      <c r="H29" s="6"/>
      <c r="I29" s="52"/>
      <c r="J29" s="6"/>
      <c r="K29" s="6"/>
      <c r="Q29" s="144">
        <f>D33*E16</f>
        <v>0.05</v>
      </c>
    </row>
    <row r="30" spans="1:18" ht="6.75" customHeight="1">
      <c r="A30" s="51"/>
      <c r="B30" s="79"/>
      <c r="C30" s="79"/>
      <c r="D30" s="86"/>
      <c r="E30" s="86"/>
      <c r="F30" s="86"/>
      <c r="G30" s="86"/>
      <c r="H30" s="6"/>
      <c r="I30" s="52"/>
      <c r="J30" s="6"/>
      <c r="K30" s="6"/>
    </row>
    <row r="31" spans="1:18" ht="15.75" customHeight="1">
      <c r="A31" s="51"/>
      <c r="B31" s="275" t="s">
        <v>28</v>
      </c>
      <c r="C31" s="275"/>
      <c r="D31" s="275"/>
      <c r="E31" s="275"/>
      <c r="F31" s="275"/>
      <c r="G31" s="275"/>
      <c r="H31" s="275"/>
      <c r="I31" s="52"/>
      <c r="J31" s="6"/>
      <c r="K31" s="6"/>
    </row>
    <row r="32" spans="1:18" ht="15.75">
      <c r="A32" s="51"/>
      <c r="B32" s="21"/>
      <c r="C32" s="21"/>
      <c r="D32" s="87" t="s">
        <v>25</v>
      </c>
      <c r="E32" s="88" t="s">
        <v>26</v>
      </c>
      <c r="F32" s="89" t="s">
        <v>27</v>
      </c>
      <c r="G32" s="88" t="s">
        <v>24</v>
      </c>
      <c r="H32" s="6"/>
      <c r="I32" s="52"/>
      <c r="J32" s="6"/>
      <c r="K32" s="6"/>
    </row>
    <row r="33" spans="1:13">
      <c r="A33" s="51"/>
      <c r="B33" s="72" t="s">
        <v>9</v>
      </c>
      <c r="C33" s="72"/>
      <c r="D33" s="90">
        <v>0.05</v>
      </c>
      <c r="E33" s="90">
        <v>0.05</v>
      </c>
      <c r="F33" s="91">
        <v>0.05</v>
      </c>
      <c r="G33" s="90">
        <v>0.05</v>
      </c>
      <c r="H33" s="6"/>
      <c r="I33" s="52"/>
      <c r="J33" s="6"/>
      <c r="K33" s="6"/>
      <c r="M33" s="26"/>
    </row>
    <row r="34" spans="1:13">
      <c r="A34" s="51"/>
      <c r="B34" s="26" t="s">
        <v>10</v>
      </c>
      <c r="C34" s="26"/>
      <c r="D34" s="144" t="str">
        <f>IF(E15=0,"0%",IF(E15&gt;0, Q29))</f>
        <v>0%</v>
      </c>
      <c r="E34" s="144" t="str">
        <f>IF(E15=0,"0%",IF(E15&gt;0, Q29))</f>
        <v>0%</v>
      </c>
      <c r="F34" s="144" t="str">
        <f>IF(E15=0,"0%",IF(E15&gt;0, Q29))</f>
        <v>0%</v>
      </c>
      <c r="G34" s="144" t="str">
        <f>IF(E15=0,"0%",IF(E15&gt;0, Q29))</f>
        <v>0%</v>
      </c>
      <c r="H34" s="6"/>
      <c r="I34" s="52"/>
      <c r="J34" s="6"/>
      <c r="K34" s="6"/>
      <c r="M34" s="26"/>
    </row>
    <row r="35" spans="1:13" ht="15.75">
      <c r="A35" s="51"/>
      <c r="B35" s="285" t="s">
        <v>29</v>
      </c>
      <c r="C35" s="286"/>
      <c r="D35" s="92" t="str">
        <f>IF(E15=0,"$0.00",IF(E15&gt;0, Q26))</f>
        <v>$0.00</v>
      </c>
      <c r="E35" s="92" t="str">
        <f>IF(E15=0,"$0.00",IF(E15&gt;0, Q26))</f>
        <v>$0.00</v>
      </c>
      <c r="F35" s="92" t="str">
        <f>IF(E15=0,"$0.00",IF(E15&gt;0, Q26))</f>
        <v>$0.00</v>
      </c>
      <c r="G35" s="92" t="str">
        <f>IF(E15=0,"$0.00",IF(E15&gt;0, Q26))</f>
        <v>$0.00</v>
      </c>
      <c r="H35" s="6"/>
      <c r="I35" s="52"/>
      <c r="J35" s="6"/>
      <c r="K35" s="6"/>
      <c r="M35" s="26"/>
    </row>
    <row r="36" spans="1:13">
      <c r="A36" s="51"/>
      <c r="B36" s="278" t="s">
        <v>92</v>
      </c>
      <c r="C36" s="278"/>
      <c r="D36" s="278"/>
      <c r="E36" s="278"/>
      <c r="F36" s="278"/>
      <c r="G36" s="278"/>
      <c r="H36" s="278"/>
      <c r="I36" s="52"/>
      <c r="J36" s="6"/>
      <c r="K36" s="6"/>
      <c r="M36" s="219"/>
    </row>
    <row r="37" spans="1:13">
      <c r="A37" s="51"/>
      <c r="B37" s="278"/>
      <c r="C37" s="278"/>
      <c r="D37" s="278"/>
      <c r="E37" s="278"/>
      <c r="F37" s="278"/>
      <c r="G37" s="278"/>
      <c r="H37" s="278"/>
      <c r="I37" s="52"/>
      <c r="J37" s="6"/>
      <c r="K37" s="6"/>
      <c r="M37" s="26"/>
    </row>
    <row r="38" spans="1:13" ht="30" customHeight="1">
      <c r="A38" s="51"/>
      <c r="B38" s="297" t="s">
        <v>60</v>
      </c>
      <c r="C38" s="282"/>
      <c r="D38" s="282"/>
      <c r="E38" s="282"/>
      <c r="F38" s="289" t="s">
        <v>86</v>
      </c>
      <c r="G38" s="289"/>
      <c r="H38" s="16"/>
      <c r="I38" s="52"/>
      <c r="J38" s="6"/>
      <c r="K38" s="6"/>
      <c r="M38"/>
    </row>
    <row r="39" spans="1:13" ht="12.75" customHeight="1">
      <c r="A39" s="51"/>
      <c r="B39" s="33" t="s">
        <v>12</v>
      </c>
      <c r="C39" s="33" t="s">
        <v>13</v>
      </c>
      <c r="D39" s="33" t="s">
        <v>14</v>
      </c>
      <c r="E39" s="7"/>
      <c r="F39" s="284" t="s">
        <v>94</v>
      </c>
      <c r="G39" s="284"/>
      <c r="H39" s="284"/>
      <c r="I39" s="52"/>
      <c r="J39" s="6"/>
      <c r="K39" s="6"/>
      <c r="L39"/>
      <c r="M39"/>
    </row>
    <row r="40" spans="1:13" ht="12.95" customHeight="1">
      <c r="A40" s="51"/>
      <c r="B40" s="94">
        <v>1.1000000000000001</v>
      </c>
      <c r="C40" s="94" t="s">
        <v>15</v>
      </c>
      <c r="D40" s="95">
        <v>2</v>
      </c>
      <c r="E40" s="7"/>
      <c r="F40" s="284"/>
      <c r="G40" s="284"/>
      <c r="H40" s="284"/>
      <c r="I40" s="52"/>
      <c r="J40" s="6"/>
      <c r="K40" s="6"/>
      <c r="L40"/>
      <c r="M40"/>
    </row>
    <row r="41" spans="1:13" ht="12.95" customHeight="1">
      <c r="A41" s="51"/>
      <c r="B41" s="94">
        <v>1.075</v>
      </c>
      <c r="C41" s="94">
        <v>1.0999000000000001</v>
      </c>
      <c r="D41" s="95">
        <v>1.75</v>
      </c>
      <c r="E41" s="7"/>
      <c r="F41" s="284"/>
      <c r="G41" s="284"/>
      <c r="H41" s="284"/>
      <c r="I41" s="52"/>
      <c r="J41" s="6"/>
      <c r="K41" s="6"/>
      <c r="L41"/>
      <c r="M41"/>
    </row>
    <row r="42" spans="1:13" ht="12.95" customHeight="1">
      <c r="A42" s="51"/>
      <c r="B42" s="94">
        <v>1.05</v>
      </c>
      <c r="C42" s="94">
        <v>1.0749</v>
      </c>
      <c r="D42" s="95">
        <v>1.5</v>
      </c>
      <c r="E42" s="7"/>
      <c r="F42" s="284"/>
      <c r="G42" s="284"/>
      <c r="H42" s="284"/>
      <c r="I42" s="52"/>
      <c r="J42" s="6"/>
      <c r="K42" s="6"/>
      <c r="L42"/>
      <c r="M42"/>
    </row>
    <row r="43" spans="1:13" ht="12.95" customHeight="1">
      <c r="A43" s="51"/>
      <c r="B43" s="94">
        <v>1.0249999999999999</v>
      </c>
      <c r="C43" s="94">
        <v>1.0499000000000001</v>
      </c>
      <c r="D43" s="95">
        <v>1.25</v>
      </c>
      <c r="E43" s="7"/>
      <c r="F43" s="284"/>
      <c r="G43" s="284"/>
      <c r="H43" s="284"/>
      <c r="I43" s="52"/>
      <c r="J43" s="6"/>
      <c r="K43" s="6"/>
      <c r="L43"/>
      <c r="M43"/>
    </row>
    <row r="44" spans="1:13" ht="12.95" customHeight="1">
      <c r="A44" s="51"/>
      <c r="B44" s="96">
        <v>1</v>
      </c>
      <c r="C44" s="96">
        <v>1.0248999999999999</v>
      </c>
      <c r="D44" s="97">
        <v>1</v>
      </c>
      <c r="E44" s="7"/>
      <c r="F44" s="284"/>
      <c r="G44" s="284"/>
      <c r="H44" s="284"/>
      <c r="I44" s="52"/>
      <c r="J44" s="6"/>
      <c r="K44" s="6"/>
      <c r="M44"/>
    </row>
    <row r="45" spans="1:13" ht="12.75" customHeight="1">
      <c r="A45" s="51"/>
      <c r="B45" s="94">
        <v>0.98</v>
      </c>
      <c r="C45" s="94">
        <v>0.99990000000000001</v>
      </c>
      <c r="D45" s="95">
        <v>0.75</v>
      </c>
      <c r="E45" s="7"/>
      <c r="F45" s="284"/>
      <c r="G45" s="284"/>
      <c r="H45" s="284"/>
      <c r="I45" s="52"/>
      <c r="J45" s="6"/>
      <c r="K45" s="6"/>
      <c r="M45"/>
    </row>
    <row r="46" spans="1:13" ht="12.95" customHeight="1">
      <c r="A46" s="51"/>
      <c r="B46" s="6"/>
      <c r="C46" s="6"/>
      <c r="D46" s="6"/>
      <c r="E46" s="6"/>
      <c r="F46" s="284"/>
      <c r="G46" s="284"/>
      <c r="H46" s="284"/>
      <c r="I46" s="52"/>
      <c r="J46" s="6"/>
      <c r="K46" s="6"/>
    </row>
    <row r="47" spans="1:13" ht="12.95" customHeight="1">
      <c r="A47" s="51"/>
      <c r="B47" s="98"/>
      <c r="C47" s="98"/>
      <c r="D47" s="98"/>
      <c r="E47" s="98"/>
      <c r="F47" s="284"/>
      <c r="G47" s="284"/>
      <c r="H47" s="284"/>
      <c r="I47" s="99"/>
      <c r="J47" s="100"/>
      <c r="K47" s="100"/>
    </row>
    <row r="48" spans="1:13" ht="15" customHeight="1">
      <c r="A48" s="51"/>
      <c r="B48" s="100"/>
      <c r="C48" s="100"/>
      <c r="D48" s="100"/>
      <c r="E48" s="100"/>
      <c r="F48" s="284"/>
      <c r="G48" s="284"/>
      <c r="H48" s="284"/>
      <c r="I48" s="99"/>
      <c r="J48" s="100"/>
      <c r="K48" s="100"/>
    </row>
    <row r="49" spans="1:11" ht="12.95" customHeight="1">
      <c r="A49" s="51"/>
      <c r="B49" s="100"/>
      <c r="C49" s="100"/>
      <c r="D49" s="100"/>
      <c r="E49" s="100"/>
      <c r="F49" s="193"/>
      <c r="G49" s="193"/>
      <c r="H49" s="193"/>
      <c r="I49" s="99"/>
      <c r="J49" s="100"/>
      <c r="K49" s="100"/>
    </row>
    <row r="50" spans="1:11" ht="8.25" customHeight="1">
      <c r="A50" s="51"/>
      <c r="B50" s="6"/>
      <c r="C50" s="6"/>
      <c r="D50" s="6"/>
      <c r="E50" s="6"/>
      <c r="F50" s="7"/>
      <c r="G50" s="6"/>
      <c r="H50" s="6"/>
      <c r="I50" s="52"/>
      <c r="J50" s="6"/>
      <c r="K50" s="6"/>
    </row>
    <row r="51" spans="1:11" ht="12.75" customHeight="1">
      <c r="A51" s="51"/>
      <c r="B51" s="270" t="s">
        <v>97</v>
      </c>
      <c r="C51" s="270"/>
      <c r="D51" s="270"/>
      <c r="E51" s="270"/>
      <c r="F51" s="270"/>
      <c r="G51" s="270"/>
      <c r="H51" s="270"/>
      <c r="I51" s="52"/>
      <c r="J51" s="6"/>
      <c r="K51" s="6"/>
    </row>
    <row r="52" spans="1:11" ht="27" customHeight="1" thickBot="1">
      <c r="A52" s="101"/>
      <c r="B52" s="271"/>
      <c r="C52" s="271"/>
      <c r="D52" s="271"/>
      <c r="E52" s="271"/>
      <c r="F52" s="271"/>
      <c r="G52" s="271"/>
      <c r="H52" s="271"/>
      <c r="I52" s="102"/>
      <c r="J52" s="6"/>
      <c r="K52" s="6"/>
    </row>
    <row r="54" spans="1:11">
      <c r="F54" s="98"/>
      <c r="G54" s="98"/>
      <c r="H54" s="98"/>
    </row>
    <row r="55" spans="1:11" ht="15" customHeight="1">
      <c r="B55" s="98"/>
      <c r="C55" s="98"/>
      <c r="D55" s="98"/>
      <c r="E55" s="98"/>
      <c r="F55" s="98"/>
      <c r="G55" s="98"/>
      <c r="H55" s="98"/>
    </row>
  </sheetData>
  <sheetProtection password="CC36" sheet="1" objects="1" scenarios="1" selectLockedCells="1"/>
  <protectedRanges>
    <protectedRange sqref="E12:E16" name="Range1"/>
  </protectedRanges>
  <mergeCells count="15">
    <mergeCell ref="B31:H31"/>
    <mergeCell ref="B29:C29"/>
    <mergeCell ref="B5:H5"/>
    <mergeCell ref="E10:I10"/>
    <mergeCell ref="D22:E22"/>
    <mergeCell ref="B18:H18"/>
    <mergeCell ref="B25:H25"/>
    <mergeCell ref="B24:H24"/>
    <mergeCell ref="B19:H19"/>
    <mergeCell ref="B35:C35"/>
    <mergeCell ref="B38:E38"/>
    <mergeCell ref="B51:H52"/>
    <mergeCell ref="F38:G38"/>
    <mergeCell ref="F39:H48"/>
    <mergeCell ref="B36:H37"/>
  </mergeCells>
  <dataValidations count="2">
    <dataValidation type="list" allowBlank="1" showInputMessage="1" showErrorMessage="1" sqref="E16">
      <formula1>$L$13:$L$15</formula1>
    </dataValidation>
    <dataValidation type="list" allowBlank="1" showInputMessage="1" showErrorMessage="1" sqref="E14:E15">
      <formula1>$N$1:$N$7</formula1>
    </dataValidation>
  </dataValidations>
  <printOptions horizontalCentered="1" verticalCentered="1"/>
  <pageMargins left="0" right="0" top="0" bottom="0" header="0.3" footer="0.3"/>
  <pageSetup scale="9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STI Table of Contents</vt:lpstr>
      <vt:lpstr>Sales Team Leader</vt:lpstr>
      <vt:lpstr>BOL-FEL-HTL</vt:lpstr>
      <vt:lpstr>GS Team Leader </vt:lpstr>
      <vt:lpstr>AutotechME Team Leader</vt:lpstr>
      <vt:lpstr>Sales Team Leader - Appl &amp; Mob</vt:lpstr>
      <vt:lpstr>Supervisor</vt:lpstr>
      <vt:lpstr>DCI</vt:lpstr>
      <vt:lpstr>Appliances_Mobile Supervisor</vt:lpstr>
      <vt:lpstr>Specialty Manager</vt:lpstr>
      <vt:lpstr>Geek Squad Manager</vt:lpstr>
      <vt:lpstr>Assistant Store Manager</vt:lpstr>
      <vt:lpstr>General Manager</vt:lpstr>
      <vt:lpstr>PAC SWAS CS_ IC Spec</vt:lpstr>
      <vt:lpstr>PAC SWAS Spec Sales Mgr</vt:lpstr>
      <vt:lpstr>MDC IC Specialist</vt:lpstr>
      <vt:lpstr>MDC Sales Manager</vt:lpstr>
      <vt:lpstr>MDC Specialty Sales Manager</vt:lpstr>
      <vt:lpstr>Retail Assoc -HRLY</vt:lpstr>
      <vt:lpstr>Autotech-HRLY</vt:lpstr>
      <vt:lpstr>GS Precinct Agent</vt:lpstr>
      <vt:lpstr>Autotech Agent</vt:lpstr>
      <vt:lpstr>Sales Assoc (NC)_HRLY</vt:lpstr>
      <vt:lpstr>Sales Consultant (Complex) HRLY</vt:lpstr>
      <vt:lpstr>Vendor Expert (% of target)</vt:lpstr>
      <vt:lpstr>Vendor Expert (tiered ranking)</vt:lpstr>
    </vt:vector>
  </TitlesOfParts>
  <Company>Best Buy Co.,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Bromander, Rachael</dc:creator>
  <cp:lastModifiedBy>Narayanan, Adharsh-CW</cp:lastModifiedBy>
  <cp:lastPrinted>2017-10-02T13:45:05Z</cp:lastPrinted>
  <dcterms:created xsi:type="dcterms:W3CDTF">2014-03-28T20:24:56Z</dcterms:created>
  <dcterms:modified xsi:type="dcterms:W3CDTF">2018-01-10T09:59:48Z</dcterms:modified>
</cp:coreProperties>
</file>