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70"/>
  </bookViews>
  <sheets>
    <sheet name="Подробное описание сущностей" sheetId="2" r:id="rId1"/>
    <sheet name="Проверки" sheetId="3" r:id="rId2"/>
  </sheets>
  <calcPr calcId="152511"/>
</workbook>
</file>

<file path=xl/calcChain.xml><?xml version="1.0" encoding="utf-8"?>
<calcChain xmlns="http://schemas.openxmlformats.org/spreadsheetml/2006/main">
  <c r="J7" i="2" l="1"/>
  <c r="J4" i="2"/>
  <c r="J6" i="2"/>
  <c r="J3" i="2"/>
  <c r="J2" i="2"/>
  <c r="J16" i="2" l="1"/>
  <c r="J18" i="2"/>
  <c r="J48" i="2" l="1"/>
  <c r="J47" i="2"/>
  <c r="J46" i="2"/>
  <c r="J45" i="2"/>
  <c r="J44" i="2"/>
  <c r="J51" i="2"/>
  <c r="J34" i="2"/>
  <c r="J33" i="2"/>
  <c r="J32" i="2"/>
  <c r="J17" i="2"/>
  <c r="J15" i="2"/>
  <c r="J14" i="2"/>
  <c r="J13" i="2"/>
  <c r="J12" i="2"/>
  <c r="J11" i="2"/>
  <c r="J10" i="2"/>
  <c r="J43" i="2" l="1"/>
  <c r="J31" i="2"/>
  <c r="K33" i="2"/>
  <c r="J20" i="2"/>
  <c r="J37" i="2"/>
  <c r="J50" i="2"/>
  <c r="J36" i="2"/>
  <c r="J21" i="2"/>
  <c r="K32" i="2"/>
  <c r="K34" i="2"/>
</calcChain>
</file>

<file path=xl/sharedStrings.xml><?xml version="1.0" encoding="utf-8"?>
<sst xmlns="http://schemas.openxmlformats.org/spreadsheetml/2006/main" count="104" uniqueCount="61">
  <si>
    <t>Поле</t>
  </si>
  <si>
    <t>Тип данных</t>
  </si>
  <si>
    <t>Наименование</t>
  </si>
  <si>
    <t>id</t>
  </si>
  <si>
    <t>name</t>
  </si>
  <si>
    <t>Действительный</t>
  </si>
  <si>
    <t>actual</t>
  </si>
  <si>
    <t>Примечение</t>
  </si>
  <si>
    <t>Значения</t>
  </si>
  <si>
    <t>ИД</t>
  </si>
  <si>
    <t>boolean</t>
  </si>
  <si>
    <t>bigint</t>
  </si>
  <si>
    <t>smallint</t>
  </si>
  <si>
    <t>Имя в БД/cущноcти</t>
  </si>
  <si>
    <t>character varying</t>
  </si>
  <si>
    <t>Содержание</t>
  </si>
  <si>
    <t>справочник</t>
  </si>
  <si>
    <t>Пользователи</t>
  </si>
  <si>
    <t>Роли пользователей</t>
  </si>
  <si>
    <t>Имя</t>
  </si>
  <si>
    <t>Фамилия</t>
  </si>
  <si>
    <t>surname</t>
  </si>
  <si>
    <t>Отчество</t>
  </si>
  <si>
    <t>patronymic</t>
  </si>
  <si>
    <t>массов Идов в виде строки</t>
  </si>
  <si>
    <t>Хэш пароля</t>
  </si>
  <si>
    <t>passHash</t>
  </si>
  <si>
    <t>администратор</t>
  </si>
  <si>
    <t>Организация</t>
  </si>
  <si>
    <t>Organisation</t>
  </si>
  <si>
    <t>UserRole</t>
  </si>
  <si>
    <t>UserData</t>
  </si>
  <si>
    <t>Юридический адрес</t>
  </si>
  <si>
    <t>legalAddress</t>
  </si>
  <si>
    <t>ОГРН</t>
  </si>
  <si>
    <t>ogrn</t>
  </si>
  <si>
    <t>Выполнение</t>
  </si>
  <si>
    <t>заполняемая</t>
  </si>
  <si>
    <t>Имя пользователя</t>
  </si>
  <si>
    <t>login</t>
  </si>
  <si>
    <t>не учитывать регистр</t>
  </si>
  <si>
    <t>пользователь может работать в нескольких учреждениях с разными правами</t>
  </si>
  <si>
    <t>при отключении от учреждения признак актуальности у данного учреждения меняется на "f"</t>
  </si>
  <si>
    <t>пользователь может быть отключен в целом по системе</t>
  </si>
  <si>
    <t>прим 2</t>
  </si>
  <si>
    <t>прим 1</t>
  </si>
  <si>
    <t>Формат строки с правами</t>
  </si>
  <si>
    <t>пример строки с правами</t>
  </si>
  <si>
    <t>&lt;t&gt;0151617:1,3,4;&lt;f&gt;23456:2,3</t>
  </si>
  <si>
    <t>Права</t>
  </si>
  <si>
    <t>roleString</t>
  </si>
  <si>
    <t>см. формат строки с правами</t>
  </si>
  <si>
    <t>ручной ввод</t>
  </si>
  <si>
    <t>заполнение</t>
  </si>
  <si>
    <t>просмотр</t>
  </si>
  <si>
    <t>&lt;признак актуальности учреждения&gt;ид_учреждения:ид_роли1,ид_роли2,…ид_ролиN;&lt;признак актуальности учреждения&gt;ид_учреждения:ид_роли1,ид_роли2,…ид_ролиN</t>
  </si>
  <si>
    <t>sequence</t>
  </si>
  <si>
    <t>seq_name</t>
  </si>
  <si>
    <t>character varying(50)</t>
  </si>
  <si>
    <t>seq_count</t>
  </si>
  <si>
    <t>numeric(38,0)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</si>
</sst>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3" fillId="0" borderId="0" xfId="0" applyFont="1" applyFill="1"/>
    <xf numFmtId="49" fontId="0" fillId="0" borderId="0" xfId="0" applyNumberFormat="1"/>
  </cellXfs>
  <cellStyles count="1">
    <cellStyle name="Обычный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7F191"/>
      <color rgb="FF78B478"/>
      <color rgb="FF64C864"/>
      <color rgb="FF50A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72" zoomScaleNormal="115" workbookViewId="0">
      <selection activeCell="A7" sqref="A7"/>
    </sheetView>
  </sheetViews>
  <sheetFormatPr defaultRowHeight="14.5" x14ac:dyDescent="0.35"/>
  <cols>
    <col min="1" max="1" width="10" style="5" customWidth="1"/>
    <col min="2" max="2" width="43.1796875" customWidth="1"/>
    <col min="3" max="3" width="27.1796875" customWidth="1"/>
    <col min="4" max="4" width="21.54296875" customWidth="1"/>
    <col min="5" max="5" width="17" customWidth="1"/>
    <col min="6" max="6" width="18" bestFit="1" customWidth="1"/>
    <col min="8" max="8" width="31.453125" customWidth="1"/>
    <col min="10" max="10" width="56.54296875" customWidth="1"/>
    <col min="11" max="11" width="28.453125" customWidth="1"/>
  </cols>
  <sheetData>
    <row r="1" spans="2:10" x14ac:dyDescent="0.35">
      <c r="B1" t="s">
        <v>17</v>
      </c>
      <c r="C1" t="s">
        <v>37</v>
      </c>
      <c r="D1" t="s">
        <v>56</v>
      </c>
    </row>
    <row r="2" spans="2:10" x14ac:dyDescent="0.35">
      <c r="B2" s="1" t="s">
        <v>0</v>
      </c>
      <c r="C2" s="1" t="s">
        <v>13</v>
      </c>
      <c r="D2" s="1" t="s">
        <v>1</v>
      </c>
      <c r="E2" s="1" t="s">
        <v>15</v>
      </c>
      <c r="F2" s="1" t="s">
        <v>7</v>
      </c>
      <c r="J2" t="str">
        <f>CONCATENATE("CREATE TABLE ",D1," (")</f>
        <v>CREATE TABLE sequence (</v>
      </c>
    </row>
    <row r="3" spans="2:10" x14ac:dyDescent="0.35">
      <c r="C3" t="s">
        <v>57</v>
      </c>
      <c r="D3" t="s">
        <v>58</v>
      </c>
      <c r="J3" t="str">
        <f>CONCATENATE(C3," ",D3," NOT NULL,")</f>
        <v>seq_name character varying(50) NOT NULL,</v>
      </c>
    </row>
    <row r="4" spans="2:10" x14ac:dyDescent="0.35">
      <c r="C4" t="s">
        <v>59</v>
      </c>
      <c r="D4" t="s">
        <v>60</v>
      </c>
      <c r="J4" t="str">
        <f>CONCATENATE(C4," ",D4,");")</f>
        <v>seq_count numeric(38,0));</v>
      </c>
    </row>
    <row r="6" spans="2:10" x14ac:dyDescent="0.35">
      <c r="J6" t="str">
        <f>CONCATENATE("ALTER TABLE ONLY ",D1)</f>
        <v>ALTER TABLE ONLY sequence</v>
      </c>
    </row>
    <row r="7" spans="2:10" x14ac:dyDescent="0.35">
      <c r="J7" t="str">
        <f>CONCATENATE("ADD CONSTRAINT ",D1,"_pkey PRIMARY KEY (seq_name);")</f>
        <v>ADD CONSTRAINT sequence_pkey PRIMARY KEY (seq_name);</v>
      </c>
    </row>
    <row r="9" spans="2:10" x14ac:dyDescent="0.35">
      <c r="B9" t="s">
        <v>17</v>
      </c>
      <c r="C9" t="s">
        <v>37</v>
      </c>
      <c r="D9" t="s">
        <v>31</v>
      </c>
    </row>
    <row r="10" spans="2:10" x14ac:dyDescent="0.35">
      <c r="B10" s="1" t="s">
        <v>0</v>
      </c>
      <c r="C10" s="1" t="s">
        <v>13</v>
      </c>
      <c r="D10" s="1" t="s">
        <v>1</v>
      </c>
      <c r="E10" s="1" t="s">
        <v>15</v>
      </c>
      <c r="F10" s="1" t="s">
        <v>7</v>
      </c>
      <c r="J10" t="str">
        <f>CONCATENATE("CREATE TABLE ",D9," (")</f>
        <v>CREATE TABLE UserData (</v>
      </c>
    </row>
    <row r="11" spans="2:10" x14ac:dyDescent="0.35">
      <c r="B11" t="s">
        <v>9</v>
      </c>
      <c r="C11" t="s">
        <v>3</v>
      </c>
      <c r="D11" t="s">
        <v>11</v>
      </c>
      <c r="J11" t="str">
        <f>CONCATENATE(C11," ",D11," NOT NULL,")</f>
        <v>id bigint NOT NULL,</v>
      </c>
    </row>
    <row r="12" spans="2:10" x14ac:dyDescent="0.35">
      <c r="B12" t="s">
        <v>19</v>
      </c>
      <c r="C12" t="s">
        <v>4</v>
      </c>
      <c r="D12" t="s">
        <v>14</v>
      </c>
      <c r="J12" t="str">
        <f>CONCATENATE(C12," ",D12,",")</f>
        <v>name character varying,</v>
      </c>
    </row>
    <row r="13" spans="2:10" x14ac:dyDescent="0.35">
      <c r="B13" t="s">
        <v>20</v>
      </c>
      <c r="C13" t="s">
        <v>21</v>
      </c>
      <c r="D13" t="s">
        <v>14</v>
      </c>
      <c r="J13" t="str">
        <f t="shared" ref="J13:J17" si="0">CONCATENATE(C13," ",D13,",")</f>
        <v>surname character varying,</v>
      </c>
    </row>
    <row r="14" spans="2:10" x14ac:dyDescent="0.35">
      <c r="B14" t="s">
        <v>22</v>
      </c>
      <c r="C14" t="s">
        <v>23</v>
      </c>
      <c r="D14" t="s">
        <v>14</v>
      </c>
      <c r="J14" t="str">
        <f t="shared" si="0"/>
        <v>patronymic character varying,</v>
      </c>
    </row>
    <row r="15" spans="2:10" x14ac:dyDescent="0.35">
      <c r="B15" t="s">
        <v>38</v>
      </c>
      <c r="C15" t="s">
        <v>39</v>
      </c>
      <c r="D15" t="s">
        <v>14</v>
      </c>
      <c r="F15" t="s">
        <v>40</v>
      </c>
      <c r="G15" s="3"/>
      <c r="H15" s="3"/>
      <c r="I15" s="3"/>
      <c r="J15" t="str">
        <f t="shared" si="0"/>
        <v>login character varying,</v>
      </c>
    </row>
    <row r="16" spans="2:10" x14ac:dyDescent="0.35">
      <c r="B16" t="s">
        <v>25</v>
      </c>
      <c r="C16" t="s">
        <v>26</v>
      </c>
      <c r="D16" t="s">
        <v>14</v>
      </c>
      <c r="J16" t="str">
        <f t="shared" si="0"/>
        <v>passHash character varying,</v>
      </c>
    </row>
    <row r="17" spans="2:11" x14ac:dyDescent="0.35">
      <c r="B17" s="2" t="s">
        <v>49</v>
      </c>
      <c r="C17" s="2" t="s">
        <v>50</v>
      </c>
      <c r="D17" t="s">
        <v>14</v>
      </c>
      <c r="E17" t="s">
        <v>51</v>
      </c>
      <c r="G17" s="3"/>
      <c r="H17" s="3"/>
      <c r="I17" s="3"/>
      <c r="J17" t="str">
        <f t="shared" si="0"/>
        <v>roleString character varying,</v>
      </c>
    </row>
    <row r="18" spans="2:11" x14ac:dyDescent="0.35">
      <c r="B18" t="s">
        <v>5</v>
      </c>
      <c r="C18" t="s">
        <v>6</v>
      </c>
      <c r="D18" t="s">
        <v>10</v>
      </c>
      <c r="E18" t="s">
        <v>24</v>
      </c>
      <c r="J18" t="str">
        <f>CONCATENATE(C18," ",D18,");")</f>
        <v>actual boolean);</v>
      </c>
    </row>
    <row r="20" spans="2:11" x14ac:dyDescent="0.35">
      <c r="J20" t="str">
        <f>CONCATENATE("ALTER TABLE ONLY ",D9)</f>
        <v>ALTER TABLE ONLY UserData</v>
      </c>
    </row>
    <row r="21" spans="2:11" x14ac:dyDescent="0.35">
      <c r="J21" t="str">
        <f>CONCATENATE("ADD CONSTRAINT ",D9,"_pkey PRIMARY KEY (id);")</f>
        <v>ADD CONSTRAINT UserData_pkey PRIMARY KEY (id);</v>
      </c>
    </row>
    <row r="22" spans="2:11" x14ac:dyDescent="0.35">
      <c r="B22" t="s">
        <v>45</v>
      </c>
      <c r="C22" t="s">
        <v>41</v>
      </c>
    </row>
    <row r="23" spans="2:11" x14ac:dyDescent="0.35">
      <c r="C23" t="s">
        <v>42</v>
      </c>
    </row>
    <row r="24" spans="2:11" x14ac:dyDescent="0.35">
      <c r="B24" t="s">
        <v>44</v>
      </c>
      <c r="C24" t="s">
        <v>43</v>
      </c>
    </row>
    <row r="25" spans="2:11" x14ac:dyDescent="0.35">
      <c r="B25" t="s">
        <v>46</v>
      </c>
      <c r="C25" t="s">
        <v>55</v>
      </c>
    </row>
    <row r="26" spans="2:11" x14ac:dyDescent="0.35">
      <c r="B26" t="s">
        <v>47</v>
      </c>
      <c r="C26" t="s">
        <v>48</v>
      </c>
    </row>
    <row r="30" spans="2:11" x14ac:dyDescent="0.35">
      <c r="B30" t="s">
        <v>18</v>
      </c>
      <c r="C30" t="s">
        <v>16</v>
      </c>
      <c r="D30" t="s">
        <v>30</v>
      </c>
    </row>
    <row r="31" spans="2:11" x14ac:dyDescent="0.35">
      <c r="B31" s="1" t="s">
        <v>0</v>
      </c>
      <c r="C31" s="1" t="s">
        <v>13</v>
      </c>
      <c r="D31" s="1" t="s">
        <v>1</v>
      </c>
      <c r="E31" s="1" t="s">
        <v>15</v>
      </c>
      <c r="F31" s="1" t="s">
        <v>7</v>
      </c>
      <c r="H31" s="1" t="s">
        <v>8</v>
      </c>
      <c r="J31" t="str">
        <f>CONCATENATE("CREATE TABLE ",D30," (")</f>
        <v>CREATE TABLE UserRole (</v>
      </c>
    </row>
    <row r="32" spans="2:11" x14ac:dyDescent="0.35">
      <c r="B32" t="s">
        <v>9</v>
      </c>
      <c r="C32" t="s">
        <v>3</v>
      </c>
      <c r="D32" t="s">
        <v>12</v>
      </c>
      <c r="H32" t="s">
        <v>27</v>
      </c>
      <c r="J32" t="str">
        <f>CONCATENATE(C32," ",D32," NOT NULL,")</f>
        <v>id smallint NOT NULL,</v>
      </c>
      <c r="K32" t="str">
        <f t="shared" ref="K32:K33" si="1">CONCATENATE("INSERT INTO ",$D$30," (","id",", ","name",", ","actual",") ","VALUES (",ROW(H32)-ROW(H$31),", '",H32,"', ","true",");")</f>
        <v>INSERT INTO UserRole (id, name, actual) VALUES (1, 'администратор', true);</v>
      </c>
    </row>
    <row r="33" spans="2:11" x14ac:dyDescent="0.35">
      <c r="B33" t="s">
        <v>2</v>
      </c>
      <c r="C33" t="s">
        <v>4</v>
      </c>
      <c r="D33" t="s">
        <v>14</v>
      </c>
      <c r="H33" t="s">
        <v>53</v>
      </c>
      <c r="J33" t="str">
        <f>CONCATENATE(C33," ",D33,",")</f>
        <v>name character varying,</v>
      </c>
      <c r="K33" t="str">
        <f t="shared" si="1"/>
        <v>INSERT INTO UserRole (id, name, actual) VALUES (2, 'заполнение', true);</v>
      </c>
    </row>
    <row r="34" spans="2:11" x14ac:dyDescent="0.35">
      <c r="B34" t="s">
        <v>5</v>
      </c>
      <c r="C34" t="s">
        <v>6</v>
      </c>
      <c r="D34" t="s">
        <v>10</v>
      </c>
      <c r="H34" t="s">
        <v>54</v>
      </c>
      <c r="J34" t="str">
        <f>CONCATENATE(C34," ",D34,");")</f>
        <v>actual boolean);</v>
      </c>
      <c r="K34" t="str">
        <f>CONCATENATE("INSERT INTO ",$D$30," (","id",", ","name",", ","actual",") ","VALUES (",ROW(H34)-ROW(H$31),", '",H34,"', ","true",");")</f>
        <v>INSERT INTO UserRole (id, name, actual) VALUES (3, 'просмотр', true);</v>
      </c>
    </row>
    <row r="36" spans="2:11" x14ac:dyDescent="0.35">
      <c r="J36" t="str">
        <f>CONCATENATE("ALTER TABLE ONLY ",D30)</f>
        <v>ALTER TABLE ONLY UserRole</v>
      </c>
    </row>
    <row r="37" spans="2:11" x14ac:dyDescent="0.35">
      <c r="J37" t="str">
        <f>CONCATENATE("ADD CONSTRAINT ",D30,"_pkey PRIMARY KEY (id);")</f>
        <v>ADD CONSTRAINT UserRole_pkey PRIMARY KEY (id);</v>
      </c>
    </row>
    <row r="42" spans="2:11" x14ac:dyDescent="0.35">
      <c r="B42" t="s">
        <v>28</v>
      </c>
      <c r="C42" t="s">
        <v>37</v>
      </c>
      <c r="D42" t="s">
        <v>29</v>
      </c>
    </row>
    <row r="43" spans="2:11" x14ac:dyDescent="0.35">
      <c r="B43" s="1" t="s">
        <v>0</v>
      </c>
      <c r="C43" s="1" t="s">
        <v>13</v>
      </c>
      <c r="D43" s="1" t="s">
        <v>1</v>
      </c>
      <c r="E43" s="1" t="s">
        <v>15</v>
      </c>
      <c r="F43" s="1" t="s">
        <v>7</v>
      </c>
      <c r="H43" s="1" t="s">
        <v>8</v>
      </c>
      <c r="J43" t="str">
        <f>CONCATENATE("CREATE TABLE ",D42," (")</f>
        <v>CREATE TABLE Organisation (</v>
      </c>
    </row>
    <row r="44" spans="2:11" x14ac:dyDescent="0.35">
      <c r="B44" t="s">
        <v>9</v>
      </c>
      <c r="C44" t="s">
        <v>3</v>
      </c>
      <c r="D44" t="s">
        <v>11</v>
      </c>
      <c r="H44" t="s">
        <v>52</v>
      </c>
      <c r="J44" t="str">
        <f>CONCATENATE(C44," ",D44," NOT NULL,")</f>
        <v>id bigint NOT NULL,</v>
      </c>
    </row>
    <row r="45" spans="2:11" x14ac:dyDescent="0.35">
      <c r="B45" t="s">
        <v>2</v>
      </c>
      <c r="C45" t="s">
        <v>4</v>
      </c>
      <c r="D45" t="s">
        <v>14</v>
      </c>
      <c r="J45" t="str">
        <f>CONCATENATE(C45," ",D45,",")</f>
        <v>name character varying,</v>
      </c>
    </row>
    <row r="46" spans="2:11" x14ac:dyDescent="0.35">
      <c r="B46" t="s">
        <v>5</v>
      </c>
      <c r="C46" t="s">
        <v>6</v>
      </c>
      <c r="D46" t="s">
        <v>10</v>
      </c>
      <c r="J46" t="str">
        <f>CONCATENATE(C46," ",D46,",")</f>
        <v>actual boolean,</v>
      </c>
    </row>
    <row r="47" spans="2:11" x14ac:dyDescent="0.35">
      <c r="B47" s="4" t="s">
        <v>34</v>
      </c>
      <c r="C47" s="2" t="s">
        <v>35</v>
      </c>
      <c r="D47" s="2" t="s">
        <v>11</v>
      </c>
      <c r="E47" s="2"/>
      <c r="J47" t="str">
        <f>CONCATENATE(C47," ",D47,",")</f>
        <v>ogrn bigint,</v>
      </c>
    </row>
    <row r="48" spans="2:11" x14ac:dyDescent="0.35">
      <c r="B48" s="4" t="s">
        <v>32</v>
      </c>
      <c r="C48" t="s">
        <v>33</v>
      </c>
      <c r="D48" t="s">
        <v>14</v>
      </c>
      <c r="J48" t="str">
        <f>CONCATENATE(C48," ",D48,");")</f>
        <v>legalAddress character varying);</v>
      </c>
    </row>
    <row r="50" spans="10:10" x14ac:dyDescent="0.35">
      <c r="J50" t="str">
        <f>CONCATENATE("ALTER TABLE ONLY ",D42)</f>
        <v>ALTER TABLE ONLY Organisation</v>
      </c>
    </row>
    <row r="51" spans="10:10" x14ac:dyDescent="0.35">
      <c r="J51" t="str">
        <f>CONCATENATE("ADD CONSTRAINT ",D42,"_pkey PRIMARY KEY (id);")</f>
        <v>ADD CONSTRAINT Organisation_pkey PRIMARY KEY (id);</v>
      </c>
    </row>
  </sheetData>
  <conditionalFormatting sqref="J42:J51 J54:J1048576 J17:J28 J5:J7">
    <cfRule type="containsText" dxfId="14" priority="1026" operator="containsText" text="с">
      <formula>NOT(ISERROR(SEARCH("с",J5)))</formula>
    </cfRule>
  </conditionalFormatting>
  <conditionalFormatting sqref="J9:J15">
    <cfRule type="containsText" dxfId="13" priority="818" operator="containsText" text="с">
      <formula>NOT(ISERROR(SEARCH("с",J9)))</formula>
    </cfRule>
  </conditionalFormatting>
  <conditionalFormatting sqref="D1:D1048576">
    <cfRule type="cellIs" dxfId="12" priority="691" operator="equal">
      <formula>"double precision"</formula>
    </cfRule>
    <cfRule type="cellIs" dxfId="11" priority="692" operator="equal">
      <formula>"character varying"</formula>
    </cfRule>
    <cfRule type="cellIs" dxfId="10" priority="693" operator="equal">
      <formula>"timestamp"</formula>
    </cfRule>
    <cfRule type="cellIs" dxfId="9" priority="694" operator="equal">
      <formula>"date"</formula>
    </cfRule>
    <cfRule type="cellIs" dxfId="8" priority="695" operator="equal">
      <formula>"int"</formula>
    </cfRule>
    <cfRule type="cellIs" dxfId="7" priority="696" operator="equal">
      <formula>"smallint"</formula>
    </cfRule>
    <cfRule type="cellIs" dxfId="6" priority="697" operator="equal">
      <formula>"bigint"</formula>
    </cfRule>
    <cfRule type="cellIs" dxfId="5" priority="698" operator="equal">
      <formula>"boolean"</formula>
    </cfRule>
  </conditionalFormatting>
  <conditionalFormatting sqref="C1:C1048576">
    <cfRule type="cellIs" dxfId="4" priority="201" operator="equal">
      <formula>"справочник"</formula>
    </cfRule>
    <cfRule type="cellIs" dxfId="3" priority="202" operator="equal">
      <formula>"заполняемая"</formula>
    </cfRule>
  </conditionalFormatting>
  <conditionalFormatting sqref="J16">
    <cfRule type="containsText" dxfId="2" priority="15" operator="containsText" text="с">
      <formula>NOT(ISERROR(SEARCH("с",J16)))</formula>
    </cfRule>
  </conditionalFormatting>
  <conditionalFormatting sqref="J1:J3">
    <cfRule type="containsText" dxfId="1" priority="13" operator="containsText" text="с">
      <formula>NOT(ISERROR(SEARCH("с",J1)))</formula>
    </cfRule>
  </conditionalFormatting>
  <conditionalFormatting sqref="J4">
    <cfRule type="containsText" dxfId="0" priority="1" operator="containsText" text="с">
      <formula>NOT(ISERROR(SEARCH("с",J4)))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4"/>
    </sheetView>
  </sheetViews>
  <sheetFormatPr defaultRowHeight="14.5" x14ac:dyDescent="0.35"/>
  <cols>
    <col min="1" max="1" width="11.81640625" bestFit="1" customWidth="1"/>
    <col min="2" max="2" width="88.1796875" bestFit="1" customWidth="1"/>
  </cols>
  <sheetData>
    <row r="1" spans="1:2" x14ac:dyDescent="0.35">
      <c r="A1" s="1" t="s">
        <v>36</v>
      </c>
      <c r="B1" s="1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Подробное описание сущностей</vt:lpstr>
      <vt:lpstr>Проверки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2015-07-24T04:48:38Z</dcterms:modified>
</cp:coreProperties>
</file>