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tedlin/Dropbox/GitHub/Motion_Profiling/"/>
    </mc:Choice>
  </mc:AlternateContent>
  <bookViews>
    <workbookView xWindow="120" yWindow="460" windowWidth="24920" windowHeight="12580"/>
  </bookViews>
  <sheets>
    <sheet name="Sheet1" sheetId="1" r:id="rId1"/>
    <sheet name="Sheet2" sheetId="2" r:id="rId2"/>
    <sheet name="Sheet3" sheetId="3" r:id="rId3"/>
  </sheets>
  <definedNames>
    <definedName name="Dist">Sheet1!$B$2</definedName>
    <definedName name="Filter1">Sheet1!$B$7</definedName>
    <definedName name="Filter2">Sheet1!$B$8</definedName>
    <definedName name="itp">Sheet1!$B$5</definedName>
    <definedName name="N">Sheet1!$B$9</definedName>
    <definedName name="Time1">Sheet1!$B$3</definedName>
    <definedName name="Time2">Sheet1!$B$4</definedName>
    <definedName name="Time4">Sheet1!$B$6</definedName>
    <definedName name="Vprog">Sheet1!$B$1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E26" i="1"/>
  <c r="D24" i="1"/>
  <c r="E25" i="1"/>
  <c r="F26" i="1"/>
  <c r="D23" i="1"/>
  <c r="E24" i="1"/>
  <c r="F25" i="1"/>
  <c r="G26" i="1"/>
  <c r="B7" i="1"/>
  <c r="H26" i="1"/>
  <c r="I26" i="1"/>
  <c r="D22" i="1"/>
  <c r="E23" i="1"/>
  <c r="F24" i="1"/>
  <c r="G25" i="1"/>
  <c r="H25" i="1"/>
  <c r="I25" i="1"/>
  <c r="D21" i="1"/>
  <c r="E22" i="1"/>
  <c r="F23" i="1"/>
  <c r="G24" i="1"/>
  <c r="H24" i="1"/>
  <c r="I24" i="1"/>
  <c r="D20" i="1"/>
  <c r="E21" i="1"/>
  <c r="F22" i="1"/>
  <c r="G23" i="1"/>
  <c r="H23" i="1"/>
  <c r="I23" i="1"/>
  <c r="D19" i="1"/>
  <c r="E20" i="1"/>
  <c r="F21" i="1"/>
  <c r="G22" i="1"/>
  <c r="H22" i="1"/>
  <c r="D18" i="1"/>
  <c r="E19" i="1"/>
  <c r="F20" i="1"/>
  <c r="G21" i="1"/>
  <c r="H21" i="1"/>
  <c r="D17" i="1"/>
  <c r="E18" i="1"/>
  <c r="F19" i="1"/>
  <c r="G20" i="1"/>
  <c r="H20" i="1"/>
  <c r="D16" i="1"/>
  <c r="E17" i="1"/>
  <c r="F18" i="1"/>
  <c r="G19" i="1"/>
  <c r="H19" i="1"/>
  <c r="I19" i="1"/>
  <c r="D15" i="1"/>
  <c r="E16" i="1"/>
  <c r="F17" i="1"/>
  <c r="G18" i="1"/>
  <c r="H18" i="1"/>
  <c r="I18" i="1"/>
  <c r="D14" i="1"/>
  <c r="E15" i="1"/>
  <c r="F16" i="1"/>
  <c r="G17" i="1"/>
  <c r="H17" i="1"/>
  <c r="I17" i="1"/>
  <c r="D13" i="1"/>
  <c r="E14" i="1"/>
  <c r="F15" i="1"/>
  <c r="G16" i="1"/>
  <c r="H16" i="1"/>
  <c r="I16" i="1"/>
  <c r="E13" i="1"/>
  <c r="F14" i="1"/>
  <c r="G15" i="1"/>
  <c r="H15" i="1"/>
  <c r="I15" i="1"/>
  <c r="F13" i="1"/>
  <c r="G14" i="1"/>
  <c r="H14" i="1"/>
  <c r="G13" i="1"/>
  <c r="H13" i="1"/>
  <c r="H12" i="1"/>
  <c r="I22" i="1"/>
  <c r="I20" i="1"/>
  <c r="I14" i="1"/>
  <c r="I21" i="1"/>
  <c r="J13" i="1"/>
  <c r="I13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K13" i="1"/>
  <c r="K12" i="1"/>
  <c r="J21" i="1"/>
  <c r="K21" i="1"/>
  <c r="J24" i="1"/>
  <c r="J18" i="1"/>
  <c r="J17" i="1"/>
  <c r="J16" i="1"/>
  <c r="J15" i="1"/>
  <c r="J14" i="1"/>
  <c r="J20" i="1"/>
  <c r="J22" i="1"/>
  <c r="J23" i="1"/>
  <c r="B8" i="1"/>
  <c r="B6" i="1"/>
  <c r="B9" i="1"/>
  <c r="M13" i="1"/>
  <c r="L12" i="1"/>
  <c r="L13" i="1"/>
  <c r="K20" i="1"/>
  <c r="K14" i="1"/>
  <c r="J25" i="1"/>
  <c r="K23" i="1"/>
  <c r="K15" i="1"/>
  <c r="M15" i="1"/>
  <c r="M21" i="1"/>
  <c r="M14" i="1"/>
  <c r="L14" i="1"/>
  <c r="K22" i="1"/>
  <c r="M22" i="1"/>
  <c r="K24" i="1"/>
  <c r="M24" i="1"/>
  <c r="L15" i="1"/>
  <c r="K16" i="1"/>
  <c r="M16" i="1"/>
  <c r="M23" i="1"/>
  <c r="K25" i="1"/>
  <c r="M25" i="1"/>
  <c r="K17" i="1"/>
  <c r="M17" i="1"/>
  <c r="L16" i="1"/>
  <c r="J26" i="1"/>
  <c r="K26" i="1"/>
  <c r="M26" i="1"/>
  <c r="L17" i="1"/>
  <c r="J19" i="1"/>
  <c r="K19" i="1"/>
  <c r="K18" i="1"/>
  <c r="M18" i="1"/>
  <c r="M19" i="1"/>
  <c r="M20" i="1"/>
  <c r="L18" i="1"/>
  <c r="L19" i="1"/>
  <c r="L20" i="1"/>
  <c r="L21" i="1"/>
  <c r="L22" i="1"/>
  <c r="L23" i="1"/>
  <c r="L24" i="1"/>
  <c r="L25" i="1"/>
  <c r="L26" i="1"/>
</calcChain>
</file>

<file path=xl/sharedStrings.xml><?xml version="1.0" encoding="utf-8"?>
<sst xmlns="http://schemas.openxmlformats.org/spreadsheetml/2006/main" count="26" uniqueCount="22">
  <si>
    <t>Vprog</t>
  </si>
  <si>
    <t>Dist</t>
  </si>
  <si>
    <t>T1</t>
  </si>
  <si>
    <t>T2</t>
  </si>
  <si>
    <t>itp</t>
  </si>
  <si>
    <t>T4</t>
  </si>
  <si>
    <t>FL1</t>
  </si>
  <si>
    <t>FL2</t>
  </si>
  <si>
    <t>N</t>
  </si>
  <si>
    <t>ft/sec</t>
  </si>
  <si>
    <t>ms</t>
  </si>
  <si>
    <t>ft</t>
  </si>
  <si>
    <t>Step</t>
  </si>
  <si>
    <t>Time</t>
  </si>
  <si>
    <t>Input</t>
  </si>
  <si>
    <t>Filter 1</t>
  </si>
  <si>
    <t>Filter 2</t>
  </si>
  <si>
    <t>Output</t>
  </si>
  <si>
    <t>Vel</t>
  </si>
  <si>
    <t>Pos</t>
  </si>
  <si>
    <t>Ouput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</si>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</sst>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yVal>
            <c:numRef>
              <c:f>Sheet1!$B$12:$B$26</c:f>
              <c:numCache>
                <c:formatCode>General</c:formatCode>
                <c:ptCount val="1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Vel</c:v>
                </c:pt>
              </c:strCache>
            </c:strRef>
          </c:tx>
          <c:marker>
            <c:symbol val="none"/>
          </c:marker>
          <c:yVal>
            <c:numRef>
              <c:f>Sheet1!$K$11:$K$26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2.142857142857143</c:v>
                </c:pt>
                <c:pt idx="3">
                  <c:v>4.642857142857143</c:v>
                </c:pt>
                <c:pt idx="4">
                  <c:v>7.142857142857143</c:v>
                </c:pt>
                <c:pt idx="5">
                  <c:v>9.642857142857142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7.857142857142857</c:v>
                </c:pt>
                <c:pt idx="11">
                  <c:v>5.357142857142857</c:v>
                </c:pt>
                <c:pt idx="12">
                  <c:v>2.857142857142857</c:v>
                </c:pt>
                <c:pt idx="13">
                  <c:v>0.357142857142857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Pos</c:v>
                </c:pt>
              </c:strCache>
            </c:strRef>
          </c:tx>
          <c:marker>
            <c:symbol val="none"/>
          </c:marker>
          <c:yVal>
            <c:numRef>
              <c:f>Sheet1!$L$11:$L$26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0.0535714285714286</c:v>
                </c:pt>
                <c:pt idx="3">
                  <c:v>0.223214285714286</c:v>
                </c:pt>
                <c:pt idx="4">
                  <c:v>0.517857142857143</c:v>
                </c:pt>
                <c:pt idx="5">
                  <c:v>0.9375</c:v>
                </c:pt>
                <c:pt idx="6">
                  <c:v>1.428571428571429</c:v>
                </c:pt>
                <c:pt idx="7">
                  <c:v>1.928571428571429</c:v>
                </c:pt>
                <c:pt idx="8">
                  <c:v>2.428571428571429</c:v>
                </c:pt>
                <c:pt idx="9">
                  <c:v>2.928571428571429</c:v>
                </c:pt>
                <c:pt idx="10">
                  <c:v>3.375</c:v>
                </c:pt>
                <c:pt idx="11">
                  <c:v>3.705357142857143</c:v>
                </c:pt>
                <c:pt idx="12">
                  <c:v>3.910714285714286</c:v>
                </c:pt>
                <c:pt idx="13">
                  <c:v>3.991071428571429</c:v>
                </c:pt>
                <c:pt idx="14">
                  <c:v>4.0</c:v>
                </c:pt>
                <c:pt idx="15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yVal>
            <c:numRef>
              <c:f>Sheet1!$M$11:$M$26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42.85714285714285</c:v>
                </c:pt>
                <c:pt idx="3">
                  <c:v>50.00000000000001</c:v>
                </c:pt>
                <c:pt idx="4">
                  <c:v>50.0</c:v>
                </c:pt>
                <c:pt idx="5">
                  <c:v>49.99999999999997</c:v>
                </c:pt>
                <c:pt idx="6">
                  <c:v>7.142857142857153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-42.85714285714286</c:v>
                </c:pt>
                <c:pt idx="11">
                  <c:v>-50.0</c:v>
                </c:pt>
                <c:pt idx="12">
                  <c:v>-50.0</c:v>
                </c:pt>
                <c:pt idx="13">
                  <c:v>-49.99999999999998</c:v>
                </c:pt>
                <c:pt idx="14">
                  <c:v>-7.142857142857141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41600"/>
        <c:axId val="-2124604880"/>
      </c:scatterChart>
      <c:valAx>
        <c:axId val="-21246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04880"/>
        <c:crosses val="autoZero"/>
        <c:crossBetween val="midCat"/>
      </c:valAx>
      <c:valAx>
        <c:axId val="-212460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6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276224</xdr:colOff>
      <xdr:row>13</xdr:row>
      <xdr:rowOff>147637</xdr:rowOff>
    </xdr:from>
    <xdr:to>
      <xdr:col>24</xdr:col>
      <xdr:colOff>342899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C30" sqref="C30"/>
    </sheetView>
  </sheetViews>
  <sheetFormatPr baseColWidth="10" defaultColWidth="8.83203125" defaultRowHeight="15" x14ac:dyDescent="0.2"/>
  <cols>
    <col min="4" max="4" width="4.5" customWidth="1"/>
    <col min="5" max="5" width="4.1640625" customWidth="1"/>
    <col min="6" max="6" width="4" customWidth="1"/>
    <col min="7" max="7" width="4.5" customWidth="1"/>
    <col min="8" max="8" width="6.6640625" customWidth="1"/>
    <col min="9" max="9" width="5" bestFit="1" customWidth="1"/>
    <col min="10" max="10" width="4.33203125" customWidth="1"/>
  </cols>
  <sheetData>
    <row r="1" spans="1:13" x14ac:dyDescent="0.2">
      <c r="A1" t="s">
        <v>0</v>
      </c>
      <c r="B1" s="1">
        <v>10</v>
      </c>
      <c r="C1" t="s">
        <v>9</v>
      </c>
    </row>
    <row r="2" spans="1:13" x14ac:dyDescent="0.2">
      <c r="A2" t="s">
        <v>1</v>
      </c>
      <c r="B2" s="1">
        <v>4</v>
      </c>
      <c r="C2" t="s">
        <v>11</v>
      </c>
    </row>
    <row r="3" spans="1:13" x14ac:dyDescent="0.2">
      <c r="A3" t="s">
        <v>2</v>
      </c>
      <c r="B3" s="1">
        <v>200</v>
      </c>
      <c r="C3" t="s">
        <v>10</v>
      </c>
    </row>
    <row r="4" spans="1:13" x14ac:dyDescent="0.2">
      <c r="A4" t="s">
        <v>3</v>
      </c>
      <c r="B4" s="1">
        <v>100</v>
      </c>
      <c r="C4" t="s">
        <v>10</v>
      </c>
    </row>
    <row r="5" spans="1:13" x14ac:dyDescent="0.2">
      <c r="A5" t="s">
        <v>4</v>
      </c>
      <c r="B5" s="1">
        <v>50</v>
      </c>
      <c r="C5" t="s">
        <v>10</v>
      </c>
    </row>
    <row r="6" spans="1:13" x14ac:dyDescent="0.2">
      <c r="A6" t="s">
        <v>5</v>
      </c>
      <c r="B6">
        <f>Dist/Vprog*1000</f>
        <v>400</v>
      </c>
      <c r="C6" t="s">
        <v>10</v>
      </c>
    </row>
    <row r="7" spans="1:13" x14ac:dyDescent="0.2">
      <c r="A7" t="s">
        <v>6</v>
      </c>
      <c r="B7">
        <f>ROUNDUP(Time1/itp,0)</f>
        <v>4</v>
      </c>
    </row>
    <row r="8" spans="1:13" x14ac:dyDescent="0.2">
      <c r="A8" t="s">
        <v>7</v>
      </c>
      <c r="B8">
        <f>ROUNDUP(Time2/itp,0)</f>
        <v>2</v>
      </c>
    </row>
    <row r="9" spans="1:13" x14ac:dyDescent="0.2">
      <c r="A9" t="s">
        <v>8</v>
      </c>
      <c r="B9">
        <f>Time4/itp</f>
        <v>8</v>
      </c>
    </row>
    <row r="10" spans="1:13" x14ac:dyDescent="0.2">
      <c r="K10" s="9" t="s">
        <v>18</v>
      </c>
      <c r="L10" s="7" t="s">
        <v>19</v>
      </c>
      <c r="M10" s="7" t="s">
        <v>21</v>
      </c>
    </row>
    <row r="11" spans="1:13" x14ac:dyDescent="0.2">
      <c r="A11" s="3" t="s">
        <v>12</v>
      </c>
      <c r="B11" s="3" t="s">
        <v>13</v>
      </c>
      <c r="C11" s="3" t="s">
        <v>14</v>
      </c>
      <c r="D11" s="11" t="s">
        <v>15</v>
      </c>
      <c r="E11" s="11"/>
      <c r="F11" s="11"/>
      <c r="G11" s="11"/>
      <c r="H11" s="2"/>
      <c r="I11" s="11" t="s">
        <v>16</v>
      </c>
      <c r="J11" s="12"/>
      <c r="K11" s="6" t="s">
        <v>17</v>
      </c>
      <c r="L11" s="10" t="s">
        <v>20</v>
      </c>
      <c r="M11" s="10" t="s">
        <v>20</v>
      </c>
    </row>
    <row r="12" spans="1:13" x14ac:dyDescent="0.2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ref="H12:H26" si="0">SUM(D12:G12)/Filter1</f>
        <v>0</v>
      </c>
      <c r="I12" s="3">
        <v>0</v>
      </c>
      <c r="J12" s="3">
        <v>0</v>
      </c>
      <c r="K12" s="6">
        <f t="shared" ref="K12:K26" si="1">SUM(D12:J12)/COUNT(D12:J12)*Vprog</f>
        <v>0</v>
      </c>
      <c r="L12" s="8">
        <f>K12+B12</f>
        <v>0</v>
      </c>
      <c r="M12" s="4">
        <v>0</v>
      </c>
    </row>
    <row r="13" spans="1:13" x14ac:dyDescent="0.2">
      <c r="A13" s="3">
        <v>2</v>
      </c>
      <c r="B13" s="3">
        <f t="shared" ref="B13:B26" si="2">(A13-1)*itp/1000</f>
        <v>0.05</v>
      </c>
      <c r="C13" s="3">
        <v>1</v>
      </c>
      <c r="D13" s="3">
        <f>C13</f>
        <v>1</v>
      </c>
      <c r="E13" s="3">
        <f>D12</f>
        <v>0</v>
      </c>
      <c r="F13" s="3">
        <f>E12</f>
        <v>0</v>
      </c>
      <c r="G13" s="3">
        <f>F12</f>
        <v>0</v>
      </c>
      <c r="H13" s="3">
        <f t="shared" si="0"/>
        <v>0.25</v>
      </c>
      <c r="I13" s="3">
        <f>H13</f>
        <v>0.25</v>
      </c>
      <c r="J13" s="3">
        <f>I12</f>
        <v>0</v>
      </c>
      <c r="K13" s="5">
        <f t="shared" si="1"/>
        <v>2.1428571428571428</v>
      </c>
      <c r="L13" s="4">
        <f t="shared" ref="L13:L26" si="3">(K13+K12)/2*itp/1000+L12</f>
        <v>5.3571428571428568E-2</v>
      </c>
      <c r="M13" s="3">
        <f t="shared" ref="M13:M26" si="4">(K13-K12)/(itp/1000)</f>
        <v>42.857142857142854</v>
      </c>
    </row>
    <row r="14" spans="1:13" x14ac:dyDescent="0.2">
      <c r="A14" s="3">
        <v>3</v>
      </c>
      <c r="B14" s="3">
        <f t="shared" si="2"/>
        <v>0.1</v>
      </c>
      <c r="C14" s="3">
        <v>1</v>
      </c>
      <c r="D14" s="3">
        <f t="shared" ref="D14:D26" si="5">C14</f>
        <v>1</v>
      </c>
      <c r="E14" s="3">
        <f t="shared" ref="E14:J26" si="6">D13</f>
        <v>1</v>
      </c>
      <c r="F14" s="3">
        <f t="shared" si="6"/>
        <v>0</v>
      </c>
      <c r="G14" s="3">
        <f t="shared" si="6"/>
        <v>0</v>
      </c>
      <c r="H14" s="3">
        <f t="shared" si="0"/>
        <v>0.5</v>
      </c>
      <c r="I14" s="3">
        <f t="shared" ref="I14:I26" si="7">H14</f>
        <v>0.5</v>
      </c>
      <c r="J14" s="3">
        <f t="shared" si="6"/>
        <v>0.25</v>
      </c>
      <c r="K14" s="5">
        <f t="shared" si="1"/>
        <v>4.6428571428571432</v>
      </c>
      <c r="L14" s="4">
        <f t="shared" si="3"/>
        <v>0.22321428571428575</v>
      </c>
      <c r="M14" s="3">
        <f t="shared" si="4"/>
        <v>50.000000000000007</v>
      </c>
    </row>
    <row r="15" spans="1:13" x14ac:dyDescent="0.2">
      <c r="A15" s="3">
        <v>4</v>
      </c>
      <c r="B15" s="3">
        <f t="shared" si="2"/>
        <v>0.15</v>
      </c>
      <c r="C15" s="3">
        <v>1</v>
      </c>
      <c r="D15" s="3">
        <f t="shared" si="5"/>
        <v>1</v>
      </c>
      <c r="E15" s="3">
        <f t="shared" si="6"/>
        <v>1</v>
      </c>
      <c r="F15" s="3">
        <f t="shared" si="6"/>
        <v>1</v>
      </c>
      <c r="G15" s="3">
        <f t="shared" si="6"/>
        <v>0</v>
      </c>
      <c r="H15" s="3">
        <f t="shared" si="0"/>
        <v>0.75</v>
      </c>
      <c r="I15" s="3">
        <f t="shared" si="7"/>
        <v>0.75</v>
      </c>
      <c r="J15" s="3">
        <f t="shared" si="6"/>
        <v>0.5</v>
      </c>
      <c r="K15" s="5">
        <f t="shared" si="1"/>
        <v>7.1428571428571432</v>
      </c>
      <c r="L15" s="4">
        <f t="shared" si="3"/>
        <v>0.5178571428571429</v>
      </c>
      <c r="M15" s="3">
        <f t="shared" si="4"/>
        <v>50</v>
      </c>
    </row>
    <row r="16" spans="1:13" x14ac:dyDescent="0.2">
      <c r="A16" s="3">
        <v>5</v>
      </c>
      <c r="B16" s="3">
        <f t="shared" si="2"/>
        <v>0.2</v>
      </c>
      <c r="C16" s="3">
        <v>1</v>
      </c>
      <c r="D16" s="3">
        <f t="shared" si="5"/>
        <v>1</v>
      </c>
      <c r="E16" s="3">
        <f t="shared" si="6"/>
        <v>1</v>
      </c>
      <c r="F16" s="3">
        <f t="shared" si="6"/>
        <v>1</v>
      </c>
      <c r="G16" s="3">
        <f t="shared" si="6"/>
        <v>1</v>
      </c>
      <c r="H16" s="3">
        <f t="shared" si="0"/>
        <v>1</v>
      </c>
      <c r="I16" s="3">
        <f t="shared" si="7"/>
        <v>1</v>
      </c>
      <c r="J16" s="3">
        <f t="shared" si="6"/>
        <v>0.75</v>
      </c>
      <c r="K16" s="5">
        <f t="shared" si="1"/>
        <v>9.6428571428571423</v>
      </c>
      <c r="L16" s="4">
        <f t="shared" si="3"/>
        <v>0.9375</v>
      </c>
      <c r="M16" s="3">
        <f t="shared" si="4"/>
        <v>49.999999999999979</v>
      </c>
    </row>
    <row r="17" spans="1:13" x14ac:dyDescent="0.2">
      <c r="A17" s="3">
        <v>6</v>
      </c>
      <c r="B17" s="3">
        <f t="shared" si="2"/>
        <v>0.25</v>
      </c>
      <c r="C17" s="3">
        <v>1</v>
      </c>
      <c r="D17" s="3">
        <f t="shared" si="5"/>
        <v>1</v>
      </c>
      <c r="E17" s="3">
        <f t="shared" si="6"/>
        <v>1</v>
      </c>
      <c r="F17" s="3">
        <f t="shared" si="6"/>
        <v>1</v>
      </c>
      <c r="G17" s="3">
        <f t="shared" si="6"/>
        <v>1</v>
      </c>
      <c r="H17" s="3">
        <f t="shared" si="0"/>
        <v>1</v>
      </c>
      <c r="I17" s="3">
        <f t="shared" si="7"/>
        <v>1</v>
      </c>
      <c r="J17" s="3">
        <f t="shared" si="6"/>
        <v>1</v>
      </c>
      <c r="K17" s="5">
        <f t="shared" si="1"/>
        <v>10</v>
      </c>
      <c r="L17" s="4">
        <f t="shared" si="3"/>
        <v>1.4285714285714286</v>
      </c>
      <c r="M17" s="3">
        <f t="shared" si="4"/>
        <v>7.142857142857153</v>
      </c>
    </row>
    <row r="18" spans="1:13" x14ac:dyDescent="0.2">
      <c r="A18" s="3">
        <v>7</v>
      </c>
      <c r="B18" s="3">
        <f t="shared" si="2"/>
        <v>0.3</v>
      </c>
      <c r="C18" s="3">
        <v>1</v>
      </c>
      <c r="D18" s="3">
        <f t="shared" si="5"/>
        <v>1</v>
      </c>
      <c r="E18" s="3">
        <f t="shared" si="6"/>
        <v>1</v>
      </c>
      <c r="F18" s="3">
        <f t="shared" si="6"/>
        <v>1</v>
      </c>
      <c r="G18" s="3">
        <f t="shared" si="6"/>
        <v>1</v>
      </c>
      <c r="H18" s="3">
        <f t="shared" si="0"/>
        <v>1</v>
      </c>
      <c r="I18" s="3">
        <f t="shared" si="7"/>
        <v>1</v>
      </c>
      <c r="J18" s="3">
        <f t="shared" si="6"/>
        <v>1</v>
      </c>
      <c r="K18" s="5">
        <f t="shared" si="1"/>
        <v>10</v>
      </c>
      <c r="L18" s="4">
        <f t="shared" si="3"/>
        <v>1.9285714285714286</v>
      </c>
      <c r="M18" s="3">
        <f t="shared" si="4"/>
        <v>0</v>
      </c>
    </row>
    <row r="19" spans="1:13" x14ac:dyDescent="0.2">
      <c r="A19" s="3">
        <v>8</v>
      </c>
      <c r="B19" s="3">
        <f t="shared" si="2"/>
        <v>0.35</v>
      </c>
      <c r="C19" s="3">
        <v>1</v>
      </c>
      <c r="D19" s="3">
        <f t="shared" si="5"/>
        <v>1</v>
      </c>
      <c r="E19" s="3">
        <f t="shared" si="6"/>
        <v>1</v>
      </c>
      <c r="F19" s="3">
        <f t="shared" si="6"/>
        <v>1</v>
      </c>
      <c r="G19" s="3">
        <f t="shared" si="6"/>
        <v>1</v>
      </c>
      <c r="H19" s="3">
        <f t="shared" si="0"/>
        <v>1</v>
      </c>
      <c r="I19" s="3">
        <f t="shared" si="7"/>
        <v>1</v>
      </c>
      <c r="J19" s="3">
        <f t="shared" si="6"/>
        <v>1</v>
      </c>
      <c r="K19" s="5">
        <f t="shared" si="1"/>
        <v>10</v>
      </c>
      <c r="L19" s="4">
        <f t="shared" si="3"/>
        <v>2.4285714285714288</v>
      </c>
      <c r="M19" s="3">
        <f t="shared" si="4"/>
        <v>0</v>
      </c>
    </row>
    <row r="20" spans="1:13" x14ac:dyDescent="0.2">
      <c r="A20" s="3">
        <v>9</v>
      </c>
      <c r="B20" s="3">
        <f t="shared" si="2"/>
        <v>0.4</v>
      </c>
      <c r="C20" s="3">
        <v>1</v>
      </c>
      <c r="D20" s="3">
        <f t="shared" si="5"/>
        <v>1</v>
      </c>
      <c r="E20" s="3">
        <f t="shared" si="6"/>
        <v>1</v>
      </c>
      <c r="F20" s="3">
        <f t="shared" si="6"/>
        <v>1</v>
      </c>
      <c r="G20" s="3">
        <f t="shared" si="6"/>
        <v>1</v>
      </c>
      <c r="H20" s="3">
        <f t="shared" si="0"/>
        <v>1</v>
      </c>
      <c r="I20" s="3">
        <f t="shared" si="7"/>
        <v>1</v>
      </c>
      <c r="J20" s="3">
        <f t="shared" si="6"/>
        <v>1</v>
      </c>
      <c r="K20" s="5">
        <f t="shared" si="1"/>
        <v>10</v>
      </c>
      <c r="L20" s="4">
        <f t="shared" si="3"/>
        <v>2.9285714285714288</v>
      </c>
      <c r="M20" s="3">
        <f t="shared" si="4"/>
        <v>0</v>
      </c>
    </row>
    <row r="21" spans="1:13" x14ac:dyDescent="0.2">
      <c r="A21" s="4">
        <v>10</v>
      </c>
      <c r="B21" s="3">
        <f t="shared" si="2"/>
        <v>0.45</v>
      </c>
      <c r="C21" s="4">
        <v>0</v>
      </c>
      <c r="D21" s="4">
        <f t="shared" si="5"/>
        <v>0</v>
      </c>
      <c r="E21" s="3">
        <f t="shared" si="6"/>
        <v>1</v>
      </c>
      <c r="F21" s="3">
        <f t="shared" si="6"/>
        <v>1</v>
      </c>
      <c r="G21" s="3">
        <f t="shared" si="6"/>
        <v>1</v>
      </c>
      <c r="H21" s="3">
        <f t="shared" si="0"/>
        <v>0.75</v>
      </c>
      <c r="I21" s="3">
        <f t="shared" si="7"/>
        <v>0.75</v>
      </c>
      <c r="J21" s="3">
        <f t="shared" si="6"/>
        <v>1</v>
      </c>
      <c r="K21" s="5">
        <f t="shared" si="1"/>
        <v>7.8571428571428568</v>
      </c>
      <c r="L21" s="4">
        <f t="shared" si="3"/>
        <v>3.3750000000000004</v>
      </c>
      <c r="M21" s="3">
        <f t="shared" si="4"/>
        <v>-42.857142857142861</v>
      </c>
    </row>
    <row r="22" spans="1:13" x14ac:dyDescent="0.2">
      <c r="A22" s="4">
        <v>11</v>
      </c>
      <c r="B22" s="3">
        <f t="shared" si="2"/>
        <v>0.5</v>
      </c>
      <c r="C22" s="4">
        <v>0</v>
      </c>
      <c r="D22" s="4">
        <f t="shared" si="5"/>
        <v>0</v>
      </c>
      <c r="E22" s="3">
        <f t="shared" si="6"/>
        <v>0</v>
      </c>
      <c r="F22" s="3">
        <f t="shared" si="6"/>
        <v>1</v>
      </c>
      <c r="G22" s="3">
        <f t="shared" si="6"/>
        <v>1</v>
      </c>
      <c r="H22" s="3">
        <f t="shared" si="0"/>
        <v>0.5</v>
      </c>
      <c r="I22" s="3">
        <f t="shared" si="7"/>
        <v>0.5</v>
      </c>
      <c r="J22" s="3">
        <f t="shared" si="6"/>
        <v>0.75</v>
      </c>
      <c r="K22" s="5">
        <f t="shared" si="1"/>
        <v>5.3571428571428568</v>
      </c>
      <c r="L22" s="4">
        <f t="shared" si="3"/>
        <v>3.7053571428571432</v>
      </c>
      <c r="M22" s="3">
        <f t="shared" si="4"/>
        <v>-50</v>
      </c>
    </row>
    <row r="23" spans="1:13" x14ac:dyDescent="0.2">
      <c r="A23" s="4">
        <v>12</v>
      </c>
      <c r="B23" s="3">
        <f t="shared" si="2"/>
        <v>0.55000000000000004</v>
      </c>
      <c r="C23" s="4">
        <v>0</v>
      </c>
      <c r="D23" s="4">
        <f t="shared" si="5"/>
        <v>0</v>
      </c>
      <c r="E23" s="3">
        <f t="shared" si="6"/>
        <v>0</v>
      </c>
      <c r="F23" s="3">
        <f t="shared" si="6"/>
        <v>0</v>
      </c>
      <c r="G23" s="3">
        <f t="shared" si="6"/>
        <v>1</v>
      </c>
      <c r="H23" s="3">
        <f t="shared" si="0"/>
        <v>0.25</v>
      </c>
      <c r="I23" s="3">
        <f t="shared" si="7"/>
        <v>0.25</v>
      </c>
      <c r="J23" s="3">
        <f t="shared" si="6"/>
        <v>0.5</v>
      </c>
      <c r="K23" s="5">
        <f t="shared" si="1"/>
        <v>2.8571428571428568</v>
      </c>
      <c r="L23" s="4">
        <f t="shared" si="3"/>
        <v>3.910714285714286</v>
      </c>
      <c r="M23" s="3">
        <f t="shared" si="4"/>
        <v>-50</v>
      </c>
    </row>
    <row r="24" spans="1:13" x14ac:dyDescent="0.2">
      <c r="A24" s="4">
        <v>13</v>
      </c>
      <c r="B24" s="3">
        <f t="shared" si="2"/>
        <v>0.6</v>
      </c>
      <c r="C24" s="4">
        <v>0</v>
      </c>
      <c r="D24" s="4">
        <f t="shared" si="5"/>
        <v>0</v>
      </c>
      <c r="E24" s="3">
        <f t="shared" si="6"/>
        <v>0</v>
      </c>
      <c r="F24" s="3">
        <f t="shared" si="6"/>
        <v>0</v>
      </c>
      <c r="G24" s="3">
        <f t="shared" si="6"/>
        <v>0</v>
      </c>
      <c r="H24" s="3">
        <f t="shared" si="0"/>
        <v>0</v>
      </c>
      <c r="I24" s="3">
        <f t="shared" si="7"/>
        <v>0</v>
      </c>
      <c r="J24" s="3">
        <f t="shared" si="6"/>
        <v>0.25</v>
      </c>
      <c r="K24" s="5">
        <f t="shared" si="1"/>
        <v>0.3571428571428571</v>
      </c>
      <c r="L24" s="4">
        <f t="shared" si="3"/>
        <v>3.9910714285714288</v>
      </c>
      <c r="M24" s="3">
        <f t="shared" si="4"/>
        <v>-49.999999999999986</v>
      </c>
    </row>
    <row r="25" spans="1:13" x14ac:dyDescent="0.2">
      <c r="A25" s="4">
        <v>14</v>
      </c>
      <c r="B25" s="3">
        <f t="shared" si="2"/>
        <v>0.65</v>
      </c>
      <c r="C25" s="4">
        <v>0</v>
      </c>
      <c r="D25" s="4">
        <f t="shared" si="5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  <c r="H25" s="3">
        <f t="shared" si="0"/>
        <v>0</v>
      </c>
      <c r="I25" s="3">
        <f t="shared" si="7"/>
        <v>0</v>
      </c>
      <c r="J25" s="3">
        <f t="shared" si="6"/>
        <v>0</v>
      </c>
      <c r="K25" s="5">
        <f t="shared" si="1"/>
        <v>0</v>
      </c>
      <c r="L25" s="4">
        <f t="shared" si="3"/>
        <v>4</v>
      </c>
      <c r="M25" s="3">
        <f t="shared" si="4"/>
        <v>-7.1428571428571415</v>
      </c>
    </row>
    <row r="26" spans="1:13" x14ac:dyDescent="0.2">
      <c r="A26" s="4">
        <v>15</v>
      </c>
      <c r="B26" s="3">
        <f t="shared" si="2"/>
        <v>0.7</v>
      </c>
      <c r="C26" s="4">
        <v>0</v>
      </c>
      <c r="D26" s="4">
        <f t="shared" si="5"/>
        <v>0</v>
      </c>
      <c r="E26" s="3">
        <f t="shared" si="6"/>
        <v>0</v>
      </c>
      <c r="F26" s="3">
        <f t="shared" si="6"/>
        <v>0</v>
      </c>
      <c r="G26" s="3">
        <f t="shared" si="6"/>
        <v>0</v>
      </c>
      <c r="H26" s="3">
        <f t="shared" si="0"/>
        <v>0</v>
      </c>
      <c r="I26" s="3">
        <f t="shared" si="7"/>
        <v>0</v>
      </c>
      <c r="J26" s="3">
        <f t="shared" si="6"/>
        <v>0</v>
      </c>
      <c r="K26" s="5">
        <f t="shared" si="1"/>
        <v>0</v>
      </c>
      <c r="L26" s="4">
        <f t="shared" si="3"/>
        <v>4</v>
      </c>
      <c r="M26" s="3">
        <f t="shared" si="4"/>
        <v>0</v>
      </c>
    </row>
  </sheetData>
  <mergeCells count="2">
    <mergeCell ref="D11:G11"/>
    <mergeCell ref="I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Copioli</dc:creator>
  <cp:lastModifiedBy>Microsoft Office User</cp:lastModifiedBy>
  <dcterms:created xsi:type="dcterms:W3CDTF">2012-12-22T02:09:39Z</dcterms:created>
  <dcterms:modified xsi:type="dcterms:W3CDTF">2016-02-14T23:45:50Z</dcterms:modified>
</cp:coreProperties>
</file>