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1" i="1"/>
  <c r="F12" i="1"/>
  <c r="F13" i="1"/>
  <c r="F14" i="1"/>
  <c r="F15" i="1"/>
  <c r="F16" i="1"/>
  <c r="G16" i="1" s="1"/>
  <c r="H16" i="1" s="1"/>
  <c r="I16" i="1" s="1"/>
  <c r="F17" i="1"/>
  <c r="F18" i="1"/>
  <c r="F19" i="1"/>
  <c r="G19" i="1" s="1"/>
  <c r="H19" i="1" s="1"/>
  <c r="I19" i="1" s="1"/>
  <c r="F20" i="1"/>
  <c r="F21" i="1"/>
  <c r="F22" i="1"/>
  <c r="F23" i="1"/>
  <c r="F24" i="1"/>
  <c r="G24" i="1" s="1"/>
  <c r="H24" i="1" s="1"/>
  <c r="I24" i="1" s="1"/>
  <c r="F25" i="1"/>
  <c r="F26" i="1"/>
  <c r="F27" i="1"/>
  <c r="F28" i="1"/>
  <c r="F29" i="1"/>
  <c r="F30" i="1"/>
  <c r="F31" i="1"/>
  <c r="F32" i="1"/>
  <c r="F33" i="1"/>
  <c r="F34" i="1"/>
  <c r="F35" i="1"/>
  <c r="G35" i="1" s="1"/>
  <c r="H35" i="1" s="1"/>
  <c r="I35" i="1" s="1"/>
  <c r="F36" i="1"/>
  <c r="F37" i="1"/>
  <c r="F38" i="1"/>
  <c r="F39" i="1"/>
  <c r="F40" i="1"/>
  <c r="G40" i="1" s="1"/>
  <c r="H40" i="1" s="1"/>
  <c r="I40" i="1" s="1"/>
  <c r="F41" i="1"/>
  <c r="F42" i="1"/>
  <c r="F43" i="1"/>
  <c r="G43" i="1" s="1"/>
  <c r="H43" i="1" s="1"/>
  <c r="I43" i="1" s="1"/>
  <c r="F11" i="1"/>
  <c r="G11" i="1" s="1"/>
  <c r="H11" i="1" s="1"/>
  <c r="I11" i="1" s="1"/>
  <c r="G27" i="1"/>
  <c r="H27" i="1" s="1"/>
  <c r="I27" i="1" s="1"/>
  <c r="G42" i="1"/>
  <c r="H42" i="1" s="1"/>
  <c r="I42" i="1" s="1"/>
  <c r="G41" i="1"/>
  <c r="H41" i="1" s="1"/>
  <c r="I41" i="1" s="1"/>
  <c r="G39" i="1"/>
  <c r="H39" i="1" s="1"/>
  <c r="I39" i="1" s="1"/>
  <c r="G38" i="1"/>
  <c r="H38" i="1" s="1"/>
  <c r="I38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7" i="1"/>
  <c r="H17" i="1" s="1"/>
  <c r="I17" i="1" s="1"/>
  <c r="G18" i="1"/>
  <c r="H18" i="1" s="1"/>
  <c r="I18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5" i="1"/>
  <c r="H25" i="1" s="1"/>
  <c r="I25" i="1" s="1"/>
  <c r="G26" i="1"/>
  <c r="H26" i="1" s="1"/>
  <c r="I26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6" i="1"/>
  <c r="H36" i="1" s="1"/>
  <c r="I36" i="1" s="1"/>
  <c r="G37" i="1"/>
  <c r="H37" i="1" s="1"/>
  <c r="I37" i="1" s="1"/>
</calcChain>
</file>

<file path=xl/sharedStrings.xml><?xml version="1.0" encoding="utf-8"?>
<sst xmlns="http://schemas.openxmlformats.org/spreadsheetml/2006/main" count="44" uniqueCount="39">
  <si>
    <t>V</t>
  </si>
  <si>
    <t>Max motor speed [rad/s]</t>
  </si>
  <si>
    <t>Current [A]</t>
  </si>
  <si>
    <t>Parameter</t>
  </si>
  <si>
    <t>Symbol</t>
  </si>
  <si>
    <t>Yss</t>
  </si>
  <si>
    <t>I</t>
  </si>
  <si>
    <t>Motor Voltage [V]</t>
  </si>
  <si>
    <t>R</t>
  </si>
  <si>
    <t>Motor Winding Resistance</t>
  </si>
  <si>
    <t>Ohms</t>
  </si>
  <si>
    <t>Motor Back EMF Constant</t>
  </si>
  <si>
    <t>Ke</t>
  </si>
  <si>
    <t>V / (rad/s)</t>
  </si>
  <si>
    <t>ω</t>
  </si>
  <si>
    <t>Motor Speed</t>
  </si>
  <si>
    <t>rad/s</t>
  </si>
  <si>
    <t>E</t>
  </si>
  <si>
    <t>Motor Back EMF</t>
  </si>
  <si>
    <t>Units</t>
  </si>
  <si>
    <t>Description</t>
  </si>
  <si>
    <t>Resistance of motor windings</t>
  </si>
  <si>
    <t>Related to the Back EMF created by the motor when spinning</t>
  </si>
  <si>
    <t>The angular velocity of the motor</t>
  </si>
  <si>
    <t xml:space="preserve">The back voltage generaated by the motor when spinning </t>
  </si>
  <si>
    <t>Motor Voltage Constant equation</t>
  </si>
  <si>
    <t>IR</t>
  </si>
  <si>
    <t>Kv</t>
  </si>
  <si>
    <t>Ke with R=0.3 [v / (rad/s)]</t>
  </si>
  <si>
    <t>Kv with R=0.3 rad/s /V</t>
  </si>
  <si>
    <t>E with R=0.3 [V]</t>
  </si>
  <si>
    <t>IR with R=0.3 [V]</t>
  </si>
  <si>
    <t>V=I*R+Ke*ω</t>
  </si>
  <si>
    <t>Kirchoffs law for DC brushless motor</t>
  </si>
  <si>
    <t>K</t>
  </si>
  <si>
    <t>Steady State Gain euqation</t>
  </si>
  <si>
    <t>K = Yss/V</t>
  </si>
  <si>
    <t>From the Lab</t>
  </si>
  <si>
    <t>Steady state gain [rad/s/V]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</si>
</sst>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and Voltage</a:t>
            </a:r>
          </a:p>
        </c:rich>
      </c:tx>
      <c:layout>
        <c:manualLayout>
          <c:xMode val="edge"/>
          <c:yMode val="edge"/>
          <c:x val="0.31662585034013607"/>
          <c:y val="2.22841225626740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47008409663078"/>
          <c:y val="9.0864533298240222E-2"/>
          <c:w val="0.82936675772671264"/>
          <c:h val="0.7778451370458915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604724409448822"/>
                  <c:y val="0.13299686497521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Sheet1!$B$11:$B$45</c:f>
              <c:numCache>
                <c:formatCode>General</c:formatCode>
                <c:ptCount val="35"/>
                <c:pt idx="0">
                  <c:v>902</c:v>
                </c:pt>
                <c:pt idx="1">
                  <c:v>904</c:v>
                </c:pt>
                <c:pt idx="2">
                  <c:v>911</c:v>
                </c:pt>
                <c:pt idx="3">
                  <c:v>913</c:v>
                </c:pt>
                <c:pt idx="4">
                  <c:v>-28.9</c:v>
                </c:pt>
                <c:pt idx="5">
                  <c:v>201.8</c:v>
                </c:pt>
                <c:pt idx="6">
                  <c:v>20.010000000000002</c:v>
                </c:pt>
                <c:pt idx="7">
                  <c:v>-233</c:v>
                </c:pt>
                <c:pt idx="8">
                  <c:v>-24.7</c:v>
                </c:pt>
                <c:pt idx="9">
                  <c:v>-85.87</c:v>
                </c:pt>
                <c:pt idx="10">
                  <c:v>85.55</c:v>
                </c:pt>
                <c:pt idx="11">
                  <c:v>-224.75</c:v>
                </c:pt>
                <c:pt idx="12">
                  <c:v>-372</c:v>
                </c:pt>
                <c:pt idx="13">
                  <c:v>-532</c:v>
                </c:pt>
                <c:pt idx="14">
                  <c:v>-708</c:v>
                </c:pt>
                <c:pt idx="15">
                  <c:v>25.36</c:v>
                </c:pt>
                <c:pt idx="16">
                  <c:v>88.1</c:v>
                </c:pt>
                <c:pt idx="17">
                  <c:v>232.6</c:v>
                </c:pt>
                <c:pt idx="18">
                  <c:v>392.8</c:v>
                </c:pt>
                <c:pt idx="19">
                  <c:v>384</c:v>
                </c:pt>
                <c:pt idx="20">
                  <c:v>384.4</c:v>
                </c:pt>
                <c:pt idx="21">
                  <c:v>385.6</c:v>
                </c:pt>
                <c:pt idx="22">
                  <c:v>553</c:v>
                </c:pt>
                <c:pt idx="23">
                  <c:v>555</c:v>
                </c:pt>
                <c:pt idx="24">
                  <c:v>557.79999999999995</c:v>
                </c:pt>
                <c:pt idx="25">
                  <c:v>735.34</c:v>
                </c:pt>
                <c:pt idx="26">
                  <c:v>740</c:v>
                </c:pt>
                <c:pt idx="27">
                  <c:v>915</c:v>
                </c:pt>
                <c:pt idx="28">
                  <c:v>923</c:v>
                </c:pt>
                <c:pt idx="29">
                  <c:v>-736</c:v>
                </c:pt>
                <c:pt idx="30">
                  <c:v>-732</c:v>
                </c:pt>
                <c:pt idx="31">
                  <c:v>-897</c:v>
                </c:pt>
                <c:pt idx="32">
                  <c:v>-900.13</c:v>
                </c:pt>
              </c:numCache>
            </c:numRef>
          </c:xVal>
          <c:yVal>
            <c:numRef>
              <c:f>Sheet1!$D$11:$D$45</c:f>
              <c:numCache>
                <c:formatCode>General</c:formatCode>
                <c:ptCount val="3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-0.5</c:v>
                </c:pt>
                <c:pt idx="5">
                  <c:v>2</c:v>
                </c:pt>
                <c:pt idx="6">
                  <c:v>0.5</c:v>
                </c:pt>
                <c:pt idx="7">
                  <c:v>-2</c:v>
                </c:pt>
                <c:pt idx="8">
                  <c:v>-0.5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-5</c:v>
                </c:pt>
                <c:pt idx="30">
                  <c:v>-5</c:v>
                </c:pt>
                <c:pt idx="31">
                  <c:v>-6</c:v>
                </c:pt>
                <c:pt idx="32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5F4-40F3-9983-E0FC0859C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62607"/>
        <c:axId val="491363855"/>
      </c:scatterChart>
      <c:valAx>
        <c:axId val="491362607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Motor Speed (Yss) [rad/s]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3855"/>
        <c:crossesAt val="-8"/>
        <c:crossBetween val="midCat"/>
        <c:majorUnit val="200"/>
      </c:valAx>
      <c:valAx>
        <c:axId val="4913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2607"/>
        <c:crossesAt val="-1000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Kv w/</a:t>
            </a:r>
            <a:r>
              <a:rPr lang="en-US" baseline="0"/>
              <a:t> Motor Voltage</a:t>
            </a:r>
            <a:endParaRPr lang="en-US"/>
          </a:p>
        </c:rich>
      </c:tx>
      <c:layout>
        <c:manualLayout>
          <c:xMode val="edge"/>
          <c:yMode val="edge"/>
          <c:x val="0.31662585034013607"/>
          <c:y val="2.22841225626740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47008409663078"/>
          <c:y val="9.0864533298240222E-2"/>
          <c:w val="0.82936675772671264"/>
          <c:h val="0.7778451370458915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Sheet1!$D$11:$D$45</c:f>
              <c:numCache>
                <c:formatCode>General</c:formatCode>
                <c:ptCount val="3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-0.5</c:v>
                </c:pt>
                <c:pt idx="5">
                  <c:v>2</c:v>
                </c:pt>
                <c:pt idx="6">
                  <c:v>0.5</c:v>
                </c:pt>
                <c:pt idx="7">
                  <c:v>-2</c:v>
                </c:pt>
                <c:pt idx="8">
                  <c:v>-0.5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-5</c:v>
                </c:pt>
                <c:pt idx="30">
                  <c:v>-5</c:v>
                </c:pt>
                <c:pt idx="31">
                  <c:v>-6</c:v>
                </c:pt>
                <c:pt idx="32">
                  <c:v>-6</c:v>
                </c:pt>
              </c:numCache>
            </c:numRef>
          </c:xVal>
          <c:yVal>
            <c:numRef>
              <c:f>Sheet1!$I$11:$I$45</c:f>
              <c:numCache>
                <c:formatCode>General</c:formatCode>
                <c:ptCount val="35"/>
                <c:pt idx="0">
                  <c:v>174.29951690821255</c:v>
                </c:pt>
                <c:pt idx="1">
                  <c:v>173.42925659472419</c:v>
                </c:pt>
                <c:pt idx="2">
                  <c:v>173.52380952380952</c:v>
                </c:pt>
                <c:pt idx="3">
                  <c:v>173.90476190476193</c:v>
                </c:pt>
                <c:pt idx="4">
                  <c:v>57.8</c:v>
                </c:pt>
                <c:pt idx="5">
                  <c:v>111.33793103448276</c:v>
                </c:pt>
                <c:pt idx="6">
                  <c:v>43.264864864864869</c:v>
                </c:pt>
                <c:pt idx="7">
                  <c:v>110.29585798816568</c:v>
                </c:pt>
                <c:pt idx="8">
                  <c:v>49.4</c:v>
                </c:pt>
                <c:pt idx="9">
                  <c:v>82.766265060240968</c:v>
                </c:pt>
                <c:pt idx="10">
                  <c:v>-82.4578313253012</c:v>
                </c:pt>
                <c:pt idx="11">
                  <c:v>106.39053254437871</c:v>
                </c:pt>
                <c:pt idx="12">
                  <c:v>115.34883720930233</c:v>
                </c:pt>
                <c:pt idx="13">
                  <c:v>122.65129682997119</c:v>
                </c:pt>
                <c:pt idx="14">
                  <c:v>129.90825688073394</c:v>
                </c:pt>
                <c:pt idx="15">
                  <c:v>54.832432432432427</c:v>
                </c:pt>
                <c:pt idx="16">
                  <c:v>95.243243243243228</c:v>
                </c:pt>
                <c:pt idx="17">
                  <c:v>128.33103448275861</c:v>
                </c:pt>
                <c:pt idx="18">
                  <c:v>145.4814814814815</c:v>
                </c:pt>
                <c:pt idx="19">
                  <c:v>140.27397260273972</c:v>
                </c:pt>
                <c:pt idx="20">
                  <c:v>140.42009132420091</c:v>
                </c:pt>
                <c:pt idx="21">
                  <c:v>140.85844748858449</c:v>
                </c:pt>
                <c:pt idx="22">
                  <c:v>154.14634146341464</c:v>
                </c:pt>
                <c:pt idx="23">
                  <c:v>154.70383275261324</c:v>
                </c:pt>
                <c:pt idx="24">
                  <c:v>155.48432055749126</c:v>
                </c:pt>
                <c:pt idx="25">
                  <c:v>165.71042253521128</c:v>
                </c:pt>
                <c:pt idx="26">
                  <c:v>166.76056338028167</c:v>
                </c:pt>
                <c:pt idx="27">
                  <c:v>173.04964539007094</c:v>
                </c:pt>
                <c:pt idx="28">
                  <c:v>172.12121212121212</c:v>
                </c:pt>
                <c:pt idx="29">
                  <c:v>135.04587155963301</c:v>
                </c:pt>
                <c:pt idx="30">
                  <c:v>134.3119266055046</c:v>
                </c:pt>
                <c:pt idx="31">
                  <c:v>136.68571428571428</c:v>
                </c:pt>
                <c:pt idx="32">
                  <c:v>137.95095785440614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2-49EB-86C2-5404A1FE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62607"/>
        <c:axId val="491363855"/>
      </c:scatterChart>
      <c:valAx>
        <c:axId val="49136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3855"/>
        <c:crossesAt val="0"/>
        <c:crossBetween val="midCat"/>
      </c:valAx>
      <c:valAx>
        <c:axId val="49136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Voltage Constant</a:t>
                </a:r>
                <a:r>
                  <a:rPr lang="en-US" baseline="0"/>
                  <a:t> [rad/s/v]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2607"/>
        <c:crossesAt val="-800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8</xdr:row>
      <xdr:rowOff>571499</xdr:rowOff>
    </xdr:from>
    <xdr:to>
      <xdr:col>17</xdr:col>
      <xdr:colOff>257175</xdr:colOff>
      <xdr:row>26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27</xdr:row>
      <xdr:rowOff>161925</xdr:rowOff>
    </xdr:from>
    <xdr:to>
      <xdr:col>17</xdr:col>
      <xdr:colOff>247650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180975</xdr:colOff>
      <xdr:row>10</xdr:row>
      <xdr:rowOff>152400</xdr:rowOff>
    </xdr:from>
    <xdr:ext cx="1362075" cy="436786"/>
    <xdr:sp macro="" textlink="">
      <xdr:nvSpPr>
        <xdr:cNvPr id="5" name="TextBox 4"/>
        <xdr:cNvSpPr txBox="1"/>
      </xdr:nvSpPr>
      <xdr:spPr>
        <a:xfrm>
          <a:off x="180975" y="2628900"/>
          <a:ext cx="13620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Is this motor speed, or output speed?</a:t>
          </a:r>
        </a:p>
      </xdr:txBody>
    </xdr:sp>
    <xdr:clientData/>
  </xdr:oneCellAnchor>
  <xdr:twoCellAnchor>
    <xdr:from>
      <xdr:col>0</xdr:col>
      <xdr:colOff>1362075</xdr:colOff>
      <xdr:row>9</xdr:row>
      <xdr:rowOff>57150</xdr:rowOff>
    </xdr:from>
    <xdr:to>
      <xdr:col>1</xdr:col>
      <xdr:colOff>304800</xdr:colOff>
      <xdr:row>12</xdr:row>
      <xdr:rowOff>85725</xdr:rowOff>
    </xdr:to>
    <xdr:cxnSp macro="">
      <xdr:nvCxnSpPr>
        <xdr:cNvPr id="7" name="Straight Arrow Connector 6"/>
        <xdr:cNvCxnSpPr/>
      </xdr:nvCxnSpPr>
      <xdr:spPr>
        <a:xfrm flipV="1">
          <a:off x="1362075" y="2343150"/>
          <a:ext cx="5334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0.39796</cdr:x>
      <cdr:y>0.73816</cdr:y>
    </cdr:from>
    <cdr:to>
      <cdr:x>0.74286</cdr:x>
      <cdr:y>0.89137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57374" y="2524126"/>
          <a:ext cx="16097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Data taken on 12/1/2017</a:t>
          </a:r>
        </a:p>
        <a:p xmlns:a="http://schemas.openxmlformats.org/drawingml/2006/main">
          <a:r>
            <a:rPr lang="en-US" sz="1100"/>
            <a:t>Steady state motor speed</a:t>
          </a:r>
          <a:r>
            <a:rPr lang="en-US" sz="1100" baseline="0"/>
            <a:t> after &gt;7 seconds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0.1102</cdr:x>
      <cdr:y>0.73537</cdr:y>
    </cdr:from>
    <cdr:to>
      <cdr:x>0.4551</cdr:x>
      <cdr:y>0.88858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4354" y="2514595"/>
          <a:ext cx="1609734" cy="523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Data taken on 12/1/2017</a:t>
          </a:r>
        </a:p>
        <a:p xmlns:a="http://schemas.openxmlformats.org/drawingml/2006/main">
          <a:r>
            <a:rPr lang="en-US" sz="1100"/>
            <a:t>Steady state motor speed</a:t>
          </a:r>
          <a:r>
            <a:rPr lang="en-US" sz="1100" baseline="0"/>
            <a:t> after &gt;7 seconds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25" workbookViewId="0">
      <selection activeCell="E9" sqref="E9"/>
    </sheetView>
  </sheetViews>
  <sheetFormatPr defaultRowHeight="15" x14ac:dyDescent="0.25"/>
  <cols>
    <col min="1" max="1" width="23.85546875" customWidth="1"/>
    <col min="2" max="2" width="13" customWidth="1"/>
    <col min="3" max="3" width="11.85546875" customWidth="1"/>
    <col min="5" max="5" width="11.140625" customWidth="1"/>
  </cols>
  <sheetData>
    <row r="1" spans="1:9" x14ac:dyDescent="0.25">
      <c r="A1" t="s">
        <v>3</v>
      </c>
      <c r="B1" t="s">
        <v>4</v>
      </c>
      <c r="C1" t="s">
        <v>19</v>
      </c>
      <c r="D1" t="s">
        <v>20</v>
      </c>
    </row>
    <row r="2" spans="1:9" x14ac:dyDescent="0.25">
      <c r="A2" t="s">
        <v>9</v>
      </c>
      <c r="B2" s="1" t="s">
        <v>8</v>
      </c>
      <c r="C2" t="s">
        <v>10</v>
      </c>
      <c r="D2" t="s">
        <v>21</v>
      </c>
    </row>
    <row r="3" spans="1:9" x14ac:dyDescent="0.25">
      <c r="A3" t="s">
        <v>11</v>
      </c>
      <c r="B3" s="1" t="s">
        <v>12</v>
      </c>
      <c r="C3" t="s">
        <v>13</v>
      </c>
      <c r="D3" t="s">
        <v>22</v>
      </c>
    </row>
    <row r="4" spans="1:9" x14ac:dyDescent="0.25">
      <c r="A4" t="s">
        <v>15</v>
      </c>
      <c r="B4" s="4" t="s">
        <v>14</v>
      </c>
      <c r="C4" t="s">
        <v>16</v>
      </c>
      <c r="D4" t="s">
        <v>23</v>
      </c>
    </row>
    <row r="5" spans="1:9" x14ac:dyDescent="0.25">
      <c r="A5" t="s">
        <v>18</v>
      </c>
      <c r="B5" s="4" t="s">
        <v>17</v>
      </c>
      <c r="C5" t="s">
        <v>0</v>
      </c>
      <c r="D5" t="s">
        <v>24</v>
      </c>
    </row>
    <row r="6" spans="1:9" x14ac:dyDescent="0.25">
      <c r="A6" t="s">
        <v>25</v>
      </c>
      <c r="C6" t="s">
        <v>32</v>
      </c>
      <c r="D6" t="s">
        <v>33</v>
      </c>
    </row>
    <row r="7" spans="1:9" x14ac:dyDescent="0.25">
      <c r="A7" t="s">
        <v>35</v>
      </c>
      <c r="C7" t="s">
        <v>36</v>
      </c>
      <c r="D7" t="s">
        <v>37</v>
      </c>
    </row>
    <row r="9" spans="1:9" ht="60" x14ac:dyDescent="0.25">
      <c r="A9" t="s">
        <v>3</v>
      </c>
      <c r="B9" s="2" t="s">
        <v>1</v>
      </c>
      <c r="C9" s="2" t="s">
        <v>2</v>
      </c>
      <c r="D9" s="2" t="s">
        <v>7</v>
      </c>
      <c r="E9" s="2" t="s">
        <v>38</v>
      </c>
      <c r="F9" s="2" t="s">
        <v>31</v>
      </c>
      <c r="G9" s="2" t="s">
        <v>30</v>
      </c>
      <c r="H9" s="2" t="s">
        <v>28</v>
      </c>
      <c r="I9" s="2" t="s">
        <v>29</v>
      </c>
    </row>
    <row r="10" spans="1:9" x14ac:dyDescent="0.25">
      <c r="A10" t="s">
        <v>4</v>
      </c>
      <c r="B10" s="2" t="s">
        <v>5</v>
      </c>
      <c r="C10" s="2" t="s">
        <v>6</v>
      </c>
      <c r="D10" s="3" t="s">
        <v>0</v>
      </c>
      <c r="E10" s="3" t="s">
        <v>34</v>
      </c>
      <c r="F10" s="1" t="s">
        <v>26</v>
      </c>
      <c r="G10" s="1" t="s">
        <v>17</v>
      </c>
      <c r="H10" s="1" t="s">
        <v>12</v>
      </c>
      <c r="I10" s="1" t="s">
        <v>27</v>
      </c>
    </row>
    <row r="11" spans="1:9" x14ac:dyDescent="0.25">
      <c r="B11" s="1">
        <v>902</v>
      </c>
      <c r="C11" s="1">
        <v>2.75</v>
      </c>
      <c r="D11" s="1">
        <v>6</v>
      </c>
      <c r="E11" s="1">
        <f>B11/D11</f>
        <v>150.33333333333334</v>
      </c>
      <c r="F11" s="1">
        <f>C11*0.3</f>
        <v>0.82499999999999996</v>
      </c>
      <c r="G11">
        <f>D11-F11</f>
        <v>5.1749999999999998</v>
      </c>
      <c r="H11">
        <f>G11/B11</f>
        <v>5.7372505543237251E-3</v>
      </c>
      <c r="I11">
        <f>1/H11</f>
        <v>174.29951690821255</v>
      </c>
    </row>
    <row r="12" spans="1:9" x14ac:dyDescent="0.25">
      <c r="B12" s="1">
        <v>904</v>
      </c>
      <c r="C12" s="1">
        <v>2.625</v>
      </c>
      <c r="D12" s="1">
        <v>6</v>
      </c>
      <c r="E12" s="1">
        <f t="shared" ref="E12:E43" si="0">B12/D12</f>
        <v>150.66666666666666</v>
      </c>
      <c r="F12" s="1">
        <f t="shared" ref="F12:F43" si="1">C12*0.3</f>
        <v>0.78749999999999998</v>
      </c>
      <c r="G12">
        <f t="shared" ref="G12:G43" si="2">D12-F12</f>
        <v>5.2125000000000004</v>
      </c>
      <c r="H12">
        <f t="shared" ref="H12:H43" si="3">G12/B12</f>
        <v>5.76603982300885E-3</v>
      </c>
      <c r="I12">
        <f t="shared" ref="I12:I43" si="4">1/H12</f>
        <v>173.42925659472419</v>
      </c>
    </row>
    <row r="13" spans="1:9" x14ac:dyDescent="0.25">
      <c r="B13" s="1">
        <v>911</v>
      </c>
      <c r="C13" s="1">
        <v>2.5</v>
      </c>
      <c r="D13" s="1">
        <v>6</v>
      </c>
      <c r="E13" s="1">
        <f t="shared" si="0"/>
        <v>151.83333333333334</v>
      </c>
      <c r="F13" s="1">
        <f t="shared" si="1"/>
        <v>0.75</v>
      </c>
      <c r="G13">
        <f t="shared" si="2"/>
        <v>5.25</v>
      </c>
      <c r="H13">
        <f t="shared" si="3"/>
        <v>5.7628979143798022E-3</v>
      </c>
      <c r="I13">
        <f t="shared" si="4"/>
        <v>173.52380952380952</v>
      </c>
    </row>
    <row r="14" spans="1:9" x14ac:dyDescent="0.25">
      <c r="B14" s="1">
        <v>913</v>
      </c>
      <c r="C14" s="1">
        <v>2.5</v>
      </c>
      <c r="D14" s="1">
        <v>6</v>
      </c>
      <c r="E14" s="1">
        <f t="shared" si="0"/>
        <v>152.16666666666666</v>
      </c>
      <c r="F14" s="1">
        <f t="shared" si="1"/>
        <v>0.75</v>
      </c>
      <c r="G14">
        <f t="shared" si="2"/>
        <v>5.25</v>
      </c>
      <c r="H14">
        <f t="shared" si="3"/>
        <v>5.7502738225629789E-3</v>
      </c>
      <c r="I14">
        <f t="shared" si="4"/>
        <v>173.90476190476193</v>
      </c>
    </row>
    <row r="15" spans="1:9" x14ac:dyDescent="0.25">
      <c r="B15" s="1">
        <v>-28.9</v>
      </c>
      <c r="C15" s="1">
        <v>0</v>
      </c>
      <c r="D15" s="1">
        <v>-0.5</v>
      </c>
      <c r="E15" s="1">
        <f t="shared" si="0"/>
        <v>57.8</v>
      </c>
      <c r="F15" s="1">
        <f t="shared" si="1"/>
        <v>0</v>
      </c>
      <c r="G15">
        <f t="shared" si="2"/>
        <v>-0.5</v>
      </c>
      <c r="H15">
        <f t="shared" si="3"/>
        <v>1.7301038062283738E-2</v>
      </c>
      <c r="I15">
        <f t="shared" si="4"/>
        <v>57.8</v>
      </c>
    </row>
    <row r="16" spans="1:9" x14ac:dyDescent="0.25">
      <c r="B16" s="1">
        <v>201.8</v>
      </c>
      <c r="C16" s="1">
        <v>0.625</v>
      </c>
      <c r="D16" s="1">
        <v>2</v>
      </c>
      <c r="E16" s="1">
        <f t="shared" si="0"/>
        <v>100.9</v>
      </c>
      <c r="F16" s="1">
        <f t="shared" si="1"/>
        <v>0.1875</v>
      </c>
      <c r="G16">
        <f t="shared" si="2"/>
        <v>1.8125</v>
      </c>
      <c r="H16">
        <f t="shared" si="3"/>
        <v>8.9816650148662035E-3</v>
      </c>
      <c r="I16">
        <f t="shared" si="4"/>
        <v>111.33793103448276</v>
      </c>
    </row>
    <row r="17" spans="2:9" x14ac:dyDescent="0.25">
      <c r="B17" s="1">
        <v>20.010000000000002</v>
      </c>
      <c r="C17" s="1">
        <v>0.125</v>
      </c>
      <c r="D17" s="1">
        <v>0.5</v>
      </c>
      <c r="E17" s="1">
        <f t="shared" si="0"/>
        <v>40.020000000000003</v>
      </c>
      <c r="F17" s="1">
        <f t="shared" si="1"/>
        <v>3.7499999999999999E-2</v>
      </c>
      <c r="G17">
        <f t="shared" si="2"/>
        <v>0.46250000000000002</v>
      </c>
      <c r="H17">
        <f t="shared" si="3"/>
        <v>2.3113443278360818E-2</v>
      </c>
      <c r="I17">
        <f t="shared" si="4"/>
        <v>43.264864864864869</v>
      </c>
    </row>
    <row r="18" spans="2:9" x14ac:dyDescent="0.25">
      <c r="B18" s="1">
        <v>-233</v>
      </c>
      <c r="C18" s="1">
        <v>0.375</v>
      </c>
      <c r="D18" s="1">
        <v>-2</v>
      </c>
      <c r="E18" s="1">
        <f t="shared" si="0"/>
        <v>116.5</v>
      </c>
      <c r="F18" s="1">
        <f t="shared" si="1"/>
        <v>0.11249999999999999</v>
      </c>
      <c r="G18">
        <f t="shared" si="2"/>
        <v>-2.1124999999999998</v>
      </c>
      <c r="H18">
        <f t="shared" si="3"/>
        <v>9.0665236051502146E-3</v>
      </c>
      <c r="I18">
        <f t="shared" si="4"/>
        <v>110.29585798816568</v>
      </c>
    </row>
    <row r="19" spans="2:9" x14ac:dyDescent="0.25">
      <c r="B19" s="1">
        <v>-24.7</v>
      </c>
      <c r="C19" s="1">
        <v>0</v>
      </c>
      <c r="D19" s="1">
        <v>-0.5</v>
      </c>
      <c r="E19" s="1">
        <f t="shared" si="0"/>
        <v>49.4</v>
      </c>
      <c r="F19" s="1">
        <f t="shared" si="1"/>
        <v>0</v>
      </c>
      <c r="G19">
        <f t="shared" si="2"/>
        <v>-0.5</v>
      </c>
      <c r="H19">
        <f t="shared" si="3"/>
        <v>2.0242914979757085E-2</v>
      </c>
      <c r="I19">
        <f t="shared" si="4"/>
        <v>49.4</v>
      </c>
    </row>
    <row r="20" spans="2:9" x14ac:dyDescent="0.25">
      <c r="B20" s="1">
        <v>-85.87</v>
      </c>
      <c r="C20" s="1">
        <v>0.125</v>
      </c>
      <c r="D20" s="1">
        <v>-1</v>
      </c>
      <c r="E20" s="1">
        <f t="shared" si="0"/>
        <v>85.87</v>
      </c>
      <c r="F20" s="1">
        <f t="shared" si="1"/>
        <v>3.7499999999999999E-2</v>
      </c>
      <c r="G20">
        <f t="shared" si="2"/>
        <v>-1.0375000000000001</v>
      </c>
      <c r="H20">
        <f t="shared" si="3"/>
        <v>1.2082217305228835E-2</v>
      </c>
      <c r="I20">
        <f t="shared" si="4"/>
        <v>82.766265060240968</v>
      </c>
    </row>
    <row r="21" spans="2:9" x14ac:dyDescent="0.25">
      <c r="B21" s="1">
        <v>85.55</v>
      </c>
      <c r="C21" s="1">
        <v>0.125</v>
      </c>
      <c r="D21" s="1">
        <v>-1</v>
      </c>
      <c r="E21" s="1">
        <f t="shared" si="0"/>
        <v>-85.55</v>
      </c>
      <c r="F21" s="1">
        <f t="shared" si="1"/>
        <v>3.7499999999999999E-2</v>
      </c>
      <c r="G21">
        <f t="shared" si="2"/>
        <v>-1.0375000000000001</v>
      </c>
      <c r="H21">
        <f t="shared" si="3"/>
        <v>-1.212741087083577E-2</v>
      </c>
      <c r="I21">
        <f t="shared" si="4"/>
        <v>-82.4578313253012</v>
      </c>
    </row>
    <row r="22" spans="2:9" x14ac:dyDescent="0.25">
      <c r="B22" s="1">
        <v>-224.75</v>
      </c>
      <c r="C22" s="1">
        <v>0.375</v>
      </c>
      <c r="D22" s="1">
        <v>-2</v>
      </c>
      <c r="E22" s="1">
        <f t="shared" si="0"/>
        <v>112.375</v>
      </c>
      <c r="F22" s="1">
        <f t="shared" si="1"/>
        <v>0.11249999999999999</v>
      </c>
      <c r="G22">
        <f t="shared" si="2"/>
        <v>-2.1124999999999998</v>
      </c>
      <c r="H22">
        <f t="shared" si="3"/>
        <v>9.3993325917686305E-3</v>
      </c>
      <c r="I22">
        <f t="shared" si="4"/>
        <v>106.39053254437871</v>
      </c>
    </row>
    <row r="23" spans="2:9" x14ac:dyDescent="0.25">
      <c r="B23" s="1">
        <v>-372</v>
      </c>
      <c r="C23" s="1">
        <v>0.75</v>
      </c>
      <c r="D23" s="1">
        <v>-3</v>
      </c>
      <c r="E23" s="1">
        <f t="shared" si="0"/>
        <v>124</v>
      </c>
      <c r="F23" s="1">
        <f t="shared" si="1"/>
        <v>0.22499999999999998</v>
      </c>
      <c r="G23">
        <f t="shared" si="2"/>
        <v>-3.2250000000000001</v>
      </c>
      <c r="H23">
        <f t="shared" si="3"/>
        <v>8.669354838709677E-3</v>
      </c>
      <c r="I23">
        <f t="shared" si="4"/>
        <v>115.34883720930233</v>
      </c>
    </row>
    <row r="24" spans="2:9" x14ac:dyDescent="0.25">
      <c r="B24" s="1">
        <v>-532</v>
      </c>
      <c r="C24" s="1">
        <v>1.125</v>
      </c>
      <c r="D24" s="1">
        <v>-4</v>
      </c>
      <c r="E24" s="1">
        <f t="shared" si="0"/>
        <v>133</v>
      </c>
      <c r="F24" s="1">
        <f t="shared" si="1"/>
        <v>0.33749999999999997</v>
      </c>
      <c r="G24">
        <f t="shared" si="2"/>
        <v>-4.3375000000000004</v>
      </c>
      <c r="H24">
        <f t="shared" si="3"/>
        <v>8.1531954887218046E-3</v>
      </c>
      <c r="I24">
        <f t="shared" si="4"/>
        <v>122.65129682997119</v>
      </c>
    </row>
    <row r="25" spans="2:9" x14ac:dyDescent="0.25">
      <c r="B25" s="1">
        <v>-708</v>
      </c>
      <c r="C25" s="1">
        <v>1.5</v>
      </c>
      <c r="D25" s="1">
        <v>-5</v>
      </c>
      <c r="E25" s="1">
        <f t="shared" si="0"/>
        <v>141.6</v>
      </c>
      <c r="F25" s="1">
        <f t="shared" si="1"/>
        <v>0.44999999999999996</v>
      </c>
      <c r="G25">
        <f t="shared" si="2"/>
        <v>-5.45</v>
      </c>
      <c r="H25">
        <f t="shared" si="3"/>
        <v>7.6977401129943506E-3</v>
      </c>
      <c r="I25">
        <f t="shared" si="4"/>
        <v>129.90825688073394</v>
      </c>
    </row>
    <row r="26" spans="2:9" x14ac:dyDescent="0.25">
      <c r="B26" s="1">
        <v>25.36</v>
      </c>
      <c r="C26">
        <v>0.125</v>
      </c>
      <c r="D26" s="1">
        <v>0.5</v>
      </c>
      <c r="E26" s="1">
        <f t="shared" si="0"/>
        <v>50.72</v>
      </c>
      <c r="F26" s="1">
        <f t="shared" si="1"/>
        <v>3.7499999999999999E-2</v>
      </c>
      <c r="G26">
        <f t="shared" si="2"/>
        <v>0.46250000000000002</v>
      </c>
      <c r="H26">
        <f t="shared" si="3"/>
        <v>1.8237381703470033E-2</v>
      </c>
      <c r="I26">
        <f t="shared" si="4"/>
        <v>54.832432432432427</v>
      </c>
    </row>
    <row r="27" spans="2:9" x14ac:dyDescent="0.25">
      <c r="B27" s="1">
        <v>88.1</v>
      </c>
      <c r="C27" s="1">
        <v>0.25</v>
      </c>
      <c r="D27" s="1">
        <v>1</v>
      </c>
      <c r="E27" s="1">
        <f t="shared" si="0"/>
        <v>88.1</v>
      </c>
      <c r="F27" s="1">
        <f t="shared" si="1"/>
        <v>7.4999999999999997E-2</v>
      </c>
      <c r="G27">
        <f t="shared" si="2"/>
        <v>0.92500000000000004</v>
      </c>
      <c r="H27">
        <f t="shared" si="3"/>
        <v>1.0499432463110104E-2</v>
      </c>
      <c r="I27">
        <f t="shared" si="4"/>
        <v>95.243243243243228</v>
      </c>
    </row>
    <row r="28" spans="2:9" x14ac:dyDescent="0.25">
      <c r="B28" s="1">
        <v>232.6</v>
      </c>
      <c r="C28" s="1">
        <v>0.625</v>
      </c>
      <c r="D28" s="1">
        <v>2</v>
      </c>
      <c r="E28" s="1">
        <f t="shared" si="0"/>
        <v>116.3</v>
      </c>
      <c r="F28" s="1">
        <f t="shared" si="1"/>
        <v>0.1875</v>
      </c>
      <c r="G28">
        <f t="shared" si="2"/>
        <v>1.8125</v>
      </c>
      <c r="H28">
        <f t="shared" si="3"/>
        <v>7.7923473774720552E-3</v>
      </c>
      <c r="I28">
        <f t="shared" si="4"/>
        <v>128.33103448275861</v>
      </c>
    </row>
    <row r="29" spans="2:9" x14ac:dyDescent="0.25">
      <c r="B29" s="1">
        <v>392.8</v>
      </c>
      <c r="C29" s="1">
        <v>1</v>
      </c>
      <c r="D29" s="1">
        <v>3</v>
      </c>
      <c r="E29" s="1">
        <f t="shared" si="0"/>
        <v>130.93333333333334</v>
      </c>
      <c r="F29" s="1">
        <f t="shared" si="1"/>
        <v>0.3</v>
      </c>
      <c r="G29">
        <f t="shared" si="2"/>
        <v>2.7</v>
      </c>
      <c r="H29">
        <f t="shared" si="3"/>
        <v>6.8737270875763746E-3</v>
      </c>
      <c r="I29">
        <f t="shared" si="4"/>
        <v>145.4814814814815</v>
      </c>
    </row>
    <row r="30" spans="2:9" x14ac:dyDescent="0.25">
      <c r="B30" s="1">
        <v>384</v>
      </c>
      <c r="C30" s="1">
        <v>0.875</v>
      </c>
      <c r="D30" s="1">
        <v>3</v>
      </c>
      <c r="E30" s="1">
        <f t="shared" si="0"/>
        <v>128</v>
      </c>
      <c r="F30" s="1">
        <f t="shared" si="1"/>
        <v>0.26250000000000001</v>
      </c>
      <c r="G30">
        <f t="shared" si="2"/>
        <v>2.7374999999999998</v>
      </c>
      <c r="H30">
        <f t="shared" si="3"/>
        <v>7.1289062499999998E-3</v>
      </c>
      <c r="I30">
        <f t="shared" si="4"/>
        <v>140.27397260273972</v>
      </c>
    </row>
    <row r="31" spans="2:9" x14ac:dyDescent="0.25">
      <c r="B31" s="1">
        <v>384.4</v>
      </c>
      <c r="C31" s="1">
        <v>0.875</v>
      </c>
      <c r="D31" s="1">
        <v>3</v>
      </c>
      <c r="E31" s="1">
        <f t="shared" si="0"/>
        <v>128.13333333333333</v>
      </c>
      <c r="F31" s="1">
        <f t="shared" si="1"/>
        <v>0.26250000000000001</v>
      </c>
      <c r="G31">
        <f t="shared" si="2"/>
        <v>2.7374999999999998</v>
      </c>
      <c r="H31">
        <f t="shared" si="3"/>
        <v>7.1214880332986473E-3</v>
      </c>
      <c r="I31">
        <f t="shared" si="4"/>
        <v>140.42009132420091</v>
      </c>
    </row>
    <row r="32" spans="2:9" x14ac:dyDescent="0.25">
      <c r="B32" s="1">
        <v>385.6</v>
      </c>
      <c r="C32" s="1">
        <v>0.875</v>
      </c>
      <c r="D32" s="1">
        <v>3</v>
      </c>
      <c r="E32" s="1">
        <f t="shared" si="0"/>
        <v>128.53333333333333</v>
      </c>
      <c r="F32" s="1">
        <f t="shared" si="1"/>
        <v>0.26250000000000001</v>
      </c>
      <c r="G32">
        <f t="shared" si="2"/>
        <v>2.7374999999999998</v>
      </c>
      <c r="H32">
        <f t="shared" si="3"/>
        <v>7.0993257261410779E-3</v>
      </c>
      <c r="I32">
        <f t="shared" si="4"/>
        <v>140.85844748858449</v>
      </c>
    </row>
    <row r="33" spans="2:9" x14ac:dyDescent="0.25">
      <c r="B33" s="1">
        <v>553</v>
      </c>
      <c r="C33" s="1">
        <v>1.375</v>
      </c>
      <c r="D33" s="1">
        <v>4</v>
      </c>
      <c r="E33" s="1">
        <f t="shared" si="0"/>
        <v>138.25</v>
      </c>
      <c r="F33" s="1">
        <f t="shared" si="1"/>
        <v>0.41249999999999998</v>
      </c>
      <c r="G33">
        <f t="shared" si="2"/>
        <v>3.5874999999999999</v>
      </c>
      <c r="H33">
        <f t="shared" si="3"/>
        <v>6.4873417721518986E-3</v>
      </c>
      <c r="I33">
        <f t="shared" si="4"/>
        <v>154.14634146341464</v>
      </c>
    </row>
    <row r="34" spans="2:9" x14ac:dyDescent="0.25">
      <c r="B34" s="1">
        <v>555</v>
      </c>
      <c r="C34" s="1">
        <v>1.375</v>
      </c>
      <c r="D34" s="1">
        <v>4</v>
      </c>
      <c r="E34" s="1">
        <f t="shared" si="0"/>
        <v>138.75</v>
      </c>
      <c r="F34" s="1">
        <f t="shared" si="1"/>
        <v>0.41249999999999998</v>
      </c>
      <c r="G34">
        <f t="shared" si="2"/>
        <v>3.5874999999999999</v>
      </c>
      <c r="H34">
        <f t="shared" si="3"/>
        <v>6.4639639639639639E-3</v>
      </c>
      <c r="I34">
        <f t="shared" si="4"/>
        <v>154.70383275261324</v>
      </c>
    </row>
    <row r="35" spans="2:9" x14ac:dyDescent="0.25">
      <c r="B35" s="1">
        <v>557.79999999999995</v>
      </c>
      <c r="C35" s="1">
        <v>1.375</v>
      </c>
      <c r="D35" s="1">
        <v>4</v>
      </c>
      <c r="E35" s="1">
        <f t="shared" si="0"/>
        <v>139.44999999999999</v>
      </c>
      <c r="F35" s="1">
        <f t="shared" si="1"/>
        <v>0.41249999999999998</v>
      </c>
      <c r="G35">
        <f t="shared" si="2"/>
        <v>3.5874999999999999</v>
      </c>
      <c r="H35">
        <f t="shared" si="3"/>
        <v>6.431516672642525E-3</v>
      </c>
      <c r="I35">
        <f t="shared" si="4"/>
        <v>155.48432055749126</v>
      </c>
    </row>
    <row r="36" spans="2:9" x14ac:dyDescent="0.25">
      <c r="B36" s="1">
        <v>735.34</v>
      </c>
      <c r="C36" s="1">
        <v>1.875</v>
      </c>
      <c r="D36" s="1">
        <v>5</v>
      </c>
      <c r="E36" s="1">
        <f t="shared" si="0"/>
        <v>147.06800000000001</v>
      </c>
      <c r="F36" s="1">
        <f t="shared" si="1"/>
        <v>0.5625</v>
      </c>
      <c r="G36">
        <f t="shared" si="2"/>
        <v>4.4375</v>
      </c>
      <c r="H36">
        <f t="shared" si="3"/>
        <v>6.0346234394973754E-3</v>
      </c>
      <c r="I36">
        <f t="shared" si="4"/>
        <v>165.71042253521128</v>
      </c>
    </row>
    <row r="37" spans="2:9" x14ac:dyDescent="0.25">
      <c r="B37" s="1">
        <v>740</v>
      </c>
      <c r="C37" s="1">
        <v>1.875</v>
      </c>
      <c r="D37" s="1">
        <v>5</v>
      </c>
      <c r="E37" s="1">
        <f t="shared" si="0"/>
        <v>148</v>
      </c>
      <c r="F37" s="1">
        <f t="shared" si="1"/>
        <v>0.5625</v>
      </c>
      <c r="G37">
        <f t="shared" si="2"/>
        <v>4.4375</v>
      </c>
      <c r="H37">
        <f t="shared" si="3"/>
        <v>5.996621621621622E-3</v>
      </c>
      <c r="I37">
        <f t="shared" si="4"/>
        <v>166.76056338028167</v>
      </c>
    </row>
    <row r="38" spans="2:9" x14ac:dyDescent="0.25">
      <c r="B38" s="1">
        <v>915</v>
      </c>
      <c r="C38" s="1">
        <v>2.375</v>
      </c>
      <c r="D38" s="1">
        <v>6</v>
      </c>
      <c r="E38" s="1">
        <f t="shared" si="0"/>
        <v>152.5</v>
      </c>
      <c r="F38" s="1">
        <f t="shared" si="1"/>
        <v>0.71250000000000002</v>
      </c>
      <c r="G38">
        <f t="shared" si="2"/>
        <v>5.2874999999999996</v>
      </c>
      <c r="H38">
        <f t="shared" si="3"/>
        <v>5.7786885245901635E-3</v>
      </c>
      <c r="I38">
        <f t="shared" si="4"/>
        <v>173.04964539007094</v>
      </c>
    </row>
    <row r="39" spans="2:9" x14ac:dyDescent="0.25">
      <c r="B39" s="1">
        <v>923</v>
      </c>
      <c r="C39" s="1">
        <v>2.125</v>
      </c>
      <c r="D39" s="1">
        <v>6</v>
      </c>
      <c r="E39" s="1">
        <f t="shared" si="0"/>
        <v>153.83333333333334</v>
      </c>
      <c r="F39" s="1">
        <f t="shared" si="1"/>
        <v>0.63749999999999996</v>
      </c>
      <c r="G39">
        <f t="shared" si="2"/>
        <v>5.3624999999999998</v>
      </c>
      <c r="H39">
        <f t="shared" si="3"/>
        <v>5.8098591549295775E-3</v>
      </c>
      <c r="I39">
        <f t="shared" si="4"/>
        <v>172.12121212121212</v>
      </c>
    </row>
    <row r="40" spans="2:9" x14ac:dyDescent="0.25">
      <c r="B40" s="1">
        <v>-736</v>
      </c>
      <c r="C40" s="1">
        <v>1.5</v>
      </c>
      <c r="D40" s="1">
        <v>-5</v>
      </c>
      <c r="E40" s="1">
        <f t="shared" si="0"/>
        <v>147.19999999999999</v>
      </c>
      <c r="F40" s="1">
        <f t="shared" si="1"/>
        <v>0.44999999999999996</v>
      </c>
      <c r="G40">
        <f t="shared" si="2"/>
        <v>-5.45</v>
      </c>
      <c r="H40">
        <f t="shared" si="3"/>
        <v>7.4048913043478267E-3</v>
      </c>
      <c r="I40">
        <f t="shared" si="4"/>
        <v>135.04587155963301</v>
      </c>
    </row>
    <row r="41" spans="2:9" x14ac:dyDescent="0.25">
      <c r="B41" s="1">
        <v>-732</v>
      </c>
      <c r="C41" s="1">
        <v>1.5</v>
      </c>
      <c r="D41" s="1">
        <v>-5</v>
      </c>
      <c r="E41" s="1">
        <f t="shared" si="0"/>
        <v>146.4</v>
      </c>
      <c r="F41" s="1">
        <f t="shared" si="1"/>
        <v>0.44999999999999996</v>
      </c>
      <c r="G41">
        <f t="shared" si="2"/>
        <v>-5.45</v>
      </c>
      <c r="H41">
        <f t="shared" si="3"/>
        <v>7.4453551912568305E-3</v>
      </c>
      <c r="I41">
        <f t="shared" si="4"/>
        <v>134.3119266055046</v>
      </c>
    </row>
    <row r="42" spans="2:9" x14ac:dyDescent="0.25">
      <c r="B42" s="1">
        <v>-897</v>
      </c>
      <c r="C42" s="1">
        <v>1.875</v>
      </c>
      <c r="D42" s="1">
        <v>-6</v>
      </c>
      <c r="E42" s="1">
        <f t="shared" si="0"/>
        <v>149.5</v>
      </c>
      <c r="F42" s="1">
        <f t="shared" si="1"/>
        <v>0.5625</v>
      </c>
      <c r="G42">
        <f t="shared" si="2"/>
        <v>-6.5625</v>
      </c>
      <c r="H42">
        <f t="shared" si="3"/>
        <v>7.3160535117056859E-3</v>
      </c>
      <c r="I42">
        <f t="shared" si="4"/>
        <v>136.68571428571428</v>
      </c>
    </row>
    <row r="43" spans="2:9" x14ac:dyDescent="0.25">
      <c r="B43" s="1">
        <v>-900.13</v>
      </c>
      <c r="C43" s="1">
        <v>1.75</v>
      </c>
      <c r="D43" s="1">
        <v>-6</v>
      </c>
      <c r="E43" s="1">
        <f t="shared" si="0"/>
        <v>150.02166666666668</v>
      </c>
      <c r="F43" s="1">
        <f t="shared" si="1"/>
        <v>0.52500000000000002</v>
      </c>
      <c r="G43">
        <f t="shared" si="2"/>
        <v>-6.5250000000000004</v>
      </c>
      <c r="H43">
        <f t="shared" si="3"/>
        <v>7.2489529290213637E-3</v>
      </c>
      <c r="I43">
        <f t="shared" si="4"/>
        <v>137.95095785440614</v>
      </c>
    </row>
    <row r="44" spans="2:9" x14ac:dyDescent="0.25">
      <c r="B44" s="1"/>
      <c r="C44" s="1"/>
      <c r="D44" s="1"/>
      <c r="E44" s="1"/>
      <c r="F44" s="1"/>
    </row>
    <row r="45" spans="2:9" x14ac:dyDescent="0.25">
      <c r="B45" s="1"/>
      <c r="C45" s="1"/>
      <c r="D45" s="1"/>
      <c r="E45" s="1"/>
    </row>
    <row r="60" spans="2:5" x14ac:dyDescent="0.25">
      <c r="B60" s="5">
        <v>227</v>
      </c>
      <c r="C60" s="6"/>
      <c r="D60" s="5">
        <v>1</v>
      </c>
      <c r="E60" s="5"/>
    </row>
    <row r="61" spans="2:5" x14ac:dyDescent="0.25">
      <c r="B61" s="5">
        <v>288</v>
      </c>
      <c r="C61" s="6"/>
      <c r="D61" s="5">
        <v>2</v>
      </c>
      <c r="E61" s="5"/>
    </row>
    <row r="62" spans="2:5" x14ac:dyDescent="0.25">
      <c r="B62" s="5">
        <v>587</v>
      </c>
      <c r="C62" s="6"/>
      <c r="D62" s="5">
        <v>3</v>
      </c>
      <c r="E62" s="5"/>
    </row>
    <row r="63" spans="2:5" x14ac:dyDescent="0.25">
      <c r="B63" s="5">
        <v>775</v>
      </c>
      <c r="C63" s="6"/>
      <c r="D63" s="5">
        <v>4</v>
      </c>
      <c r="E63" s="5"/>
    </row>
    <row r="64" spans="2:5" x14ac:dyDescent="0.25">
      <c r="B64" s="5">
        <v>947</v>
      </c>
      <c r="C64" s="6"/>
      <c r="D64" s="5">
        <v>5</v>
      </c>
      <c r="E6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2017-12-01T23:58:15Z</dcterms:created>
  <dcterms:modified xsi:type="dcterms:W3CDTF">2017-12-02T01:52:47Z</dcterms:modified>
</cp:coreProperties>
</file>