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ffani01\Dropbox\projetos\proto.com.br\socialMediaWeek\"/>
    </mc:Choice>
  </mc:AlternateContent>
  <bookViews>
    <workbookView xWindow="0" yWindow="0" windowWidth="10695" windowHeight="8805" activeTab="5"/>
  </bookViews>
  <sheets>
    <sheet name="Pivot" sheetId="4" r:id="rId1"/>
    <sheet name="FindTop6" sheetId="7" r:id="rId2"/>
    <sheet name="likes vs media 50+" sheetId="6" r:id="rId3"/>
    <sheet name="Palestras por grupo de likes" sheetId="5" r:id="rId4"/>
    <sheet name="palestras" sheetId="1" r:id="rId5"/>
    <sheet name="categorias" sheetId="2" r:id="rId6"/>
  </sheets>
  <definedNames>
    <definedName name="_xlnm._FilterDatabase" localSheetId="4" hidden="1">palestras!$A$1:$L$391</definedName>
  </definedNames>
  <calcPr calcId="162913"/>
  <pivotCaches>
    <pivotCache cacheId="0" r:id="rId7"/>
  </pivotCaches>
</workbook>
</file>

<file path=xl/calcChain.xml><?xml version="1.0" encoding="utf-8"?>
<calcChain xmlns="http://schemas.openxmlformats.org/spreadsheetml/2006/main">
  <c r="F151" i="2" l="1"/>
  <c r="F190" i="2"/>
  <c r="F53" i="2"/>
  <c r="F229" i="2"/>
  <c r="F172" i="2"/>
  <c r="F105" i="2"/>
  <c r="F183" i="2"/>
  <c r="F255" i="2"/>
  <c r="F241" i="2"/>
  <c r="F240" i="2"/>
  <c r="F200" i="2"/>
  <c r="F280" i="2"/>
  <c r="F182" i="2"/>
  <c r="F224" i="2"/>
  <c r="F223" i="2"/>
  <c r="F279" i="2"/>
  <c r="F213" i="2"/>
  <c r="F303" i="2"/>
  <c r="F36" i="2"/>
  <c r="F109" i="2"/>
  <c r="F222" i="2"/>
  <c r="F134" i="2"/>
  <c r="F148" i="2"/>
  <c r="F254" i="2"/>
  <c r="F114" i="2"/>
  <c r="F47" i="2"/>
  <c r="F302" i="2"/>
  <c r="F165" i="2"/>
  <c r="F119" i="2"/>
  <c r="F234" i="2"/>
  <c r="F171" i="2"/>
  <c r="F160" i="2"/>
  <c r="F220" i="2"/>
  <c r="F301" i="2"/>
  <c r="F207" i="2"/>
  <c r="F300" i="2"/>
  <c r="F170" i="2"/>
  <c r="F278" i="2"/>
  <c r="F264" i="2"/>
  <c r="F90" i="2"/>
  <c r="F147" i="2"/>
  <c r="F122" i="2"/>
  <c r="F263" i="2"/>
  <c r="F71" i="2"/>
  <c r="F94" i="2"/>
  <c r="F199" i="2"/>
  <c r="F277" i="2"/>
  <c r="F233" i="2"/>
  <c r="F55" i="2"/>
  <c r="F146" i="2"/>
  <c r="F262" i="2"/>
  <c r="F87" i="2"/>
  <c r="F299" i="2"/>
  <c r="F253" i="2"/>
  <c r="F189" i="2"/>
  <c r="F56" i="2"/>
  <c r="F74" i="2"/>
  <c r="F298" i="2"/>
  <c r="F141" i="2"/>
  <c r="F261" i="2"/>
  <c r="F80" i="2"/>
  <c r="F181" i="2"/>
  <c r="F70" i="2"/>
  <c r="F252" i="2"/>
  <c r="F73" i="2"/>
  <c r="F54" i="2"/>
  <c r="F115" i="2"/>
  <c r="F204" i="2"/>
  <c r="F98" i="2"/>
  <c r="F108" i="2"/>
  <c r="F212" i="2"/>
  <c r="F167" i="2"/>
  <c r="F157" i="2"/>
  <c r="F180" i="2"/>
  <c r="F193" i="2"/>
  <c r="F92" i="2"/>
  <c r="F219" i="2"/>
  <c r="F35" i="2"/>
  <c r="F136" i="2"/>
  <c r="F251" i="2"/>
  <c r="F175" i="2"/>
  <c r="F174" i="2"/>
  <c r="F250" i="2"/>
  <c r="F297" i="2"/>
  <c r="F97" i="2"/>
  <c r="F232" i="2"/>
  <c r="F296" i="2"/>
  <c r="F24" i="2"/>
  <c r="F249" i="2"/>
  <c r="F228" i="2"/>
  <c r="F218" i="2"/>
  <c r="F203" i="2"/>
  <c r="F64" i="2"/>
  <c r="F248" i="2"/>
  <c r="F227" i="2"/>
  <c r="F211" i="2"/>
  <c r="F46" i="2"/>
  <c r="F295" i="2"/>
  <c r="F276" i="2"/>
  <c r="F226" i="2"/>
  <c r="F260" i="2"/>
  <c r="F275" i="2"/>
  <c r="F231" i="2"/>
  <c r="F247" i="2"/>
  <c r="F145" i="2"/>
  <c r="F104" i="2"/>
  <c r="F179" i="2"/>
  <c r="F294" i="2"/>
  <c r="F63" i="2"/>
  <c r="F217" i="2"/>
  <c r="F135" i="2"/>
  <c r="F113" i="2"/>
  <c r="F293" i="2"/>
  <c r="F259" i="2"/>
  <c r="F292" i="2"/>
  <c r="F48" i="2"/>
  <c r="F129" i="2"/>
  <c r="F291" i="2"/>
  <c r="F133" i="2"/>
  <c r="F138" i="2"/>
  <c r="F290" i="2"/>
  <c r="F258" i="2"/>
  <c r="F257" i="2"/>
  <c r="F274" i="2"/>
  <c r="F60" i="2"/>
  <c r="F144" i="2"/>
  <c r="F246" i="2"/>
  <c r="F289" i="2"/>
  <c r="F127" i="2"/>
  <c r="F154" i="2"/>
  <c r="F288" i="2"/>
  <c r="F245" i="2"/>
  <c r="F101" i="2"/>
  <c r="F128" i="2"/>
  <c r="F239" i="2"/>
  <c r="F198" i="2"/>
  <c r="F287" i="2"/>
  <c r="F126" i="2"/>
  <c r="F197" i="2"/>
  <c r="F244" i="2"/>
  <c r="F178" i="2"/>
  <c r="F156" i="2"/>
  <c r="F236" i="2"/>
  <c r="F216" i="2"/>
  <c r="F273" i="2"/>
  <c r="F243" i="2"/>
  <c r="F215" i="2"/>
  <c r="F286" i="2"/>
  <c r="F272" i="2"/>
  <c r="F143" i="2"/>
  <c r="F132" i="2"/>
  <c r="F177" i="2"/>
  <c r="F169" i="2"/>
  <c r="F285" i="2"/>
  <c r="F221" i="2"/>
  <c r="F111" i="2"/>
  <c r="F86" i="2"/>
  <c r="F110" i="2"/>
  <c r="F166" i="2"/>
  <c r="F192" i="2"/>
  <c r="F118" i="2"/>
  <c r="F225" i="2"/>
  <c r="F230" i="2"/>
  <c r="F202" i="2"/>
  <c r="F130" i="2"/>
  <c r="F164" i="2"/>
  <c r="F121" i="2"/>
  <c r="F284" i="2"/>
  <c r="F120" i="2"/>
  <c r="F196" i="2"/>
  <c r="F69" i="2"/>
  <c r="F176" i="2"/>
  <c r="F283" i="2"/>
  <c r="F238" i="2"/>
  <c r="F191" i="2"/>
  <c r="F159" i="2"/>
  <c r="F89" i="2"/>
  <c r="F206" i="2"/>
  <c r="F271" i="2"/>
  <c r="F282" i="2"/>
  <c r="F99" i="2"/>
  <c r="F242" i="2"/>
  <c r="F140" i="2"/>
  <c r="F210" i="2"/>
  <c r="F270" i="2"/>
  <c r="F188" i="2"/>
  <c r="F187" i="2"/>
  <c r="F186" i="2"/>
  <c r="F256" i="2"/>
  <c r="F102" i="2"/>
  <c r="F173" i="2"/>
  <c r="F155" i="2"/>
  <c r="F125" i="2"/>
  <c r="F59" i="2"/>
  <c r="F103" i="2"/>
  <c r="F269" i="2"/>
  <c r="F142" i="2"/>
  <c r="F268" i="2"/>
  <c r="F43" i="2"/>
  <c r="F139" i="2"/>
  <c r="F78" i="2"/>
  <c r="F100" i="2"/>
  <c r="F124" i="2"/>
  <c r="F195" i="2"/>
  <c r="F77" i="2"/>
  <c r="F117" i="2"/>
  <c r="F41" i="2"/>
  <c r="F201" i="2"/>
  <c r="F150" i="2"/>
  <c r="F66" i="2"/>
  <c r="F168" i="2"/>
  <c r="F209" i="2"/>
  <c r="F123" i="2"/>
  <c r="F137" i="2"/>
  <c r="F235" i="2"/>
  <c r="F149" i="2"/>
  <c r="F112" i="2"/>
  <c r="F205" i="2"/>
  <c r="F162" i="2"/>
  <c r="F49" i="2"/>
  <c r="F153" i="2"/>
  <c r="F34" i="2"/>
  <c r="F158" i="2"/>
  <c r="F267" i="2"/>
  <c r="F76" i="2"/>
  <c r="F107" i="2"/>
  <c r="F237" i="2"/>
  <c r="F91" i="2"/>
  <c r="F266" i="2"/>
  <c r="F208" i="2"/>
  <c r="F131" i="2"/>
  <c r="F265" i="2"/>
  <c r="F152" i="2"/>
  <c r="F185" i="2"/>
  <c r="F30" i="2"/>
  <c r="F84" i="2"/>
  <c r="F95" i="2"/>
  <c r="F281" i="2"/>
  <c r="F82" i="2"/>
  <c r="F161" i="2"/>
  <c r="F106" i="2"/>
  <c r="F116" i="2"/>
  <c r="F62" i="2"/>
  <c r="F163" i="2"/>
  <c r="F88" i="2"/>
  <c r="F51" i="2"/>
  <c r="F81" i="2"/>
  <c r="F83" i="2"/>
  <c r="F61" i="2"/>
  <c r="F39" i="2"/>
  <c r="F45" i="2"/>
  <c r="F184" i="2"/>
  <c r="F27" i="2"/>
  <c r="F214" i="2"/>
  <c r="F26" i="2"/>
  <c r="F93" i="2"/>
  <c r="F16" i="2"/>
  <c r="F19" i="2"/>
  <c r="F28" i="2"/>
  <c r="F79" i="2"/>
  <c r="F29" i="2"/>
  <c r="F65" i="2"/>
  <c r="F37" i="2"/>
  <c r="F50" i="2"/>
  <c r="F96" i="2"/>
  <c r="F33" i="2"/>
  <c r="F85" i="2"/>
  <c r="F22" i="2"/>
  <c r="F194" i="2"/>
  <c r="F23" i="2"/>
  <c r="F72" i="2"/>
  <c r="F75" i="2"/>
  <c r="F18" i="2"/>
  <c r="F21" i="2"/>
  <c r="F13" i="2"/>
  <c r="F57" i="2"/>
  <c r="F44" i="2"/>
  <c r="F42" i="2"/>
  <c r="F58" i="2"/>
  <c r="F68" i="2"/>
  <c r="F14" i="2"/>
  <c r="F52" i="2"/>
  <c r="F40" i="2"/>
  <c r="F31" i="2"/>
  <c r="F17" i="2"/>
  <c r="F67" i="2"/>
  <c r="F10" i="2"/>
  <c r="F312" i="2"/>
  <c r="F310" i="2"/>
  <c r="F305" i="2"/>
  <c r="F15" i="2"/>
  <c r="F307" i="2"/>
  <c r="F313" i="2"/>
  <c r="F317" i="2"/>
  <c r="F316" i="2"/>
  <c r="F315" i="2"/>
  <c r="F308" i="2"/>
  <c r="F11" i="2"/>
  <c r="F309" i="2"/>
  <c r="F326" i="2"/>
  <c r="F320" i="2"/>
  <c r="F32" i="2"/>
  <c r="F319" i="2"/>
  <c r="F304" i="2"/>
  <c r="F38" i="2"/>
  <c r="F311" i="2"/>
  <c r="F328" i="2"/>
  <c r="F318" i="2"/>
  <c r="F323" i="2"/>
  <c r="F329" i="2"/>
  <c r="F306" i="2"/>
  <c r="F330" i="2"/>
  <c r="F324" i="2"/>
  <c r="F325" i="2"/>
  <c r="F314" i="2"/>
  <c r="F321" i="2"/>
  <c r="F25" i="2"/>
  <c r="F327" i="2"/>
  <c r="F322" i="2"/>
  <c r="F9" i="2"/>
  <c r="F8" i="2"/>
  <c r="F20" i="2"/>
  <c r="F12" i="2"/>
  <c r="F7" i="2"/>
  <c r="F6" i="2"/>
  <c r="F5" i="2"/>
  <c r="F3" i="2"/>
  <c r="F4" i="2"/>
  <c r="F2" i="2"/>
  <c r="S109" i="7"/>
  <c r="R109" i="7"/>
  <c r="Q109" i="7"/>
  <c r="P109" i="7"/>
  <c r="O109" i="7"/>
  <c r="N109" i="7"/>
  <c r="S108" i="7"/>
  <c r="R108" i="7"/>
  <c r="Q108" i="7"/>
  <c r="P108" i="7"/>
  <c r="O108" i="7"/>
  <c r="N108" i="7"/>
  <c r="S107" i="7"/>
  <c r="R107" i="7"/>
  <c r="Q107" i="7"/>
  <c r="P107" i="7"/>
  <c r="O107" i="7"/>
  <c r="N107" i="7"/>
  <c r="S106" i="7"/>
  <c r="R106" i="7"/>
  <c r="Q106" i="7"/>
  <c r="P106" i="7"/>
  <c r="O106" i="7"/>
  <c r="N106" i="7"/>
  <c r="S105" i="7"/>
  <c r="R105" i="7"/>
  <c r="Q105" i="7"/>
  <c r="P105" i="7"/>
  <c r="O105" i="7"/>
  <c r="N105" i="7"/>
  <c r="S104" i="7"/>
  <c r="R104" i="7"/>
  <c r="Q104" i="7"/>
  <c r="P104" i="7"/>
  <c r="O104" i="7"/>
  <c r="N104" i="7"/>
  <c r="S103" i="7"/>
  <c r="R103" i="7"/>
  <c r="Q103" i="7"/>
  <c r="P103" i="7"/>
  <c r="O103" i="7"/>
  <c r="N103" i="7"/>
  <c r="S102" i="7"/>
  <c r="R102" i="7"/>
  <c r="Q102" i="7"/>
  <c r="P102" i="7"/>
  <c r="O102" i="7"/>
  <c r="N102" i="7"/>
  <c r="S101" i="7"/>
  <c r="R101" i="7"/>
  <c r="Q101" i="7"/>
  <c r="P101" i="7"/>
  <c r="O101" i="7"/>
  <c r="N101" i="7"/>
  <c r="S100" i="7"/>
  <c r="R100" i="7"/>
  <c r="Q100" i="7"/>
  <c r="P100" i="7"/>
  <c r="O100" i="7"/>
  <c r="N100" i="7"/>
  <c r="S99" i="7"/>
  <c r="R99" i="7"/>
  <c r="Q99" i="7"/>
  <c r="P99" i="7"/>
  <c r="O99" i="7"/>
  <c r="N99" i="7"/>
  <c r="S98" i="7"/>
  <c r="R98" i="7"/>
  <c r="Q98" i="7"/>
  <c r="P98" i="7"/>
  <c r="O98" i="7"/>
  <c r="N98" i="7"/>
  <c r="S97" i="7"/>
  <c r="R97" i="7"/>
  <c r="Q97" i="7"/>
  <c r="P97" i="7"/>
  <c r="O97" i="7"/>
  <c r="N97" i="7"/>
  <c r="S96" i="7"/>
  <c r="R96" i="7"/>
  <c r="Q96" i="7"/>
  <c r="P96" i="7"/>
  <c r="O96" i="7"/>
  <c r="N96" i="7"/>
  <c r="S95" i="7"/>
  <c r="R95" i="7"/>
  <c r="Q95" i="7"/>
  <c r="P95" i="7"/>
  <c r="O95" i="7"/>
  <c r="N95" i="7"/>
  <c r="S94" i="7"/>
  <c r="R94" i="7"/>
  <c r="Q94" i="7"/>
  <c r="P94" i="7"/>
  <c r="O94" i="7"/>
  <c r="N94" i="7"/>
  <c r="S93" i="7"/>
  <c r="R93" i="7"/>
  <c r="Q93" i="7"/>
  <c r="P93" i="7"/>
  <c r="O93" i="7"/>
  <c r="N93" i="7"/>
  <c r="S92" i="7"/>
  <c r="R92" i="7"/>
  <c r="Q92" i="7"/>
  <c r="P92" i="7"/>
  <c r="O92" i="7"/>
  <c r="N92" i="7"/>
  <c r="S91" i="7"/>
  <c r="R91" i="7"/>
  <c r="Q91" i="7"/>
  <c r="P91" i="7"/>
  <c r="O91" i="7"/>
  <c r="N91" i="7"/>
  <c r="S90" i="7"/>
  <c r="R90" i="7"/>
  <c r="Q90" i="7"/>
  <c r="P90" i="7"/>
  <c r="O90" i="7"/>
  <c r="N90" i="7"/>
  <c r="S89" i="7"/>
  <c r="R89" i="7"/>
  <c r="Q89" i="7"/>
  <c r="P89" i="7"/>
  <c r="O89" i="7"/>
  <c r="N89" i="7"/>
  <c r="S88" i="7"/>
  <c r="R88" i="7"/>
  <c r="Q88" i="7"/>
  <c r="P88" i="7"/>
  <c r="O88" i="7"/>
  <c r="N88" i="7"/>
  <c r="S87" i="7"/>
  <c r="R87" i="7"/>
  <c r="Q87" i="7"/>
  <c r="P87" i="7"/>
  <c r="O87" i="7"/>
  <c r="N87" i="7"/>
  <c r="S86" i="7"/>
  <c r="R86" i="7"/>
  <c r="Q86" i="7"/>
  <c r="P86" i="7"/>
  <c r="O86" i="7"/>
  <c r="N86" i="7"/>
  <c r="S85" i="7"/>
  <c r="R85" i="7"/>
  <c r="Q85" i="7"/>
  <c r="P85" i="7"/>
  <c r="O85" i="7"/>
  <c r="N85" i="7"/>
  <c r="S84" i="7"/>
  <c r="R84" i="7"/>
  <c r="Q84" i="7"/>
  <c r="P84" i="7"/>
  <c r="O84" i="7"/>
  <c r="N84" i="7"/>
  <c r="S83" i="7"/>
  <c r="R83" i="7"/>
  <c r="Q83" i="7"/>
  <c r="P83" i="7"/>
  <c r="O83" i="7"/>
  <c r="N83" i="7"/>
  <c r="S82" i="7"/>
  <c r="R82" i="7"/>
  <c r="Q82" i="7"/>
  <c r="P82" i="7"/>
  <c r="O82" i="7"/>
  <c r="N82" i="7"/>
  <c r="S81" i="7"/>
  <c r="R81" i="7"/>
  <c r="Q81" i="7"/>
  <c r="P81" i="7"/>
  <c r="O81" i="7"/>
  <c r="N81" i="7"/>
  <c r="S80" i="7"/>
  <c r="R80" i="7"/>
  <c r="Q80" i="7"/>
  <c r="P80" i="7"/>
  <c r="O80" i="7"/>
  <c r="N80" i="7"/>
  <c r="S79" i="7"/>
  <c r="R79" i="7"/>
  <c r="Q79" i="7"/>
  <c r="P79" i="7"/>
  <c r="O79" i="7"/>
  <c r="N79" i="7"/>
  <c r="S78" i="7"/>
  <c r="R78" i="7"/>
  <c r="Q78" i="7"/>
  <c r="P78" i="7"/>
  <c r="O78" i="7"/>
  <c r="N78" i="7"/>
  <c r="S77" i="7"/>
  <c r="R77" i="7"/>
  <c r="Q77" i="7"/>
  <c r="P77" i="7"/>
  <c r="O77" i="7"/>
  <c r="N77" i="7"/>
  <c r="S76" i="7"/>
  <c r="R76" i="7"/>
  <c r="Q76" i="7"/>
  <c r="P76" i="7"/>
  <c r="O76" i="7"/>
  <c r="N76" i="7"/>
  <c r="S75" i="7"/>
  <c r="R75" i="7"/>
  <c r="Q75" i="7"/>
  <c r="P75" i="7"/>
  <c r="O75" i="7"/>
  <c r="N75" i="7"/>
  <c r="S74" i="7"/>
  <c r="R74" i="7"/>
  <c r="Q74" i="7"/>
  <c r="P74" i="7"/>
  <c r="O74" i="7"/>
  <c r="N74" i="7"/>
  <c r="S73" i="7"/>
  <c r="R73" i="7"/>
  <c r="Q73" i="7"/>
  <c r="P73" i="7"/>
  <c r="O73" i="7"/>
  <c r="N73" i="7"/>
  <c r="S72" i="7"/>
  <c r="R72" i="7"/>
  <c r="Q72" i="7"/>
  <c r="P72" i="7"/>
  <c r="O72" i="7"/>
  <c r="N72" i="7"/>
  <c r="S71" i="7"/>
  <c r="R71" i="7"/>
  <c r="Q71" i="7"/>
  <c r="P71" i="7"/>
  <c r="O71" i="7"/>
  <c r="N71" i="7"/>
  <c r="S70" i="7"/>
  <c r="R70" i="7"/>
  <c r="Q70" i="7"/>
  <c r="P70" i="7"/>
  <c r="O70" i="7"/>
  <c r="N70" i="7"/>
  <c r="S69" i="7"/>
  <c r="R69" i="7"/>
  <c r="Q69" i="7"/>
  <c r="P69" i="7"/>
  <c r="O69" i="7"/>
  <c r="N69" i="7"/>
  <c r="S68" i="7"/>
  <c r="R68" i="7"/>
  <c r="Q68" i="7"/>
  <c r="P68" i="7"/>
  <c r="O68" i="7"/>
  <c r="N68" i="7"/>
  <c r="S67" i="7"/>
  <c r="R67" i="7"/>
  <c r="Q67" i="7"/>
  <c r="P67" i="7"/>
  <c r="O67" i="7"/>
  <c r="N67" i="7"/>
  <c r="S66" i="7"/>
  <c r="R66" i="7"/>
  <c r="Q66" i="7"/>
  <c r="P66" i="7"/>
  <c r="O66" i="7"/>
  <c r="N66" i="7"/>
  <c r="S65" i="7"/>
  <c r="R65" i="7"/>
  <c r="Q65" i="7"/>
  <c r="P65" i="7"/>
  <c r="O65" i="7"/>
  <c r="N65" i="7"/>
  <c r="S64" i="7"/>
  <c r="R64" i="7"/>
  <c r="Q64" i="7"/>
  <c r="P64" i="7"/>
  <c r="O64" i="7"/>
  <c r="N64" i="7"/>
  <c r="S63" i="7"/>
  <c r="R63" i="7"/>
  <c r="Q63" i="7"/>
  <c r="P63" i="7"/>
  <c r="O63" i="7"/>
  <c r="N63" i="7"/>
  <c r="S62" i="7"/>
  <c r="R62" i="7"/>
  <c r="Q62" i="7"/>
  <c r="P62" i="7"/>
  <c r="O62" i="7"/>
  <c r="N62" i="7"/>
  <c r="S61" i="7"/>
  <c r="R61" i="7"/>
  <c r="Q61" i="7"/>
  <c r="P61" i="7"/>
  <c r="O61" i="7"/>
  <c r="N61" i="7"/>
  <c r="S60" i="7"/>
  <c r="R60" i="7"/>
  <c r="Q60" i="7"/>
  <c r="P60" i="7"/>
  <c r="O60" i="7"/>
  <c r="N60" i="7"/>
  <c r="S59" i="7"/>
  <c r="R59" i="7"/>
  <c r="Q59" i="7"/>
  <c r="P59" i="7"/>
  <c r="O59" i="7"/>
  <c r="N59" i="7"/>
  <c r="S58" i="7"/>
  <c r="R58" i="7"/>
  <c r="Q58" i="7"/>
  <c r="P58" i="7"/>
  <c r="O58" i="7"/>
  <c r="N58" i="7"/>
  <c r="S57" i="7"/>
  <c r="R57" i="7"/>
  <c r="Q57" i="7"/>
  <c r="P57" i="7"/>
  <c r="O57" i="7"/>
  <c r="N57" i="7"/>
  <c r="S56" i="7"/>
  <c r="R56" i="7"/>
  <c r="Q56" i="7"/>
  <c r="P56" i="7"/>
  <c r="O56" i="7"/>
  <c r="N56" i="7"/>
  <c r="S55" i="7"/>
  <c r="R55" i="7"/>
  <c r="Q55" i="7"/>
  <c r="P55" i="7"/>
  <c r="O55" i="7"/>
  <c r="N55" i="7"/>
  <c r="S54" i="7"/>
  <c r="R54" i="7"/>
  <c r="Q54" i="7"/>
  <c r="P54" i="7"/>
  <c r="O54" i="7"/>
  <c r="N54" i="7"/>
  <c r="S53" i="7"/>
  <c r="R53" i="7"/>
  <c r="Q53" i="7"/>
  <c r="P53" i="7"/>
  <c r="O53" i="7"/>
  <c r="N53" i="7"/>
  <c r="S52" i="7"/>
  <c r="R52" i="7"/>
  <c r="Q52" i="7"/>
  <c r="P52" i="7"/>
  <c r="O52" i="7"/>
  <c r="N52" i="7"/>
  <c r="S51" i="7"/>
  <c r="R51" i="7"/>
  <c r="Q51" i="7"/>
  <c r="P51" i="7"/>
  <c r="O51" i="7"/>
  <c r="N51" i="7"/>
  <c r="S50" i="7"/>
  <c r="R50" i="7"/>
  <c r="Q50" i="7"/>
  <c r="P50" i="7"/>
  <c r="O50" i="7"/>
  <c r="N50" i="7"/>
  <c r="S49" i="7"/>
  <c r="R49" i="7"/>
  <c r="Q49" i="7"/>
  <c r="P49" i="7"/>
  <c r="O49" i="7"/>
  <c r="N49" i="7"/>
  <c r="S48" i="7"/>
  <c r="R48" i="7"/>
  <c r="Q48" i="7"/>
  <c r="P48" i="7"/>
  <c r="O48" i="7"/>
  <c r="N48" i="7"/>
  <c r="S47" i="7"/>
  <c r="R47" i="7"/>
  <c r="Q47" i="7"/>
  <c r="P47" i="7"/>
  <c r="O47" i="7"/>
  <c r="N47" i="7"/>
  <c r="S46" i="7"/>
  <c r="R46" i="7"/>
  <c r="Q46" i="7"/>
  <c r="P46" i="7"/>
  <c r="O46" i="7"/>
  <c r="N46" i="7"/>
  <c r="S45" i="7"/>
  <c r="R45" i="7"/>
  <c r="Q45" i="7"/>
  <c r="P45" i="7"/>
  <c r="O45" i="7"/>
  <c r="N45" i="7"/>
  <c r="S44" i="7"/>
  <c r="R44" i="7"/>
  <c r="Q44" i="7"/>
  <c r="P44" i="7"/>
  <c r="O44" i="7"/>
  <c r="N44" i="7"/>
  <c r="S43" i="7"/>
  <c r="R43" i="7"/>
  <c r="Q43" i="7"/>
  <c r="P43" i="7"/>
  <c r="O43" i="7"/>
  <c r="N43" i="7"/>
  <c r="S42" i="7"/>
  <c r="R42" i="7"/>
  <c r="Q42" i="7"/>
  <c r="P42" i="7"/>
  <c r="O42" i="7"/>
  <c r="N42" i="7"/>
  <c r="S41" i="7"/>
  <c r="R41" i="7"/>
  <c r="Q41" i="7"/>
  <c r="P41" i="7"/>
  <c r="O41" i="7"/>
  <c r="N41" i="7"/>
  <c r="S40" i="7"/>
  <c r="R40" i="7"/>
  <c r="Q40" i="7"/>
  <c r="P40" i="7"/>
  <c r="O40" i="7"/>
  <c r="N40" i="7"/>
  <c r="S39" i="7"/>
  <c r="R39" i="7"/>
  <c r="Q39" i="7"/>
  <c r="P39" i="7"/>
  <c r="O39" i="7"/>
  <c r="N39" i="7"/>
  <c r="S38" i="7"/>
  <c r="R38" i="7"/>
  <c r="Q38" i="7"/>
  <c r="P38" i="7"/>
  <c r="O38" i="7"/>
  <c r="N38" i="7"/>
  <c r="S37" i="7"/>
  <c r="R37" i="7"/>
  <c r="Q37" i="7"/>
  <c r="P37" i="7"/>
  <c r="O37" i="7"/>
  <c r="N37" i="7"/>
  <c r="S36" i="7"/>
  <c r="R36" i="7"/>
  <c r="Q36" i="7"/>
  <c r="P36" i="7"/>
  <c r="O36" i="7"/>
  <c r="N36" i="7"/>
  <c r="S35" i="7"/>
  <c r="R35" i="7"/>
  <c r="Q35" i="7"/>
  <c r="P35" i="7"/>
  <c r="O35" i="7"/>
  <c r="N35" i="7"/>
  <c r="S34" i="7"/>
  <c r="R34" i="7"/>
  <c r="Q34" i="7"/>
  <c r="P34" i="7"/>
  <c r="O34" i="7"/>
  <c r="N34" i="7"/>
  <c r="S33" i="7"/>
  <c r="R33" i="7"/>
  <c r="Q33" i="7"/>
  <c r="P33" i="7"/>
  <c r="O33" i="7"/>
  <c r="N33" i="7"/>
  <c r="S32" i="7"/>
  <c r="R32" i="7"/>
  <c r="Q32" i="7"/>
  <c r="P32" i="7"/>
  <c r="O32" i="7"/>
  <c r="N32" i="7"/>
  <c r="S31" i="7"/>
  <c r="R31" i="7"/>
  <c r="Q31" i="7"/>
  <c r="P31" i="7"/>
  <c r="O31" i="7"/>
  <c r="N31" i="7"/>
  <c r="S30" i="7"/>
  <c r="R30" i="7"/>
  <c r="Q30" i="7"/>
  <c r="P30" i="7"/>
  <c r="O30" i="7"/>
  <c r="N30" i="7"/>
  <c r="S29" i="7"/>
  <c r="R29" i="7"/>
  <c r="Q29" i="7"/>
  <c r="P29" i="7"/>
  <c r="O29" i="7"/>
  <c r="N29" i="7"/>
  <c r="S28" i="7"/>
  <c r="R28" i="7"/>
  <c r="Q28" i="7"/>
  <c r="P28" i="7"/>
  <c r="O28" i="7"/>
  <c r="N28" i="7"/>
  <c r="S27" i="7"/>
  <c r="R27" i="7"/>
  <c r="Q27" i="7"/>
  <c r="P27" i="7"/>
  <c r="O27" i="7"/>
  <c r="N27" i="7"/>
  <c r="S26" i="7"/>
  <c r="R26" i="7"/>
  <c r="Q26" i="7"/>
  <c r="P26" i="7"/>
  <c r="O26" i="7"/>
  <c r="N26" i="7"/>
  <c r="S25" i="7"/>
  <c r="R25" i="7"/>
  <c r="Q25" i="7"/>
  <c r="P25" i="7"/>
  <c r="O25" i="7"/>
  <c r="N25" i="7"/>
  <c r="S24" i="7"/>
  <c r="R24" i="7"/>
  <c r="Q24" i="7"/>
  <c r="P24" i="7"/>
  <c r="O24" i="7"/>
  <c r="N24" i="7"/>
  <c r="S23" i="7"/>
  <c r="R23" i="7"/>
  <c r="Q23" i="7"/>
  <c r="P23" i="7"/>
  <c r="O23" i="7"/>
  <c r="N23" i="7"/>
  <c r="S22" i="7"/>
  <c r="R22" i="7"/>
  <c r="Q22" i="7"/>
  <c r="P22" i="7"/>
  <c r="O22" i="7"/>
  <c r="N22" i="7"/>
  <c r="S21" i="7"/>
  <c r="R21" i="7"/>
  <c r="Q21" i="7"/>
  <c r="P21" i="7"/>
  <c r="O21" i="7"/>
  <c r="N21" i="7"/>
  <c r="S20" i="7"/>
  <c r="R20" i="7"/>
  <c r="Q20" i="7"/>
  <c r="P20" i="7"/>
  <c r="O20" i="7"/>
  <c r="N20" i="7"/>
  <c r="S19" i="7"/>
  <c r="R19" i="7"/>
  <c r="Q19" i="7"/>
  <c r="P19" i="7"/>
  <c r="O19" i="7"/>
  <c r="N19" i="7"/>
  <c r="S18" i="7"/>
  <c r="R18" i="7"/>
  <c r="Q18" i="7"/>
  <c r="P18" i="7"/>
  <c r="O18" i="7"/>
  <c r="N18" i="7"/>
  <c r="S17" i="7"/>
  <c r="R17" i="7"/>
  <c r="Q17" i="7"/>
  <c r="P17" i="7"/>
  <c r="O17" i="7"/>
  <c r="N17" i="7"/>
  <c r="S16" i="7"/>
  <c r="R16" i="7"/>
  <c r="Q16" i="7"/>
  <c r="P16" i="7"/>
  <c r="O16" i="7"/>
  <c r="N16" i="7"/>
  <c r="S15" i="7"/>
  <c r="R15" i="7"/>
  <c r="Q15" i="7"/>
  <c r="P15" i="7"/>
  <c r="O15" i="7"/>
  <c r="N15" i="7"/>
  <c r="S14" i="7"/>
  <c r="R14" i="7"/>
  <c r="Q14" i="7"/>
  <c r="P14" i="7"/>
  <c r="O14" i="7"/>
  <c r="N14" i="7"/>
  <c r="S13" i="7"/>
  <c r="R13" i="7"/>
  <c r="Q13" i="7"/>
  <c r="P13" i="7"/>
  <c r="O13" i="7"/>
  <c r="N13" i="7"/>
  <c r="S12" i="7"/>
  <c r="R12" i="7"/>
  <c r="Q12" i="7"/>
  <c r="P12" i="7"/>
  <c r="O12" i="7"/>
  <c r="N12" i="7"/>
  <c r="S11" i="7"/>
  <c r="R11" i="7"/>
  <c r="Q11" i="7"/>
  <c r="P11" i="7"/>
  <c r="O11" i="7"/>
  <c r="N11" i="7"/>
  <c r="S10" i="7"/>
  <c r="R10" i="7"/>
  <c r="Q10" i="7"/>
  <c r="P10" i="7"/>
  <c r="O10" i="7"/>
  <c r="N10" i="7"/>
  <c r="S9" i="7"/>
  <c r="R9" i="7"/>
  <c r="Q9" i="7"/>
  <c r="P9" i="7"/>
  <c r="O9" i="7"/>
  <c r="N9" i="7"/>
  <c r="S8" i="7"/>
  <c r="R8" i="7"/>
  <c r="Q8" i="7"/>
  <c r="P8" i="7"/>
  <c r="O8" i="7"/>
  <c r="N8" i="7"/>
  <c r="S7" i="7"/>
  <c r="R7" i="7"/>
  <c r="Q7" i="7"/>
  <c r="P7" i="7"/>
  <c r="O7" i="7"/>
  <c r="N7" i="7"/>
  <c r="S6" i="7"/>
  <c r="R6" i="7"/>
  <c r="Q6" i="7"/>
  <c r="P6" i="7"/>
  <c r="O6" i="7"/>
  <c r="N6" i="7"/>
  <c r="S5" i="7"/>
  <c r="R5" i="7"/>
  <c r="Q5" i="7"/>
  <c r="P5" i="7"/>
  <c r="O5" i="7"/>
  <c r="N5" i="7"/>
  <c r="S4" i="7"/>
  <c r="R4" i="7"/>
  <c r="Q4" i="7"/>
  <c r="P4" i="7"/>
  <c r="O4" i="7"/>
  <c r="N4" i="7"/>
  <c r="S3" i="7"/>
  <c r="R3" i="7"/>
  <c r="Q3" i="7"/>
  <c r="P3" i="7"/>
  <c r="O3" i="7"/>
  <c r="N3" i="7"/>
  <c r="S2" i="7"/>
  <c r="R2" i="7"/>
  <c r="Q2" i="7"/>
  <c r="P2" i="7"/>
  <c r="O2" i="7"/>
  <c r="N2" i="7"/>
  <c r="U93" i="7" l="1"/>
  <c r="U97" i="7"/>
  <c r="U99" i="7"/>
  <c r="U101" i="7"/>
  <c r="U109" i="7"/>
  <c r="U51" i="7"/>
  <c r="U53" i="7"/>
  <c r="U55" i="7"/>
  <c r="U57" i="7"/>
  <c r="U63" i="7"/>
  <c r="U65" i="7"/>
  <c r="U67" i="7"/>
  <c r="U69" i="7"/>
  <c r="U71" i="7"/>
  <c r="U73" i="7"/>
  <c r="U79" i="7"/>
  <c r="U81" i="7"/>
  <c r="U83" i="7"/>
  <c r="U85" i="7"/>
  <c r="U87" i="7"/>
  <c r="T101" i="7"/>
  <c r="T109" i="7"/>
  <c r="T106" i="7"/>
  <c r="U3" i="7"/>
  <c r="U5" i="7"/>
  <c r="U7" i="7"/>
  <c r="U9" i="7"/>
  <c r="U11" i="7"/>
  <c r="U13" i="7"/>
  <c r="U15" i="7"/>
  <c r="U17" i="7"/>
  <c r="U19" i="7"/>
  <c r="U21" i="7"/>
  <c r="U23" i="7"/>
  <c r="U25" i="7"/>
  <c r="U27" i="7"/>
  <c r="U29" i="7"/>
  <c r="U31" i="7"/>
  <c r="U33" i="7"/>
  <c r="U35" i="7"/>
  <c r="U37" i="7"/>
  <c r="U39" i="7"/>
  <c r="U41" i="7"/>
  <c r="U43" i="7"/>
  <c r="U45" i="7"/>
  <c r="U47" i="7"/>
  <c r="U49" i="7"/>
  <c r="U59" i="7"/>
  <c r="U61" i="7"/>
  <c r="U75" i="7"/>
  <c r="U77" i="7"/>
  <c r="T95" i="7"/>
  <c r="U95" i="7"/>
  <c r="T103" i="7"/>
  <c r="U103" i="7"/>
  <c r="U89" i="7"/>
  <c r="U91" i="7"/>
  <c r="T98" i="7"/>
  <c r="U105" i="7"/>
  <c r="U107" i="7"/>
  <c r="T3" i="7"/>
  <c r="T5" i="7"/>
  <c r="T7" i="7"/>
  <c r="T9" i="7"/>
  <c r="T11" i="7"/>
  <c r="T13" i="7"/>
  <c r="T15" i="7"/>
  <c r="T17" i="7"/>
  <c r="T19" i="7"/>
  <c r="T21" i="7"/>
  <c r="T23" i="7"/>
  <c r="T25" i="7"/>
  <c r="T27" i="7"/>
  <c r="T29" i="7"/>
  <c r="T31" i="7"/>
  <c r="T33" i="7"/>
  <c r="T35" i="7"/>
  <c r="T37" i="7"/>
  <c r="T39" i="7"/>
  <c r="T41" i="7"/>
  <c r="T43" i="7"/>
  <c r="T45" i="7"/>
  <c r="T47" i="7"/>
  <c r="T49" i="7"/>
  <c r="T51" i="7"/>
  <c r="T53" i="7"/>
  <c r="T55" i="7"/>
  <c r="T57" i="7"/>
  <c r="T59" i="7"/>
  <c r="T61" i="7"/>
  <c r="T63" i="7"/>
  <c r="T65" i="7"/>
  <c r="T67" i="7"/>
  <c r="T69" i="7"/>
  <c r="T71" i="7"/>
  <c r="T73" i="7"/>
  <c r="T75" i="7"/>
  <c r="T77" i="7"/>
  <c r="T79" i="7"/>
  <c r="T81" i="7"/>
  <c r="T83" i="7"/>
  <c r="T85" i="7"/>
  <c r="T87" i="7"/>
  <c r="T89" i="7"/>
  <c r="T91" i="7"/>
  <c r="T93" i="7"/>
  <c r="U2" i="7"/>
  <c r="U4" i="7"/>
  <c r="U6" i="7"/>
  <c r="U8" i="7"/>
  <c r="U10" i="7"/>
  <c r="U12" i="7"/>
  <c r="U14" i="7"/>
  <c r="U16" i="7"/>
  <c r="U18" i="7"/>
  <c r="U20" i="7"/>
  <c r="U22" i="7"/>
  <c r="U24" i="7"/>
  <c r="U26" i="7"/>
  <c r="U28" i="7"/>
  <c r="U30" i="7"/>
  <c r="U32" i="7"/>
  <c r="U34" i="7"/>
  <c r="U36" i="7"/>
  <c r="U38" i="7"/>
  <c r="U40" i="7"/>
  <c r="U42" i="7"/>
  <c r="U44" i="7"/>
  <c r="U46" i="7"/>
  <c r="U48" i="7"/>
  <c r="U50" i="7"/>
  <c r="U52" i="7"/>
  <c r="U54" i="7"/>
  <c r="U56" i="7"/>
  <c r="U58" i="7"/>
  <c r="U60" i="7"/>
  <c r="U62" i="7"/>
  <c r="U64" i="7"/>
  <c r="U66" i="7"/>
  <c r="U68" i="7"/>
  <c r="U70" i="7"/>
  <c r="U72" i="7"/>
  <c r="U74" i="7"/>
  <c r="U76" i="7"/>
  <c r="U78" i="7"/>
  <c r="U80" i="7"/>
  <c r="U82" i="7"/>
  <c r="U84" i="7"/>
  <c r="U86" i="7"/>
  <c r="U88" i="7"/>
  <c r="U90" i="7"/>
  <c r="U92" i="7"/>
  <c r="U94" i="7"/>
  <c r="U96" i="7"/>
  <c r="U98" i="7"/>
  <c r="U100" i="7"/>
  <c r="U102" i="7"/>
  <c r="U104" i="7"/>
  <c r="U106" i="7"/>
  <c r="U108" i="7"/>
  <c r="T2" i="7"/>
  <c r="T4" i="7"/>
  <c r="T6" i="7"/>
  <c r="T8" i="7"/>
  <c r="T10" i="7"/>
  <c r="T12" i="7"/>
  <c r="T14" i="7"/>
  <c r="T16" i="7"/>
  <c r="T18" i="7"/>
  <c r="T20" i="7"/>
  <c r="T22" i="7"/>
  <c r="T24" i="7"/>
  <c r="T26" i="7"/>
  <c r="T28" i="7"/>
  <c r="T30" i="7"/>
  <c r="T32" i="7"/>
  <c r="T34" i="7"/>
  <c r="T36" i="7"/>
  <c r="T38" i="7"/>
  <c r="T40" i="7"/>
  <c r="T42" i="7"/>
  <c r="T44" i="7"/>
  <c r="T46" i="7"/>
  <c r="T48" i="7"/>
  <c r="T50" i="7"/>
  <c r="T52" i="7"/>
  <c r="T54" i="7"/>
  <c r="T56" i="7"/>
  <c r="T58" i="7"/>
  <c r="T60" i="7"/>
  <c r="T62" i="7"/>
  <c r="T64" i="7"/>
  <c r="T66" i="7"/>
  <c r="T68" i="7"/>
  <c r="T70" i="7"/>
  <c r="T72" i="7"/>
  <c r="T74" i="7"/>
  <c r="T76" i="7"/>
  <c r="T78" i="7"/>
  <c r="T80" i="7"/>
  <c r="T82" i="7"/>
  <c r="T84" i="7"/>
  <c r="T86" i="7"/>
  <c r="T88" i="7"/>
  <c r="T90" i="7"/>
  <c r="T92" i="7"/>
  <c r="T94" i="7"/>
  <c r="T96" i="7"/>
  <c r="T99" i="7"/>
  <c r="T104" i="7"/>
  <c r="T107" i="7"/>
  <c r="T97" i="7"/>
  <c r="T102" i="7"/>
  <c r="T105" i="7"/>
  <c r="T100" i="7"/>
  <c r="T108" i="7"/>
  <c r="J104" i="7"/>
  <c r="J103" i="7"/>
  <c r="J97" i="7"/>
  <c r="J92" i="7"/>
  <c r="J87" i="7"/>
  <c r="J83" i="7"/>
  <c r="J71" i="7"/>
  <c r="J70" i="7"/>
  <c r="J59" i="7"/>
  <c r="J56" i="7"/>
  <c r="J54" i="7"/>
  <c r="J46" i="7"/>
  <c r="I46" i="7"/>
  <c r="J42" i="7"/>
  <c r="I42" i="7"/>
  <c r="J27" i="7"/>
  <c r="J8" i="7"/>
  <c r="E151" i="2" a="1"/>
  <c r="E151" i="2" s="1"/>
  <c r="E190" i="2" a="1"/>
  <c r="E190" i="2" s="1"/>
  <c r="E53" i="2" a="1"/>
  <c r="E53" i="2" s="1"/>
  <c r="E229" i="2" a="1"/>
  <c r="E229" i="2" s="1"/>
  <c r="E172" i="2" a="1"/>
  <c r="E172" i="2" s="1"/>
  <c r="E105" i="2" a="1"/>
  <c r="E105" i="2" s="1"/>
  <c r="E183" i="2" a="1"/>
  <c r="E183" i="2" s="1"/>
  <c r="E255" i="2" a="1"/>
  <c r="E255" i="2" s="1"/>
  <c r="E241" i="2" a="1"/>
  <c r="E241" i="2" s="1"/>
  <c r="E240" i="2" a="1"/>
  <c r="E240" i="2" s="1"/>
  <c r="E200" i="2" a="1"/>
  <c r="E200" i="2" s="1"/>
  <c r="E280" i="2" a="1"/>
  <c r="E280" i="2" s="1"/>
  <c r="E182" i="2" a="1"/>
  <c r="E182" i="2" s="1"/>
  <c r="E224" i="2" a="1"/>
  <c r="E224" i="2" s="1"/>
  <c r="E223" i="2" a="1"/>
  <c r="E223" i="2" s="1"/>
  <c r="E279" i="2" a="1"/>
  <c r="E279" i="2" s="1"/>
  <c r="E213" i="2" a="1"/>
  <c r="E213" i="2" s="1"/>
  <c r="E303" i="2" a="1"/>
  <c r="E303" i="2" s="1"/>
  <c r="E36" i="2" a="1"/>
  <c r="E36" i="2" s="1"/>
  <c r="E109" i="2" a="1"/>
  <c r="E109" i="2" s="1"/>
  <c r="E222" i="2" a="1"/>
  <c r="E222" i="2" s="1"/>
  <c r="E134" i="2" a="1"/>
  <c r="E134" i="2" s="1"/>
  <c r="E148" i="2" a="1"/>
  <c r="E148" i="2" s="1"/>
  <c r="E254" i="2" a="1"/>
  <c r="E254" i="2" s="1"/>
  <c r="E114" i="2" a="1"/>
  <c r="E114" i="2" s="1"/>
  <c r="E47" i="2" a="1"/>
  <c r="E47" i="2" s="1"/>
  <c r="E302" i="2" a="1"/>
  <c r="E302" i="2" s="1"/>
  <c r="E165" i="2" a="1"/>
  <c r="E165" i="2" s="1"/>
  <c r="E119" i="2" a="1"/>
  <c r="E119" i="2" s="1"/>
  <c r="E234" i="2" a="1"/>
  <c r="E234" i="2" s="1"/>
  <c r="E171" i="2" a="1"/>
  <c r="E171" i="2" s="1"/>
  <c r="E160" i="2" a="1"/>
  <c r="E160" i="2" s="1"/>
  <c r="E220" i="2" a="1"/>
  <c r="E220" i="2" s="1"/>
  <c r="E301" i="2" a="1"/>
  <c r="E301" i="2" s="1"/>
  <c r="E207" i="2" a="1"/>
  <c r="E207" i="2" s="1"/>
  <c r="E300" i="2" a="1"/>
  <c r="E300" i="2" s="1"/>
  <c r="E170" i="2" a="1"/>
  <c r="E170" i="2" s="1"/>
  <c r="E278" i="2" a="1"/>
  <c r="E278" i="2" s="1"/>
  <c r="E264" i="2" a="1"/>
  <c r="E264" i="2" s="1"/>
  <c r="E90" i="2" a="1"/>
  <c r="E90" i="2" s="1"/>
  <c r="E147" i="2" a="1"/>
  <c r="E147" i="2" s="1"/>
  <c r="E122" i="2" a="1"/>
  <c r="E122" i="2" s="1"/>
  <c r="E263" i="2" a="1"/>
  <c r="E263" i="2" s="1"/>
  <c r="E71" i="2" a="1"/>
  <c r="E71" i="2" s="1"/>
  <c r="E94" i="2" a="1"/>
  <c r="E94" i="2" s="1"/>
  <c r="E199" i="2" a="1"/>
  <c r="E199" i="2" s="1"/>
  <c r="E277" i="2" a="1"/>
  <c r="E277" i="2" s="1"/>
  <c r="E233" i="2" a="1"/>
  <c r="E233" i="2" s="1"/>
  <c r="E55" i="2" a="1"/>
  <c r="E55" i="2" s="1"/>
  <c r="E146" i="2" a="1"/>
  <c r="E146" i="2" s="1"/>
  <c r="E262" i="2" a="1"/>
  <c r="E262" i="2" s="1"/>
  <c r="E87" i="2" a="1"/>
  <c r="E87" i="2" s="1"/>
  <c r="E299" i="2" a="1"/>
  <c r="E299" i="2" s="1"/>
  <c r="E253" i="2" a="1"/>
  <c r="E253" i="2" s="1"/>
  <c r="E189" i="2" a="1"/>
  <c r="E189" i="2" s="1"/>
  <c r="E56" i="2" a="1"/>
  <c r="E56" i="2" s="1"/>
  <c r="E74" i="2" a="1"/>
  <c r="E74" i="2" s="1"/>
  <c r="E298" i="2" a="1"/>
  <c r="E298" i="2" s="1"/>
  <c r="E141" i="2" a="1"/>
  <c r="E141" i="2" s="1"/>
  <c r="E261" i="2" a="1"/>
  <c r="E261" i="2" s="1"/>
  <c r="E80" i="2" a="1"/>
  <c r="E80" i="2" s="1"/>
  <c r="E181" i="2" a="1"/>
  <c r="E181" i="2" s="1"/>
  <c r="E70" i="2" a="1"/>
  <c r="E70" i="2" s="1"/>
  <c r="E252" i="2" a="1"/>
  <c r="E252" i="2" s="1"/>
  <c r="E73" i="2" a="1"/>
  <c r="E73" i="2" s="1"/>
  <c r="E54" i="2" a="1"/>
  <c r="E54" i="2" s="1"/>
  <c r="E115" i="2" a="1"/>
  <c r="E115" i="2" s="1"/>
  <c r="E204" i="2" a="1"/>
  <c r="E204" i="2" s="1"/>
  <c r="E98" i="2" a="1"/>
  <c r="E98" i="2" s="1"/>
  <c r="E108" i="2" a="1"/>
  <c r="E108" i="2" s="1"/>
  <c r="E212" i="2" a="1"/>
  <c r="E212" i="2" s="1"/>
  <c r="E167" i="2" a="1"/>
  <c r="E167" i="2" s="1"/>
  <c r="E157" i="2" a="1"/>
  <c r="E157" i="2" s="1"/>
  <c r="E180" i="2" a="1"/>
  <c r="E180" i="2" s="1"/>
  <c r="E193" i="2" a="1"/>
  <c r="E193" i="2" s="1"/>
  <c r="E92" i="2" a="1"/>
  <c r="E92" i="2" s="1"/>
  <c r="E219" i="2" a="1"/>
  <c r="E219" i="2" s="1"/>
  <c r="E35" i="2" a="1"/>
  <c r="E35" i="2" s="1"/>
  <c r="E136" i="2" a="1"/>
  <c r="E136" i="2" s="1"/>
  <c r="E251" i="2" a="1"/>
  <c r="E251" i="2" s="1"/>
  <c r="E175" i="2" a="1"/>
  <c r="E175" i="2" s="1"/>
  <c r="E174" i="2" a="1"/>
  <c r="E174" i="2" s="1"/>
  <c r="E250" i="2" a="1"/>
  <c r="E250" i="2" s="1"/>
  <c r="E297" i="2" a="1"/>
  <c r="E297" i="2" s="1"/>
  <c r="E97" i="2" a="1"/>
  <c r="E97" i="2" s="1"/>
  <c r="E232" i="2" a="1"/>
  <c r="E232" i="2" s="1"/>
  <c r="E296" i="2" a="1"/>
  <c r="E296" i="2" s="1"/>
  <c r="E24" i="2" a="1"/>
  <c r="E24" i="2" s="1"/>
  <c r="E249" i="2" a="1"/>
  <c r="E249" i="2" s="1"/>
  <c r="E228" i="2" a="1"/>
  <c r="E228" i="2" s="1"/>
  <c r="E218" i="2" a="1"/>
  <c r="E218" i="2" s="1"/>
  <c r="E203" i="2" a="1"/>
  <c r="E203" i="2" s="1"/>
  <c r="E64" i="2" a="1"/>
  <c r="E64" i="2" s="1"/>
  <c r="E248" i="2" a="1"/>
  <c r="E248" i="2" s="1"/>
  <c r="E227" i="2" a="1"/>
  <c r="E227" i="2" s="1"/>
  <c r="E211" i="2" a="1"/>
  <c r="E211" i="2" s="1"/>
  <c r="E46" i="2" a="1"/>
  <c r="E46" i="2" s="1"/>
  <c r="E295" i="2" a="1"/>
  <c r="E295" i="2" s="1"/>
  <c r="E276" i="2" a="1"/>
  <c r="E276" i="2" s="1"/>
  <c r="E226" i="2" a="1"/>
  <c r="E226" i="2" s="1"/>
  <c r="E260" i="2" a="1"/>
  <c r="E260" i="2" s="1"/>
  <c r="E275" i="2" a="1"/>
  <c r="E275" i="2" s="1"/>
  <c r="E231" i="2" a="1"/>
  <c r="E231" i="2" s="1"/>
  <c r="E247" i="2" a="1"/>
  <c r="E247" i="2" s="1"/>
  <c r="E145" i="2" a="1"/>
  <c r="E145" i="2" s="1"/>
  <c r="E104" i="2" a="1"/>
  <c r="E104" i="2" s="1"/>
  <c r="E179" i="2" a="1"/>
  <c r="E179" i="2" s="1"/>
  <c r="E294" i="2" a="1"/>
  <c r="E294" i="2" s="1"/>
  <c r="E63" i="2" a="1"/>
  <c r="E63" i="2" s="1"/>
  <c r="E217" i="2" a="1"/>
  <c r="E217" i="2" s="1"/>
  <c r="E135" i="2" a="1"/>
  <c r="E135" i="2" s="1"/>
  <c r="E113" i="2" a="1"/>
  <c r="E113" i="2" s="1"/>
  <c r="E293" i="2" a="1"/>
  <c r="E293" i="2" s="1"/>
  <c r="E259" i="2" a="1"/>
  <c r="E259" i="2" s="1"/>
  <c r="E292" i="2" a="1"/>
  <c r="E292" i="2" s="1"/>
  <c r="E48" i="2" a="1"/>
  <c r="E48" i="2" s="1"/>
  <c r="E129" i="2" a="1"/>
  <c r="E129" i="2" s="1"/>
  <c r="E291" i="2" a="1"/>
  <c r="E291" i="2" s="1"/>
  <c r="E133" i="2" a="1"/>
  <c r="E133" i="2" s="1"/>
  <c r="E138" i="2" a="1"/>
  <c r="E138" i="2" s="1"/>
  <c r="E290" i="2" a="1"/>
  <c r="E290" i="2" s="1"/>
  <c r="E258" i="2" a="1"/>
  <c r="E258" i="2" s="1"/>
  <c r="E257" i="2" a="1"/>
  <c r="E257" i="2" s="1"/>
  <c r="E274" i="2" a="1"/>
  <c r="E274" i="2" s="1"/>
  <c r="E60" i="2" a="1"/>
  <c r="E60" i="2" s="1"/>
  <c r="E144" i="2" a="1"/>
  <c r="E144" i="2" s="1"/>
  <c r="E246" i="2" a="1"/>
  <c r="E246" i="2" s="1"/>
  <c r="E289" i="2" a="1"/>
  <c r="E289" i="2" s="1"/>
  <c r="E127" i="2" a="1"/>
  <c r="E127" i="2" s="1"/>
  <c r="E154" i="2" a="1"/>
  <c r="E154" i="2" s="1"/>
  <c r="E288" i="2" a="1"/>
  <c r="E288" i="2" s="1"/>
  <c r="E245" i="2" a="1"/>
  <c r="E245" i="2" s="1"/>
  <c r="E101" i="2" a="1"/>
  <c r="E101" i="2" s="1"/>
  <c r="E128" i="2" a="1"/>
  <c r="E128" i="2" s="1"/>
  <c r="E239" i="2" a="1"/>
  <c r="E239" i="2" s="1"/>
  <c r="E198" i="2" a="1"/>
  <c r="E198" i="2" s="1"/>
  <c r="E287" i="2" a="1"/>
  <c r="E287" i="2" s="1"/>
  <c r="E126" i="2" a="1"/>
  <c r="E126" i="2" s="1"/>
  <c r="E197" i="2" a="1"/>
  <c r="E197" i="2" s="1"/>
  <c r="E244" i="2" a="1"/>
  <c r="E244" i="2" s="1"/>
  <c r="E178" i="2" a="1"/>
  <c r="E178" i="2" s="1"/>
  <c r="E156" i="2" a="1"/>
  <c r="E156" i="2" s="1"/>
  <c r="E236" i="2" a="1"/>
  <c r="E236" i="2" s="1"/>
  <c r="E216" i="2" a="1"/>
  <c r="E216" i="2" s="1"/>
  <c r="E273" i="2" a="1"/>
  <c r="E273" i="2" s="1"/>
  <c r="E243" i="2" a="1"/>
  <c r="E243" i="2" s="1"/>
  <c r="E215" i="2" a="1"/>
  <c r="E215" i="2" s="1"/>
  <c r="E286" i="2" a="1"/>
  <c r="E286" i="2" s="1"/>
  <c r="E272" i="2" a="1"/>
  <c r="E272" i="2" s="1"/>
  <c r="E143" i="2" a="1"/>
  <c r="E143" i="2" s="1"/>
  <c r="E132" i="2" a="1"/>
  <c r="E132" i="2" s="1"/>
  <c r="E177" i="2" a="1"/>
  <c r="E177" i="2" s="1"/>
  <c r="E169" i="2" a="1"/>
  <c r="E169" i="2" s="1"/>
  <c r="E285" i="2" a="1"/>
  <c r="E285" i="2" s="1"/>
  <c r="E221" i="2" a="1"/>
  <c r="E221" i="2" s="1"/>
  <c r="E111" i="2" a="1"/>
  <c r="E111" i="2" s="1"/>
  <c r="E86" i="2" a="1"/>
  <c r="E86" i="2" s="1"/>
  <c r="E110" i="2" a="1"/>
  <c r="E110" i="2" s="1"/>
  <c r="E166" i="2" a="1"/>
  <c r="E166" i="2" s="1"/>
  <c r="E192" i="2" a="1"/>
  <c r="E192" i="2" s="1"/>
  <c r="E118" i="2" a="1"/>
  <c r="E118" i="2" s="1"/>
  <c r="E225" i="2" a="1"/>
  <c r="E225" i="2" s="1"/>
  <c r="E230" i="2" a="1"/>
  <c r="E230" i="2" s="1"/>
  <c r="E202" i="2" a="1"/>
  <c r="E202" i="2" s="1"/>
  <c r="E130" i="2" a="1"/>
  <c r="E130" i="2" s="1"/>
  <c r="E164" i="2" a="1"/>
  <c r="E164" i="2" s="1"/>
  <c r="E121" i="2" a="1"/>
  <c r="E121" i="2" s="1"/>
  <c r="E284" i="2" a="1"/>
  <c r="E284" i="2" s="1"/>
  <c r="E120" i="2" a="1"/>
  <c r="E120" i="2" s="1"/>
  <c r="E196" i="2" a="1"/>
  <c r="E196" i="2" s="1"/>
  <c r="E69" i="2" a="1"/>
  <c r="E69" i="2" s="1"/>
  <c r="E176" i="2" a="1"/>
  <c r="E176" i="2" s="1"/>
  <c r="E283" i="2" a="1"/>
  <c r="E283" i="2" s="1"/>
  <c r="E238" i="2" a="1"/>
  <c r="E238" i="2" s="1"/>
  <c r="E191" i="2" a="1"/>
  <c r="E191" i="2" s="1"/>
  <c r="E159" i="2" a="1"/>
  <c r="E159" i="2" s="1"/>
  <c r="E89" i="2" a="1"/>
  <c r="E89" i="2" s="1"/>
  <c r="E206" i="2" a="1"/>
  <c r="E206" i="2" s="1"/>
  <c r="E271" i="2" a="1"/>
  <c r="E271" i="2" s="1"/>
  <c r="E282" i="2" a="1"/>
  <c r="E282" i="2" s="1"/>
  <c r="E99" i="2" a="1"/>
  <c r="E99" i="2" s="1"/>
  <c r="E242" i="2" a="1"/>
  <c r="E242" i="2" s="1"/>
  <c r="E140" i="2" a="1"/>
  <c r="E140" i="2" s="1"/>
  <c r="E210" i="2" a="1"/>
  <c r="E210" i="2" s="1"/>
  <c r="E270" i="2" a="1"/>
  <c r="E270" i="2" s="1"/>
  <c r="E188" i="2" a="1"/>
  <c r="E188" i="2" s="1"/>
  <c r="E187" i="2" a="1"/>
  <c r="E187" i="2" s="1"/>
  <c r="E186" i="2" a="1"/>
  <c r="E186" i="2" s="1"/>
  <c r="E256" i="2" a="1"/>
  <c r="E256" i="2" s="1"/>
  <c r="E102" i="2" a="1"/>
  <c r="E102" i="2" s="1"/>
  <c r="E173" i="2" a="1"/>
  <c r="E173" i="2" s="1"/>
  <c r="E155" i="2" a="1"/>
  <c r="E155" i="2" s="1"/>
  <c r="E125" i="2" a="1"/>
  <c r="E125" i="2" s="1"/>
  <c r="E59" i="2" a="1"/>
  <c r="E59" i="2" s="1"/>
  <c r="E103" i="2" a="1"/>
  <c r="E103" i="2" s="1"/>
  <c r="E269" i="2" a="1"/>
  <c r="E269" i="2" s="1"/>
  <c r="E142" i="2" a="1"/>
  <c r="E142" i="2" s="1"/>
  <c r="E268" i="2" a="1"/>
  <c r="E268" i="2" s="1"/>
  <c r="E43" i="2" a="1"/>
  <c r="E43" i="2" s="1"/>
  <c r="E139" i="2" a="1"/>
  <c r="E139" i="2" s="1"/>
  <c r="E78" i="2" a="1"/>
  <c r="E78" i="2" s="1"/>
  <c r="E100" i="2" a="1"/>
  <c r="E100" i="2" s="1"/>
  <c r="E124" i="2" a="1"/>
  <c r="E124" i="2" s="1"/>
  <c r="E195" i="2" a="1"/>
  <c r="E195" i="2" s="1"/>
  <c r="E77" i="2" a="1"/>
  <c r="E77" i="2" s="1"/>
  <c r="E117" i="2" a="1"/>
  <c r="E117" i="2" s="1"/>
  <c r="E41" i="2" a="1"/>
  <c r="E41" i="2" s="1"/>
  <c r="E201" i="2" a="1"/>
  <c r="E201" i="2" s="1"/>
  <c r="E150" i="2" a="1"/>
  <c r="E150" i="2" s="1"/>
  <c r="E66" i="2" a="1"/>
  <c r="E66" i="2" s="1"/>
  <c r="E168" i="2" a="1"/>
  <c r="E168" i="2" s="1"/>
  <c r="E209" i="2" a="1"/>
  <c r="E209" i="2" s="1"/>
  <c r="E123" i="2" a="1"/>
  <c r="E123" i="2" s="1"/>
  <c r="E137" i="2" a="1"/>
  <c r="E137" i="2" s="1"/>
  <c r="E235" i="2" a="1"/>
  <c r="E235" i="2" s="1"/>
  <c r="E149" i="2" a="1"/>
  <c r="E149" i="2" s="1"/>
  <c r="E112" i="2" a="1"/>
  <c r="E112" i="2" s="1"/>
  <c r="E205" i="2" a="1"/>
  <c r="E205" i="2" s="1"/>
  <c r="E162" i="2" a="1"/>
  <c r="E162" i="2" s="1"/>
  <c r="E49" i="2" a="1"/>
  <c r="E49" i="2" s="1"/>
  <c r="E153" i="2" a="1"/>
  <c r="E153" i="2" s="1"/>
  <c r="E34" i="2" a="1"/>
  <c r="E34" i="2" s="1"/>
  <c r="E158" i="2" a="1"/>
  <c r="E158" i="2" s="1"/>
  <c r="E267" i="2" a="1"/>
  <c r="E267" i="2" s="1"/>
  <c r="E76" i="2" a="1"/>
  <c r="E76" i="2" s="1"/>
  <c r="E107" i="2" a="1"/>
  <c r="E107" i="2" s="1"/>
  <c r="E237" i="2" a="1"/>
  <c r="E237" i="2" s="1"/>
  <c r="E91" i="2" a="1"/>
  <c r="E91" i="2" s="1"/>
  <c r="E266" i="2" a="1"/>
  <c r="E266" i="2" s="1"/>
  <c r="E208" i="2" a="1"/>
  <c r="E208" i="2" s="1"/>
  <c r="E131" i="2" a="1"/>
  <c r="E131" i="2" s="1"/>
  <c r="E265" i="2" a="1"/>
  <c r="E265" i="2" s="1"/>
  <c r="E152" i="2" a="1"/>
  <c r="E152" i="2" s="1"/>
  <c r="E185" i="2" a="1"/>
  <c r="E185" i="2" s="1"/>
  <c r="E30" i="2" a="1"/>
  <c r="E30" i="2" s="1"/>
  <c r="E84" i="2" a="1"/>
  <c r="E84" i="2" s="1"/>
  <c r="E95" i="2" a="1"/>
  <c r="E95" i="2" s="1"/>
  <c r="E281" i="2" a="1"/>
  <c r="E281" i="2" s="1"/>
  <c r="E82" i="2" a="1"/>
  <c r="E82" i="2" s="1"/>
  <c r="E161" i="2" a="1"/>
  <c r="E161" i="2" s="1"/>
  <c r="E106" i="2" a="1"/>
  <c r="E106" i="2" s="1"/>
  <c r="E116" i="2" a="1"/>
  <c r="E116" i="2" s="1"/>
  <c r="E62" i="2" a="1"/>
  <c r="E62" i="2" s="1"/>
  <c r="E163" i="2" a="1"/>
  <c r="E163" i="2" s="1"/>
  <c r="E88" i="2" a="1"/>
  <c r="E88" i="2" s="1"/>
  <c r="E51" i="2" a="1"/>
  <c r="E51" i="2" s="1"/>
  <c r="E81" i="2" a="1"/>
  <c r="E81" i="2" s="1"/>
  <c r="E83" i="2" a="1"/>
  <c r="E83" i="2" s="1"/>
  <c r="E61" i="2" a="1"/>
  <c r="E61" i="2" s="1"/>
  <c r="E39" i="2" a="1"/>
  <c r="E39" i="2" s="1"/>
  <c r="E45" i="2" a="1"/>
  <c r="E45" i="2" s="1"/>
  <c r="E184" i="2" a="1"/>
  <c r="E184" i="2" s="1"/>
  <c r="E27" i="2" a="1"/>
  <c r="E27" i="2" s="1"/>
  <c r="E214" i="2" a="1"/>
  <c r="E214" i="2" s="1"/>
  <c r="E26" i="2" a="1"/>
  <c r="E26" i="2" s="1"/>
  <c r="E93" i="2" a="1"/>
  <c r="E93" i="2" s="1"/>
  <c r="E16" i="2" a="1"/>
  <c r="E16" i="2" s="1"/>
  <c r="E19" i="2" a="1"/>
  <c r="E19" i="2" s="1"/>
  <c r="E28" i="2" a="1"/>
  <c r="E28" i="2" s="1"/>
  <c r="E79" i="2" a="1"/>
  <c r="E79" i="2" s="1"/>
  <c r="E29" i="2" a="1"/>
  <c r="E29" i="2" s="1"/>
  <c r="E65" i="2" a="1"/>
  <c r="E65" i="2" s="1"/>
  <c r="E37" i="2" a="1"/>
  <c r="E37" i="2" s="1"/>
  <c r="E50" i="2" a="1"/>
  <c r="E50" i="2" s="1"/>
  <c r="E96" i="2" a="1"/>
  <c r="E96" i="2" s="1"/>
  <c r="E33" i="2" a="1"/>
  <c r="E33" i="2" s="1"/>
  <c r="E85" i="2" a="1"/>
  <c r="E85" i="2" s="1"/>
  <c r="E22" i="2" a="1"/>
  <c r="E22" i="2" s="1"/>
  <c r="E194" i="2" a="1"/>
  <c r="E194" i="2" s="1"/>
  <c r="E23" i="2" a="1"/>
  <c r="E23" i="2" s="1"/>
  <c r="E72" i="2" a="1"/>
  <c r="E72" i="2" s="1"/>
  <c r="E75" i="2" a="1"/>
  <c r="E75" i="2" s="1"/>
  <c r="E18" i="2" a="1"/>
  <c r="E18" i="2" s="1"/>
  <c r="E21" i="2" a="1"/>
  <c r="E21" i="2" s="1"/>
  <c r="E13" i="2" a="1"/>
  <c r="E13" i="2" s="1"/>
  <c r="E57" i="2" a="1"/>
  <c r="E57" i="2" s="1"/>
  <c r="E44" i="2" a="1"/>
  <c r="E44" i="2" s="1"/>
  <c r="E42" i="2" a="1"/>
  <c r="E42" i="2" s="1"/>
  <c r="E58" i="2" a="1"/>
  <c r="E58" i="2" s="1"/>
  <c r="E68" i="2" a="1"/>
  <c r="E68" i="2" s="1"/>
  <c r="E14" i="2" a="1"/>
  <c r="E14" i="2" s="1"/>
  <c r="E52" i="2" a="1"/>
  <c r="E52" i="2" s="1"/>
  <c r="E40" i="2" a="1"/>
  <c r="E40" i="2" s="1"/>
  <c r="E31" i="2" a="1"/>
  <c r="E31" i="2" s="1"/>
  <c r="E17" i="2" a="1"/>
  <c r="E17" i="2" s="1"/>
  <c r="E67" i="2" a="1"/>
  <c r="E67" i="2" s="1"/>
  <c r="E10" i="2" a="1"/>
  <c r="E10" i="2" s="1"/>
  <c r="E312" i="2" a="1"/>
  <c r="E312" i="2" s="1"/>
  <c r="E310" i="2" a="1"/>
  <c r="E310" i="2" s="1"/>
  <c r="E305" i="2" a="1"/>
  <c r="E305" i="2" s="1"/>
  <c r="E15" i="2" a="1"/>
  <c r="E15" i="2" s="1"/>
  <c r="E307" i="2" a="1"/>
  <c r="E307" i="2" s="1"/>
  <c r="E313" i="2" a="1"/>
  <c r="E313" i="2" s="1"/>
  <c r="E317" i="2" a="1"/>
  <c r="E317" i="2" s="1"/>
  <c r="E316" i="2" a="1"/>
  <c r="E316" i="2" s="1"/>
  <c r="E315" i="2" a="1"/>
  <c r="E315" i="2" s="1"/>
  <c r="E308" i="2" a="1"/>
  <c r="E308" i="2" s="1"/>
  <c r="E11" i="2" a="1"/>
  <c r="E11" i="2" s="1"/>
  <c r="E309" i="2" a="1"/>
  <c r="E309" i="2" s="1"/>
  <c r="E326" i="2" a="1"/>
  <c r="E326" i="2" s="1"/>
  <c r="E320" i="2" a="1"/>
  <c r="E320" i="2" s="1"/>
  <c r="E32" i="2" a="1"/>
  <c r="E32" i="2" s="1"/>
  <c r="E319" i="2" a="1"/>
  <c r="E319" i="2" s="1"/>
  <c r="E304" i="2" a="1"/>
  <c r="E304" i="2" s="1"/>
  <c r="E38" i="2" a="1"/>
  <c r="E38" i="2" s="1"/>
  <c r="E311" i="2" a="1"/>
  <c r="E311" i="2" s="1"/>
  <c r="E328" i="2" a="1"/>
  <c r="E328" i="2" s="1"/>
  <c r="E318" i="2" a="1"/>
  <c r="E318" i="2" s="1"/>
  <c r="E323" i="2" a="1"/>
  <c r="E323" i="2" s="1"/>
  <c r="E329" i="2" a="1"/>
  <c r="E329" i="2" s="1"/>
  <c r="E306" i="2" a="1"/>
  <c r="E306" i="2" s="1"/>
  <c r="E330" i="2" a="1"/>
  <c r="E330" i="2" s="1"/>
  <c r="E324" i="2" a="1"/>
  <c r="E324" i="2" s="1"/>
  <c r="E325" i="2" a="1"/>
  <c r="E325" i="2" s="1"/>
  <c r="E314" i="2" a="1"/>
  <c r="E314" i="2" s="1"/>
  <c r="E321" i="2" a="1"/>
  <c r="E321" i="2" s="1"/>
  <c r="E25" i="2" a="1"/>
  <c r="E25" i="2" s="1"/>
  <c r="E327" i="2" a="1"/>
  <c r="E327" i="2" s="1"/>
  <c r="E322" i="2" a="1"/>
  <c r="E322" i="2" s="1"/>
  <c r="E9" i="2" a="1"/>
  <c r="E9" i="2" s="1"/>
  <c r="E8" i="2" a="1"/>
  <c r="E8" i="2" s="1"/>
  <c r="E20" i="2" a="1"/>
  <c r="E20" i="2" s="1"/>
  <c r="E12" i="2" a="1"/>
  <c r="E12" i="2" s="1"/>
  <c r="E7" i="2" a="1"/>
  <c r="E7" i="2" s="1"/>
  <c r="E6" i="2" a="1"/>
  <c r="E6" i="2" s="1"/>
  <c r="E5" i="2" a="1"/>
  <c r="E5" i="2" s="1"/>
  <c r="E3" i="2" a="1"/>
  <c r="E3" i="2" s="1"/>
  <c r="E4" i="2" a="1"/>
  <c r="E4" i="2" s="1"/>
  <c r="E2" i="2" a="1"/>
  <c r="E2" i="2" s="1"/>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2" i="6"/>
  <c r="E3" i="6"/>
  <c r="J47" i="7" l="1"/>
  <c r="G65" i="2"/>
  <c r="H53" i="7"/>
  <c r="G12" i="2"/>
  <c r="I45" i="7"/>
  <c r="G306" i="2"/>
  <c r="G316" i="2"/>
  <c r="H25" i="7"/>
  <c r="G58" i="2"/>
  <c r="H10" i="7"/>
  <c r="G37" i="2"/>
  <c r="H42" i="7"/>
  <c r="G83" i="2"/>
  <c r="G265" i="2"/>
  <c r="I7" i="7"/>
  <c r="G112" i="2"/>
  <c r="G5" i="2"/>
  <c r="G4" i="2"/>
  <c r="G7" i="2"/>
  <c r="G9" i="2"/>
  <c r="G321" i="2"/>
  <c r="G330" i="2"/>
  <c r="G318" i="2"/>
  <c r="I94" i="7"/>
  <c r="G304" i="2"/>
  <c r="G326" i="2"/>
  <c r="G315" i="2"/>
  <c r="J57" i="7"/>
  <c r="G307" i="2"/>
  <c r="G312" i="2"/>
  <c r="I91" i="7"/>
  <c r="G31" i="2"/>
  <c r="H65" i="7"/>
  <c r="G68" i="2"/>
  <c r="G57" i="2"/>
  <c r="G75" i="2"/>
  <c r="H78" i="7"/>
  <c r="G22" i="2"/>
  <c r="I88" i="7"/>
  <c r="G50" i="2"/>
  <c r="J67" i="7"/>
  <c r="G29" i="2"/>
  <c r="G16" i="2"/>
  <c r="I100" i="7"/>
  <c r="G27" i="2"/>
  <c r="I72" i="7"/>
  <c r="G61" i="2"/>
  <c r="J31" i="7"/>
  <c r="G88" i="2"/>
  <c r="G106" i="2"/>
  <c r="I33" i="7"/>
  <c r="G95" i="2"/>
  <c r="G152" i="2"/>
  <c r="G208" i="2"/>
  <c r="H12" i="7"/>
  <c r="G107" i="2"/>
  <c r="I96" i="7"/>
  <c r="G34" i="2"/>
  <c r="G205" i="2"/>
  <c r="G137" i="2"/>
  <c r="J49" i="7"/>
  <c r="G66" i="2"/>
  <c r="J7" i="7"/>
  <c r="G117" i="2"/>
  <c r="I17" i="7"/>
  <c r="G100" i="2"/>
  <c r="H22" i="7"/>
  <c r="G103" i="2"/>
  <c r="G173" i="2"/>
  <c r="G187" i="2"/>
  <c r="G140" i="2"/>
  <c r="G271" i="2"/>
  <c r="G191" i="2"/>
  <c r="H69" i="7"/>
  <c r="G69" i="2"/>
  <c r="G121" i="2"/>
  <c r="G230" i="2"/>
  <c r="G166" i="2"/>
  <c r="G221" i="2"/>
  <c r="J99" i="7"/>
  <c r="G314" i="2"/>
  <c r="H3" i="7"/>
  <c r="G309" i="2"/>
  <c r="J29" i="7"/>
  <c r="G40" i="2"/>
  <c r="G85" i="2"/>
  <c r="G184" i="2"/>
  <c r="H44" i="7"/>
  <c r="G84" i="2"/>
  <c r="G153" i="2"/>
  <c r="J14" i="7"/>
  <c r="G77" i="2"/>
  <c r="H59" i="7"/>
  <c r="G78" i="2"/>
  <c r="G268" i="2"/>
  <c r="H77" i="7"/>
  <c r="G59" i="2"/>
  <c r="H24" i="7"/>
  <c r="G102" i="2"/>
  <c r="G188" i="2"/>
  <c r="G242" i="2"/>
  <c r="G206" i="2"/>
  <c r="G238" i="2"/>
  <c r="G196" i="2"/>
  <c r="G164" i="2"/>
  <c r="G225" i="2"/>
  <c r="H14" i="7"/>
  <c r="G110" i="2"/>
  <c r="G285" i="2"/>
  <c r="G143" i="2"/>
  <c r="G243" i="2"/>
  <c r="G156" i="2"/>
  <c r="G126" i="2"/>
  <c r="G128" i="2"/>
  <c r="G154" i="2"/>
  <c r="G144" i="2"/>
  <c r="G258" i="2"/>
  <c r="G291" i="2"/>
  <c r="G259" i="2"/>
  <c r="G217" i="2"/>
  <c r="I22" i="7"/>
  <c r="G104" i="2"/>
  <c r="G275" i="2"/>
  <c r="G295" i="2"/>
  <c r="G248" i="2"/>
  <c r="G228" i="2"/>
  <c r="G232" i="2"/>
  <c r="G174" i="2"/>
  <c r="I102" i="7"/>
  <c r="G35" i="2"/>
  <c r="G180" i="2"/>
  <c r="J16" i="7"/>
  <c r="G108" i="2"/>
  <c r="I84" i="7"/>
  <c r="G54" i="2"/>
  <c r="G181" i="2"/>
  <c r="G298" i="2"/>
  <c r="G253" i="2"/>
  <c r="G146" i="2"/>
  <c r="G199" i="2"/>
  <c r="G122" i="2"/>
  <c r="G278" i="2"/>
  <c r="G301" i="2"/>
  <c r="G234" i="2"/>
  <c r="J91" i="7"/>
  <c r="G47" i="2"/>
  <c r="G134" i="2"/>
  <c r="G3" i="2"/>
  <c r="J43" i="7"/>
  <c r="G328" i="2"/>
  <c r="G15" i="2"/>
  <c r="G13" i="2"/>
  <c r="J19" i="7"/>
  <c r="G79" i="2"/>
  <c r="G163" i="2"/>
  <c r="G266" i="2"/>
  <c r="G123" i="2"/>
  <c r="G20" i="2"/>
  <c r="H4" i="7"/>
  <c r="G325" i="2"/>
  <c r="I18" i="7"/>
  <c r="G311" i="2"/>
  <c r="G11" i="2"/>
  <c r="I10" i="7"/>
  <c r="G305" i="2"/>
  <c r="I5" i="7"/>
  <c r="G28" i="2"/>
  <c r="J96" i="7"/>
  <c r="G26" i="2"/>
  <c r="J82" i="7"/>
  <c r="G45" i="2"/>
  <c r="H5" i="7"/>
  <c r="G81" i="2"/>
  <c r="J40" i="7"/>
  <c r="G62" i="2"/>
  <c r="H60" i="7"/>
  <c r="G82" i="2"/>
  <c r="H100" i="7"/>
  <c r="G30" i="2"/>
  <c r="G131" i="2"/>
  <c r="I36" i="7"/>
  <c r="G91" i="2"/>
  <c r="G267" i="2"/>
  <c r="I16" i="7"/>
  <c r="G49" i="2"/>
  <c r="G149" i="2"/>
  <c r="G209" i="2"/>
  <c r="G201" i="2"/>
  <c r="G195" i="2"/>
  <c r="G139" i="2"/>
  <c r="G142" i="2"/>
  <c r="G125" i="2"/>
  <c r="G256" i="2"/>
  <c r="G270" i="2"/>
  <c r="H28" i="7"/>
  <c r="G99" i="2"/>
  <c r="H45" i="7"/>
  <c r="G89" i="2"/>
  <c r="G283" i="2"/>
  <c r="G120" i="2"/>
  <c r="G130" i="2"/>
  <c r="H8" i="7"/>
  <c r="G118" i="2"/>
  <c r="H49" i="7"/>
  <c r="G86" i="2"/>
  <c r="G322" i="2"/>
  <c r="H15" i="7"/>
  <c r="G319" i="2"/>
  <c r="G10" i="2"/>
  <c r="G72" i="2"/>
  <c r="G93" i="2"/>
  <c r="G161" i="2"/>
  <c r="I32" i="7"/>
  <c r="G76" i="2"/>
  <c r="G150" i="2"/>
  <c r="H21" i="7"/>
  <c r="G327" i="2"/>
  <c r="G329" i="2"/>
  <c r="G32" i="2"/>
  <c r="J109" i="7"/>
  <c r="G317" i="2"/>
  <c r="I70" i="7"/>
  <c r="G67" i="2"/>
  <c r="J28" i="7"/>
  <c r="G52" i="2"/>
  <c r="H35" i="7"/>
  <c r="G42" i="2"/>
  <c r="I104" i="7"/>
  <c r="G21" i="2"/>
  <c r="I27" i="7"/>
  <c r="G23" i="2"/>
  <c r="H63" i="7"/>
  <c r="G33" i="2"/>
  <c r="G2" i="2"/>
  <c r="G6" i="2"/>
  <c r="I58" i="7"/>
  <c r="G8" i="2"/>
  <c r="G25" i="2"/>
  <c r="G324" i="2"/>
  <c r="G323" i="2"/>
  <c r="H11" i="7"/>
  <c r="G38" i="2"/>
  <c r="I87" i="7"/>
  <c r="G320" i="2"/>
  <c r="G308" i="2"/>
  <c r="G313" i="2"/>
  <c r="J66" i="7"/>
  <c r="G310" i="2"/>
  <c r="I8" i="7"/>
  <c r="M8" i="7" s="1"/>
  <c r="G17" i="2"/>
  <c r="H97" i="7"/>
  <c r="G14" i="2"/>
  <c r="H76" i="7"/>
  <c r="G44" i="2"/>
  <c r="G18" i="2"/>
  <c r="G194" i="2"/>
  <c r="G96" i="2"/>
  <c r="J106" i="7"/>
  <c r="G19" i="2"/>
  <c r="G214" i="2"/>
  <c r="G39" i="2"/>
  <c r="J30" i="7"/>
  <c r="G51" i="2"/>
  <c r="G116" i="2"/>
  <c r="G281" i="2"/>
  <c r="G185" i="2"/>
  <c r="G237" i="2"/>
  <c r="G158" i="2"/>
  <c r="G162" i="2"/>
  <c r="G235" i="2"/>
  <c r="G168" i="2"/>
  <c r="J74" i="7"/>
  <c r="G41" i="2"/>
  <c r="G124" i="2"/>
  <c r="G43" i="2"/>
  <c r="G269" i="2"/>
  <c r="G155" i="2"/>
  <c r="G186" i="2"/>
  <c r="G210" i="2"/>
  <c r="G303" i="2"/>
  <c r="G224" i="2"/>
  <c r="G240" i="2"/>
  <c r="J22" i="7"/>
  <c r="G105" i="2"/>
  <c r="G190" i="2"/>
  <c r="G169" i="2"/>
  <c r="G272" i="2"/>
  <c r="G273" i="2"/>
  <c r="G178" i="2"/>
  <c r="G287" i="2"/>
  <c r="I25" i="7"/>
  <c r="G101" i="2"/>
  <c r="G127" i="2"/>
  <c r="I76" i="7"/>
  <c r="G60" i="2"/>
  <c r="G290" i="2"/>
  <c r="G129" i="2"/>
  <c r="G293" i="2"/>
  <c r="I73" i="7"/>
  <c r="G63" i="2"/>
  <c r="G145" i="2"/>
  <c r="G260" i="2"/>
  <c r="H91" i="7"/>
  <c r="K91" i="7" s="1"/>
  <c r="G46" i="2"/>
  <c r="J73" i="7"/>
  <c r="G64" i="2"/>
  <c r="G249" i="2"/>
  <c r="I30" i="7"/>
  <c r="G97" i="2"/>
  <c r="G175" i="2"/>
  <c r="G219" i="2"/>
  <c r="G157" i="2"/>
  <c r="J32" i="7"/>
  <c r="G98" i="2"/>
  <c r="I68" i="7"/>
  <c r="G73" i="2"/>
  <c r="J62" i="7"/>
  <c r="G80" i="2"/>
  <c r="J68" i="7"/>
  <c r="G74" i="2"/>
  <c r="G299" i="2"/>
  <c r="J84" i="7"/>
  <c r="G55" i="2"/>
  <c r="J35" i="7"/>
  <c r="G94" i="2"/>
  <c r="G147" i="2"/>
  <c r="G170" i="2"/>
  <c r="G220" i="2"/>
  <c r="J6" i="7"/>
  <c r="G119" i="2"/>
  <c r="I12" i="7"/>
  <c r="G114" i="2"/>
  <c r="G222" i="2"/>
  <c r="G213" i="2"/>
  <c r="G182" i="2"/>
  <c r="G241" i="2"/>
  <c r="G172" i="2"/>
  <c r="G151" i="2"/>
  <c r="G282" i="2"/>
  <c r="G159" i="2"/>
  <c r="G176" i="2"/>
  <c r="G284" i="2"/>
  <c r="G202" i="2"/>
  <c r="G192" i="2"/>
  <c r="I14" i="7"/>
  <c r="G111" i="2"/>
  <c r="G177" i="2"/>
  <c r="G286" i="2"/>
  <c r="G216" i="2"/>
  <c r="G244" i="2"/>
  <c r="G198" i="2"/>
  <c r="G245" i="2"/>
  <c r="G289" i="2"/>
  <c r="G274" i="2"/>
  <c r="G138" i="2"/>
  <c r="H89" i="7"/>
  <c r="G48" i="2"/>
  <c r="I11" i="7"/>
  <c r="G113" i="2"/>
  <c r="G294" i="2"/>
  <c r="G247" i="2"/>
  <c r="G226" i="2"/>
  <c r="G211" i="2"/>
  <c r="G203" i="2"/>
  <c r="I107" i="7"/>
  <c r="G24" i="2"/>
  <c r="G297" i="2"/>
  <c r="G251" i="2"/>
  <c r="I38" i="7"/>
  <c r="G92" i="2"/>
  <c r="G167" i="2"/>
  <c r="G204" i="2"/>
  <c r="G252" i="2"/>
  <c r="G261" i="2"/>
  <c r="J81" i="7"/>
  <c r="G56" i="2"/>
  <c r="I49" i="7"/>
  <c r="G87" i="2"/>
  <c r="G233" i="2"/>
  <c r="J69" i="7"/>
  <c r="G71" i="2"/>
  <c r="J39" i="7"/>
  <c r="G90" i="2"/>
  <c r="G300" i="2"/>
  <c r="G160" i="2"/>
  <c r="G165" i="2"/>
  <c r="G254" i="2"/>
  <c r="J17" i="7"/>
  <c r="G109" i="2"/>
  <c r="G279" i="2"/>
  <c r="G280" i="2"/>
  <c r="G255" i="2"/>
  <c r="G229" i="2"/>
  <c r="G132" i="2"/>
  <c r="G215" i="2"/>
  <c r="G236" i="2"/>
  <c r="G197" i="2"/>
  <c r="G239" i="2"/>
  <c r="G288" i="2"/>
  <c r="G246" i="2"/>
  <c r="G257" i="2"/>
  <c r="G133" i="2"/>
  <c r="G292" i="2"/>
  <c r="G135" i="2"/>
  <c r="G179" i="2"/>
  <c r="G231" i="2"/>
  <c r="G276" i="2"/>
  <c r="G227" i="2"/>
  <c r="G218" i="2"/>
  <c r="G296" i="2"/>
  <c r="G250" i="2"/>
  <c r="G136" i="2"/>
  <c r="G193" i="2"/>
  <c r="G212" i="2"/>
  <c r="J10" i="7"/>
  <c r="G115" i="2"/>
  <c r="I69" i="7"/>
  <c r="G70" i="2"/>
  <c r="G141" i="2"/>
  <c r="G189" i="2"/>
  <c r="G262" i="2"/>
  <c r="G277" i="2"/>
  <c r="G263" i="2"/>
  <c r="G264" i="2"/>
  <c r="G207" i="2"/>
  <c r="G171" i="2"/>
  <c r="G302" i="2"/>
  <c r="G148" i="2"/>
  <c r="J102" i="7"/>
  <c r="G36" i="2"/>
  <c r="G223" i="2"/>
  <c r="G200" i="2"/>
  <c r="G183" i="2"/>
  <c r="J86" i="7"/>
  <c r="G53" i="2"/>
  <c r="H102" i="7"/>
  <c r="I83" i="7"/>
  <c r="I51" i="7"/>
  <c r="H106" i="7"/>
  <c r="I64" i="7"/>
  <c r="H104" i="7"/>
  <c r="H52" i="7"/>
  <c r="J76" i="7"/>
  <c r="I23" i="7"/>
  <c r="J79" i="7"/>
  <c r="H108" i="7"/>
  <c r="I95" i="7"/>
  <c r="I48" i="7"/>
  <c r="H39" i="7"/>
  <c r="H27" i="7"/>
  <c r="J78" i="7"/>
  <c r="I61" i="7"/>
  <c r="H81" i="7"/>
  <c r="H73" i="7"/>
  <c r="I108" i="7"/>
  <c r="H86" i="7"/>
  <c r="H70" i="7"/>
  <c r="I67" i="7"/>
  <c r="I55" i="7"/>
  <c r="H34" i="7"/>
  <c r="H26" i="7"/>
  <c r="H83" i="7"/>
  <c r="H31" i="7"/>
  <c r="I85" i="7"/>
  <c r="H40" i="7"/>
  <c r="H105" i="7"/>
  <c r="I90" i="7"/>
  <c r="H107" i="7"/>
  <c r="I106" i="7"/>
  <c r="J52" i="7"/>
  <c r="I43" i="7"/>
  <c r="H87" i="7"/>
  <c r="J85" i="7"/>
  <c r="J61" i="7"/>
  <c r="I93" i="7"/>
  <c r="I103" i="7"/>
  <c r="I99" i="7"/>
  <c r="J80" i="7"/>
  <c r="I15" i="7"/>
  <c r="I40" i="7"/>
  <c r="I37" i="7"/>
  <c r="J26" i="7"/>
  <c r="H66" i="7"/>
  <c r="H103" i="7"/>
  <c r="H95" i="7"/>
  <c r="H67" i="7"/>
  <c r="H36" i="7"/>
  <c r="H98" i="7"/>
  <c r="I47" i="7"/>
  <c r="I39" i="7"/>
  <c r="H38" i="7"/>
  <c r="H51" i="7"/>
  <c r="H92" i="7"/>
  <c r="I77" i="7"/>
  <c r="H64" i="7"/>
  <c r="I53" i="7"/>
  <c r="J95" i="7"/>
  <c r="I79" i="7"/>
  <c r="H58" i="7"/>
  <c r="H99" i="7"/>
  <c r="I80" i="7"/>
  <c r="I97" i="7"/>
  <c r="H96" i="7"/>
  <c r="I57" i="7"/>
  <c r="I41" i="7"/>
  <c r="I66" i="7"/>
  <c r="J105" i="7"/>
  <c r="J100" i="7"/>
  <c r="K100" i="7" s="1"/>
  <c r="J89" i="7"/>
  <c r="J94" i="7"/>
  <c r="J58" i="7"/>
  <c r="I29" i="7"/>
  <c r="J48" i="7"/>
  <c r="J33" i="7"/>
  <c r="I105" i="7"/>
  <c r="H72" i="7"/>
  <c r="H74" i="7"/>
  <c r="I78" i="7"/>
  <c r="J53" i="7"/>
  <c r="J38" i="7"/>
  <c r="J72" i="7"/>
  <c r="J75" i="7"/>
  <c r="I35" i="7"/>
  <c r="I60" i="7"/>
  <c r="H18" i="7"/>
  <c r="I101" i="7"/>
  <c r="H48" i="7"/>
  <c r="H101" i="7"/>
  <c r="H46" i="7"/>
  <c r="J36" i="7"/>
  <c r="I2" i="7"/>
  <c r="J3" i="7"/>
  <c r="I6" i="7"/>
  <c r="H9" i="7"/>
  <c r="H16" i="7"/>
  <c r="H20" i="7"/>
  <c r="J23" i="7"/>
  <c r="H29" i="7"/>
  <c r="I34" i="7"/>
  <c r="H55" i="7"/>
  <c r="H47" i="7"/>
  <c r="H43" i="7"/>
  <c r="I20" i="7"/>
  <c r="H84" i="7"/>
  <c r="I81" i="7"/>
  <c r="H80" i="7"/>
  <c r="I98" i="7"/>
  <c r="I86" i="7"/>
  <c r="I56" i="7"/>
  <c r="J25" i="7"/>
  <c r="J2" i="7"/>
  <c r="I9" i="7"/>
  <c r="H13" i="7"/>
  <c r="H41" i="7"/>
  <c r="I54" i="7"/>
  <c r="H57" i="7"/>
  <c r="H94" i="7"/>
  <c r="H30" i="7"/>
  <c r="J101" i="7"/>
  <c r="J90" i="7"/>
  <c r="J98" i="7"/>
  <c r="I74" i="7"/>
  <c r="H79" i="7"/>
  <c r="H71" i="7"/>
  <c r="H23" i="7"/>
  <c r="H19" i="7"/>
  <c r="H93" i="7"/>
  <c r="I31" i="7"/>
  <c r="I52" i="7"/>
  <c r="H32" i="7"/>
  <c r="J24" i="7"/>
  <c r="J20" i="7"/>
  <c r="J65" i="7"/>
  <c r="J107" i="7"/>
  <c r="I62" i="7"/>
  <c r="H62" i="7"/>
  <c r="I24" i="7"/>
  <c r="H109" i="7"/>
  <c r="H61" i="7"/>
  <c r="I19" i="7"/>
  <c r="J21" i="7"/>
  <c r="J63" i="7"/>
  <c r="H90" i="7"/>
  <c r="H82" i="7"/>
  <c r="H85" i="7"/>
  <c r="J44" i="7"/>
  <c r="J37" i="7"/>
  <c r="M42" i="7"/>
  <c r="K42" i="7"/>
  <c r="L42" i="7"/>
  <c r="K22" i="7"/>
  <c r="I4" i="7"/>
  <c r="J5" i="7"/>
  <c r="H7" i="7"/>
  <c r="J9" i="7"/>
  <c r="J11" i="7"/>
  <c r="M11" i="7" s="1"/>
  <c r="I13" i="7"/>
  <c r="H17" i="7"/>
  <c r="J18" i="7"/>
  <c r="I21" i="7"/>
  <c r="I26" i="7"/>
  <c r="H37" i="7"/>
  <c r="I50" i="7"/>
  <c r="I59" i="7"/>
  <c r="K59" i="7" s="1"/>
  <c r="J12" i="7"/>
  <c r="J77" i="7"/>
  <c r="I89" i="7"/>
  <c r="H56" i="7"/>
  <c r="J108" i="7"/>
  <c r="I28" i="7"/>
  <c r="H88" i="7"/>
  <c r="H68" i="7"/>
  <c r="I109" i="7"/>
  <c r="H54" i="7"/>
  <c r="J93" i="7"/>
  <c r="H75" i="7"/>
  <c r="J34" i="7"/>
  <c r="I82" i="7"/>
  <c r="J88" i="7"/>
  <c r="I63" i="7"/>
  <c r="J45" i="7"/>
  <c r="H50" i="7"/>
  <c r="J41" i="7"/>
  <c r="I65" i="7"/>
  <c r="J64" i="7"/>
  <c r="I44" i="7"/>
  <c r="I75" i="7"/>
  <c r="I92" i="7"/>
  <c r="L76" i="7"/>
  <c r="M76" i="7"/>
  <c r="I71" i="7"/>
  <c r="J60" i="7"/>
  <c r="L60" i="7" s="1"/>
  <c r="J50" i="7"/>
  <c r="H2" i="7"/>
  <c r="I3" i="7"/>
  <c r="J4" i="7"/>
  <c r="H6" i="7"/>
  <c r="J13" i="7"/>
  <c r="J15" i="7"/>
  <c r="H33" i="7"/>
  <c r="J51" i="7"/>
  <c r="J55" i="7"/>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6" i="5"/>
  <c r="C5" i="5"/>
  <c r="C4" i="5"/>
  <c r="C3" i="5"/>
  <c r="C7" i="5"/>
  <c r="C2" i="5"/>
  <c r="K24" i="5" s="1"/>
  <c r="N27" i="2"/>
  <c r="N26" i="2"/>
  <c r="N25" i="2"/>
  <c r="N24" i="2"/>
  <c r="N23" i="2"/>
  <c r="N22" i="2"/>
  <c r="N21" i="2"/>
  <c r="N20" i="2"/>
  <c r="N19" i="2"/>
  <c r="N18" i="2"/>
  <c r="N17" i="2"/>
  <c r="N16" i="2"/>
  <c r="N15" i="2"/>
  <c r="N14" i="2"/>
  <c r="N13" i="2"/>
  <c r="N12" i="2"/>
  <c r="N11" i="2"/>
  <c r="N10" i="2"/>
  <c r="N9" i="2"/>
  <c r="N8" i="2"/>
  <c r="N7" i="2"/>
  <c r="N6" i="2"/>
  <c r="N5" i="2"/>
  <c r="N4" i="2"/>
  <c r="N3" i="2"/>
  <c r="N2" i="2"/>
  <c r="N1" i="2"/>
  <c r="L69" i="7" l="1"/>
  <c r="L5" i="7"/>
  <c r="M100" i="7"/>
  <c r="L35" i="7"/>
  <c r="K10" i="7"/>
  <c r="L97" i="7"/>
  <c r="K14" i="7"/>
  <c r="L100" i="7"/>
  <c r="K69" i="7"/>
  <c r="M49" i="7"/>
  <c r="K76" i="7"/>
  <c r="M25" i="7"/>
  <c r="L14" i="7"/>
  <c r="M65" i="7"/>
  <c r="M21" i="7"/>
  <c r="M14" i="7"/>
  <c r="K8" i="7"/>
  <c r="K97" i="7"/>
  <c r="L22" i="7"/>
  <c r="M28" i="7"/>
  <c r="L77" i="7"/>
  <c r="L91" i="7"/>
  <c r="M10" i="7"/>
  <c r="M3" i="7"/>
  <c r="M69" i="7"/>
  <c r="M97" i="7"/>
  <c r="L45" i="7"/>
  <c r="L12" i="7"/>
  <c r="M22" i="7"/>
  <c r="K35" i="7"/>
  <c r="M91" i="7"/>
  <c r="L8" i="7"/>
  <c r="M89" i="7"/>
  <c r="M35" i="7"/>
  <c r="L78" i="7"/>
  <c r="M77" i="7"/>
  <c r="L10" i="7"/>
  <c r="M59" i="7"/>
  <c r="H183" i="2"/>
  <c r="I183" i="2" s="1"/>
  <c r="K78" i="7"/>
  <c r="K49" i="7"/>
  <c r="M63" i="7"/>
  <c r="M78" i="7"/>
  <c r="L59" i="7"/>
  <c r="K60" i="7"/>
  <c r="M44" i="7"/>
  <c r="L49" i="7"/>
  <c r="L15" i="7"/>
  <c r="H200" i="2"/>
  <c r="I200" i="2" s="1"/>
  <c r="H148" i="2"/>
  <c r="I148" i="2" s="1"/>
  <c r="H264" i="2"/>
  <c r="I264" i="2" s="1"/>
  <c r="H189" i="2"/>
  <c r="I189" i="2" s="1"/>
  <c r="H115" i="2"/>
  <c r="I115" i="2" s="1"/>
  <c r="H136" i="2"/>
  <c r="I136" i="2" s="1"/>
  <c r="H227" i="2"/>
  <c r="I227" i="2" s="1"/>
  <c r="H135" i="2"/>
  <c r="I135" i="2" s="1"/>
  <c r="H246" i="2"/>
  <c r="I246" i="2" s="1"/>
  <c r="H236" i="2"/>
  <c r="I236" i="2" s="1"/>
  <c r="H255" i="2"/>
  <c r="I255" i="2" s="1"/>
  <c r="H300" i="2"/>
  <c r="I300" i="2" s="1"/>
  <c r="H56" i="2"/>
  <c r="I56" i="2" s="1"/>
  <c r="H204" i="2"/>
  <c r="I204" i="2" s="1"/>
  <c r="H251" i="2"/>
  <c r="I251" i="2" s="1"/>
  <c r="H203" i="2"/>
  <c r="I203" i="2" s="1"/>
  <c r="H294" i="2"/>
  <c r="I294" i="2" s="1"/>
  <c r="H245" i="2"/>
  <c r="I245" i="2" s="1"/>
  <c r="H286" i="2"/>
  <c r="I286" i="2" s="1"/>
  <c r="H192" i="2"/>
  <c r="I192" i="2" s="1"/>
  <c r="H159" i="2"/>
  <c r="I159" i="2" s="1"/>
  <c r="H241" i="2"/>
  <c r="I241" i="2" s="1"/>
  <c r="H114" i="2"/>
  <c r="I114" i="2" s="1"/>
  <c r="H220" i="2"/>
  <c r="I220" i="2" s="1"/>
  <c r="H74" i="2"/>
  <c r="I74" i="2" s="1"/>
  <c r="H73" i="2"/>
  <c r="I73" i="2" s="1"/>
  <c r="H157" i="2"/>
  <c r="I157" i="2" s="1"/>
  <c r="H46" i="2"/>
  <c r="I46" i="2" s="1"/>
  <c r="H63" i="2"/>
  <c r="I63" i="2" s="1"/>
  <c r="H290" i="2"/>
  <c r="I290" i="2" s="1"/>
  <c r="H101" i="2"/>
  <c r="I101" i="2" s="1"/>
  <c r="H273" i="2"/>
  <c r="I273" i="2" s="1"/>
  <c r="H105" i="2"/>
  <c r="I105" i="2" s="1"/>
  <c r="H303" i="2"/>
  <c r="I303" i="2" s="1"/>
  <c r="H269" i="2"/>
  <c r="I269" i="2" s="1"/>
  <c r="H158" i="2"/>
  <c r="I158" i="2" s="1"/>
  <c r="H116" i="2"/>
  <c r="I116" i="2" s="1"/>
  <c r="H214" i="2"/>
  <c r="I214" i="2" s="1"/>
  <c r="H194" i="2"/>
  <c r="I194" i="2" s="1"/>
  <c r="H14" i="2"/>
  <c r="I14" i="2" s="1"/>
  <c r="H310" i="2"/>
  <c r="I310" i="2" s="1"/>
  <c r="H320" i="2"/>
  <c r="I320" i="2" s="1"/>
  <c r="H323" i="2"/>
  <c r="I323" i="2" s="1"/>
  <c r="H161" i="2"/>
  <c r="I161" i="2" s="1"/>
  <c r="H319" i="2"/>
  <c r="I319" i="2" s="1"/>
  <c r="H120" i="2"/>
  <c r="I120" i="2" s="1"/>
  <c r="H99" i="2"/>
  <c r="I99" i="2" s="1"/>
  <c r="H125" i="2"/>
  <c r="I125" i="2" s="1"/>
  <c r="H201" i="2"/>
  <c r="I201" i="2" s="1"/>
  <c r="H131" i="2"/>
  <c r="I131" i="2" s="1"/>
  <c r="H325" i="2"/>
  <c r="I325" i="2" s="1"/>
  <c r="H266" i="2"/>
  <c r="I266" i="2" s="1"/>
  <c r="H13" i="2"/>
  <c r="I13" i="2" s="1"/>
  <c r="H3" i="2"/>
  <c r="I3" i="2" s="1"/>
  <c r="H234" i="2"/>
  <c r="I234" i="2" s="1"/>
  <c r="H199" i="2"/>
  <c r="I199" i="2" s="1"/>
  <c r="H181" i="2"/>
  <c r="I181" i="2" s="1"/>
  <c r="H174" i="2"/>
  <c r="I174" i="2" s="1"/>
  <c r="H295" i="2"/>
  <c r="I295" i="2" s="1"/>
  <c r="H217" i="2"/>
  <c r="I217" i="2" s="1"/>
  <c r="H144" i="2"/>
  <c r="I144" i="2" s="1"/>
  <c r="H156" i="2"/>
  <c r="I156" i="2" s="1"/>
  <c r="H110" i="2"/>
  <c r="I110" i="2" s="1"/>
  <c r="H196" i="2"/>
  <c r="I196" i="2" s="1"/>
  <c r="H188" i="2"/>
  <c r="I188" i="2" s="1"/>
  <c r="H77" i="2"/>
  <c r="I77" i="2" s="1"/>
  <c r="H121" i="2"/>
  <c r="I121" i="2" s="1"/>
  <c r="H271" i="2"/>
  <c r="I271" i="2" s="1"/>
  <c r="H103" i="2"/>
  <c r="I103" i="2" s="1"/>
  <c r="H117" i="2"/>
  <c r="I117" i="2" s="1"/>
  <c r="H137" i="2"/>
  <c r="I137" i="2" s="1"/>
  <c r="H107" i="2"/>
  <c r="I107" i="2" s="1"/>
  <c r="H95" i="2"/>
  <c r="I95" i="2" s="1"/>
  <c r="H50" i="2"/>
  <c r="I50" i="2" s="1"/>
  <c r="H75" i="2"/>
  <c r="I75" i="2" s="1"/>
  <c r="H31" i="2"/>
  <c r="I31" i="2" s="1"/>
  <c r="H9" i="2"/>
  <c r="I9" i="2" s="1"/>
  <c r="H112" i="2"/>
  <c r="I112" i="2" s="1"/>
  <c r="H12" i="2"/>
  <c r="I12" i="2" s="1"/>
  <c r="L4" i="7"/>
  <c r="L24" i="7"/>
  <c r="H53" i="2"/>
  <c r="I53" i="2" s="1"/>
  <c r="H223" i="2"/>
  <c r="I223" i="2" s="1"/>
  <c r="H302" i="2"/>
  <c r="I302" i="2" s="1"/>
  <c r="H263" i="2"/>
  <c r="I263" i="2" s="1"/>
  <c r="H141" i="2"/>
  <c r="I141" i="2" s="1"/>
  <c r="H250" i="2"/>
  <c r="I250" i="2" s="1"/>
  <c r="H276" i="2"/>
  <c r="I276" i="2" s="1"/>
  <c r="H292" i="2"/>
  <c r="I292" i="2" s="1"/>
  <c r="H288" i="2"/>
  <c r="I288" i="2" s="1"/>
  <c r="H215" i="2"/>
  <c r="I215" i="2" s="1"/>
  <c r="H280" i="2"/>
  <c r="I280" i="2" s="1"/>
  <c r="H254" i="2"/>
  <c r="I254" i="2" s="1"/>
  <c r="H90" i="2"/>
  <c r="I90" i="2" s="1"/>
  <c r="H233" i="2"/>
  <c r="I233" i="2" s="1"/>
  <c r="H167" i="2"/>
  <c r="I167" i="2" s="1"/>
  <c r="H297" i="2"/>
  <c r="I297" i="2" s="1"/>
  <c r="H211" i="2"/>
  <c r="I211" i="2" s="1"/>
  <c r="H113" i="2"/>
  <c r="I113" i="2" s="1"/>
  <c r="H138" i="2"/>
  <c r="I138" i="2" s="1"/>
  <c r="H198" i="2"/>
  <c r="I198" i="2" s="1"/>
  <c r="H177" i="2"/>
  <c r="I177" i="2" s="1"/>
  <c r="H202" i="2"/>
  <c r="I202" i="2" s="1"/>
  <c r="H282" i="2"/>
  <c r="I282" i="2" s="1"/>
  <c r="H182" i="2"/>
  <c r="I182" i="2" s="1"/>
  <c r="H170" i="2"/>
  <c r="I170" i="2" s="1"/>
  <c r="H55" i="2"/>
  <c r="I55" i="2" s="1"/>
  <c r="H219" i="2"/>
  <c r="I219" i="2" s="1"/>
  <c r="H249" i="2"/>
  <c r="I249" i="2" s="1"/>
  <c r="H60" i="2"/>
  <c r="I60" i="2" s="1"/>
  <c r="H272" i="2"/>
  <c r="I272" i="2" s="1"/>
  <c r="H210" i="2"/>
  <c r="I210" i="2" s="1"/>
  <c r="H43" i="2"/>
  <c r="I43" i="2" s="1"/>
  <c r="H168" i="2"/>
  <c r="I168" i="2" s="1"/>
  <c r="H237" i="2"/>
  <c r="I237" i="2" s="1"/>
  <c r="H51" i="2"/>
  <c r="I51" i="2" s="1"/>
  <c r="H19" i="2"/>
  <c r="I19" i="2" s="1"/>
  <c r="H18" i="2"/>
  <c r="I18" i="2" s="1"/>
  <c r="H324" i="2"/>
  <c r="I324" i="2" s="1"/>
  <c r="H6" i="2"/>
  <c r="I6" i="2" s="1"/>
  <c r="H23" i="2"/>
  <c r="I23" i="2" s="1"/>
  <c r="H42" i="2"/>
  <c r="I42" i="2" s="1"/>
  <c r="H67" i="2"/>
  <c r="I67" i="2" s="1"/>
  <c r="H32" i="2"/>
  <c r="I32" i="2" s="1"/>
  <c r="H150" i="2"/>
  <c r="I150" i="2" s="1"/>
  <c r="H93" i="2"/>
  <c r="I93" i="2" s="1"/>
  <c r="H118" i="2"/>
  <c r="I118" i="2" s="1"/>
  <c r="H283" i="2"/>
  <c r="I283" i="2" s="1"/>
  <c r="H142" i="2"/>
  <c r="I142" i="2" s="1"/>
  <c r="H209" i="2"/>
  <c r="I209" i="2" s="1"/>
  <c r="H267" i="2"/>
  <c r="I267" i="2" s="1"/>
  <c r="H30" i="2"/>
  <c r="I30" i="2" s="1"/>
  <c r="H62" i="2"/>
  <c r="I62" i="2" s="1"/>
  <c r="H45" i="2"/>
  <c r="I45" i="2" s="1"/>
  <c r="H28" i="2"/>
  <c r="I28" i="2" s="1"/>
  <c r="H11" i="2"/>
  <c r="I11" i="2" s="1"/>
  <c r="H163" i="2"/>
  <c r="I163" i="2" s="1"/>
  <c r="H15" i="2"/>
  <c r="I15" i="2" s="1"/>
  <c r="H134" i="2"/>
  <c r="I134" i="2" s="1"/>
  <c r="H301" i="2"/>
  <c r="I301" i="2" s="1"/>
  <c r="H146" i="2"/>
  <c r="I146" i="2" s="1"/>
  <c r="H54" i="2"/>
  <c r="I54" i="2" s="1"/>
  <c r="H180" i="2"/>
  <c r="I180" i="2" s="1"/>
  <c r="H232" i="2"/>
  <c r="I232" i="2" s="1"/>
  <c r="H275" i="2"/>
  <c r="I275" i="2" s="1"/>
  <c r="H259" i="2"/>
  <c r="I259" i="2" s="1"/>
  <c r="H154" i="2"/>
  <c r="I154" i="2" s="1"/>
  <c r="H243" i="2"/>
  <c r="I243" i="2" s="1"/>
  <c r="H238" i="2"/>
  <c r="I238" i="2" s="1"/>
  <c r="H102" i="2"/>
  <c r="I102" i="2" s="1"/>
  <c r="H268" i="2"/>
  <c r="I268" i="2" s="1"/>
  <c r="H184" i="2"/>
  <c r="I184" i="2" s="1"/>
  <c r="H309" i="2"/>
  <c r="I309" i="2" s="1"/>
  <c r="H221" i="2"/>
  <c r="I221" i="2" s="1"/>
  <c r="H69" i="2"/>
  <c r="I69" i="2" s="1"/>
  <c r="H140" i="2"/>
  <c r="I140" i="2" s="1"/>
  <c r="H205" i="2"/>
  <c r="I205" i="2" s="1"/>
  <c r="H61" i="2"/>
  <c r="I61" i="2" s="1"/>
  <c r="H16" i="2"/>
  <c r="I16" i="2" s="1"/>
  <c r="H57" i="2"/>
  <c r="I57" i="2" s="1"/>
  <c r="H315" i="2"/>
  <c r="I315" i="2" s="1"/>
  <c r="H318" i="2"/>
  <c r="I318" i="2" s="1"/>
  <c r="H7" i="2"/>
  <c r="I7" i="2" s="1"/>
  <c r="H37" i="2"/>
  <c r="I37" i="2" s="1"/>
  <c r="H316" i="2"/>
  <c r="I316" i="2" s="1"/>
  <c r="K77" i="7"/>
  <c r="M60" i="7"/>
  <c r="H36" i="2"/>
  <c r="I36" i="2" s="1"/>
  <c r="H171" i="2"/>
  <c r="I171" i="2" s="1"/>
  <c r="H277" i="2"/>
  <c r="I277" i="2" s="1"/>
  <c r="H70" i="2"/>
  <c r="I70" i="2" s="1"/>
  <c r="H212" i="2"/>
  <c r="I212" i="2" s="1"/>
  <c r="H296" i="2"/>
  <c r="I296" i="2" s="1"/>
  <c r="H231" i="2"/>
  <c r="I231" i="2" s="1"/>
  <c r="H133" i="2"/>
  <c r="I133" i="2" s="1"/>
  <c r="H239" i="2"/>
  <c r="I239" i="2" s="1"/>
  <c r="H132" i="2"/>
  <c r="I132" i="2" s="1"/>
  <c r="H279" i="2"/>
  <c r="I279" i="2" s="1"/>
  <c r="H165" i="2"/>
  <c r="I165" i="2" s="1"/>
  <c r="H87" i="2"/>
  <c r="I87" i="2" s="1"/>
  <c r="H261" i="2"/>
  <c r="I261" i="2" s="1"/>
  <c r="H92" i="2"/>
  <c r="I92" i="2" s="1"/>
  <c r="H24" i="2"/>
  <c r="I24" i="2" s="1"/>
  <c r="H226" i="2"/>
  <c r="I226" i="2" s="1"/>
  <c r="H274" i="2"/>
  <c r="I274" i="2" s="1"/>
  <c r="H244" i="2"/>
  <c r="I244" i="2" s="1"/>
  <c r="H111" i="2"/>
  <c r="I111" i="2" s="1"/>
  <c r="H284" i="2"/>
  <c r="I284" i="2" s="1"/>
  <c r="H151" i="2"/>
  <c r="I151" i="2" s="1"/>
  <c r="H213" i="2"/>
  <c r="I213" i="2" s="1"/>
  <c r="H119" i="2"/>
  <c r="I119" i="2" s="1"/>
  <c r="H147" i="2"/>
  <c r="I147" i="2" s="1"/>
  <c r="H80" i="2"/>
  <c r="I80" i="2" s="1"/>
  <c r="H98" i="2"/>
  <c r="I98" i="2" s="1"/>
  <c r="H175" i="2"/>
  <c r="I175" i="2" s="1"/>
  <c r="H64" i="2"/>
  <c r="I64" i="2" s="1"/>
  <c r="H260" i="2"/>
  <c r="I260" i="2" s="1"/>
  <c r="H293" i="2"/>
  <c r="I293" i="2" s="1"/>
  <c r="H287" i="2"/>
  <c r="I287" i="2" s="1"/>
  <c r="H169" i="2"/>
  <c r="I169" i="2" s="1"/>
  <c r="H240" i="2"/>
  <c r="I240" i="2" s="1"/>
  <c r="H186" i="2"/>
  <c r="I186" i="2" s="1"/>
  <c r="H124" i="2"/>
  <c r="I124" i="2" s="1"/>
  <c r="H235" i="2"/>
  <c r="I235" i="2" s="1"/>
  <c r="H185" i="2"/>
  <c r="I185" i="2" s="1"/>
  <c r="H44" i="2"/>
  <c r="I44" i="2" s="1"/>
  <c r="H17" i="2"/>
  <c r="I17" i="2" s="1"/>
  <c r="H313" i="2"/>
  <c r="I313" i="2" s="1"/>
  <c r="H38" i="2"/>
  <c r="I38" i="2" s="1"/>
  <c r="H25" i="2"/>
  <c r="I25" i="2" s="1"/>
  <c r="H329" i="2"/>
  <c r="I329" i="2" s="1"/>
  <c r="H76" i="2"/>
  <c r="I76" i="2" s="1"/>
  <c r="H72" i="2"/>
  <c r="I72" i="2" s="1"/>
  <c r="H322" i="2"/>
  <c r="I322" i="2" s="1"/>
  <c r="H89" i="2"/>
  <c r="I89" i="2" s="1"/>
  <c r="H270" i="2"/>
  <c r="I270" i="2" s="1"/>
  <c r="H139" i="2"/>
  <c r="I139" i="2" s="1"/>
  <c r="H149" i="2"/>
  <c r="I149" i="2" s="1"/>
  <c r="H91" i="2"/>
  <c r="I91" i="2" s="1"/>
  <c r="H311" i="2"/>
  <c r="I311" i="2" s="1"/>
  <c r="H20" i="2"/>
  <c r="I20" i="2" s="1"/>
  <c r="H79" i="2"/>
  <c r="I79" i="2" s="1"/>
  <c r="H328" i="2"/>
  <c r="I328" i="2" s="1"/>
  <c r="H47" i="2"/>
  <c r="I47" i="2" s="1"/>
  <c r="H278" i="2"/>
  <c r="I278" i="2" s="1"/>
  <c r="H253" i="2"/>
  <c r="I253" i="2" s="1"/>
  <c r="H35" i="2"/>
  <c r="I35" i="2" s="1"/>
  <c r="H228" i="2"/>
  <c r="I228" i="2" s="1"/>
  <c r="H104" i="2"/>
  <c r="I104" i="2" s="1"/>
  <c r="H291" i="2"/>
  <c r="I291" i="2" s="1"/>
  <c r="H128" i="2"/>
  <c r="I128" i="2" s="1"/>
  <c r="H143" i="2"/>
  <c r="I143" i="2" s="1"/>
  <c r="H225" i="2"/>
  <c r="I225" i="2" s="1"/>
  <c r="H206" i="2"/>
  <c r="I206" i="2" s="1"/>
  <c r="H78" i="2"/>
  <c r="I78" i="2" s="1"/>
  <c r="H153" i="2"/>
  <c r="I153" i="2" s="1"/>
  <c r="H85" i="2"/>
  <c r="I85" i="2" s="1"/>
  <c r="H166" i="2"/>
  <c r="I166" i="2" s="1"/>
  <c r="H187" i="2"/>
  <c r="I187" i="2" s="1"/>
  <c r="H100" i="2"/>
  <c r="I100" i="2" s="1"/>
  <c r="H66" i="2"/>
  <c r="I66" i="2" s="1"/>
  <c r="H34" i="2"/>
  <c r="I34" i="2" s="1"/>
  <c r="H208" i="2"/>
  <c r="I208" i="2" s="1"/>
  <c r="H106" i="2"/>
  <c r="I106" i="2" s="1"/>
  <c r="H29" i="2"/>
  <c r="I29" i="2" s="1"/>
  <c r="H22" i="2"/>
  <c r="I22" i="2" s="1"/>
  <c r="H68" i="2"/>
  <c r="I68" i="2" s="1"/>
  <c r="H312" i="2"/>
  <c r="I312" i="2" s="1"/>
  <c r="H326" i="2"/>
  <c r="I326" i="2" s="1"/>
  <c r="H330" i="2"/>
  <c r="I330" i="2" s="1"/>
  <c r="H4" i="2"/>
  <c r="I4" i="2" s="1"/>
  <c r="H265" i="2"/>
  <c r="I265" i="2" s="1"/>
  <c r="H306" i="2"/>
  <c r="I306" i="2" s="1"/>
  <c r="H65" i="2"/>
  <c r="I65" i="2" s="1"/>
  <c r="M53" i="7"/>
  <c r="H207" i="2"/>
  <c r="I207" i="2" s="1"/>
  <c r="H262" i="2"/>
  <c r="I262" i="2" s="1"/>
  <c r="H193" i="2"/>
  <c r="I193" i="2" s="1"/>
  <c r="H218" i="2"/>
  <c r="I218" i="2" s="1"/>
  <c r="H179" i="2"/>
  <c r="I179" i="2" s="1"/>
  <c r="H257" i="2"/>
  <c r="I257" i="2" s="1"/>
  <c r="H197" i="2"/>
  <c r="I197" i="2" s="1"/>
  <c r="H229" i="2"/>
  <c r="I229" i="2" s="1"/>
  <c r="H109" i="2"/>
  <c r="I109" i="2" s="1"/>
  <c r="H160" i="2"/>
  <c r="I160" i="2" s="1"/>
  <c r="H71" i="2"/>
  <c r="I71" i="2" s="1"/>
  <c r="H252" i="2"/>
  <c r="I252" i="2" s="1"/>
  <c r="H247" i="2"/>
  <c r="I247" i="2" s="1"/>
  <c r="H48" i="2"/>
  <c r="I48" i="2" s="1"/>
  <c r="H289" i="2"/>
  <c r="I289" i="2" s="1"/>
  <c r="H216" i="2"/>
  <c r="I216" i="2" s="1"/>
  <c r="H176" i="2"/>
  <c r="I176" i="2" s="1"/>
  <c r="H172" i="2"/>
  <c r="I172" i="2" s="1"/>
  <c r="H222" i="2"/>
  <c r="I222" i="2" s="1"/>
  <c r="H94" i="2"/>
  <c r="I94" i="2" s="1"/>
  <c r="H299" i="2"/>
  <c r="I299" i="2" s="1"/>
  <c r="H97" i="2"/>
  <c r="I97" i="2" s="1"/>
  <c r="H145" i="2"/>
  <c r="I145" i="2" s="1"/>
  <c r="H129" i="2"/>
  <c r="I129" i="2" s="1"/>
  <c r="H127" i="2"/>
  <c r="I127" i="2" s="1"/>
  <c r="H178" i="2"/>
  <c r="I178" i="2" s="1"/>
  <c r="H190" i="2"/>
  <c r="I190" i="2" s="1"/>
  <c r="H224" i="2"/>
  <c r="I224" i="2" s="1"/>
  <c r="H155" i="2"/>
  <c r="I155" i="2" s="1"/>
  <c r="H41" i="2"/>
  <c r="I41" i="2" s="1"/>
  <c r="H162" i="2"/>
  <c r="I162" i="2" s="1"/>
  <c r="H281" i="2"/>
  <c r="I281" i="2" s="1"/>
  <c r="H39" i="2"/>
  <c r="I39" i="2" s="1"/>
  <c r="H96" i="2"/>
  <c r="I96" i="2" s="1"/>
  <c r="H308" i="2"/>
  <c r="I308" i="2" s="1"/>
  <c r="H8" i="2"/>
  <c r="I8" i="2" s="1"/>
  <c r="H33" i="2"/>
  <c r="I33" i="2" s="1"/>
  <c r="H21" i="2"/>
  <c r="I21" i="2" s="1"/>
  <c r="H52" i="2"/>
  <c r="I52" i="2" s="1"/>
  <c r="H317" i="2"/>
  <c r="I317" i="2" s="1"/>
  <c r="H327" i="2"/>
  <c r="I327" i="2" s="1"/>
  <c r="H2" i="2"/>
  <c r="I2" i="2" s="1"/>
  <c r="H10" i="2"/>
  <c r="I10" i="2" s="1"/>
  <c r="H86" i="2"/>
  <c r="I86" i="2" s="1"/>
  <c r="H130" i="2"/>
  <c r="I130" i="2" s="1"/>
  <c r="H256" i="2"/>
  <c r="I256" i="2" s="1"/>
  <c r="H195" i="2"/>
  <c r="I195" i="2" s="1"/>
  <c r="H49" i="2"/>
  <c r="I49" i="2" s="1"/>
  <c r="H82" i="2"/>
  <c r="I82" i="2" s="1"/>
  <c r="H81" i="2"/>
  <c r="I81" i="2" s="1"/>
  <c r="H26" i="2"/>
  <c r="I26" i="2" s="1"/>
  <c r="H305" i="2"/>
  <c r="I305" i="2" s="1"/>
  <c r="H123" i="2"/>
  <c r="I123" i="2" s="1"/>
  <c r="H122" i="2"/>
  <c r="I122" i="2" s="1"/>
  <c r="H298" i="2"/>
  <c r="I298" i="2" s="1"/>
  <c r="H108" i="2"/>
  <c r="I108" i="2" s="1"/>
  <c r="H248" i="2"/>
  <c r="I248" i="2" s="1"/>
  <c r="H258" i="2"/>
  <c r="I258" i="2" s="1"/>
  <c r="H126" i="2"/>
  <c r="I126" i="2" s="1"/>
  <c r="H285" i="2"/>
  <c r="I285" i="2" s="1"/>
  <c r="H164" i="2"/>
  <c r="I164" i="2" s="1"/>
  <c r="H242" i="2"/>
  <c r="I242" i="2" s="1"/>
  <c r="H59" i="2"/>
  <c r="I59" i="2" s="1"/>
  <c r="H84" i="2"/>
  <c r="I84" i="2" s="1"/>
  <c r="H40" i="2"/>
  <c r="I40" i="2" s="1"/>
  <c r="H314" i="2"/>
  <c r="I314" i="2" s="1"/>
  <c r="H230" i="2"/>
  <c r="I230" i="2" s="1"/>
  <c r="H191" i="2"/>
  <c r="I191" i="2" s="1"/>
  <c r="H173" i="2"/>
  <c r="I173" i="2" s="1"/>
  <c r="H152" i="2"/>
  <c r="I152" i="2" s="1"/>
  <c r="H88" i="2"/>
  <c r="I88" i="2" s="1"/>
  <c r="H27" i="2"/>
  <c r="I27" i="2" s="1"/>
  <c r="H307" i="2"/>
  <c r="I307" i="2" s="1"/>
  <c r="H304" i="2"/>
  <c r="I304" i="2" s="1"/>
  <c r="H321" i="2"/>
  <c r="I321" i="2" s="1"/>
  <c r="H5" i="2"/>
  <c r="I5" i="2" s="1"/>
  <c r="H83" i="2"/>
  <c r="I83" i="2" s="1"/>
  <c r="H58" i="2"/>
  <c r="I58" i="2" s="1"/>
  <c r="K5" i="5"/>
  <c r="K9" i="5"/>
  <c r="K13" i="5"/>
  <c r="K17" i="5"/>
  <c r="K21" i="5"/>
  <c r="K25" i="5"/>
  <c r="M6" i="7"/>
  <c r="K6" i="7"/>
  <c r="L6" i="7"/>
  <c r="K75" i="7"/>
  <c r="L75" i="7"/>
  <c r="M75" i="7"/>
  <c r="L68" i="7"/>
  <c r="K68" i="7"/>
  <c r="M68" i="7"/>
  <c r="L56" i="7"/>
  <c r="K56" i="7"/>
  <c r="M56" i="7"/>
  <c r="K44" i="7"/>
  <c r="L63" i="7"/>
  <c r="M109" i="7"/>
  <c r="L109" i="7"/>
  <c r="K109" i="7"/>
  <c r="L32" i="7"/>
  <c r="K32" i="7"/>
  <c r="M32" i="7"/>
  <c r="K19" i="7"/>
  <c r="L19" i="7"/>
  <c r="M19" i="7"/>
  <c r="M30" i="7"/>
  <c r="K30" i="7"/>
  <c r="L30" i="7"/>
  <c r="M41" i="7"/>
  <c r="L41" i="7"/>
  <c r="K41" i="7"/>
  <c r="K28" i="7"/>
  <c r="L84" i="7"/>
  <c r="K84" i="7"/>
  <c r="M84" i="7"/>
  <c r="K55" i="7"/>
  <c r="L55" i="7"/>
  <c r="M55" i="7"/>
  <c r="L20" i="7"/>
  <c r="K20" i="7"/>
  <c r="M20" i="7"/>
  <c r="L48" i="7"/>
  <c r="K48" i="7"/>
  <c r="M48" i="7"/>
  <c r="K65" i="7"/>
  <c r="M18" i="7"/>
  <c r="K18" i="7"/>
  <c r="L18" i="7"/>
  <c r="M74" i="7"/>
  <c r="K74" i="7"/>
  <c r="L74" i="7"/>
  <c r="L92" i="7"/>
  <c r="K92" i="7"/>
  <c r="M92" i="7"/>
  <c r="K95" i="7"/>
  <c r="L95" i="7"/>
  <c r="M95" i="7"/>
  <c r="L40" i="7"/>
  <c r="K40" i="7"/>
  <c r="M40" i="7"/>
  <c r="M26" i="7"/>
  <c r="K26" i="7"/>
  <c r="L26" i="7"/>
  <c r="M70" i="7"/>
  <c r="K70" i="7"/>
  <c r="L70" i="7"/>
  <c r="M81" i="7"/>
  <c r="L81" i="7"/>
  <c r="K81" i="7"/>
  <c r="K39" i="7"/>
  <c r="L39" i="7"/>
  <c r="M39" i="7"/>
  <c r="M102" i="7"/>
  <c r="K102" i="7"/>
  <c r="L102" i="7"/>
  <c r="K21" i="7"/>
  <c r="L11" i="7"/>
  <c r="M5" i="7"/>
  <c r="M45" i="7"/>
  <c r="K25" i="7"/>
  <c r="L3" i="7"/>
  <c r="K15" i="7"/>
  <c r="K2" i="5"/>
  <c r="K6" i="5"/>
  <c r="K10" i="5"/>
  <c r="K14" i="5"/>
  <c r="K18" i="5"/>
  <c r="K22" i="5"/>
  <c r="K26" i="5"/>
  <c r="M33" i="7"/>
  <c r="L33" i="7"/>
  <c r="K33" i="7"/>
  <c r="L88" i="7"/>
  <c r="K88" i="7"/>
  <c r="M88" i="7"/>
  <c r="K89" i="7"/>
  <c r="L44" i="7"/>
  <c r="K63" i="7"/>
  <c r="M85" i="7"/>
  <c r="L85" i="7"/>
  <c r="K85" i="7"/>
  <c r="K23" i="7"/>
  <c r="L23" i="7"/>
  <c r="M23" i="7"/>
  <c r="M94" i="7"/>
  <c r="K94" i="7"/>
  <c r="L94" i="7"/>
  <c r="M13" i="7"/>
  <c r="L13" i="7"/>
  <c r="K13" i="7"/>
  <c r="L28" i="7"/>
  <c r="L16" i="7"/>
  <c r="K16" i="7"/>
  <c r="M16" i="7"/>
  <c r="L65" i="7"/>
  <c r="L72" i="7"/>
  <c r="K72" i="7"/>
  <c r="M72" i="7"/>
  <c r="K99" i="7"/>
  <c r="L99" i="7"/>
  <c r="M99" i="7"/>
  <c r="K51" i="7"/>
  <c r="L51" i="7"/>
  <c r="M51" i="7"/>
  <c r="M98" i="7"/>
  <c r="K98" i="7"/>
  <c r="L98" i="7"/>
  <c r="K103" i="7"/>
  <c r="L103" i="7"/>
  <c r="M103" i="7"/>
  <c r="K87" i="7"/>
  <c r="L87" i="7"/>
  <c r="M87" i="7"/>
  <c r="K107" i="7"/>
  <c r="M107" i="7"/>
  <c r="L107" i="7"/>
  <c r="M34" i="7"/>
  <c r="K34" i="7"/>
  <c r="L34" i="7"/>
  <c r="M86" i="7"/>
  <c r="K86" i="7"/>
  <c r="L86" i="7"/>
  <c r="M106" i="7"/>
  <c r="L106" i="7"/>
  <c r="K106" i="7"/>
  <c r="M12" i="7"/>
  <c r="L21" i="7"/>
  <c r="K11" i="7"/>
  <c r="M4" i="7"/>
  <c r="M24" i="7"/>
  <c r="L25" i="7"/>
  <c r="K3" i="7"/>
  <c r="K53" i="7"/>
  <c r="K3" i="5"/>
  <c r="K7" i="5"/>
  <c r="K11" i="5"/>
  <c r="K15" i="5"/>
  <c r="K19" i="5"/>
  <c r="K23" i="5"/>
  <c r="M50" i="7"/>
  <c r="K50" i="7"/>
  <c r="L50" i="7"/>
  <c r="M54" i="7"/>
  <c r="K54" i="7"/>
  <c r="L54" i="7"/>
  <c r="M37" i="7"/>
  <c r="L37" i="7"/>
  <c r="K37" i="7"/>
  <c r="M17" i="7"/>
  <c r="L17" i="7"/>
  <c r="K17" i="7"/>
  <c r="K7" i="7"/>
  <c r="L7" i="7"/>
  <c r="M7" i="7"/>
  <c r="L89" i="7"/>
  <c r="M82" i="7"/>
  <c r="K82" i="7"/>
  <c r="L82" i="7"/>
  <c r="M62" i="7"/>
  <c r="K62" i="7"/>
  <c r="L62" i="7"/>
  <c r="K71" i="7"/>
  <c r="L71" i="7"/>
  <c r="M71" i="7"/>
  <c r="M57" i="7"/>
  <c r="L57" i="7"/>
  <c r="K57" i="7"/>
  <c r="L80" i="7"/>
  <c r="K80" i="7"/>
  <c r="M80" i="7"/>
  <c r="K43" i="7"/>
  <c r="L43" i="7"/>
  <c r="M43" i="7"/>
  <c r="M29" i="7"/>
  <c r="L29" i="7"/>
  <c r="K29" i="7"/>
  <c r="M9" i="7"/>
  <c r="L9" i="7"/>
  <c r="K9" i="7"/>
  <c r="M46" i="7"/>
  <c r="K46" i="7"/>
  <c r="L46" i="7"/>
  <c r="L96" i="7"/>
  <c r="K96" i="7"/>
  <c r="M96" i="7"/>
  <c r="M58" i="7"/>
  <c r="K58" i="7"/>
  <c r="L58" i="7"/>
  <c r="L64" i="7"/>
  <c r="K64" i="7"/>
  <c r="M64" i="7"/>
  <c r="M38" i="7"/>
  <c r="K38" i="7"/>
  <c r="L38" i="7"/>
  <c r="L36" i="7"/>
  <c r="K36" i="7"/>
  <c r="M36" i="7"/>
  <c r="M66" i="7"/>
  <c r="K66" i="7"/>
  <c r="L66" i="7"/>
  <c r="K31" i="7"/>
  <c r="L31" i="7"/>
  <c r="M31" i="7"/>
  <c r="L52" i="7"/>
  <c r="K52" i="7"/>
  <c r="M52" i="7"/>
  <c r="K12" i="7"/>
  <c r="K5" i="7"/>
  <c r="K4" i="7"/>
  <c r="K45" i="7"/>
  <c r="K24" i="7"/>
  <c r="M15" i="7"/>
  <c r="L53" i="7"/>
  <c r="K4" i="5"/>
  <c r="K8" i="5"/>
  <c r="K12" i="5"/>
  <c r="K16" i="5"/>
  <c r="K20" i="5"/>
  <c r="M2" i="7"/>
  <c r="K2" i="7"/>
  <c r="L2" i="7"/>
  <c r="M90" i="7"/>
  <c r="K90" i="7"/>
  <c r="L90" i="7"/>
  <c r="M61" i="7"/>
  <c r="L61" i="7"/>
  <c r="K61" i="7"/>
  <c r="M93" i="7"/>
  <c r="L93" i="7"/>
  <c r="K93" i="7"/>
  <c r="K79" i="7"/>
  <c r="L79" i="7"/>
  <c r="M79" i="7"/>
  <c r="K47" i="7"/>
  <c r="L47" i="7"/>
  <c r="M47" i="7"/>
  <c r="M101" i="7"/>
  <c r="L101" i="7"/>
  <c r="K101" i="7"/>
  <c r="K67" i="7"/>
  <c r="L67" i="7"/>
  <c r="M67" i="7"/>
  <c r="M105" i="7"/>
  <c r="L105" i="7"/>
  <c r="K105" i="7"/>
  <c r="K83" i="7"/>
  <c r="L83" i="7"/>
  <c r="M83" i="7"/>
  <c r="M73" i="7"/>
  <c r="L73" i="7"/>
  <c r="K73" i="7"/>
  <c r="K27" i="7"/>
  <c r="L27" i="7"/>
  <c r="M27" i="7"/>
  <c r="L108" i="7"/>
  <c r="K108" i="7"/>
  <c r="M108" i="7"/>
  <c r="L104" i="7"/>
  <c r="K104" i="7"/>
  <c r="M104" i="7"/>
  <c r="L23" i="5" l="1"/>
  <c r="L19" i="5"/>
  <c r="L15" i="5"/>
  <c r="L11" i="5"/>
  <c r="L7" i="5"/>
  <c r="L2" i="5"/>
  <c r="L26" i="5"/>
  <c r="L22" i="5"/>
  <c r="L18" i="5"/>
  <c r="L14" i="5"/>
  <c r="L10" i="5"/>
  <c r="L6" i="5"/>
  <c r="L3" i="5"/>
  <c r="L25" i="5"/>
  <c r="L21" i="5"/>
  <c r="L17" i="5"/>
  <c r="L13" i="5"/>
  <c r="L9" i="5"/>
  <c r="L5" i="5"/>
  <c r="L24" i="5"/>
  <c r="L20" i="5"/>
  <c r="L16" i="5"/>
  <c r="L12" i="5"/>
  <c r="L8" i="5"/>
  <c r="L4" i="5"/>
</calcChain>
</file>

<file path=xl/sharedStrings.xml><?xml version="1.0" encoding="utf-8"?>
<sst xmlns="http://schemas.openxmlformats.org/spreadsheetml/2006/main" count="6027" uniqueCount="2304">
  <si>
    <t>id</t>
  </si>
  <si>
    <t>nome</t>
  </si>
  <si>
    <t>palestrante</t>
  </si>
  <si>
    <t>link</t>
  </si>
  <si>
    <t>descricao</t>
  </si>
  <si>
    <t>bio</t>
  </si>
  <si>
    <t>tag1</t>
  </si>
  <si>
    <t>tag2</t>
  </si>
  <si>
    <t>tag3</t>
  </si>
  <si>
    <t>likes</t>
  </si>
  <si>
    <t>comentarios</t>
  </si>
  <si>
    <t>Inovação, Propriedade Intelectual e Informações Tecnológicas - O que todo mundo deveria saber</t>
  </si>
  <si>
    <t>Henry Suzuki</t>
  </si>
  <si>
    <t>http://socialmedia.8020mkt.com.br/palestra/Inovacao_Propriedade_Intelectual_e_Informacoes_Tecnologicas_O_que_todo_mundo_deveria_saber/659</t>
  </si>
  <si>
    <t>Palestra introdutória, recomendada para todos os públicos. Será dividida em 3 blocos: (1) Inovação &amp; Propriedade Intelectual. (2) Propriedade Intelectual em sua várias dimensões, com destaque a patentes. (3) Algumas aplicações práticas de patentes. Ao final, será apresentado o caso das Clever Caps (www.clevercaps.com.br), por um dos seus inventores.</t>
  </si>
  <si>
    <t>Sócio Diretor da Axonal Consultoria Tecnológica. Consultor Colaborador da Questel Consulting (FR) e Innovalyst (US). Especialista em Inovação, Propriedade Intelectual e Informações Tecnológicas. Colaborador em diversos programas de capacitação em inovação (EducAnpei, Unicamp, etc). Empreendedor, Inventor</t>
  </si>
  <si>
    <t>business intelligence</t>
  </si>
  <si>
    <t>inovação</t>
  </si>
  <si>
    <t>insights</t>
  </si>
  <si>
    <t>Social Media: a MAIOR Ferramenta de Transformação Educacional</t>
  </si>
  <si>
    <t>Felipe Ponce</t>
  </si>
  <si>
    <t>http://socialmedia.8020mkt.com.br/palestra/Social_Media_a_MAIOR_Ferramenta_de_Transformacao_Educacional/707</t>
  </si>
  <si>
    <t>O impacto das mídias sociais na educação tem gerado profundas transformações na produção e disseminação do conhecimento. A palestra irá abordar o case DislexClub, um dos principais blogs que visa ajudar pessoas com dislexia. e mostrar como a produção de conteúdo rico tem contribuído para potencializar o desempenho dos disléxicos nos ambientes escolar, social e familiar.</t>
  </si>
  <si>
    <t>Publicitário, especialista em Gestão de Marketing Digital, blogueiro, youtuber, criador do DislexClub. Descobri minha dislexia com 10 anos depois de muito sofrer na alfabetização. Hoje considero a dislexia um DOM, e desenvolvo alguns macetes para superar dificuldades de aprendizagem</t>
  </si>
  <si>
    <t>comportamento</t>
  </si>
  <si>
    <t>conteúdo</t>
  </si>
  <si>
    <t>educação</t>
  </si>
  <si>
    <t>Indo além dos likes: mensurando resultados REAIS de Influenciadores em Mídias Sociais</t>
  </si>
  <si>
    <t>Gabriel Ishida</t>
  </si>
  <si>
    <t>http://socialmedia.8020mkt.com.br/palestra/Indo_alem_dos_likes_mensurando_resultados_REAIS_de_Influenciadores_em_Midias_Sociais/567</t>
  </si>
  <si>
    <t>Pagar milhares de reais para que influenciadores postem sobre sua marca deveria trazer resultados que vão além dos likes e seguidores ganhos. Deveria trazer resultados de negócio, tanto percepção de marca quanto vendas. A palestra irá abordar desde classificação de influenciadores (cada influenciador pode trazer resultados específicos) quanto como mensurar resultados que agreguem para seu negócio.</t>
  </si>
  <si>
    <t>Oito anos de experiência com mensuração e inteligência de dados, atendendo jobs da Coca-Cola, Itaú, Mizuno, Visa, Absolut, Chivas Regal, Johnson &amp; Johnson e tantos outros de mesmo porte. Desenvolvi um método de mensuração de influenciadores, sendo publicado pelo IBPAD</t>
  </si>
  <si>
    <t>influenciadores</t>
  </si>
  <si>
    <t>mensuração</t>
  </si>
  <si>
    <t>métricas</t>
  </si>
  <si>
    <t>Como as redes sociais nos ajudaram a viajar o mundo!</t>
  </si>
  <si>
    <t>Mirella Rabelo Marques</t>
  </si>
  <si>
    <t>http://socialmedia.8020mkt.com.br/palestra/Como_as_redes_sociais_nos_ajudaram_a_viajar_o_mundo/740</t>
  </si>
  <si>
    <t>Romulo e Mirella viajam o mundo há três anos, vivem na estrada e conseguiram transformar sua viagem em uma oportunidade de empreender. O travel and Share nasceu da ideia de viajar e compartilhar experiências e com isso gerar conteúdo audio visual para empresas . Hoje com mais de 350 mil inscritos além de ser um canal no Youtube, Travel and share também é uma empresa.</t>
  </si>
  <si>
    <t>Formada em Administração pela PUC MG e MBA em Marketing pela FGV trabalhou 10 anos na área comercial de empresas do seguimento de Metais decidiu aproveitar a oportunidade de viajar o mundo para empreender. Co Criadora do Travel and Share, um dos maiores canais de viagens do Brasil</t>
  </si>
  <si>
    <t>empreendedorismo</t>
  </si>
  <si>
    <t>youtube</t>
  </si>
  <si>
    <t>Geração de conteúdo automatizado</t>
  </si>
  <si>
    <t>Krishma Carreira</t>
  </si>
  <si>
    <t>http://socialmedia.8020mkt.com.br/palestra/Geracao_de_conteudo_automatizado/730</t>
  </si>
  <si>
    <t>Sistemas de inteligência artificial apuram, redigem, distribuem e fazem circular, em multiplataformas e mídias sociais, conteúdo (texto, áudio e vídeo) de forma totalmente automatizada. A automação é uma aposta para resolver problemas dos modelos de negócio da comunicação digital. Ela gera engajamento, boas práticas de SEO, personalização, altera as rotinas de trabalho e funções.</t>
  </si>
  <si>
    <t>Mestre em Comunicação Social pela Univ. Metodista de São Paulo. Pesquisa  o cruzamento entre inteligência artificial e comunicação, com foco na automação de conteúdo. É jornalista há 22 anos. Foi repórter e editora na TV Globo, Band e Rede TV e trabalhou com comunicação corporativa</t>
  </si>
  <si>
    <t>inteligência artificial</t>
  </si>
  <si>
    <t>negócios</t>
  </si>
  <si>
    <t>A nova era da realidade digital para as empresas quanto ao Facebook e Google</t>
  </si>
  <si>
    <t>Valter Rito</t>
  </si>
  <si>
    <t>http://socialmedia.8020mkt.com.br/palestra/A_nova_era_da_realidade_digital_para_as_empresas_quanto_ao_Facebook_e_Google/540</t>
  </si>
  <si>
    <t>Atualmente com a chegada constante e frequente de novas mídias, empresários, estudantes, profissionais e usuários se encontram em um cenário totalmente inovador quando nos referimos a transformar e criar estratégias com as novas mídias digitais para ganhar visibilidade e venda nos dias de hoje. Sem dúvidas estas novas mídias estão já se tornaram a nova forma de fazer marketing do futuro.</t>
  </si>
  <si>
    <t>Especialista em Inteligência de Mercado e Social Media. Diretor da Íkonos Business School, professor universitário, palestrante e consultor empresarial. Mais de 1500 pessoas formadas e qualificadas nas áreas de comunicação. Coordenador de um MBA em Marketing Digital e Social Media.</t>
  </si>
  <si>
    <t>novas mídias</t>
  </si>
  <si>
    <t>n/a</t>
  </si>
  <si>
    <t>O Poder das Conexões!</t>
  </si>
  <si>
    <t>Gutenberg Almeida</t>
  </si>
  <si>
    <t>http://socialmedia.8020mkt.com.br/palestra/O_Poder_das_Conexoes/636</t>
  </si>
  <si>
    <t>Uma oficina sobre o poder das comunidades online e canais digitais para ampliarem a reputação de marcas (ou pessoas). Vamos identificar o nível de maturidade das empresas na mídias sociais e a partir daí colocaremos a mão na massa com um modelo de planejamento simplificado que pode ampliar sua visão sobre estratégia nas mídias sociais.</t>
  </si>
  <si>
    <t>Um entusiasta da internet. Acredito que #opoderdasconexões pode mudar nossas vidas e trazer mais maturidade para as empresas que se interessam em marketing digital e mídias sociais. Atualmente Professor e Coordenador da Especialização em Comunicação Digital do Centro Universitário UNA | M</t>
  </si>
  <si>
    <t>carreira</t>
  </si>
  <si>
    <t>planejamento</t>
  </si>
  <si>
    <t>Criatividade para superar desafios</t>
  </si>
  <si>
    <t>Renato Nicacio</t>
  </si>
  <si>
    <t>http://socialmedia.8020mkt.com.br/palestra/Criatividade_para_superar_desafios/867</t>
  </si>
  <si>
    <t>Me chamo Renato Nicacio, fui diagnosticado com paralisia cerebral, tinha um mês de vida.Isto não me define, na verdade este foi só começo de tudo.Com ajuda da minha família, este desafio se tornou o maior estímulo para tornar o que enxergava como limitação, em pura motivação.Descobri que uma escova de dentes, um computador, muita determinação e amor era possível criar coisas [...]</t>
  </si>
  <si>
    <t xml:space="preserve">Aprendi que limites só são prisões aos que não agem com seus corações.Sou empreendedor, capoeirista, sambista, filho, amigo, designer e sei que muito ainda está por vir.Uma Palestra e papo sobre superação, inspiração e Empreendedorismo.                                               </t>
  </si>
  <si>
    <t>motivação</t>
  </si>
  <si>
    <t>superação</t>
  </si>
  <si>
    <t>Instagram para atrair mais clientes</t>
  </si>
  <si>
    <t>Marina Paduin</t>
  </si>
  <si>
    <t>http://socialmedia.8020mkt.com.br/palestra/Instagram_para_atrair_mais_clientes/619</t>
  </si>
  <si>
    <t>Já pensou em saber que horas você deve postar para ter mais curtidas? Quem é o público que te segue no seu perfil? Quantas pessoas você alcançou com o seu post? Quantas pessoas clicaram na sua bio? Ou no seu contato? Eu ensino como usar o instagram para atrair o público certo e alavancar os seus negócios.</t>
  </si>
  <si>
    <t>Trabalho no Instituto Gente do Roberto Shinyashiki com campanhas de lançamento.Ajudo empresas a usarem o instagram para atrair mais clientes e assim mais vendas.Tenho uma escola onde trabalho com adolescentes com coach para escolha da profissão e relação pais x filhos.</t>
  </si>
  <si>
    <t>cliente</t>
  </si>
  <si>
    <t>instagram</t>
  </si>
  <si>
    <t>Algoritmos: tem alguém te seguindo</t>
  </si>
  <si>
    <t>Amanda Jurno</t>
  </si>
  <si>
    <t>http://socialmedia.8020mkt.com.br/palestra/Algoritmos_tem_alguem_te_seguindo/651</t>
  </si>
  <si>
    <t>Quando acessamos nossas redes sociais deixamos vestígios que são armazenados e utilizados para vários fins. Nessa aula discutiremos sobre questões importantes acerca do chamado Big Data e da ação dos algoritmos no acesso a redes sociais, como Facebook, Instagram e Twitter. Que tipo de dados estão sendo armazenados sobre você? Quê são e como os algoritmos participam da sua experiência na internet?</t>
  </si>
  <si>
    <t>Mestre e Doutoranda pela UFMG, estudo o Facebook há mais de quatro anos. Me interesso por redes sociais, algoritmos, Big Data, novas mídias e por compreender como as informações e conteúdos circulam nesses ambientes. Como professora, procuro instigar e aguçar o pensamento crítico entre meus alunos</t>
  </si>
  <si>
    <t>algoritmos</t>
  </si>
  <si>
    <t>big data</t>
  </si>
  <si>
    <t>dados</t>
  </si>
  <si>
    <t>Technology Roadmap: Ferramenta de Planejamento Estratégico para Alinhar Mercado-Produto-Tecnologia</t>
  </si>
  <si>
    <t>Suzana Borschiver</t>
  </si>
  <si>
    <t>http://socialmedia.8020mkt.com.br/palestra/Technology_Roadmap_Ferramenta_de_Planejamento_Estrategico_para_Alinhar_Mercado_Produto_Tecnologia/778</t>
  </si>
  <si>
    <t>O Technology Roadmap é um mapa do conhecimento que influencia no planejamento estratégico das empresas, possibilitando as pessoas trabalharem em conjunto para a identificação e priorização de vantagens competitivas sustentáveis e a alocação correta de recursos humanos e tecnológicos. A palestra vai abordar um estudo de caso com construção de um mapa.</t>
  </si>
  <si>
    <t xml:space="preserve">Doutora e Professora na área de Gestão e Inovação Tecnológica,  na  UFRJ e outros parceiros. Coordenadora do  Núcleo de Estudos Industriais e Tecnológicos e  de diversos projetos de pesquisa com empresas, universidades, centros de pesquisa, na área de organização industrial e estudos de futuro.   </t>
  </si>
  <si>
    <t>estratégia</t>
  </si>
  <si>
    <t>tecnologia</t>
  </si>
  <si>
    <t>Neuromarketing Aplicado ao Marketing Digital - Técnicas práticas para emocionar o consumidor</t>
  </si>
  <si>
    <t>Rodrigo Bueno</t>
  </si>
  <si>
    <t>http://socialmedia.8020mkt.com.br/palestra/Neuromarketing_Aplicado_ao_Marketing_Digital_Tecnicas_praticas_para_emocionar_o_consumidor/710</t>
  </si>
  <si>
    <t>Conhecer a mente humana permite nos diferenciarmos do todo e nos aproxima dos objetivos.Aprenda as melhores técnicas para vender produtos, serviços e a si mesmo por meio do NEUROMARKETING aplicado ao MKT Digital, respondendo: - O que faz que a gente se conecte e compre?- O que é inovação e como inovar?- Como aumentar o nível de atenção do consumidor?- O que faz que a mente tome uma d</t>
  </si>
  <si>
    <t>Formado em administração de empresas pela PUCPR, é diretor de marketing na WDK Digital e cursa MBA em Gestão estratégica de empresas pela ISAE/FGV. Além disso, é consultor de empresas a três anos atuando em diversas áreas de negócio como: Logística, Recursos Humanos, Gestão Estratégica, Finanças e Neuromarketing</t>
  </si>
  <si>
    <t>digital</t>
  </si>
  <si>
    <t>mídias</t>
  </si>
  <si>
    <t>neuromarketing</t>
  </si>
  <si>
    <t>Universo B2B: Como falar sobre negócios sem deixar de ser social</t>
  </si>
  <si>
    <t>Jéssica Alves</t>
  </si>
  <si>
    <t>http://socialmedia.8020mkt.com.br/palestra/Universo_B2B_Como_falar_sobre_negocios_sem_deixar_de_ser_social/586</t>
  </si>
  <si>
    <t>Vemos muitos exemplos de como fazer marketing nas redes sociais para empresas B2C. Ao entrar no universo B2B me deparei com outra realidade: como ser social falando sobre negócios sem ser chato ou sem parecer um clichê? Existem muitas redes sociais, além do Linkedin para estruturar a sua estratégia social. Na palestra apresentarei: redes sociais segmentadas, linguagem adequada, cases B2B e etc.</t>
  </si>
  <si>
    <t>Jéssica Alves é Relações Públicas formada pela Faculdade  Cásper Líbero. Desde 2009 trabalha com marketing digital, já foi social media, atendimento e gerente de projetos em agências digitais. Atualmente trabalha na Schneider Electric, liderando o time de Social Media para a região daAmérica Latina</t>
  </si>
  <si>
    <t>b2b</t>
  </si>
  <si>
    <t>Gestão de Processos: a Base das Estratégias de Growth Hacking</t>
  </si>
  <si>
    <t>Bruno Etchepare</t>
  </si>
  <si>
    <t>http://socialmedia.8020mkt.com.br/palestra/Gestao_de_Processos_a_Base_das_Estrategias_de_Growth_Hacking/657</t>
  </si>
  <si>
    <t>'Growth Hack' é um termo criado por Sean Ellis em 2010, no contexto da gestão de marketing em startups. Mais que um conjunto de técnicas, o conceito original propõe uma forma de atingir crescimento por meio da gestão de experimentos de marketing baseados em hipóteses, rápida prototipagem e validação de resultados. A palestra vai abordar os processos e o raciocínio por trás dessa metodologia.</t>
  </si>
  <si>
    <t>Growth Hacker com amplo background nas áreas de marketing digital e gestão de presença online. Mais de 8 anos de experiência no planejamento e execução de estratégias de crescimento para projetos digitais: produção de conteúdo, gestão de canais, mídias sociais, SEO, SEM, CRO, web analytics e mais..</t>
  </si>
  <si>
    <t>gestão de processos</t>
  </si>
  <si>
    <t>growth hacking</t>
  </si>
  <si>
    <t>Como a nova geração pode conquistar um mundo além do digital</t>
  </si>
  <si>
    <t>Xando Natsume</t>
  </si>
  <si>
    <t>http://socialmedia.8020mkt.com.br/palestra/Como_a_nova_geracao_pode_conquistar_um_mundo_alem_do_digital/745</t>
  </si>
  <si>
    <t>Essa palestra é para todos que buscam acelerar a carreira na era digital. Você que busca escalar sua carreira na velocidade da internet precisa descobrir os segredos de um mundo que ainda não é 100% digital. O tal "comportamento" que as empresas tanto desejam é a soma de experiências vividas por 4 gerações diferentes presente no ambiente de trabalho.</t>
  </si>
  <si>
    <t>Publicitário, formado pela Unoeste Pós- graduado em Marketing e Vendas pela Instituição Toledo de Ensino.Atuou como professor universitário por mais 10 anos e foi proprietário da agência publicitária Marca X.Atualmente é Diretor da Fórmula Treinamento</t>
  </si>
  <si>
    <t>Interdisciplinaridade: uma nova visão informacional</t>
  </si>
  <si>
    <t>Tiago Fernandes de Campos</t>
  </si>
  <si>
    <t>http://socialmedia.8020mkt.com.br/palestra/Interdisciplinaridade_uma_nova_visao_informacional/713</t>
  </si>
  <si>
    <t>Nos negócios a competição se tornou mais globalizada e intensa. Os empresários e empreendedores precisam ter uma visão muito mais ampla do que no passado. Assim o futuro das tecnologias, da analise  dos dados e das tomadas de decisão não esta na produção de novos "softwares" e sim na interdisciplinaridade e no conhecimento de vários campos do conhecimento humano.</t>
  </si>
  <si>
    <t>Tecnologo pela Fatec no curso de Informática para Gestão de Negocios.Pós graduado pela Fiap no curso de MBA em Engenharia de Software.11 anos de expêriencia com desenvolvimento de software.Consultor de T.I para novos negócios e empreendedor junto a equipe multidisciplinar formando a RxC</t>
  </si>
  <si>
    <t>futuro</t>
  </si>
  <si>
    <t>Live MKT. Leve seu Evento ou Ativação de Marca para as Mídias Sociais.</t>
  </si>
  <si>
    <t>Thomas Lemke</t>
  </si>
  <si>
    <t>http://socialmedia.8020mkt.com.br/palestra/Live_MKT_Leve_seu_Evento_ou_Ativacao_de_Marca_para_as_Midias_Sociais/731</t>
  </si>
  <si>
    <t>A melhor publicidade de hoje em dia é a mídia espontânea. A melhor forma de impactar seu cliente é através de experiências. E se você juntar o melhor dos 2 mundos?Essa palestra demonstrará cases de eventos e ativações de marcas que fizeram com que o público os divulgasse por vontade própria. Uma palestra divertida, interativa e bem curiosa. Perfeito para quem trabalha com live Marketing.</t>
  </si>
  <si>
    <t>Formado em ADM e MKT pela ESPM. 3 anos de experiência no exterior, e curso de pós graduação em Business pela UCSD. Já trabalhei com Trade MKT, MKT de produto, MKT Digital e MKT de eventos.Atualmente sou responsável pela Área de Marketing da Agência Hands Up e sou fundador da EventsTag Brasil</t>
  </si>
  <si>
    <t>branding</t>
  </si>
  <si>
    <t>Branded Content Data: como utilizar dados de social media na elaboração do propósito de uma marca.</t>
  </si>
  <si>
    <t>Soraia Lima</t>
  </si>
  <si>
    <t>http://socialmedia.8020mkt.com.br/palestra/Branded_Content_Data_como_utilizar_dados_de_social_media_na_elaboracao_do_proposito_de_uma_marca/700</t>
  </si>
  <si>
    <t>Branded Content é mais do que conteúdo de marca. É a intersecção entre a verdade da marca e uma tensão social vigente. Nesta atividade mostraremos como utilizar os dados provenientes de mídias sociais para desenvolver conteúdo relevante, humano e centrado na audiência. Também disponibilizaremos, ao final da palestra, um e-book exclusivo e gratuito com os assuntos abordados.</t>
  </si>
  <si>
    <t>Soraia Lima é consultora de mídias digitais e professora universitária. Já atuou como community manager do Scup, repórter e redatora na Editora Aranda e assessora de imprensa no SIEEESP. Além da experiência profissional, já ministrou aulas em instituições como ESPM, SENAC-SP, Estácio e IPOG.</t>
  </si>
  <si>
    <t>branded content</t>
  </si>
  <si>
    <t>Mobile Commerce para seu Varejo</t>
  </si>
  <si>
    <t>Alejandro Vazquez</t>
  </si>
  <si>
    <t>http://socialmedia.8020mkt.com.br/palestra/Mobile_Commerce_para_seu_Varejo/724</t>
  </si>
  <si>
    <t>Nesta palestra, compartilharei dicas e boas práticas para aumentar as vendas do seu negócio através da experiência mobile nas mídias sociais. O nosso comportamento como consumidor está mudando junto com os celulares, e os empreendedores e varejistas têm excelentes oportunidades de aumentar as vendas. Ideal para varejistas do mundo online e físico!</t>
  </si>
  <si>
    <t>Alejandro é argentino e formado em Administração de Negócios e TI. Ele é co-fundador da Nuvem Shop e atualmente se desenvolve como Chief Success Officer ajudando ao sucesso de dezenas de milhares de clientes na América Latina</t>
  </si>
  <si>
    <t>marketing</t>
  </si>
  <si>
    <t>mobile</t>
  </si>
  <si>
    <t>social commerce</t>
  </si>
  <si>
    <t>O Monge e O Executivo no mundo Digital.</t>
  </si>
  <si>
    <t>http://socialmedia.8020mkt.com.br/palestra/O_Monge_e_O_Executivo_no_mundo_Digital/743</t>
  </si>
  <si>
    <t>Com o conceito de liderança servidora a palestra O Monge e O Executivo no mundo digital mostrará como esse estilo de liderança pode aproximar as quatro gerações Baby Boomers, X, Y, Z no ambiente de trabalho. É muito mais que liderança é um estilo de vida que as empresas ainda não entenderam.A geração conectada em tudo e com todos precisa conectar-se consigo mesma.</t>
  </si>
  <si>
    <t xml:space="preserve">Publicitário, formado pela Unoeste.MBA em Marketing e Vendas pela Instituição Toledo de Ensino.Professor universitário por mais 10 anos e foi proprietário da agência publicitária Marca-X Atualmente é palestrante e coach especializado em carreira, liderança e Geração Digital.Diretor da Fórmula </t>
  </si>
  <si>
    <t>liderança</t>
  </si>
  <si>
    <t>Consumo multi-telas:A influência do digital nas vendas offline</t>
  </si>
  <si>
    <t>Diego Araújo</t>
  </si>
  <si>
    <t>http://socialmedia.8020mkt.com.br/palestra/Consumo_multi_telas_A_influencia_do_digital_nas_vendas_offline/902</t>
  </si>
  <si>
    <t>O impacto do mundo digital no varejo vai além das vendas em canais digitais. Muda a forma como se busca informação, opinião, se compara, e decide uma compra. Uma abordagem direta e simplificada sobre um tema atual, e do interesse de todos.</t>
  </si>
  <si>
    <t>Empreendedor, Publicitário, Pós-graduando em Marketing e Inteligência Digital, trabalha com comunicação e marketing  digital desde 2011,  CEO da Café Publicidade, uma das primeiras Agências do norte goiano, atende cerca de 20 empresas, inclusive multinacionais</t>
  </si>
  <si>
    <t>consumo</t>
  </si>
  <si>
    <t>experiência</t>
  </si>
  <si>
    <t>redes sociais</t>
  </si>
  <si>
    <t>Social Media and Accountability: Challenges and Opportunities for 2018</t>
  </si>
  <si>
    <t>Thiago von Atzingen Bueno</t>
  </si>
  <si>
    <t>http://socialmedia.8020mkt.com.br/palestra/Social_Media_and_Accountability_Challenges_and_Opportunities_for_2018/665</t>
  </si>
  <si>
    <t>Social Media, Social Responsibility and Accountability for Executives, Governors, Professionals and Students.</t>
  </si>
  <si>
    <t>PhD in Accounting, Finance and Actuarial Sciences by PUC - São Paulo - Brazi</t>
  </si>
  <si>
    <t>accountability</t>
  </si>
  <si>
    <t>responsabilidade</t>
  </si>
  <si>
    <t>7 truques para bombar seu Adwords</t>
  </si>
  <si>
    <t>William Kawaguchi</t>
  </si>
  <si>
    <t>http://socialmedia.8020mkt.com.br/palestra/7_truques_para_bombar_seu_Adwords/738</t>
  </si>
  <si>
    <t>Muitos de nós conhecemos o básico do Google Adwords, mas você conhece os truques para otimizar sua campanha?Como acompanhar quais canais estão convertendo e como melhorar seu ROI? Nessa palestra vou mostrar na prática cases de clientes que melhoraram sua performance com dicas sobre estrutura de campanha, KPI's a serem acompanhados, entre outras dicas que podem parecer simples, mas poucos conhecem.</t>
  </si>
  <si>
    <t>Bacharel em Relações Internacionais pela Universidade Anhembi Morumbi. Experiência em mais de 2 anos trabalhando como gerente de contas Adwords com foco em otimização e performance diretamente para o Google na empresa Cognizant e hoje cuidando do Marketing de Performance na All In Marketing Cloud</t>
  </si>
  <si>
    <t>ads</t>
  </si>
  <si>
    <t>adwords</t>
  </si>
  <si>
    <t>links patrocinados</t>
  </si>
  <si>
    <t>Influencer Marketing and the future of Ads via content</t>
  </si>
  <si>
    <t>Juan Zabisky</t>
  </si>
  <si>
    <t>http://socialmedia.8020mkt.com.br/palestra/Influencer_Marketing_and_the_future_of_Ads_via_content/530</t>
  </si>
  <si>
    <t>No novo mundo onde conteúdo é o protagonista da venda e interação com as marcas, como o novo mercado de Influencer Marketing se destaca como uma solução interessante e impactante para empresas, marcas e produtos?</t>
  </si>
  <si>
    <t xml:space="preserve">Profissional de Marketing, apaixonado por tecnologia, e-commerce e inovação. Com experiências em diversas frentes dentro do mundo do marketing, assim como UX, Digital Strategy, Content Strategy, E-commerce, On and Offline media e outras. Louco por inovação e pelo futuro! </t>
  </si>
  <si>
    <t>Como funciona a performance de uma campanha em uma rede de afiliação.</t>
  </si>
  <si>
    <t>Aline dos Santos</t>
  </si>
  <si>
    <t>http://socialmedia.8020mkt.com.br/palestra/Como_funciona_a_performance_de_uma_campanha_em_uma_rede_de_afiliacao/639</t>
  </si>
  <si>
    <t>O foco da palestra será para empresas de todos os portes que hoje desejam o aumento da performance de seu site em vendas, click ou geração de leads.Assuntos abordados: - História de rede de afiliados no mundo.- Potencial da performance de campanhas - cases de sucesso.- Tipos de midia utilizados em campanhas.- Captação de parceiros para a rede.- Afiliados também trabalham com Mobile.</t>
  </si>
  <si>
    <t>Formada em Administração de Empresas atuo no mercado de performance digital há mais de 5 anos e desenvolve planos de melhoria e estratégia para diversos grupos e agências</t>
  </si>
  <si>
    <t>afiliados</t>
  </si>
  <si>
    <t>vendas</t>
  </si>
  <si>
    <t>Usando a Língua</t>
  </si>
  <si>
    <t>Jana Guinond</t>
  </si>
  <si>
    <t>http://socialmedia.8020mkt.com.br/palestra/Usando_a_Lingua/864</t>
  </si>
  <si>
    <t>Explanação sobre o Programa “Usando a Língua”  que  na primeira temporada, ilustra a influência banta na Língua Portuguesa, apresentando principalmente os Patrimônios imateriais, como “samba”, “GR Cacique de Ramos” “Língua Portuguesa” ressaltando a grande contribuição do subúrbio carioca na manutenção da cultura do País. www.programausandoalingua.com.br</t>
  </si>
  <si>
    <t>Mãe, atriz, Pedagoga, Idealizadora do Programa Usando a Língua e sonhadora em ação. Participação nos filmes: “ Quebrando as Pernas – Boa Sorte” direção Lucas N e no filme “Última Parada 174”, de Bruno Barreto. Foi apresentadora de programa das empresas Petrobras, SESI, Sistema Firjan.</t>
  </si>
  <si>
    <t>afrobrasileira</t>
  </si>
  <si>
    <t>linguaportuguesa</t>
  </si>
  <si>
    <t>usandoalingua</t>
  </si>
  <si>
    <t>Seu negócio não precisa de Marketing Digital. Necessita!</t>
  </si>
  <si>
    <t>Sílvia Rocha</t>
  </si>
  <si>
    <t>http://socialmedia.8020mkt.com.br/palestra/Seu_negocio_nao_precisa_de_Marketing_Digital_Necessita/789</t>
  </si>
  <si>
    <t>Muitos empresários ainda não acreditam nos resultados do Marketing Digital. Com convencê-los? É preciso doutrinar o mercado e desmistificar essa forma de divulgação cada vez mais forte e necessária às marcas. Além disso, fica a pergunta: quanto de Marketing tem no seu Digital? É difícil vender ferramentas ou falta estratégia nas ações? Dados, análises, erros e acertos no mercado digital.</t>
  </si>
  <si>
    <t>Especialista em Marketing e em Gestão Empresarial pela FGV, Bacharel em Comunicação Social–Publicidade e Propaganda. CEO na Único Agência Digital, Diretora de Marketing na AlmoçoGrátis, Professora e Palestrante em temas relacionados a: Marketing Digital, Mídias Sociais e Comportamento do Consumidor</t>
  </si>
  <si>
    <t>agência</t>
  </si>
  <si>
    <t>Pense como uma startup</t>
  </si>
  <si>
    <t>Rafael Cassinelli Marques</t>
  </si>
  <si>
    <t>http://socialmedia.8020mkt.com.br/palestra/Pense_como_uma_startup/725</t>
  </si>
  <si>
    <t>As startups com maior capacidade de adaptação estão vencendo a corrida da transformação digital.  O workshop transita por diferentes áreas que as startups bem sucedidas dominam e por isso tornam-se mais inovadoras. Os participantes irão experienciar técnicas e ferramentas que aceleram inovação. Como pensam as startups? Foco no usuário, ame seu problema, UX, Prototyping e Lean Startup.</t>
  </si>
  <si>
    <t>Recém chegado de uma temporada de 1,5 ano na Hyper Island, na Suécia. Atualmente, presto consultorias de Growth Hacking para startups crescerem. Junto a fintech Dreams, ajudei-os a crescer em mais de 500% a base de usuários. E para FLYTE, acabamos de arrecadar +600.000USD em crowdfunding</t>
  </si>
  <si>
    <t>agile</t>
  </si>
  <si>
    <t>startups</t>
  </si>
  <si>
    <t>O Agronegócio na Internet</t>
  </si>
  <si>
    <t>Paulo Renato Rodrigues</t>
  </si>
  <si>
    <t>http://socialmedia.8020mkt.com.br/palestra/O_Agronegocio_na_Internet/701</t>
  </si>
  <si>
    <t>A ideia é debater sobre as possibilidades existentes na internet para o mercado Agro no Brasil. Um universo ainda pouco explorado pelas empresas e que há diversos territórios a serem conquistados. Mostrarei alguns cases do mercado sobre planejamento de campanha, compra de mídia e business inteligence em redes sociais.</t>
  </si>
  <si>
    <t>Estrategista digital e entusiasta de dados.</t>
  </si>
  <si>
    <t>agronegócio</t>
  </si>
  <si>
    <t>Filtro Bolha no Facebook -  Pertencimento e Intolerância</t>
  </si>
  <si>
    <t>Miriam Rosa</t>
  </si>
  <si>
    <t>http://socialmedia.8020mkt.com.br/palestra/Filtro_Bolha_no_Facebook_Pertencimento_e_Intolerancia/888</t>
  </si>
  <si>
    <t>Os algoritmos tornam o Facebook o ciberespaço favorito de centenas de usuários: lá, você encontra pessoas que pensam e agem de forma semelhante a você. Mas será que este filtro-bolha não está nos deixando mais intolerantes? Palestra destinada para estudantes e profissionais de Social Media interessados no comportamento dos usuários na rede e como esta construção se reflete no mundo offline.</t>
  </si>
  <si>
    <t>Miriam é Coordenadora de Social Media na Tugare Drucker. Formada em Jornalismo e com 7 anos de experiência em mídias sociais, já atendeu clientes como Toyota do Brasil, Nestlé e Bayer Crop Science. Atualmente cursa Pós Graduação em Mídias e Redes Sociais na Anhembi Morumbi</t>
  </si>
  <si>
    <t>Inteligência artificial, bots e as redes sociais das máquinas</t>
  </si>
  <si>
    <t>Ricardo Murer</t>
  </si>
  <si>
    <t>http://socialmedia.8020mkt.com.br/palestra/Inteligencia_artificial_bots_e_as_redes_sociais_das_maquinas/635</t>
  </si>
  <si>
    <t>A influência de agentes movidos a inteligência artificial (IA) nas redes sociais é crescente.Qual será o futuro das redes sociais sob o domínio de algoritmos e bots baseados em IA? Nós humanos, seremos ainda necessários numa sociedade virtual artificial? Público alvo: jovens universitários, profissionais de marketing, publicidade e tecnologia.</t>
  </si>
  <si>
    <t>Graduado em Ciências da Computação e mestre em Comunicação. Murer possui 28 anos de experiência como gestor nas áreas digitais com passagem pela SKY, iG, Microsoft, Natura e Isobar. Autor do livro “Interactive-se”, é colunista do Olhar Digital, prof. do MBA da ESPM e VP da Agnitio América Latina</t>
  </si>
  <si>
    <t>bots</t>
  </si>
  <si>
    <t>Marketing Digital no interior do Brasil - Maturidade e possibilidades</t>
  </si>
  <si>
    <t>André Marchetti</t>
  </si>
  <si>
    <t>http://socialmedia.8020mkt.com.br/palestra/Marketing_Digital_no_interior_do_Brasil_Maturidade_e_possibilidades/899</t>
  </si>
  <si>
    <t>O tema engloba o perfil dos empresários de pequenas cidades e a percepção de valor em relação ao marketing digital. Perfil de empresas de cidades de pequeno porte ou interior.Onde estamos, onde queremos chegar - Percepção de valor do marketing digital.Resultados orgânicos e patrocinados - empatia com o público-alvo.Técnicas de persuasão para esse perfil de cliente - Pipeline.</t>
  </si>
  <si>
    <t xml:space="preserve">Graduado em Publicidade pelo Mackenzie, pós-graduado em Marketing pela Anhembi-Morumbi e em gestão de projetos pela FAI-MG. Sempre buscando o melhor de cada pessoa desde 2006 no mercado, com experiência em telemarketing, pós-produção, gerência de canais e gestão de projetos. </t>
  </si>
  <si>
    <t>ame_digital</t>
  </si>
  <si>
    <t>mktdevalor</t>
  </si>
  <si>
    <t>mktnointerior</t>
  </si>
  <si>
    <t>Não quero saber número de fãs. Quero impulsionar o meu negócio!</t>
  </si>
  <si>
    <t>Mila Paes Leme Marques</t>
  </si>
  <si>
    <t>http://socialmedia.8020mkt.com.br/palestra/Nao_quero_saber_numero_de_fas_Quero_impulsionar_o_meu_negocio/559</t>
  </si>
  <si>
    <t>Relatórios de performance de mídias sociais quase sempre estão desconectados de indicadores de negócio e de outras iniciativas de marketing digital. Nesta palestra, revelamos a metodologia de Marketing Analytics da Soneto que permite a integração de todos os dados de marketing para otimização de recursos e tomadas de decisões de negócio pela empresa.</t>
  </si>
  <si>
    <t>Liderou uma centena de projetos em agências nacionais e internacionais de Comunicação, Marketing e RP. Atendeu clientes como Ford, Peugeot, Accenture, Intel, HP, LG, Electrolux, McDonald’s, Coca-Cola, Walmart, Bayer, Gol, TAM e Vale. É professora de pós-graduação na Casa Educação e sócia da Soneto</t>
  </si>
  <si>
    <t>análise de dados</t>
  </si>
  <si>
    <t>Foco no Insight: potencialidades do Excel como aliado na gestão de dados</t>
  </si>
  <si>
    <t>Jaqueline Buckstegge</t>
  </si>
  <si>
    <t>http://socialmedia.8020mkt.com.br/palestra/Foco_no_Insight_potencialidades_do_Excel_como_aliado_na_gestao_de_dados/752</t>
  </si>
  <si>
    <t>As análises meramente descritivas já não ajudam mais na construção de insights para tomada de decisão em mídias sociais. Muitas vezes subutilizados, softwares comuns de análise de dados como o Excel e o Google Drive podem ajudar na complexificação das conclusões.A proposta é indicar quais os principais atalhos e usos cotidianos destas plataformas aumentam qualidade e resultados.</t>
  </si>
  <si>
    <t>Gerente de Pesquisa e Professora do IBPAD, com foco em inteligência em mídias sociais e digital analytics. Tem MBA em Marketing pela Fundação Getúlio Vargas (FGV) e é mestre em Ciência Política (PPGCP/UFPR), com ênfase em psicologia política e comportamento eleitoral.</t>
  </si>
  <si>
    <t>gestão</t>
  </si>
  <si>
    <t>Marketing Science para Anunciantes e Entusiastas</t>
  </si>
  <si>
    <t>Guido Sarti</t>
  </si>
  <si>
    <t>http://socialmedia.8020mkt.com.br/palestra/Marketing_Science_para_Anunciantes_e_Entusiastas/653</t>
  </si>
  <si>
    <t>Métricas, métricas para todos os lados. Esse é o assunto do momento, mas o que realmente é importante mensurar? O que é possível mensurar, aliás, o que vale a pena mensurar? A palestra terá como foco principal ajudar o anunciante a gerar maior eficiência com seus anúncios e campanhas sem jamais perder a criatividade.</t>
  </si>
  <si>
    <t>Responsável pela integração de dados qualitativos e quantitativos nos processos de UX/ID, mídia, planejamento e disciplinas criativas na DPZ&amp;T.. 10 anos de marketing digital, premiado com Cyber Lions em Mobile e Clio Awards em engajamento</t>
  </si>
  <si>
    <t>analytics</t>
  </si>
  <si>
    <t>Desenvolvendo uma das principais redes sociais para consumidores de cannabis!</t>
  </si>
  <si>
    <t>João Paulo Costa</t>
  </si>
  <si>
    <t>http://socialmedia.8020mkt.com.br/palestra/Desenvolvendo_uma_das_principais_redes_sociais_para_consumidores_de_cannabis/650</t>
  </si>
  <si>
    <t>João Paulo Costa, um dos criadores da rede social Who is Happy, focada em consumidores de cannabis, vai contar como foi a jornada de desenvolvimento do aplicativo, desde sua criação até a participação no processo de aceleração da CanopyBoulder, programa de aceleração desenvolvido para startups canábicas.</t>
  </si>
  <si>
    <t>João Paulo Costa é um empreendedor serial, fundador e CEO do Who is Happy, rede social focada no mercado de cannabis, também é criador do festival Ganja Talks, e foi fundador do Pergunter, rede social de Q&amp;A. acelerada pela Startupbootcamp Dinamarca, no programa Mobility XL</t>
  </si>
  <si>
    <t>aplicativos</t>
  </si>
  <si>
    <t>cannabis</t>
  </si>
  <si>
    <t>consumidores</t>
  </si>
  <si>
    <t>O aplicativo que muda a vida dos caminhoneiros nas estradas</t>
  </si>
  <si>
    <t>Carlos Mira</t>
  </si>
  <si>
    <t>http://socialmedia.8020mkt.com.br/palestra/O_aplicativo_que_muda_a_vida_dos_caminhoneiros_nas_estradas/531</t>
  </si>
  <si>
    <t>Uma das atividades profissionais mais 'sofridas' do Brasil é a de Caminhoneiro autônomo para o transporte de cargas.  Hoje existem mais de um milhão destes profissionais no país que desperdiçam tempo e combustível na procura pelo seu próximo frete.  Passam dias, até semanas em busca por cargas, deixando de lado sua vida pessoal e familiares.   Com a ajuda do aplicativo TRUCKPAD, essa rotina MUDOU!</t>
  </si>
  <si>
    <t>Carlos Mira é empreendedor digital, fundador e CEO do TruckPad - uma das mais bem sucedidas startups que atuam no ramo de transportes e logística no Brasil.  Considerado um dos mais atuantes dirigentes em entidades de classe do setor, também é vice-presidente da ABTC (Associação Brasileira do Trans</t>
  </si>
  <si>
    <t>logística</t>
  </si>
  <si>
    <t>Case TAQE: como a gamificação está impactando positivamente e vida de milhares de jovens</t>
  </si>
  <si>
    <t>Renato Dias</t>
  </si>
  <si>
    <t>http://socialmedia.8020mkt.com.br/palestra/Case_TAQE_como_a_gamificacao_esta_impactando_positivamente_e_vida_de_milhares_de_jovens/871</t>
  </si>
  <si>
    <t>TAQE é um app em forma de jogo que muda o jeito de recrutar e de procurar emprego. Capacita e recomenda jovens para o mercado de trabalho a partir da lógica de apps de relacionamento e Big Data para simplificar e melhorar o processo de recrutamento, combinando perfil do usuário e das empresas. Tópicos da palestra: Gamificação. Mercado de trabalho. Lógica e conteúdos do TAQE. Futuro do emprego.</t>
  </si>
  <si>
    <t>Especialista em comunicação digital com 17 anos no mercado, trabalhou em empresas como AgênciaClick (Isobar) e Natura, onde foi head da área digital e responsável pela estratégia de entrada da empresa nas redes sociais. Foi professor na ESPM e presidente do comitê de social media do IAB.</t>
  </si>
  <si>
    <t>emprego</t>
  </si>
  <si>
    <t>game</t>
  </si>
  <si>
    <t>Como Fazer Seus Negócios Decolarem Utilizando a Industria Bilionária dos Aplicativos Móveis.</t>
  </si>
  <si>
    <t>Jonathas Freitas</t>
  </si>
  <si>
    <t>http://socialmedia.8020mkt.com.br/palestra/Como_Fazer_Seus_Negocios_Decolarem_Utilizando_a_Industria_Bilionaria_dos_Aplicativos_Moveis/608</t>
  </si>
  <si>
    <t>Essa palestra é para quem trabalha com mídias sociais, e querem entender para onde o futuro da tecnologia esta indo, saber como as pessoas estão migrando das redes sociais para os aplicativos móveis, e como isso tem formado as maiores economias do Brasil e o mundo, e como qualquer pessoa pode começar hoje mesmo a pensar em seus negócios de forma mobile ou seja em aplicativos móveis.</t>
  </si>
  <si>
    <t>Empreendedor apaixonado por tecnologia, com aplicativos rodando em 62 países e 6 continentes, a 4 anos consecutivos na lista dos aplicativos mais baixados da AppStore e GooglePlay e já ajudou centenas de empresas a crescerem seus negocios através de apps com faturamentos acima de 1 milhão de reai</t>
  </si>
  <si>
    <t>ASO 101 / Como ter mais downloads orgânicos para seu app</t>
  </si>
  <si>
    <t>William Hertz</t>
  </si>
  <si>
    <t>http://socialmedia.8020mkt.com.br/palestra/ASO_101_Como_ter_mais_downloads_organicos_para_seu_app/861</t>
  </si>
  <si>
    <t>Você otimizar os downloads orgânicos do seu app e não sabe como? Tudo o que você tentou está funcionando bem para Android, mas não está conseguindo evoluir em iOS? Vamos conversar um pouco sobre ASO (App Store Optimization) e vamos ver se algumas dicas que vem funcionando para alguns dos principais apps do Brasil (e do mundo!) vão ajudar o seu app a decolar.</t>
  </si>
  <si>
    <t>Publicitário formado pela ECA-USP e professor de pós-graduação, Tem passagens pelas equipes _x000B_de estratégia da AlmapBBDO, Thymus, Lew'Lara\TBWA, GAD'Branding. Leão de Prata no Cannes International Festival of Creativity.Mentor Endeavor e InovAtiva/ MDiC.</t>
  </si>
  <si>
    <t>app store optimization</t>
  </si>
  <si>
    <t>Arte e (é) vida na ágora eletrônica</t>
  </si>
  <si>
    <t>Edilamar Galvão</t>
  </si>
  <si>
    <t>http://socialmedia.8020mkt.com.br/palestra/Arte_e_e_vida_na_agora_eletronica/845</t>
  </si>
  <si>
    <t>Os artistas que fazem uso dos recursos tecnológico digitais na forma de uma experiência e do compartilhamento da autoria, se projetam no fundo “comum” do debate contemporâneo sobre o indivíduo, o corpo, o conhecimento, a tecnologia, a ciência e a ética. Mas, os resultados desse processo e o próprio processo são sempre alterados e alteráveis pela ação individual e coletiva. Como a vida.</t>
  </si>
  <si>
    <t>Edilamar Galvão é jornalista, poeta e doutora em Comunicação e Semiótica pela PUC-SP. É professora de Estética nos cursos de Comunicação, Produção Cultural e de Pós-Graduação nas Faculdades de Comunicação e de Artes Plásticas da FAAP</t>
  </si>
  <si>
    <t>arte interativa</t>
  </si>
  <si>
    <t>arte tecnológico-digital</t>
  </si>
  <si>
    <t>arte-mídia</t>
  </si>
  <si>
    <t>Usando o poder digital para bombar o PR</t>
  </si>
  <si>
    <t>Bruno Dangelo</t>
  </si>
  <si>
    <t>http://socialmedia.8020mkt.com.br/palestra/Usando_o_poder_digital_para_bombar_o_PR/797</t>
  </si>
  <si>
    <t>O mundo mudou pra todo mundo – até pra quem faz o tal do PR. E quando a matéria sobre o seu cliente sai em um grande veículo, este não é o final do caminho. É apenas metade da entrega possível. Porque você tem ferramentas e métodos para POTENCIALIZAR a matéria no mundo digital. É mais do que PR 2.0. É o PR empoderado pelas ferramentas digitais para ser mais do que o combo pauta-release-follow-up.</t>
  </si>
  <si>
    <t>Foi Head Digital da New Content e diretor de criação da Tesla. Foi também um dos fundadores da GalapagosMobile, desenvolvedora de aplicativos para CBF, TAM, TEDx, Brastemp e Saraiva. Antes disso passou pelo Grupo Abril começando como diretor de arte nas revistas Terra, Faça &amp; Venda e Quatro Rodas.</t>
  </si>
  <si>
    <t>assessoria de imprensa</t>
  </si>
  <si>
    <t>relações públicas</t>
  </si>
  <si>
    <t>Afinal, a assessoria de imprensa morreu?</t>
  </si>
  <si>
    <t>Paulo Roberto Silva</t>
  </si>
  <si>
    <t>http://socialmedia.8020mkt.com.br/palestra/Afinal_a_assessoria_de_imprensa_morreu/756</t>
  </si>
  <si>
    <t>Eu sempre achei que a assessoria de imprensa estava morrendo, a imprensa morria junto, e tudo não passava de um grande velório. Aí descobri que o Vale do Silício trata o PR - a boa e velha assessoria - como um dos hacks fundamentais do growth hacking, a última fronteira do marketing baseado em dados. Isso desencadeou uma longa jornada, epistemológica e empreendedora, que queremos dividir contigo.</t>
  </si>
  <si>
    <t>Jornalista e empreendedor, Paulo já soma 20 anos de experiência, mais dá metade voltado à Comunicação Corporativa. Já escreveu dois romances, usou Teoria dos Jogos no Mestrado e já ocupou reitorias. Tudo isso fez dele um profissional de comunicação melhor</t>
  </si>
  <si>
    <t>Do Off ao On: Relações Públicas nas Mídias Sociais</t>
  </si>
  <si>
    <t>Higor Gonçalves</t>
  </si>
  <si>
    <t>http://socialmedia.8020mkt.com.br/palestra/Do_Off_ao_On_Relacoes_Publicas_nas_Midias_Sociais/774</t>
  </si>
  <si>
    <t>Com as mídias sociais, o RP precisou compreender a nova dinâmica de interação entre marcas e consumidores no ambiente digital. Tópicos: Revisão de conceitos: RP, RP 2.0, reputação, imagem, identidade e mídias sociais. Planejamento de comunicação offline e online. Gestão de crises onlines. Análise de cases. Mensuração e avaliação de resultados. Público-alvo: alunos, profissionais e interessados.</t>
  </si>
  <si>
    <t>Jornalista, pós-graduado em Comunicação Mercadológica e Marketing do Consumo, em Assessoria de Comunicação e com MBA em Gestão Estratégica de Marketing. Atua há mais de dez anos no mercado. Ainda é consultor de comunicação em PMEs e escreve artigos para veículos como Meio &amp; Mensagem e Comunique-se.</t>
  </si>
  <si>
    <t>Marketing Digital para Jornalistas e Assessores de Imprensa</t>
  </si>
  <si>
    <t>Thábata Mondoni</t>
  </si>
  <si>
    <t>http://socialmedia.8020mkt.com.br/palestra/Marketing_Digital_para_Jornalistas_e_Assessores_de_Imprensa/637</t>
  </si>
  <si>
    <t>A mudança no jornalismo foi além do impresso para o online. Agora ele está nas redes sociais e depende delas para manter visibilidade. Mas como continuar lucrando se estamos perdendo os anunciantes para as novas mídias? Na minha palestra, vou mostrar como as novas mídias podem ser aliadas e não concorrentes na era do digital.</t>
  </si>
  <si>
    <t>Formada em jornalismo pela Universidade Paulista e pós-graduada pela Academia Brasileira de Jornalismo Literário. Passou por redações de revistas, jornais e de TV, onde também desenvolveu o trabalho de novas mídias. Hoje comanda a agência Mondoni Press, de comunicação e assessoria de imprensa</t>
  </si>
  <si>
    <t>jornalismo</t>
  </si>
  <si>
    <t>Case Brasil 2016: RP Digital, uma alternativa de baixo custo e grande impacto.</t>
  </si>
  <si>
    <t>Leonardo Dalla Rosa</t>
  </si>
  <si>
    <t>http://socialmedia.8020mkt.com.br/palestra/Case_Brasil_2016_RP_Digital_uma_alternativa_de_baixo_custo_e_grande_impacto/834</t>
  </si>
  <si>
    <t>Os canais do governo federal para os Jogos Rio 2016 ficaram entre os principais influenciadores nas redes sociais. O @Brasil2016 ficou em primeiro lugar como perfil mais retuítado nas Paralimpíadas e em quarto nas Paralimpíadas. Com orçamento limitado, a alternativa foi buscar, no RP Digital, o caminho para o sucesso.</t>
  </si>
  <si>
    <t>Jornalista com especialidade em marketing digital, foi o gestor, em 2016, das redes sociais do governo federal para os Jogos Olímpicos e Paralímpicos Rio 2016, gerando case inédito de RP Digital com a Turma da Mônica e case de posicionamento de marca, com o perfil @Brasil2016</t>
  </si>
  <si>
    <t>rp digital</t>
  </si>
  <si>
    <t>PR Pro - Quem é, o que faz, onde vive e para onde vai</t>
  </si>
  <si>
    <t>Camila Russi</t>
  </si>
  <si>
    <t>http://socialmedia.8020mkt.com.br/palestra/PR_Pro_Quem_e_o_que_faz_onde_vive_e_para_onde_vai/718</t>
  </si>
  <si>
    <t>Um bate-papo descontraído e bem-humorado sobre o dia a dia do profissional de comunicação corporativa. Os desafios de se reinventar em tempos de redes sociais, influenciadores digitais e transformações na imprensa tradicional BriefingPlanejamento StorytellingRelease Mailing Follow-upConstrução de relacionamento com a imprensa e com influenciadores digitais Crossbranding</t>
  </si>
  <si>
    <t>Profissional de comunicação corporativa com mais de 17 anos de experiência em agências. Formada em jornalismo pela Unesp, pós-graduada em Literatura e Critica Literária pela PUC-SP, atualmente cursa MBA em Marketing na FG</t>
  </si>
  <si>
    <t>pr</t>
  </si>
  <si>
    <t>Marketing Jurídico: o poder que as ferramentas de comunicação permitidas pela OAB têm para divulgar a sua marca</t>
  </si>
  <si>
    <t>Camila Leoni</t>
  </si>
  <si>
    <t>http://socialmedia.8020mkt.com.br/palestra/Marketing_Juridico_o_poder_que_as_ferramentas_de_comunicacao_permitidas_pela_OAB_tem_para_divulgar_a_sua_marca/726</t>
  </si>
  <si>
    <t>No CÓDIGO DE ÉTICA DOS ADVOGADOS há um capítulo sobre as restrições da PUBLICIDADE na ATIVIDADE ADVOCATÍCIA. Diferentemente da tradição americana de liberação da publicidade, no Brasilessas, atividades ficam mais limitadas. Para as grandes bancas, as ações de comunicação interna são utilizadas para criar um bom clima organizacional e motivar a equipe.</t>
  </si>
  <si>
    <t>Atua principalmente nos seguintes temas: marketing de serviços. promoção de marketing. marketing jurídico e cultural. planejamento e estratégias de marketing.Com mais de 10 anos de experiência em Marketing e Comunicação, atuou em grandes multinacionais como Whirpool e Grupo ACCOR.</t>
  </si>
  <si>
    <t>direito</t>
  </si>
  <si>
    <t>propaganda</t>
  </si>
  <si>
    <t>Mães em midias sociais / Clube de assinaturas / Como lidar com clientes onlines</t>
  </si>
  <si>
    <t>Felipe Behar Wasserman</t>
  </si>
  <si>
    <t>http://socialmedia.8020mkt.com.br/palestra/Maes_em_midias_sociais_Clube_de_assinaturas_Como_lidar_com_clientes_onlines/624</t>
  </si>
  <si>
    <t>Como presidente da Petitebox, o maior clube de assinatura para gestante e bebê e professor da ESPM de comportamento do consumidor. Eu gostaria de contar um pouco meus aprendizados em como lidar com um consumidor especifico neste novo mercado que seria os clubes de assinaturas.</t>
  </si>
  <si>
    <t>Felipe Wasserman tem 15 anos de experiência profissional em empresas multinacionais, incluindo L' Oreal, Avon, e BRMalls . Com duplo diploma na Anderson School da UCLA (MBA) e CEIBS em Xangai, na China. Atualmente é o CEO da PetiteBox o maior clube de assinatura para bebês e mães</t>
  </si>
  <si>
    <t>assinaturas</t>
  </si>
  <si>
    <t>maternidade</t>
  </si>
  <si>
    <t>10 Maneiras de sua marca e empresa ser odiada nas redes sociais</t>
  </si>
  <si>
    <t>Heverton Anunciação</t>
  </si>
  <si>
    <t>http://socialmedia.8020mkt.com.br/palestra/10_Maneiras_de_sua_marca_e_empresa_ser_odiada_nas_redes_sociais/516</t>
  </si>
  <si>
    <t>Vou apresentar as 10 piores maneiras que empresas utilizaram nos últimos anos para se relacionar com publico e clientes em redes sociais... pois pensaram apenas numa estratégia social, mas nao integrada ao legado e demais áreas da empresa..  - Vou destacar como uma estratégia organica para toda empresa, mesmo que mais lenta e para o longo prazo, é o melhor caminho. e teremos exemplos otimos</t>
  </si>
  <si>
    <t>Atuou como Gerente de Projetos, PMO e Consultor em projetos de TI e CRM no Brasil e América Latina de empresas como Supremo Tribunal Federal, UNAFISCO, Mary Kay do Brasil, O Boticário, Citibank, Atento, Telemig, Vantive e PeopleSoft, Programa de Fidelidade Clube Extra, e campanha do Aécio Neves</t>
  </si>
  <si>
    <t>atendimento</t>
  </si>
  <si>
    <t>crm</t>
  </si>
  <si>
    <t>relacionamento</t>
  </si>
  <si>
    <t>Atendimento ao Cliente como Diferencial Competitivo -  SAC 3.0</t>
  </si>
  <si>
    <t>Bruno Vilarino</t>
  </si>
  <si>
    <t>http://socialmedia.8020mkt.com.br/palestra/Atendimento_ao_Cliente_como_Diferencial_Competitivo_SAC_3_0/708</t>
  </si>
  <si>
    <t>Com a consolidação das Redes Sociais no dia a dia das pessoas e as diversas mudanças de comportamento que elas impactam, notamos um grande mercado se movimentando, o mercado de atendimento ao consumidor, as pessoas estão migrando dos meios “tradicionais” de contato com as empresas como: telefone, cartas, e-mails, atendimento físico, etc. para os meios digitais, mais precisamente, as Red</t>
  </si>
  <si>
    <t>Consultor, Professor e Palestrante, especialista em Vendas e Atendimento ao Cliente em Ambientes Digitais. 12 anos de experiência em operações comerciais nos segmentos de tecnologia digital, e-commerce e mídias sociais. Atuou consultivamente em empresas como Unilever, Boticário, Itaú, Magazine Luiz</t>
  </si>
  <si>
    <t>engajamento</t>
  </si>
  <si>
    <t>sac</t>
  </si>
  <si>
    <t>O lugar das manas não é no fogão: ativismo, feminismo e publicidade</t>
  </si>
  <si>
    <t>Tatiana Amendola Sanches</t>
  </si>
  <si>
    <t>http://socialmedia.8020mkt.com.br/palestra/O_lugar_das_manas_nao_e_no_fogao_ativismo_feminismo_e_publicidade/898</t>
  </si>
  <si>
    <t>Como desconstruir a visão estereotipada de que lugar de mulher é no fogão? Nessa palestra a questão da construção da  identidade de gênero será abordada do ponto de vista sociológico, mostrando como as representações publicitárias são, ao mesmo tempo, o local de construção e desconstrução do machismo que impera em nossa sociedade.</t>
  </si>
  <si>
    <t>Doutora em Ciências Sociais pela UNICAMP, Mestre em Comunicação, Cultura e Sociedade pela University of London. Professora na ESPM, FAAP, Belas Artes, IED e SENAC</t>
  </si>
  <si>
    <t>ativismo</t>
  </si>
  <si>
    <t>feminismo</t>
  </si>
  <si>
    <t>publicidade</t>
  </si>
  <si>
    <t>Redes sociais - uma ferramenta de ativismo e militância politico-social</t>
  </si>
  <si>
    <t>Luiz Fernando Prado Uchoa</t>
  </si>
  <si>
    <t>http://socialmedia.8020mkt.com.br/palestra/Redes_sociais_uma_ferramenta_de_ativismo_e_militancia_politico_social/690</t>
  </si>
  <si>
    <t>Abordar como as redes sociais podem ser utilizadas como ferramenta de conscientização e de mobilização política e quais são os impactos dessa ciberconscientização na sociedade em geral. Público - alvo: pessoas engajadas em atividades sociais ou interessadas em iniciar o engajamento político.</t>
  </si>
  <si>
    <t>Jornalista, professor de inglês e espanhol, idealizador do blog Arco Iris Literário, que tem como objetivo difundir literatura LGBT através de resenhas literárias, colaborador da revista Sync e membro do coletivo família Stronger</t>
  </si>
  <si>
    <t>mobilização</t>
  </si>
  <si>
    <t>política</t>
  </si>
  <si>
    <t>Uma produtora na palma da mão - a produção audiovisual com um smartphone</t>
  </si>
  <si>
    <t>Fabiano Pereira</t>
  </si>
  <si>
    <t>http://socialmedia.8020mkt.com.br/palestra/Uma_produtora_na_palma_da_mao_a_producao_audiovisual_com_um_smartphone/825</t>
  </si>
  <si>
    <t>Não é novidade que os mais recentes lançamentos em smartphones trazem câmeras com sensores de imagens de inegável qualidade. Contudo, não basta ter em mãos um dispositivo desses: é preciso conhecer seus recursos e se apropriar da linguagem para produzir conteúdo de forma ágil, prática e relevante.</t>
  </si>
  <si>
    <t>publicitário, radialista e jornalista, analista de comunicação da USP - onde atua como produtor e repórter da TV USP. Especialista em Jornalismo Científico (Unicamp) e mestre em administração de marketing (Unimep). Coordenador de programas de pós-graduação em Mídias Digitais da Unimep e do Senac SP</t>
  </si>
  <si>
    <t>audiovisual</t>
  </si>
  <si>
    <t>Auto amor: a base de toda prosperidade</t>
  </si>
  <si>
    <t>Daniely Brito</t>
  </si>
  <si>
    <t>http://socialmedia.8020mkt.com.br/palestra/Auto_amor_a_base_de_toda_prosperidade/719</t>
  </si>
  <si>
    <t>Muitos não conseguem realizar o que tanto desejam por estarem presos nas armadilhas da auto sabotagem. Quando se compreende que o auto amor é a base de toda sua existência é natural entender que a falta dele é a causa do todo medo, insegurança e razão de estar preso à zona de conforto. A boa notícia é que o auto amor pode ser exercitado e as mídias sociais têm importante papel neste processo.</t>
  </si>
  <si>
    <t>Meta Coach, Coach Generativo, Trainer e Palestrante comportamental, pesquisadora sobre comportamento humano, física quântica e liderança situacional. Credenciada e associada pela ISNS - Internacional Society of Neuro-Semantics.</t>
  </si>
  <si>
    <t>autoconhecimento</t>
  </si>
  <si>
    <t>coaching</t>
  </si>
  <si>
    <t>Coaching Love</t>
  </si>
  <si>
    <t>Mara Suassuna</t>
  </si>
  <si>
    <t>http://socialmedia.8020mkt.com.br/palestra/Coaching_Love/872</t>
  </si>
  <si>
    <t>Coaching Love é a aplicação prática da metodologia do Coaching na área de relacionamento afetivo, quem não quer alguém para chamar de seu?Em tempos modernos a habilidade de se relacionar exige competências e estratégias, quer mudar o status para alguém que se relaciona bem consigo e com os outros?Venha conhecer o Coaching Love e aprenda que ser feliz no amor depende de metas e ação.</t>
  </si>
  <si>
    <t>Psicóloga, Mestre em Psicologia, Master Coach, escritora e palestrante com atuação na área de desenvolvimento humano.Pós graduada em Administração de Empresas pela FAAP/SP, Especialista em Gerontologia pela UFG, pesquisadora na área da Mulher e Relacionamentos Afetivos</t>
  </si>
  <si>
    <t>Conheça seu perfil e use-o a seu favor nas Mídias Sociais!</t>
  </si>
  <si>
    <t>Fabíola Salmeron</t>
  </si>
  <si>
    <t>http://socialmedia.8020mkt.com.br/palestra/Conheca_seu_perfil_e_use_o_a_seu_favor_nas_Midias_Sociais/544</t>
  </si>
  <si>
    <t>Na minha experiência acompanhando o desenvolvimento de pessoas e negócios, percebo que na maioria das vezes, as pessoas desconhecem suas potencialidades e vulnerabilidades, e esse ponto obscuro as atrapalha. Falarei sobre os perfis, e de forma interativa, cada participante receberá dicas para utilizar o próprio potencial para arrasar na Carreira, nos Negócios e nas Mídias Sociais.</t>
  </si>
  <si>
    <t>Atuando desde 2004 com Desenvolvimento Humano, fundou a Trans em 2015 para auxiliar pessoas a estabelecerem mudanças, reconhecerem potenciais, atingirem objetivos e plenitude!   É Embaixadora da Rede Mulher Empreendedora e Mentora voluntária de Empreendedores e Startups no Campus / SP do Google</t>
  </si>
  <si>
    <t>empoderamento</t>
  </si>
  <si>
    <t>SmartWork: Produtividade e Comportamento de Alta Performance</t>
  </si>
  <si>
    <t>Sebastian Bonhomme</t>
  </si>
  <si>
    <t>http://socialmedia.8020mkt.com.br/palestra/SmartWork_Produtividade_e_Comportamento_de_Alta_Performance/712</t>
  </si>
  <si>
    <t>A palestra é dirigida àqueles que querem aumentar sua produtividade através de etapas simples, práticas que aumentam extremamente níveis de energia, atenção, função de cérebro e controle emocional e comportamental. Indicado para:- Qualquer um que se esforça para manter um equilíbrio entre vida pessoal e vida profissional.- Qualquer um que queira maximizar seu potencial de produtividade.</t>
  </si>
  <si>
    <t>Sebastian Bonhomme é co-fundador e CEO da Harve Academy. Coach em comportamento de Alta Performance pelo IBC, MBA em Desenvolvimento Humano de Gestores pela FGV e discente em Neurociências da Aprendizagem pela Harvard Extension School (USA).</t>
  </si>
  <si>
    <t>produtividade</t>
  </si>
  <si>
    <t>Estratégias de sucesso para alavancar sua B2B no ambiente digital</t>
  </si>
  <si>
    <t>Andressa Ferolla</t>
  </si>
  <si>
    <t>http://socialmedia.8020mkt.com.br/palestra/Estrategias_de_sucesso_para_alavancar_sua_B2B_no_ambiente_digital/868</t>
  </si>
  <si>
    <t>Análise da vida cotidiana - líquida, conectada e convergente - com foco nas oportunidades do ambiente digital para as empresas do segmento B2B. Apresentarei  uma metodologia que poderá servir como base para a construção de planejamentos de comunicação digital para B2Bs de modo a gerar mais awareness, leads e conversão via comunicação digital, alcançando todas suas personas e etapas do funil.</t>
  </si>
  <si>
    <t>Graduada em Comunicação Social - Relações Públicas pela Universidade de São Paulo e Pós-graduada em Gestão da Comunicação e Marketing Digital pela FAAP-SP. Atua há quase 7 anos na empresa Nielsen com foco atual na gestão da Comunicação Digital para todos os países da América Latina.</t>
  </si>
  <si>
    <t>awareness</t>
  </si>
  <si>
    <t>planejamento digital</t>
  </si>
  <si>
    <t>Como fazer Marketing e Vendas se apaixonarem</t>
  </si>
  <si>
    <t>Fernanda Nascimento</t>
  </si>
  <si>
    <t>http://socialmedia.8020mkt.com.br/palestra/Como_fazer_Marketing_e_Vendas_se_apaixonarem/543</t>
  </si>
  <si>
    <t>Um dos maiores desafios da área comercial é integrar os times de Marketing e Vendas para que trabalhem juntos e não apenas se culpem ou pela baixa qualidade do lead ou pela não capacidade de conversão do lead gerado. Nessa palestra, dicas e cases sobre como, trabalhando em conjunto e com as ferramentas certas, os resultados desses dois departamentos são potencializados e todos ganham.</t>
  </si>
  <si>
    <t>Planejadora de Marketing, especialista em criar estratégias de geração de leads somada às de conversão em vendas. Com 23 anos de mercado, hoje atua na Stratlab, empresa de consultoria estratégica com operação de marketing digital, garantindo que os planos de seus clientes serão realizados</t>
  </si>
  <si>
    <t>linkedin</t>
  </si>
  <si>
    <t>B2B Social Media: Retransformando personas em pessoas</t>
  </si>
  <si>
    <t>Luis Marcelo Abud</t>
  </si>
  <si>
    <t>http://socialmedia.8020mkt.com.br/palestra/B2B_Social_Media_Retransformando_personas_em_pessoas/714</t>
  </si>
  <si>
    <t>Frequentemente nos esquecemos que o melhor jeito para se comunicar com as pessoas, é comunicar como pessoas. Por isso, vamos mergulhar em um bate-papo sobre como o social marketing B2B precisa se reinventar. A beleza das personas do marketing nos dá alcance e segmentação mas tira a humanidade e exclusividade. E no final, para que servem as redes sociais?</t>
  </si>
  <si>
    <t>Possuo forte atuação em estratégia e planejamento em marketing digital com mais de 15 anos de experiência em E-commerce e Marketing Digital. Com MBA em Gestão e Marketing Digital pela ESPM-SP e especialização em Planejamento em Marketing pela ESPM-SP, tenho um perfil empreendedor e inovador</t>
  </si>
  <si>
    <t>persona</t>
  </si>
  <si>
    <t>8 Abordagens para o Relacionamento com o Cliente (B2B)</t>
  </si>
  <si>
    <t>Helen Monte</t>
  </si>
  <si>
    <t>http://socialmedia.8020mkt.com.br/palestra/8_Abordagens_para_o_Relacionamento_com_o_Cliente_B2B/602</t>
  </si>
  <si>
    <t>A facilidade de acesso a conteúdos exige uma dedicação extra, voltada aos conceitos da qualidade na construção de soluções adequadas, para que cada projeto alcance os resultados esperados pelo cliente. Neste talk vamos explanar como as 8 abordagens da gestão da qualidade de Garvin, podem e devem ser aplicadas como catalizador na construção da estratégia de relacionamento com cada cliente.</t>
  </si>
  <si>
    <t>Conecto pessoas, idéias e projetos. Acredito no mkt de relacionamento como chave para o desenvolvimento de novos negócios. Professora e palestrante de empreendedorismo e marketing, relacionamento na Casa Eventos Empresariais e coordenadora de Indústria, Comércio e Inovação, na cidade do Cabo/PE</t>
  </si>
  <si>
    <t>Uma mídia social before it was cool</t>
  </si>
  <si>
    <t>Ludmilla Rossi de Oliveira</t>
  </si>
  <si>
    <t>http://socialmedia.8020mkt.com.br/palestra/Uma_midia_social_before_it_was_cool/921</t>
  </si>
  <si>
    <t>O que fazemos hoje nas mídias sociais é uma amplificação do que as gerações passadas faziam enquanto estavam ao redor da mesa jogando cartas de baralho. Nessa palestra iremos apresentar o case da Copag do Dia do Baralho e os desafios atuais. A Mkt Virtual criou a data comemorativa da categoria, anualmente focada em mídias sociais, atualmente o principal meio de comunicação com a marca.</t>
  </si>
  <si>
    <t>Fundou a Mkt Virtual aos 19 anos. Desenvolveu ao longo dos últimos 16 anos um ecossistema completo na área de estratégia, tecnologia, audiovisual e games. Seus cases passam por inúmeros projetos de conteúdo e pelo Alpha Beat Cancer, game que ensina crianças a lidarem com o universo oncológico</t>
  </si>
  <si>
    <t>baralho</t>
  </si>
  <si>
    <t>memória</t>
  </si>
  <si>
    <t>socialização</t>
  </si>
  <si>
    <t>Métricas não-óbvias em Social Media</t>
  </si>
  <si>
    <t>Felipe Proto</t>
  </si>
  <si>
    <t>http://socialmedia.8020mkt.com.br/palestra/Metricas_nao_obvias_em_Social_Media/588</t>
  </si>
  <si>
    <t>Voltada para profissionais que estão procurando ir mais fundo do que simplesmente as métricas-padrão fornecidas pelas ferramentas.Equilibrar métricas positivas, além de taxas simples, entender o relacionamento entre investimento e resultados de maneira não-linear são desafios cotidianos que temos que atacar com matemática simples, mas raciocínios complexos.</t>
  </si>
  <si>
    <t>9 anos de experiência em análise de dados, atendi empresas como Grupo Pão de Açúcar, Tiffany&amp;Co., Mastercard e Microsoft. Sempre atrás de números sólidos e conceitos reproduzíveis, meus trabalhos mais interessantes ficam atrás das cortinas e dentro de relatórios</t>
  </si>
  <si>
    <t>Big Data - Como gerar insights para impulsionar o sucesso das marcas no comércio eletrônico</t>
  </si>
  <si>
    <t>Harley Cabral</t>
  </si>
  <si>
    <t>http://socialmedia.8020mkt.com.br/palestra/Big_Data_Como_gerar_insights_para_impulsionar_o_sucesso_das_marcas_no_comercio_eletronico/638</t>
  </si>
  <si>
    <t>Voltada para marcas e profissionais que atuam no e-commerce, a palestra abordará como conseguimos mapear todo o varejo online através de uma nova plataforma, que combina técnicas de big data, data mining e data science, proporcionando uma total visibilidade do status atual da marca e de indicadores críticos de performance em vendas.</t>
  </si>
  <si>
    <t>Harley Cabral é CTO na startup eRA Retail Analytics, liderando um produto que usa tecnologia de ponta para colher dados das lojas de varejo e gerar relatórios de inteligência para as indústrias. Iniciou sua carreira nos anos 2000 e atuou em projetos com a Vivo TV Fibra (global), TerraTV, TOTVS e muitos outros</t>
  </si>
  <si>
    <t>marcas</t>
  </si>
  <si>
    <t>Small Data: Identificando oportunidades com poucas pistas</t>
  </si>
  <si>
    <t>Douglas Martineli</t>
  </si>
  <si>
    <t>http://socialmedia.8020mkt.com.br/palestra/Small_Data_Identificando_oportunidades_com_poucas_pistas/683</t>
  </si>
  <si>
    <t>Atualmente, os pequenos negócios respondem por mais de um quarto do nosso PIB. Juntas, as cerca de 9 milhões de micro e pequenas empresas no país representam 27% do PIB. Embora estejamos na "Era do Big Data", ter em mãos toda essa infraestrutura gera um custo operacional que não é para qualquer um. Então o quê fazer?</t>
  </si>
  <si>
    <t>Especialista em Marketing Digital, atuando com planejamento e gestão de mídia online para a GM na NBS. Há mais de seis anos trabalhando com comunicação e marketing, ajudando pequenas e grandes marcas a encontrarem as melhores soluções para seus negócios através de estratégias de marketing digital.</t>
  </si>
  <si>
    <t>Netnografia: redes de influenciadores para gerar negócios em marketing, vendas e comunicação</t>
  </si>
  <si>
    <t>William A. Cerantola</t>
  </si>
  <si>
    <t>http://socialmedia.8020mkt.com.br/palestra/Netnografia_redes_de_influenciadores_para_gerar_negocios_em_marketing_vendas_e_comunicacao/809</t>
  </si>
  <si>
    <t>Netnografia reúne as abordagens de big data, ciência das redes e etnografia com o objetivo de identificar, mapear e atuar nas redes de influenciadores em atividade nas redes digitais, fora e dentro de organizações. A palestra trata os conceitos, práticas e cases nos setores de saúde e alimentos. Orienta-se aos públicos que querem conhecer a metodologia e ter contato com plataformas online.</t>
  </si>
  <si>
    <t>William A. Cerantola é biólogo, mestre em administração de empresas e doutor em comunicação pela USP. Atua como sócio da Plexus Consutoria nas áreas de marketing, comunicação e multicanais nos setores de saúde, ambiente, alimentos, varejo, tecnologia e construção</t>
  </si>
  <si>
    <t>netnografia</t>
  </si>
  <si>
    <t>A Revolução do Big Data no Mercado de Pesquisa</t>
  </si>
  <si>
    <t>Izabela Gazzola</t>
  </si>
  <si>
    <t>http://socialmedia.8020mkt.com.br/palestra/A_Revolucao_do_Big_Data_no_Mercado_de_Pesquisa/705</t>
  </si>
  <si>
    <t>Pesquisa de mercado é um importante setor que passou por diversas mudanças ao longo de sua existência. Até agora soube se reinventar de forma positiva. O Big Data vem para agitar mais uma vez este mercado, mas dessa vez impondo mudanças estruturais, que impactam sua base. Este trabalho é sobre como stakeholders veem o impacto do Big Data em suas atividades, e como veem o futuro da atividade.</t>
  </si>
  <si>
    <t>Mestre em Ciência Política pela Université Paris I - Panthén Sorbonne, Mestre em Sociologia pela Universidade Federal de Minas Gerais. É Gerente de Atendimento na Ipsos Marketing</t>
  </si>
  <si>
    <t>pesquisa de mercado</t>
  </si>
  <si>
    <t>Fast Future - os avanços da tecnologia x humanidade</t>
  </si>
  <si>
    <t>Danielle Coelho</t>
  </si>
  <si>
    <t>http://socialmedia.8020mkt.com.br/palestra/Fast_Future_os_avancos_da_tecnologia_x_humanidade/796</t>
  </si>
  <si>
    <t>Inteligência artificial e gadgets integrados aos nossos corpos  abrem as portas para um novo mundo. Uma reflexão sobre o futuro próximo e seus impactos sobre a humanidade e a comunicação como conheçemos hoje.  As redes sociais, por exemplo, estariam com os dias contados?</t>
  </si>
  <si>
    <t>Especialista em tendências para canais sociais, com experiência de 4 anos no mercado, passando por grandes marcas como Paramount, Oi Teleom e Pepsico. Hoje é parte do time da Mcgarrybowen, contribuindo com estratégias de inovação com foco em social media</t>
  </si>
  <si>
    <t>black mirror</t>
  </si>
  <si>
    <t>tendências</t>
  </si>
  <si>
    <t>#DeathTo</t>
  </si>
  <si>
    <t>Marcelo Bosco</t>
  </si>
  <si>
    <t>http://socialmedia.8020mkt.com.br/palestra/DeathTo/688</t>
  </si>
  <si>
    <t>Se você pudesse matar uma pessoa apenas utilizando uma hashtag, quem seria sua primeira vítima?Ainda não temos essa tecnologia e mesmo assim notícias falsas e o ódio cultivado na internet causam diversas mortes no mundo real.  Vamos falar sobre a raiva que têm tomado conta nas redes sociais. Há punição para os responsáveis? Por que boatos estão se tornando um grande risco para a internet?</t>
  </si>
  <si>
    <t>Publicitário formado na Faculdade Cásper Líbero já passou pelas agências LEWLARA/TBWA, HAVAS, WMcCANN e atualmente é responsável pela interação de todas as marcas da Cia Müller. Ator e dublador em formação, seu grande sonho é protagonizar a novela das 23h ao lado da atriz Suzana Vieira</t>
  </si>
  <si>
    <t>notícias falsas</t>
  </si>
  <si>
    <t>ódio</t>
  </si>
  <si>
    <t>Transformação Digital nos Governos: da Democracia Representativa à Governança Colaborativa</t>
  </si>
  <si>
    <t>Uirá Porã</t>
  </si>
  <si>
    <t>http://socialmedia.8020mkt.com.br/palestra/Transformacao_Digital_nos_Governos_da_Democracia_Representativa_a_Governanca_Colaborativa/794</t>
  </si>
  <si>
    <t>Uma conversa sobre os efeitos disruptivos e revolucionários do digital e da internet na governança do bem comum.Da Roma antiga ao último episódio de BlackMirror, a vamos refletir e dialogar sobre o enorme impacto das tecnologias digitais na nossa forma de governar vidas, casas e nações.Trazendo diversos exemplos e casos, do E-Residency ao BITnation, a proposta é mais debater do que palestr</t>
  </si>
  <si>
    <t>Hacker autodidata, atua há 15 anos aprendendo e inovando com a Transformação Digital. Do Marco Civil da Internet ao Gabinete Digital do Gov. do RS, participou da implementação de diversas transformações e políticas digitais do setor público brasileiro, nos governos federal, estaduais e municipais</t>
  </si>
  <si>
    <t>governo</t>
  </si>
  <si>
    <t>Sim: o Black Mirror é aqui e agora. Onde iremos parar? Como tirar proveito de toda tecnologia para crescermos como pessoas e empresas no mundo online?</t>
  </si>
  <si>
    <t>Carolina Stilhano</t>
  </si>
  <si>
    <t>http://socialmedia.8020mkt.com.br/palestra/Sim_o_Black_Mirror_e_aqui_e_agora_Onde_iremos_parar_Como_tirar_proveito_de_toda_tecnologia_para_crescermos_como_pessoas_e_empresas_no_mundo_online/595</t>
  </si>
  <si>
    <t>Não há mais volta. Ou aceitamos que a tecnologia e as infinitas mídias sociais mudaram totalmente nosso padrão de comportamento, ou viramos Amish! Nesta aula, vamos entender como a tecnologia impactou e continua impactando todas nossas questões pessoais e profissionais. Como podemos tirar proveito e crescer como pessoas e empresas num mundo tão robotizado? Onde iremos parar? Há fim?</t>
  </si>
  <si>
    <t>Jornalista, especializada em MKT, com mais de 15 anos de experiência. Master em PNL e escritora. Já atuou em grandes empresas como Catho, Fedex, Merck, YPO e atualmente trabalha na ICF, em Kentucky nos EUA. Ministra aulas de Marketing Digital no SENAC SP</t>
  </si>
  <si>
    <t>O Direito na era do Blockchain</t>
  </si>
  <si>
    <t>Emília Malgueiro Campos</t>
  </si>
  <si>
    <t>http://socialmedia.8020mkt.com.br/palestra/O_Direito_na_era_do_Blockchain/869</t>
  </si>
  <si>
    <t>Como o Direito pode ser impactado pela tecnologia do blockchain, garantindo mais segurança, agilidade e confiabilidade para operações, como registro de documentos, contratos e propriedade intelectual.  - Legalidade da tecnologia- Segurança da informação- O futuro do Direito e a mudança de paradigmasA palestra é de interesse do público em geral, não apenas do pessoal técnico.</t>
  </si>
  <si>
    <t>23 anos de experiência em direito empresarial, obtida nos maiores escritórios do Brasil. Formada em Direito, cursou o Executive MBA pela Business School of São Paulo e o Legal Exchange Education Program, na Thomas Jefferson School of Law, em San Diego. Ranqueada pelo Chambers em 2014 e 2015</t>
  </si>
  <si>
    <t>blockchain</t>
  </si>
  <si>
    <t>Projetos Colaborativos na era do Blockchain</t>
  </si>
  <si>
    <t>Liliane Tie</t>
  </si>
  <si>
    <t>http://socialmedia.8020mkt.com.br/palestra/Projetos_Colaborativos_na_era_do_Blockchain/925</t>
  </si>
  <si>
    <t>Blockchain, DAO's (organizações autônomas distribuídas) e o futuro dos Portfólios de Projetos em modelos de gestão horizontais.</t>
  </si>
  <si>
    <t>Quer ver mais meninas e mulheres tendo acesso à tecnologia e participando ativamente da transformação digital. Acredita no empreendedorismo e em modelos organizacionais mais horizontais e colaborativos. Para isso, está tecendo redes (NÓS) conectando uma pessoa (nó) de cada vez</t>
  </si>
  <si>
    <t>colaboração</t>
  </si>
  <si>
    <t>disrupção</t>
  </si>
  <si>
    <t>Causa mortis: Boato na internet</t>
  </si>
  <si>
    <t>Roberto Henrique</t>
  </si>
  <si>
    <t>http://socialmedia.8020mkt.com.br/palestra/Causa_mortis_Boato_na_internet/732</t>
  </si>
  <si>
    <t>Boatos agora podem mudar resultados de eleições, causar pânico em massa, acabar com reputações de marcas ou ainda vitimizar inocentes na vida real com uma ferocidade tão intensa que não estamos conseguindo impedir essas tragédias. Se os boatos estão nos atacando pelas redes sociais, então pelas redes sociais teremos que atacar os boatos. Educação ou morte! E rápido, pois estão morrendo de verdade!</t>
  </si>
  <si>
    <t>Analista de Seg. da Informação, especializado em análise de vulnerabilidades e no tratamento de incidentes. Formação em Anal. de Sistemas com pós em Investigação de Fraudes e Forense Computacional. Artigos publicados na Infra-Magazine, Segurança Digital, Portal Imasters e no Diário do Grande ABC</t>
  </si>
  <si>
    <t>boatos</t>
  </si>
  <si>
    <t>segurança</t>
  </si>
  <si>
    <t>Chatbots, deixe de ter o contato e passe a ter o acesso</t>
  </si>
  <si>
    <t>Pietro Bujaldon</t>
  </si>
  <si>
    <t>http://socialmedia.8020mkt.com.br/palestra/Chatbots_deixe_de_ter_o_contato_e_passe_a_ter_o_acesso/874</t>
  </si>
  <si>
    <t>Chatbots são apenas a ponta do iceberg do que a inteligência artificial por mudar na forma de como as marcas interagem com as pessoas nas mídias sociais. O objetivo é mostrar como esta nova plataforma ajuda as empresas a interagir proativamente de forma mais inteligente e menos intrusiva. Nossos cases ShopFácil (Marketplace do Bradesco), Visa, FutebolCard, Finanças Práticas e mais...</t>
  </si>
  <si>
    <t>BizDev &amp; Co-founder no smarters, colunista de tecnologia na Rádio FAAPEngenheiro de produção, pós-graduado em administração pela FGV. Em 2013 co-fundou o smarters, startup que usa inteligência artificial para ajudar as empresas a entender e interagir de forma mais eficiente com seus clientes</t>
  </si>
  <si>
    <t>chatbots</t>
  </si>
  <si>
    <t>Influenciadores digitais: aliados das marcas na produção de conteúdo de precisão</t>
  </si>
  <si>
    <t>Dani Rodrigues</t>
  </si>
  <si>
    <t>http://socialmedia.8020mkt.com.br/palestra/Influenciadores_digitais_aliados_das_marcas_na_producao_de_conteudo_de_precisao/728</t>
  </si>
  <si>
    <t>Influenciadores digitais, mais do que mídia, são produtores de conteúdo estratégico. Vamos debater como a relação de parceria e cocriação entre influenciadores e marcas está transformando as campanhas com ativações e narrativas centradas no consumidor. Os resultados são conteúdos assertivos, público genuinamente engajado, preservação do DNA dos canais dos influenciadores e otimização de ROI.</t>
  </si>
  <si>
    <t>Real Time na Coca-Cola, mestre em comunicação digital, pesquisadora e professora de pós-graduação da USP. Há 13 anos trabalha com comunicação, atuando como planejadora para clientes como Loreal, Turner Broadcasting (Cartoon, TNT, Warner e outros), Netshoes e Chivas.</t>
  </si>
  <si>
    <t>Marketing de Conteúdo: Reinventando a Comunicação</t>
  </si>
  <si>
    <t>Carolina Hilal</t>
  </si>
  <si>
    <t>http://socialmedia.8020mkt.com.br/palestra/Marketing_de_Conteudo_Reinventando_a_Comunicacao/886</t>
  </si>
  <si>
    <t>A comunicação precisa ser reinventada para ultrapassar as barreiras, cada vez mais sofisticadas. O consumidor está com um nível altíssimo de exigência e isso é um ótimo sinal. Cabe aos profissionais uma comunicação mais genuína. Para isso, o Marketing de Conteúdo se apresenta como a melhor solução. Como atingir e fidelizar o seu target no cenário atual?</t>
  </si>
  <si>
    <t>Carolina Hilal é Coach, Certificada pela Sociedade Brasileira de Coaching, atualmente especializada nos nichos Transição de Carreira e Finanças Pessoais. Jornalista pós-graduada, com mais de 15 anos de carreira no mercado corporativo, é especializada em marketing de conteúdo e estratégia digital</t>
  </si>
  <si>
    <t>marketing de conteúdo</t>
  </si>
  <si>
    <t>Pare de fazer marketing de conteúdo meia boca</t>
  </si>
  <si>
    <t>Vanessa Carvalho</t>
  </si>
  <si>
    <t>http://socialmedia.8020mkt.com.br/palestra/Pare_de_fazer_marketing_de_conteudo_meia_boca/830</t>
  </si>
  <si>
    <t>Fomos ensinados a praticar uma comunicação impessoal, imparcial e artificial. É hora de rever as fórmulas digitais, os roteiros pasteurizados de inbound e as técnicas de redação sem personalidade. Vamos falar sobre criação de conteúdo bom, formatos que convertem melhor e sua distribuição nas mídias sociais e plataformas digitais. (Pra quem entende dos conceitos de mkt digital e produz conteúdo)</t>
  </si>
  <si>
    <t>Jornalista e Produtora Audiovisual pela Universidade Anhembi Morumbi. Pós-graduada em Gestão da Comunicação pela FGV-SP e Mídias e Informação pela ECA-USP. É Criadora de Conteúdo Web, Consultora de Marketing e Mídias Digitais e Embaixadora do Wix no Brasil</t>
  </si>
  <si>
    <t>comunicação</t>
  </si>
  <si>
    <t>Storytelling - como histórias podem alavancar vendas, causas e votos?</t>
  </si>
  <si>
    <t>Bruno Scartozzoni</t>
  </si>
  <si>
    <t>http://socialmedia.8020mkt.com.br/palestra/Storytelling_como_historias_podem_alavancar_vendas_causas_e_votos/759</t>
  </si>
  <si>
    <t>O storytelling sempre esteve aí, seja no teatro, no cinema ou na literatura. Mas só de 10 anos para cá o mundo passou a se interessar por essa técnica. Em uma realidade na qual estamos cada vez mais inundados por estímulos, contar uma boa história pode ser o diferencial para conseguir a atenção e o engajamento de seu público. Vamos descobrir como?</t>
  </si>
  <si>
    <t>Bruno Scartozzoni é consultora de estratégia e storytelling, além de ser professor de storytelling da ECA-USP e da FIAP. Em 15 anos de carreira já atendeu clientes como Nestlé, Unilever, Hypermarcas, Caixa e Ministério da Saúde. Graduado e pós-graduado em administração pela FGV</t>
  </si>
  <si>
    <t>storytelling</t>
  </si>
  <si>
    <t>Muito além dos inscritos. O que realmente importa para uma campanha de branded content com influenciadores</t>
  </si>
  <si>
    <t>Ariel Alexandre</t>
  </si>
  <si>
    <t>http://socialmedia.8020mkt.com.br/palestra/Muito_alem_dos_inscritos_O_que_realmente_importa_para_uma_campanha_de_branded_content_com_influenciadores/931</t>
  </si>
  <si>
    <t>Existem métricas e fatores que significam mais que o número de inscritos/seguidores no canal/perfil na hora da escolha dx influenciadxr certo para as campanhas publicitárias: views, engajamento, perfil de audiência, criação, produção e mais… Saiba aqui quais os requisitos para uma parceria ganha-ganha.</t>
  </si>
  <si>
    <t>Ariel Alexandre é autodidata e empreendedor serial. Fundador do Videolog. Em 2009 co-fundou a AmoMuito.com. Recentemente Ariel criou a Celebryts, uma plataforma que conecta marcas e anunciantes aos influenciadores digitais através de algoritmo, utilizando inteligência artificial (IA)</t>
  </si>
  <si>
    <t>roi</t>
  </si>
  <si>
    <t>As Marcas como Produtoras de Mídia e Entretenimento</t>
  </si>
  <si>
    <t>Martha Terenzzo</t>
  </si>
  <si>
    <t>http://socialmedia.8020mkt.com.br/palestra/As_Marcas_como_Produtoras_de_Midia_e_Entretenimento/933</t>
  </si>
  <si>
    <t>As tradicional propaganda não tem funcionando mais .A fragmentação das mídias e excesso de marcas em todos os setores gera a necessidade de o novo papel  num cenário digital e interativo.Cada vez mais as marcas se tornarão produtoras de conteúdos sejam eles de entretenimento ou educativo.  Na Era da Economia da Atenção  é importante contar uma boa história na mídia correta e no formato correto</t>
  </si>
  <si>
    <t>Profissional multifacetada com experiência de 30 anos em Marketing e Inovação. Foi diretora em empresas como Sadia,Cargill e Parmalat.Ministra aulas Branded Content, Branded Entertainment e Cultura Pop. Foi Júri no Cristal Festival em Courchevel ,França para Branded Content Branded Entertainment</t>
  </si>
  <si>
    <t>branded entertainment</t>
  </si>
  <si>
    <t>marcasentretenimento</t>
  </si>
  <si>
    <t>Como conquistar fãs incondicionais através das redes sociais</t>
  </si>
  <si>
    <t>Andresa de Carvalho</t>
  </si>
  <si>
    <t>http://socialmedia.8020mkt.com.br/palestra/Como_conquistar_fas_incondicionais_atraves_das_redes_sociais/676</t>
  </si>
  <si>
    <t>Vamos abordar as estratégias da Hotmart em dedicar atenção a cada interação dos usuários, oferecendo  conteúdo relevante, mostrando o que acontece dentro da empresa, realizando cobertura dos seus eventos e, assim, despertando nas pessoas admiração, confiança e segurança em seus serviços, além da vontade de fazer parte do time.</t>
  </si>
  <si>
    <t>Andresa é coordenadora de conteúdo da Hotmart e, junto a uma equipe de nove redatores, compõe o time que cuida da comunicação da empresa em todos os seus canais, fazendo valer, através da linguagem, a sua principal missão, que é criar fãs incondicionais.</t>
  </si>
  <si>
    <t>gestão de marcas</t>
  </si>
  <si>
    <t>Branding, Marketing e Publicidade: a diferenciação desses conceitos aplicados à gestão de conteúdo e redes sociais.</t>
  </si>
  <si>
    <t>Rodrigo Otávio</t>
  </si>
  <si>
    <t>http://socialmedia.8020mkt.com.br/palestra/Branding_Marketing_e_Publicidade_a_diferenciacao_desses_conceitos_aplicados_a_gestao_de_conteudo_e_redes_sociais/642</t>
  </si>
  <si>
    <t>Vamos conversar sobre a diferença entre os conceitos de Branding, Marketing e Publicidade? Que tal refletir sobre como eles estão presentes no dia a dia do Social Media? A era digital transformou algum deles? Vamos entender por que é tão importante saber diferenciar esses conceitos para obter melhores resultados em nossos projetos de gestão de conteúdo no ambiente digital.</t>
  </si>
  <si>
    <t>Graduado em Comunicação pela PUC Minas e especialista em Digital desde 2011. É Consultor, empreendedor e foi responsável pela gestão de mídias sociais da Record Minas durante dois anos e meio. É cofundador da Agência 3Nós, onde, desde 2015, comanda as estratégias de conteúdo e gestão de marcas</t>
  </si>
  <si>
    <t>O papel do relações públicas no contexto digital</t>
  </si>
  <si>
    <t>Carol Cardoso</t>
  </si>
  <si>
    <t>http://socialmedia.8020mkt.com.br/palestra/O_papel_do_relacoes_publicas_no_contexto_digital/548</t>
  </si>
  <si>
    <t>Ser RP é aturar seus amigos dizendo que você conta coxinha, sua mãe achando que é marketing e seu pai então... Acredite, experiência própria. Apesar de consolidado internacionalmente, o PR ainda busca solidificar seu papel no contexto brasileiro. Quando estávamos quase lá, as mídias digitais chegaram para mudar todos os eixos da comunicação. Onde fica o PR deste cenário? Conto no Social Media Week</t>
  </si>
  <si>
    <t>Relações Públicas pela Faculdade Cásper Líbero, pós-graduanda do DIGICORP ECA-USP, com extensão em Branding (FGV), gerenciamento de marketing (ESPM) e pocket de planejamento de comunicação (Miami AdSchool). Atualmente construindo relacionamentos e traçando estratégias digitais na MariaSãoPaulo</t>
  </si>
  <si>
    <t>Marketing de conteúdo sem palavras</t>
  </si>
  <si>
    <t>Eliana Loureiro</t>
  </si>
  <si>
    <t>http://socialmedia.8020mkt.com.br/palestra/Marketing_de_conteudo_sem_palavras/800</t>
  </si>
  <si>
    <t>Entre a letra maiúscula e o ponto final há espaço para sua marca criar marketing de conteúdo de qualidade a ponto de deixar seu público-alvo sem palavras. Venha aprender em uma oficina prática como fortalecer seu branding por meio do texto desde o planejamento até gatilhos mentais e storytelling. Se o conteúdo é rei, você vai aprender a não perder a majestade.</t>
  </si>
  <si>
    <t>Docente da pós-graduação de Mídias Digitais do Senac, empreendedora à frente da agência digital Wonder Comunicação Estratégica (www.wndr.com.br). Escreve para as revistas Gestão &amp; Performance e Coaching em Revista da Editora Ser Mais, e mantém o projeto de entrevistas em vídeo Gente de São Paulo.</t>
  </si>
  <si>
    <t>Construindo Marcas Fortes e Fodas</t>
  </si>
  <si>
    <t>Camilla Cusatis</t>
  </si>
  <si>
    <t>http://socialmedia.8020mkt.com.br/palestra/Construindo_Marcas_Fortes_e_Fodas/881</t>
  </si>
  <si>
    <t>Uma marca foda é a melhor estratégia de marketing que uma empresa precisa ter, e sua construção parte do pressuposto de conhecer os seus "Porquês", ou melhor, o porque a empresa faz o que faz.Por isso iremos falar sobre propósitos. O propósito que faz você SER e não Parecer. Tudo o que reflete sua essência e suas qualidades insubstituíveis e vem para atender a necessidade do seu consumidor.</t>
  </si>
  <si>
    <t>Camilla Cusatis, é consultora com 20 anos de experiência em marketing com profundo conhecimento na área de Inteligência de Mercado atuando em Planejamento, Criação e Estratégia de Marcas Fortes e Fodas. É Mestre em Administração de empresas, docente e palestrante</t>
  </si>
  <si>
    <t>propósito</t>
  </si>
  <si>
    <t>Empreendedorismo Digital - Quero botar meu negócio pra funcionar</t>
  </si>
  <si>
    <t>Samantha Dutra</t>
  </si>
  <si>
    <t>http://socialmedia.8020mkt.com.br/palestra/Empreendedorismo_Digital_Quero_botar_meu_negocio_pra_funcionar/739</t>
  </si>
  <si>
    <t>Antigamente ser dono do próprio negócio não era nada fácil e era quase um "luxo". Estamos em 2017, onde estudantes empreendem, recém formados viram profissionais independentes, lojas virtuais e projetos saem do papel. Vem cá que vou te mostrar algumas realidades do empreendedorismo e todas as suas alegrias e dores.</t>
  </si>
  <si>
    <t>Publicitária, MBA em Gestão Empreendedora em Marketing Digital, atua no mercado de comunicação digital há mais de 6 anos, experiência em gestão de contas, cobertura on line de eventos, marketing, planejamento estratégico e produção de conteúdo.</t>
  </si>
  <si>
    <t>​ Os 15 segredos do Marketing com Propósito - do Branding ao Conteúdo | da Autenticidade ao Mindset</t>
  </si>
  <si>
    <t>Paula Talmelli</t>
  </si>
  <si>
    <t>http://socialmedia.8020mkt.com.br/palestra/Os_15_segredos_do_Marketing_com_Proposito_do_Branding_ao_Conteudo_da_Autenticidade_ao_Mindset/696</t>
  </si>
  <si>
    <t>​Definir seu Posicionamento, Conhecer Quem Compra de Você, e Nunca Comparar seus Bastidores com o Palco dos Outros são 3 pontos estratégicos para engajar com as pessoas realmente interessadas no seu negócio, gerar conteúdo atrativo e construir um relacionamento com o mercado.Aprenda como aplicar todos os segredos do Marketing com Propósito no seu negócio para atrair clientes e inspirar pessoas</t>
  </si>
  <si>
    <t>​Palestrante e Especialista em construir Campanhas de Marketing para atrair clientes e inspirar pessoas. Atuou no mercado como ​Gerente de Marketing e Comunicação Corporativa e como empreendedora desenvolveu o Método Marketing com Propósito. Paula já palestrou em eventos internacionais e nacionais</t>
  </si>
  <si>
    <t>Você é uma marca</t>
  </si>
  <si>
    <t>Thaty Moura</t>
  </si>
  <si>
    <t>http://socialmedia.8020mkt.com.br/palestra/Voce_e_uma_marca/717</t>
  </si>
  <si>
    <t>Seja músico, ator ou influenciador. Como saber que você é a sua marca? Qual o racional por trás do planejamento de comunicação de uma pessoa pública e como isso pode impactar diretamente o seu negócio.</t>
  </si>
  <si>
    <t>Graduada em Jornalismo pela FACHA - RJ, com seis anos de experiência em comunicação digital. Diretora do curta-documentário "MBP - Música Para Baixar", palestrante e consultora de comunicação e carreira. Atua como líder de conteúdo na Talquimy e assessora de imprensa e digital do músico Leoni.</t>
  </si>
  <si>
    <t>marketing pessoal</t>
  </si>
  <si>
    <t>Comunicação na Rede: a empresa como receptora das mensagens</t>
  </si>
  <si>
    <t>Patricia Maria</t>
  </si>
  <si>
    <t>http://socialmedia.8020mkt.com.br/palestra/Comunicacao_na_Rede_a_empresa_como_receptora_das_mensagens/673</t>
  </si>
  <si>
    <t>As empresas se preocupam com o que dizer nas redes sociais, mas nesta palestra vou mostrar que o mais importante é saber ouvir. Alguns tópicos que serão abordados:  como ouvir os clientes (quais ferramentas utilizar), como identifica-los (construção de personas), como transformar as informações recebidas em diferencial competitivo (business intelligence), entre outras informações relevantes.</t>
  </si>
  <si>
    <t>Atua há oito anos como consultora nas áreas de comunicação, marketing e design. Desenvolveu uma metodologia própria de trabalho baseada no princípio de consumer first no qual auxilia as empresas a venderem de forma natural e contínua ao colocarem seus clientes em primeiro lugar</t>
  </si>
  <si>
    <t>Social media: como flopar com classe</t>
  </si>
  <si>
    <t>Marina Wajnsztejn</t>
  </si>
  <si>
    <t>http://socialmedia.8020mkt.com.br/palestra/Social_media_como_flopar_com_classe/880</t>
  </si>
  <si>
    <t>Precisamos falar sobre o flop. Coisas dão errado em redes sociais. Quem quer trabalhar com isso precisa estar atento a todos os movimentos das redes. Precisa participar, postar, flopar e consertar. Entender a maneira como as pessoas se relacionam nas redes é essencial para agir em momentos em que as coisas dão errado.</t>
  </si>
  <si>
    <t>MaWá lida com redes sociais há 12 anos. É professora da ESPM e trabalhou em agências como DPZ&amp;T., Ogilvy e Sinc. É mestre em semiótica pela PUC, com passagem pela Hyper Island.</t>
  </si>
  <si>
    <t>crise</t>
  </si>
  <si>
    <t>reputação</t>
  </si>
  <si>
    <t>Como o branding (gestão de marcas) está aliado a redes sociais</t>
  </si>
  <si>
    <t>Karla Stevanatto</t>
  </si>
  <si>
    <t>http://socialmedia.8020mkt.com.br/palestra/Como_o_branding_gestao_de_marcas_esta_aliado_a_redes_sociais/558</t>
  </si>
  <si>
    <t>Definições básicas do que é branding e como aplicar uma estratégia de sucesso para manter a reputação da sua marca nas redes sociais.</t>
  </si>
  <si>
    <t>Formada em Design Gráfico e com MBA em Branding - Gestão de Marcas, aplica diariamente suas competências em setores de marketing que buscam gerir estrategicamente suas marcas para seus objetivos, aliados sempre com sustentabilidade, design thinking e relacionamento colaborativo</t>
  </si>
  <si>
    <t>BRAINding. o processo físico-químico da marca no cérebro.</t>
  </si>
  <si>
    <t>Pedro Camargo</t>
  </si>
  <si>
    <t>http://socialmedia.8020mkt.com.br/palestra/BRAINding_o_processo_fisico_quimico_da_marca_no_cerebro/522</t>
  </si>
  <si>
    <t>A marca é percebida dentro do cérebro e não fora dele, portanto é preciso entender como acionar as ondas cerebrais e os neurotransmissores corretos, que terão a função de gerar memória. As ondas cerebrais e os efeitos de cada uma. Neurotransmissores que ajudam criar memória .Áreas cerebrais que lidam com a memória. Acoplamento e arrastamento cerebral e. A crença e padronicidade no branding.</t>
  </si>
  <si>
    <t>Autor de cinco livros na área de Neuromarketing e biologia do comportamento do consumidor. professor da FGV curso de Pós-MBA em Neurobusiness. Professor e Coordenador dos Cursos de Pós em Neurointeligence do ISAE de Curitiba. Palestante na Unilever, Unimed, Pearson, Copacol,. Libety Seguros, BRfood</t>
  </si>
  <si>
    <t>Branded Entertainment e o Mundo das Marcas</t>
  </si>
  <si>
    <t>http://socialmedia.8020mkt.com.br/palestra/Branded_Entertainment_e_o_Mundo_das_Marcas/662</t>
  </si>
  <si>
    <t>Vivemos 99 vidas, muitas telas, muitas marcas.Novas formas de consumir.Você é emissor,produtor e receptor de mensagens. O tempo todo.Tudo misturado.Marcas entretêm e entrelaçam novas formas  de ter fãs.O Branded Entertainment está chegando. Se você é de Marketing,Comunicação, Jornalismo ou estudante buscando inovar, agora é hora de entender o que vem por aí .</t>
  </si>
  <si>
    <t>Profissional multifacetada com mais de 25 anos na área de Marketing e Inovação.Diretora da Inova360o-Gestão de Inovação, autora do  O Guia Completo de Storytelling,leciona Contexto Criativo,Criação e Cultura Pop na ESPM. Foi Júri em Branded Content and Entertainment - 2015 Courchevel,França</t>
  </si>
  <si>
    <t>entretenimento</t>
  </si>
  <si>
    <t>O que o marketing das gerações Y e Z tem a ensinar ao marketing da geração X. E vice-versa.</t>
  </si>
  <si>
    <t>Cecilia Andreucci</t>
  </si>
  <si>
    <t>http://socialmedia.8020mkt.com.br/palestra/O_que_o_marketing_das_geracoes_Y_e_Z_tem_a_ensinar_ao_marketing_da_geracao_X_E_vice_versa/629</t>
  </si>
  <si>
    <t>Os consumidores, a alta competitividade e a tecnologia estão redefinindo os negócios e o marketing. Sem perder a mão dos resultados, como lidar com: 1. a arriscada prevalência das ações de performance sobre a marca. a tecnologia (BI, CI, SI, Big Data). 2. a mobilização e convergência das plataformas midiáticas. e 3. a concretização do omnichannel e seu impacto na experiência do cliente.</t>
  </si>
  <si>
    <t>Doutora em comunicação [USP]  e mestre em práticas de consumo [ESPM], Cecília Andreucci atua no mercado há 25 anos, como executiva de marketing (Ambev, BAT, Whirlpool, Pão de Açúcar, Livraria Cultura e Fnac). Conselheira de Administração (SolPanamby/Octavio Café) e docente em MBAs (FGV e BSP)</t>
  </si>
  <si>
    <t>Branding is free</t>
  </si>
  <si>
    <t>Luiz Pryzant</t>
  </si>
  <si>
    <t>http://socialmedia.8020mkt.com.br/palestra/Branding_is_free/524</t>
  </si>
  <si>
    <t>E-books grátis, sites grátis, faça-tudo-você-mesmo grátis, parece que estamos economizando pequenas fortunas. Mas o site grátis não aparece no Google, as campanhas nas redes sociais não geram vendas e o e-book "funil de vendas" nunca foi lido! Contratar bons profissionais traz retorno imediato e continua a trazer resultados. Melhor que grátis hoje, é fazer bons negócios por muito tempo!</t>
  </si>
  <si>
    <t>Consultor com MBA em Branding e Google Partner, maluco por Design, uso o Wordpress para tudo, dedicado a medir resultados e aprender truques novos, vivo pelos web standards com imagens leves, engajado em grandes causas, inclusive nas redes sociais.</t>
  </si>
  <si>
    <t>Os maiores erros em mídias sociais cometidos em 2017</t>
  </si>
  <si>
    <t>Mateus Rabello</t>
  </si>
  <si>
    <t>http://socialmedia.8020mkt.com.br/palestra/Os_maiores_erros_em_midias_sociais_cometidos_em_2017/693</t>
  </si>
  <si>
    <t>Nessa palestra eu vou analisar os maiores erros que empresas cometeram em mídias sociais em 2017 e os impactos que trouxeram para elas. A cada caso vamos ver como o dano poderia ter sido evitado e se a empresa conseguiu se sair bem desse momento de crise. Uma palestra divertida e que vai ensinar da melhor forma: com os erros dos outros e não os nossos.</t>
  </si>
  <si>
    <t>Responsável pela área de marketing e vendas de dois produtos de tecnologia, o Simbo CRM e o Moskit CRM</t>
  </si>
  <si>
    <t>crises</t>
  </si>
  <si>
    <t>Construindo Marcas Fodas !</t>
  </si>
  <si>
    <t>http://socialmedia.8020mkt.com.br/palestra/Construindo_Marcas_Fodas/917</t>
  </si>
  <si>
    <t>Camilla Cusatis, é consultora com 20 anos de experiência em marketing e profundo conhecimento na área de Inteligência de Mercado que resultam em Planejamento, Criação e Estratégia de Marcas Fortes e Fodas. É também Mestre em Administração de empresas, docente e palestrante</t>
  </si>
  <si>
    <t>branding na veia</t>
  </si>
  <si>
    <t>marcas fodas são</t>
  </si>
  <si>
    <t>propósito é ser</t>
  </si>
  <si>
    <t>Afinal, o que as empresas esperam de um profissional de BI?</t>
  </si>
  <si>
    <t>Ana Cláudia Zandavalle</t>
  </si>
  <si>
    <t>http://socialmedia.8020mkt.com.br/palestra/Afinal_o_que_as_empresas_esperam_de_um_profissional_de_BI/633</t>
  </si>
  <si>
    <t>Em pesquisa inédita no mercado, Ana Cláudia Zandavalle e Juliana Freitas divulgam quais as habilidades, competências e ferramentas mais solicitadas do profissional de BI, e até qual a postura profissional exigida. Trazem também reflexões sobre o papel de BI hoje: será que o profissional com o título de BI realmente está sendo contratado para inteligência ou as aparências enganam?</t>
  </si>
  <si>
    <t>Ana Cláudia é Analista de Inteligência na Vert. Atua desde 2011 na área, com foco em pesquisa, monitoramento e métricas de mídias sociais. É responsável pela pesquisa ‘O Profissional de Inteligência de Mídias Sociais’ e participou do e-book do IBPAD  ‘Monitoramento e Pesquisa em Mídias Sociais’</t>
  </si>
  <si>
    <t>pesquisa</t>
  </si>
  <si>
    <t>Kozmo hair: A inteligência de negócios mais acessível e dinâmica no mercado de beleza!</t>
  </si>
  <si>
    <t>Pedro Veríssimo</t>
  </si>
  <si>
    <t>http://socialmedia.8020mkt.com.br/palestra/Kozmo_hair_A_inteligencia_de_negocios_mais_acessivel_e_dinamica_no_mercado_de_beleza/820</t>
  </si>
  <si>
    <t>Conheça a primeira plataforma gratuita de tendências sobre cabelo e beleza com base em publicações nas redes sociais! Já são mais de 1.300 tendências monitoradas e ranqueadas de acordo com volume e relevância nas redes. Profissionais de marketing, cabeleireiros, varejistas, blogueiras e influencers podem acessar e utilizar a Kozmo para tomar decisões melhores e mais seguras para seus negócios!</t>
  </si>
  <si>
    <t>Já foi sócio de agência digital e atendeu marcas importantes dos mais diversos segmentos. Depois de uma década dedicada a compreender e desenvolver o mercado de marketing e negócios digitais, fundou a Kozmo, um lab de pesquisa e análise de comportamento que produz plataformas de inteligência social</t>
  </si>
  <si>
    <t>Criando sua primeira planilha de BI em tempo real</t>
  </si>
  <si>
    <t>Kenneth Corrêa</t>
  </si>
  <si>
    <t>http://socialmedia.8020mkt.com.br/palestra/Criando_sua_primeira_planilha_de_BI_em_tempo_real/832</t>
  </si>
  <si>
    <t>Com a ideia de apresentar o mundo das métricas para quem não entende de números, vou fazer o caminho do início ao fim, para analisar os resultados de um e-commerce com uma planilha de BI desenvolvida em tempo real!Quem quiser montar sua planilha na hora, está convidado a trazer o notebook com acesso à internet, ao Analytics e Facebook Insights!</t>
  </si>
  <si>
    <t>Diretor de Tecnologia e Performance do Grupo WTW. Administrador, Professor, Palestrante, Empresário e Digital Marketer</t>
  </si>
  <si>
    <t>Crises corporativas e a estratégia do “vai dar m*”</t>
  </si>
  <si>
    <t>Rodrigo Pinotti</t>
  </si>
  <si>
    <t>http://socialmedia.8020mkt.com.br/palestra/Crises_corporativas_e_a_estrategia_do_vai_dar_m/646</t>
  </si>
  <si>
    <t>A internet está disponível há mais de 20 anos, e as mídias sociais, há mais de 15. Já tivemos tempo para aprender que, se existe algo errado, isso vai se tornar público em algum momento – e cada vez mais rápido, porque hoje qualquer um é mídia, em qualquer lugar. Por que, então, as organizações continuam sofrendo crises públicas facilmente evitáveis? Entenda deficiências e processos de controle.</t>
  </si>
  <si>
    <t>É formado em jornalismo pela Fundação Cásper Libero e possui MBA em gestão estratégica e econômica pela Fundação Getúlio Vargas (FGV). Com mais de 15 anos de experiência em comunicação corporativa, é especialista no desenvolvimento e implementação de programas de gerenciamento de riscos.</t>
  </si>
  <si>
    <t>caráter</t>
  </si>
  <si>
    <t>Copywriting para Mídias Digitais - Práticas de Sucesso para Redatores</t>
  </si>
  <si>
    <t>Mônica Bulgari</t>
  </si>
  <si>
    <t>http://socialmedia.8020mkt.com.br/palestra/Copywriting_para_Midias_Digitais_Praticas_de_Sucesso_para_Redatores/783</t>
  </si>
  <si>
    <t>Quais são as regras de uma boa redação quando se trata de mídias digitais? Vamos apresentar as melhores práticas para um Copywriting assertivo e discutir estratégias de como escrever sobre tudo: de memes a assuntos técnicos, que não sejam da sua área de expertise. Como montar uma rotina autodidata para ser um Copywriter de sucesso: exercícios, leituras e materiais de referência.</t>
  </si>
  <si>
    <t>Mônica Bulgari é Redatora e Gerente de Projetos do Laboratório Funeel de Marketing Digital. É jornalista e Cientista Social e atualmente é mestranda em Linguística pela Unicamp, onde realiza pesquisa na área de Análise de Discurso. No último ano, tem se aprofundado em técnicas de Copywriting</t>
  </si>
  <si>
    <t>Reputação digital: construa o caminho para seu sucesso!</t>
  </si>
  <si>
    <t>Paulo Silvestre</t>
  </si>
  <si>
    <t>http://socialmedia.8020mkt.com.br/palestra/Reputacao_digital_construa_o_caminho_para_seu_sucesso/664</t>
  </si>
  <si>
    <t>Você fez tudo para sua carreira ou negócio decolar: montou um site, entrou nas redes sociais, pagou campanhas. Mas sem retorno, como se ninguém percebesse a sua existência! O problema é que uma boa presença digital já não é suficiente. Para se diferenciar, agora é preciso desenvolver uma sólida REPUTAÇÃO DIGITAL! E isso vale para qualquer profissional ou empresa! Mas como fazer isso? Aprenda aqui!</t>
  </si>
  <si>
    <t>Consultor e professor da pós da PUC, Mackenzie, Metodista e Senac, está online desde 1987. Sétimo brasileiro mais influente no LinkedIn (Top Voice), colocou a Folha na Internet e ajudou a lançar o UOL e a AOL Brasil. Passou por Abril, Estadão, Saraiva, Microsoft e Samsung</t>
  </si>
  <si>
    <t>sucesso</t>
  </si>
  <si>
    <t>Carreira Social Media - Erros e acertos que você deveria saber!</t>
  </si>
  <si>
    <t>Fernando Souza</t>
  </si>
  <si>
    <t>http://socialmedia.8020mkt.com.br/palestra/Carreira_Social_Media_Erros_e_acertos_que_voce_deveria_saber/634</t>
  </si>
  <si>
    <t>Essa palestra aborda os principais cargos e desdobramentos que podem aparecer pelo caminho de um profissional de social media, além de elencar alguns erros e acertos que podem alavancar ou derrubar sua carreira profissional. Conheça alguns cases e boa praticas para não fazer feio =)</t>
  </si>
  <si>
    <t>Consultor e Professor de Marketing Digital e Mídias Sociais. Publicitário, Palestrante, Empreteco. Atuante no mercado digital há mais de15 anos. Desenvolveu projetos para: Fundação Telefônica, Alpargatas, Corinthians, Big X Picanha, Editora Abril, Ticket Edenred, Microsoft, entre outras</t>
  </si>
  <si>
    <t>erros</t>
  </si>
  <si>
    <t>mercado</t>
  </si>
  <si>
    <t>De 0 a 300 mil seguidores no Linkedin: o poder do conteúdo para gerar negócios</t>
  </si>
  <si>
    <t>Flavia Gamonar</t>
  </si>
  <si>
    <t>http://socialmedia.8020mkt.com.br/palestra/De_0_a_300_mil_seguidores_no_Linkedin_o_poder_do_conteudo_para_gerar_negocios/545</t>
  </si>
  <si>
    <t>Em 2014 fiquei desempregada por seis meses. Um dia, já empregada de novo, descobri que podia escrever artigos no Linkedin. O primeiro teve apenas 3 curtidas, até que um dia o alcance começou a aumentar e muitas oportunidades profissionais apareceram. Para dar conta, pedi demissão. Duzentos e setenta artigos e 300 mil seguidores depois, falarei sobre o poder do conteúdo para alavancar sua carreira.</t>
  </si>
  <si>
    <t>Professora em cursos de pós-graduação (ESPM, USC, SENAC, UNIMAR)Doutoranda em Mídia e Tecnologia.Co-fundadora da Content Revie</t>
  </si>
  <si>
    <t>Coaching e o serviço social, um caminho para fazer o bem!</t>
  </si>
  <si>
    <t>Daniele Gebin</t>
  </si>
  <si>
    <t>http://socialmedia.8020mkt.com.br/palestra/Coaching_e_o_servico_social_um_caminho_para_fazer_o_bem/761</t>
  </si>
  <si>
    <t>Como a atuação do coach pode contribuir socialmente, com fomento a educação, cultura e inclusão social. A estrutura da palestra será dividida em 3 tópicos: Apresentação da Ateliê do Coaching, metodologia Aldafi, Rede sociais e aplicativos: como aproveitar esses recursos para levar o coaching para quem mais precisa e o social media como ponte estratégica!</t>
  </si>
  <si>
    <t>Com +10 anos de experiência, coautora do livro Coaching a Arte da Superação, Coach, Mentora, formada em Marketing, RH, pós graduada: Psicologia Organizacional e MBA Coach executivo. Está a frente da Ateliê do Coach com projeto de impacto social baseado em 3 pilares bem estar,capacitação e resultado</t>
  </si>
  <si>
    <t>serviço social</t>
  </si>
  <si>
    <t>Vivendo de Freela: empreendendo a própria carreira!</t>
  </si>
  <si>
    <t>Luciane Costa</t>
  </si>
  <si>
    <t>http://socialmedia.8020mkt.com.br/palestra/Vivendo_de_Freela_empreendendo_a_propria_carreira/593</t>
  </si>
  <si>
    <t>E aí, como faz para viver de freela? Definição de serviço, formação de preços, prospecção e relacionamento com clientes, formalização e produtividade são alguns dos tópicos dessa palestra, criada com base na minha experiência como freelancer full time e na dos leitores do blog Vivendo de Freela!</t>
  </si>
  <si>
    <t>Formada em jornalismo e apaixonada por conteúdo digital e inbound marketing. Virou freelancer porque precisava de uma grana extra e acabou descobrindo que adora trabalhar assim. Hoje está de volta à vida de agência, mas sem deixar de lado o Vivendo de Freela, blog que fundou no tempo de freela</t>
  </si>
  <si>
    <t>freelancer</t>
  </si>
  <si>
    <t>Perfil Ideal no Linkedin de A a Z</t>
  </si>
  <si>
    <t>Carolina Dostal</t>
  </si>
  <si>
    <t>http://socialmedia.8020mkt.com.br/palestra/Perfil_Ideal_no_Linkedin_de_A_a_Z/647</t>
  </si>
  <si>
    <t>Treinamento Linkedin - Princípios básicos, conceito, regras de funcionamento, boas práticas, otimização da utilização da ferramenta e dicas preciosas de como construir sua imagem profissional, provar sua autoridade profissional, ser mais visualizado, contribuir com a sua rede, encontrar o emprego ideal, aumentar sua presença on line, fazer negocios e criar networking eficaz no Linkedin.</t>
  </si>
  <si>
    <t>Formada em Administração de Empresas, Pós Graduada em Marketing de Serviços, Extensão universitária pela FGV e MIT em Empreendedorismo. Especialização em Marketing Digital e formada pelo Instituto brasileiro de Coaching e atua como consultora ajudando profissionais a se destacarem no</t>
  </si>
  <si>
    <t>networking</t>
  </si>
  <si>
    <t>Os segredos da carreira de sucesso</t>
  </si>
  <si>
    <t>Luciana Ferreira</t>
  </si>
  <si>
    <t>http://socialmedia.8020mkt.com.br/palestra/Os_segredos_da_carreira_de_sucesso/609</t>
  </si>
  <si>
    <t>Olhar para trás e apreciar a construção de uma carreira de sucesso, oposto ao que muitos imaginam não é sorte ou QI. De fato, alguns tem mais facilidade , porém cabe a você investir no desenvolvimento de competências e habilidades importante que lhe levarão ao topo.  Esse tema não tratará somente dos segredos de uma carreira de sucesso, mas também tem por objetivo fornecer direções.</t>
  </si>
  <si>
    <t>Luciana Ferreira é Administradora de empresas, com especialização em gestão de pessoas e gestão pública, Coach de profissionais com foco em transição de carreira, líderes e equipes. É Fundadora e Presidente do grupo Elemento RH formado pelas empresas Elemento RH e Canal de Talentos</t>
  </si>
  <si>
    <t>Aposentadoria, será que isso ainda vai existir até lá?!</t>
  </si>
  <si>
    <t>Estevão Rizzo</t>
  </si>
  <si>
    <t>http://socialmedia.8020mkt.com.br/palestra/Aposentadoria_sera_que_isso_ainda_vai_existir_ate_la/833</t>
  </si>
  <si>
    <t>Da automação a computação cognitiva, da fusão nuclear ao CRISPR, e como isso vai impactar a nossa relação com o trabalho e com o mundo. Nessa palestra mostro como diversas tecnologias, e o casamento entre elas, vão mudar o mundo como o conhecemos de uma forma muito mais intensa e rápida do que conseguimos imaginar, e como podemos nos preparar para todas essas mudanças.</t>
  </si>
  <si>
    <t>Empresário, sócio e Diretor de Marketing e Expansão no Grupo WTW (80 20 Marketeria Digital, Compet Comunicação, Gestão Ativa Soluções Web e Superbiz Hospedagem e Sites Inteligentes), pós-graduado em marketing e vendas, professor de pós-graduação e mentor na Você Aprende Agora e UnCollege Brasil.</t>
  </si>
  <si>
    <t>Desafios éticos para carros autônomos</t>
  </si>
  <si>
    <t>JC Rodrigues</t>
  </si>
  <si>
    <t>http://socialmedia.8020mkt.com.br/palestra/Desafios_eticos_para_carros_autonomos/840</t>
  </si>
  <si>
    <t>Os carros autônomos serão a mais impactante mudança não somente no tráfego em geral, mas também na saúde pública, com uma estimativa de 10 milhões de vidas salvas por década graças à redução de acidentes causados por motoristas humanos. A transferência de tarefas e responsabilidade para a máquina, contudo, traz diversas questões éticas, como busca pelo mal menor em acidentes inevitáveis.</t>
  </si>
  <si>
    <t>Mestrando em Comportamento do Consumidor (ESPM). tem 20 anos de experiência no mercado digital / interativo, 7 dos quais como Diretor da Disney Interactive. Também é professor de temas ligados à Marketing e Negócios Digitais na ESPM e na PUC-SP</t>
  </si>
  <si>
    <t>carros autonomos</t>
  </si>
  <si>
    <t>self-driving</t>
  </si>
  <si>
    <t>Como construir um jornalismo mais diverso?</t>
  </si>
  <si>
    <t>Nina Weingrill</t>
  </si>
  <si>
    <t>http://socialmedia.8020mkt.com.br/palestra/Como_construir_um_jornalismo_mais_diverso/627</t>
  </si>
  <si>
    <t>O mercado do jornalismo é majoritariamente branco. A porcentagem de colunistas negros nos três principais jornais impressos do Brasil, por exemplo, não passa de 10%. Falta diversidade na cobertura e dentro das redações. Vamos debater sobre como estamos conectando veículos de comunicação, formadores e jovens jornalistas para olhar, pensar e construir um jornalismo mais diverso via formação.</t>
  </si>
  <si>
    <t>Co-fundadora da Énois e da Escola de Jornalismo – um projeto de formação de jovens jornalistas para democratizar e descentralizar a mídia. Hoje atua no planejamento e desenvolvimento de projetos de jornalismo e educação</t>
  </si>
  <si>
    <t>causas sociais</t>
  </si>
  <si>
    <t>representatividade</t>
  </si>
  <si>
    <t>Quando uma empresa deve abraçar uma causa?</t>
  </si>
  <si>
    <t>Tatiane Leiser</t>
  </si>
  <si>
    <t>http://socialmedia.8020mkt.com.br/palestra/Quando_uma_empresa_deve_abracar_uma_causa/628</t>
  </si>
  <si>
    <t>A ideia desta palestra é falar sobre empresas e causas como homossexualidade, feminismo, transsexualidade, racismo e outras e dizer em que momentos é preciso se ter uma posição e quando é importante ficar quieto.Para tratar o tema trarei cases e trarei a opinião de pessoas que fazem parte das projetos que envolvem estas causas ou que têm alguma experiência com marcas em relação a estes assuntos.</t>
  </si>
  <si>
    <t>Tatiane Leiser é graduada em jornalismo e pós-graduada em Mídias Sociais. Em sua carreira passou por empresas como Catho e BBC, e pela startup TaCerto.com. Atualmente trabalha na Lendico, empresa alemã do grupo Rocket Internet, na qual trabalha como responsável pelo marketing de conteúdo</t>
  </si>
  <si>
    <t>O uso de computação cognitiva para criar a Nat, a assistente da Natura no Facebook Messenger.</t>
  </si>
  <si>
    <t>Barbara Villar</t>
  </si>
  <si>
    <t>http://socialmedia.8020mkt.com.br/palestra/O_uso_de_computacao_cognitiva_para_criar_a_Nat_a_assistente_da_Natura_no_Facebook_Messenger/903</t>
  </si>
  <si>
    <t>As diferenças entre CHATBOT e CHATTERBOT. O processamento de linguagem natural e as Gerações de robôs de linguagem natural, reativos, evocativos e cognitivos. Deep Learning e o uso de redes neurais para melhorar as coisas, tais como reconhecimento de fala, visão computacional e processamento de linguagem natural. A timeline do chatbot no mundo, o cenário atual no Brasil, tendências e Case Natura</t>
  </si>
  <si>
    <t>Líder de UX no Núcleo de Inovação Digital da Natura, onde atua desde 2013. Graduada em Marketing pela Anhembi Morumbi, fez diversas especializações na área de UX, Inovação, Mobile e Digital e cursa a Pós graduação em Comunicação e Mídias Digitais na ESPM</t>
  </si>
  <si>
    <t>chatbot</t>
  </si>
  <si>
    <t>natura</t>
  </si>
  <si>
    <t>Facebook bots uma nova arma no relacionamento e atendimento ao consumidor</t>
  </si>
  <si>
    <t>Fátima Silana</t>
  </si>
  <si>
    <t>http://socialmedia.8020mkt.com.br/palestra/Facebook_bots_uma_nova_arma_no_relacionamento_e_atendimento_ao_consumidor/533</t>
  </si>
  <si>
    <t>O que é um Bot? É um programa que interage com o consumidor no chat privado do Facebook (Facebook Messenger) de forma automática e sem intervenção humana.Empresas no Brasil e no mundo passaram a adotar essa solução como parte de sua estratégia de relacionamento. Vou mostrar não somente o que fazer, mas como fazer, apresentando funcionalidades, metodologias e cases. Público: Profissionais de Mk</t>
  </si>
  <si>
    <t>Especialista em comunicação, monitoramento e inteligência de dados em redes sociais, com 13 anos de experiência profissional. 1ª analista de mídias sociais Brasil. Desde 2010 ministra palestras na E.Life. DIGITALKS, etc,tratando sobre temas de Monitoramento e análise de dados, métricas e social CRM</t>
  </si>
  <si>
    <t>facebook</t>
  </si>
  <si>
    <t>ChatBot | O que aprendi fazendo um chatbot para a Campus Party</t>
  </si>
  <si>
    <t>Alessandra Rosa</t>
  </si>
  <si>
    <t>http://socialmedia.8020mkt.com.br/palestra/ChatBot_O_que_aprendi_fazendo_um_chatbot_para_a_Campus_Party/769</t>
  </si>
  <si>
    <t>Quando novas tecnologias aparecem só conseguem se estabelecer e fortalecer com o apoio da comunidade, assim está acontecendo com os Chatbots, ainda novidade experimentamos um estudo de caso dentro do maior ambiente de discussão de novas tecnologias, e vamos mostrar para a comunidade o que aprendemos com a experiência de criar um chatbot para a campus party</t>
  </si>
  <si>
    <t>Especialista em Interação Humano Computador pela Unicamp, bacharel em Comunicação Social, e Marketing. Há 6 anos trabalho com artefatos digitais para smartphones, tablets, desktops e wearables. Technical UX Evangelist Instituto de Pesquisas Eldorado em um projeto em parceria com a Microsof</t>
  </si>
  <si>
    <t>ChatBot | A construção de um novo canal com o consumidor</t>
  </si>
  <si>
    <t>http://socialmedia.8020mkt.com.br/palestra/ChatBot_A_construcao_de_um_novo_canal_com_o_consumidor/768</t>
  </si>
  <si>
    <t>Novos meios de comunicação surgem à medida que a tecnologia se torna parte do dia a dia das pessoas, não largamos o celular e nele contem todos os nossos dados, a comunicação humana em um clique de distância. Nesta palestra você vai aprender construir um chatbot que não frustre o usuário, que tire proveito dessa comunicação rápida e fortaleça o relacionamento com clientes e usuários.</t>
  </si>
  <si>
    <t>Especialista em Interação Humano Computador pela Unicamp, bacharel em Comunicação Social, Tecnóloga em Marketing | Trabalha com Experiência do Usuário do time de Evangelistas Técnicos do MIC Campinas, Microsoft Innovation Center.</t>
  </si>
  <si>
    <t>comunicação corporativa</t>
  </si>
  <si>
    <t>Chatbots e os MicroMomentos</t>
  </si>
  <si>
    <t>Ricardo Blumer Grobel</t>
  </si>
  <si>
    <t>http://socialmedia.8020mkt.com.br/palestra/Chatbots_e_os_MicroMomentos/900</t>
  </si>
  <si>
    <t>Os chatbots vieram para reduzir os passos e ações necessárias para as pessoas satisfazerem suas necessidades durante micro-momentos. Essa palestra será um overview de chatbots, micromomentos e uma explicação do porque essa tecnologia que existe a muito tempo se encaixa tão bem neste momento da internet.</t>
  </si>
  <si>
    <t>Co-fundador e CTO da Harlio Bots, criou diversos bots que já interagiram milhões de vezes com seus usuários</t>
  </si>
  <si>
    <t>micromomentos</t>
  </si>
  <si>
    <t>Transhumanismo - Hackeando a evolução humana através da tecnologia</t>
  </si>
  <si>
    <t>http://socialmedia.8020mkt.com.br/palestra/Transhumanismo_Hackeando_a_evolucao_humana_atraves_da_tecnologia/839</t>
  </si>
  <si>
    <t>A tecnologia não mudou apenas a forma como consumimos e nos relacionamos, ela é capaz de mudar o ser-humano em sim. A incorporação de componentes tecnológicos ao corpo, criando a figura do pós-humano. Da abolição do sofrimento à vida eterna, a criação do Übermensch ("super-homem") deixa de ser um sonho da ficção e passa a se tornar um objetivo viável.</t>
  </si>
  <si>
    <t>ciborguismo</t>
  </si>
  <si>
    <t>evolução humana</t>
  </si>
  <si>
    <t>transumanismo</t>
  </si>
  <si>
    <t>Criando Sintonia com PNL</t>
  </si>
  <si>
    <t>Fernando Augusto</t>
  </si>
  <si>
    <t>http://socialmedia.8020mkt.com.br/palestra/Criando_Sintonia_com_PNL/711</t>
  </si>
  <si>
    <t>A PNL estuda os padrões (Programação) que são gerados pela interação entre o cérebro (Neuro) e a comunicação (Linguística). Quando entendemos como as nossas emoções, sentimentos e comportamentos são criados, podemos reprogramar a nossa mente para obtermos melhores resultados em qualquer área da vida e criarmos relacionamentos de confiança entrando em sintonia de forma inconsciente com os clientes.</t>
  </si>
  <si>
    <t>Coach e Master Practitioner em PNL, Pós-Graduado em Administração de Empresas (FGV) e Marketing (IPAM), Graduado em Comunicação Social, Coautor dos livros Novo Manual de Coaching (2016), Coaching &amp; Autorrealização (2016) e Vendas &amp; Atendimento (2013)</t>
  </si>
  <si>
    <t>pnl</t>
  </si>
  <si>
    <t>Futurismo, como a era digital afetará o mercado de negócios</t>
  </si>
  <si>
    <t>Jaqueline Weigel</t>
  </si>
  <si>
    <t>http://socialmedia.8020mkt.com.br/palestra/Futurismo_como_a_era_digital_afetara_o_mercado_de_negocios/788</t>
  </si>
  <si>
    <t>Uma apresentação estruturada das mudanças da próxima década e da Quarta Revolução Industrial para demonstrar como os diferentes segmentos precisam adaptar sua cultura, o modelo mental para a era do crescimento exponencial. Todos os mercados serão impactados, a tecnologia é a grande estrela, a convergência e a singularidade levam as coisas para uma velocidade acima da capacidade humana.</t>
  </si>
  <si>
    <t>Pesquisadora de Futurismo, Business &amp; Executive Coach, PCC, especialista em Desenvolvimento Humano, Cultura Social e Corporativa, Educadora.</t>
  </si>
  <si>
    <t>Como parar de jogar tempo fora e me sentir mais produtivo?</t>
  </si>
  <si>
    <t>Daniela Gebenlian</t>
  </si>
  <si>
    <t>http://socialmedia.8020mkt.com.br/palestra/Como_parar_de_jogar_tempo_fora_e_me_sentir_mais_produtivo/815</t>
  </si>
  <si>
    <t>Você perde muito tempo do dia e não produz nada? Quantas vezes virou noite pra terminar a apresentação que estava procrastinando há dias e entregou com qualidade abaixo do que gostaria? Todo dia você promete que vai sair mais cedo da agência, que vai produzir mais,  que vai à academia, que vai voltar a ter vida? Então escolha minha palestra sobre gestão de tempo e produtividade!</t>
  </si>
  <si>
    <t>Coach das @s, 15 anos de experiência profissional, 3 anos exclusivamente como coach profissional e de carreira, +2mil horas de atendimento e com foco em clientes de comunicação e marketing digital.Formação: Master Coach |PMP |Administração/ESPM |Varejo/FIA |MBA Gestão TI/FGV |Gestão de Pessoas/IB</t>
  </si>
  <si>
    <t>gestão de tempo</t>
  </si>
  <si>
    <t>Sete passos para uma vida Feliz!</t>
  </si>
  <si>
    <t>Fernando Tobgyal</t>
  </si>
  <si>
    <t>http://socialmedia.8020mkt.com.br/palestra/Sete_passos_para_uma_vida_Feliz/746</t>
  </si>
  <si>
    <t>Viver é uma atividade que, por natureza, deixa a pessoa agitada, preocupada, com elevado nível de tensão e ansiedades, todos queremos resultados rápidos. Descobri que existem diferentes métodos para integrar Mente e Corpo que podem fortalecer e fazer com que a vida seja mais feliz e com realizações.São apenas 7 passos para transformar seus velhos hábitos em alternativas de sucesso e realizações.</t>
  </si>
  <si>
    <t>Facilitador em Meditação Tibetana, Coach, Master Practitioner PNL. Mestre  Reiki,  Terapeuta Floral. Mestre Mídia e Tecnologia, Graduado  Comunicação  Social, Empreendedor, Mentor em Startups e Aceleração Projetos, Avaliador. Mentor e Agente do InovAtiva</t>
  </si>
  <si>
    <t>Pitch Coaching</t>
  </si>
  <si>
    <t>Andrell Lopes</t>
  </si>
  <si>
    <t>http://socialmedia.8020mkt.com.br/palestra/Pitch_Coaching/582</t>
  </si>
  <si>
    <t>Este evento é para quem lida com a dificuldade de fazer apresentações de alto impacto em tempo reduzido.  A referência são as apresentações conhecidas pelo nome de pitch onde o empreendedor tem de 3 a 5 minutos para expor sua idéia, os motivos que o levaram a criar a empresa/produto, seus diferenciais e as projeções de desenvolvimento. Será uma demonstração prática do processo de Coaching e a</t>
  </si>
  <si>
    <t>Andrell Lopes é ator, cantor e diretor de teatro há 36 anos. Mais do que encenador, foi sempre um formador de atores especializado em preparação vocal e corporal. Fez formação no Centro de Pesquisa Teatral com o diretor Antunes Filho. É Coach Executivo e Empresarial pela ABRACEM. Tem formação em Dinâmica dos Grupos pela SBDG e especialização em Administração de Marketing e Propaganda pela UEL</t>
  </si>
  <si>
    <t>pitch</t>
  </si>
  <si>
    <t>Empreendendo no Mercado LGBT: Riscos e Oportunidades</t>
  </si>
  <si>
    <t>André Kummer</t>
  </si>
  <si>
    <t>http://socialmedia.8020mkt.com.br/palestra/Empreendendo_no_Mercado_LGBT_Riscos_e_Oportunidades/843</t>
  </si>
  <si>
    <t>O mercado LGBT, de 20 milhoes de pessoas, ainda é um nicho inexplorado e com muitos pressupostos que não correspondem a realidade, especialmente a brasileira. Com a chegada avassaladora da AIDS nos anos 90 esse grupo começou a "mostrar a cara" e abrir seus espaços, mas a verdade é que pouco sabemos sobre o mercado LGBT. A palestra fará um debate, trará cases e pessoas para ampliar conhecimentos.</t>
  </si>
  <si>
    <t>André Kummer tem MBA em Gestão Empresarial pela FGV, cursou Teologia, Filosofia e tem formação em Psicanalise. Coach a mais de 15 anos, teve seu Projeto Gay Life Coach selecionado pela NESsT e Arcus Foundation. Autor do livro Reescrevendo Relacionamentos, blogueiro e atende online para todo Brasil</t>
  </si>
  <si>
    <t>gaylife</t>
  </si>
  <si>
    <t>lgbt</t>
  </si>
  <si>
    <t>Liderando a própria vida</t>
  </si>
  <si>
    <t>Marcio Arruda</t>
  </si>
  <si>
    <t>http://socialmedia.8020mkt.com.br/palestra/Liderando_a_propria_vida/810</t>
  </si>
  <si>
    <t>O que é preciso para engajar pessoas em torno de um propósito? Entre tantas respostas possíveis, uma liderança de sucesso só é possível quando utilizamos as estratégias corretas para que a batalha, o jogo interno possa ser vencido. Para todos aqueles que enfrentam os desafios cotidianos de liderar, o primeiro passo é a  liderança eficaz de si mesmo.</t>
  </si>
  <si>
    <t xml:space="preserve">Professor de Filosofia e História é educador com 13 anos de experiência, atuando com jovens, e adultos. Desenvolve processos de Coaching com enfoque em desenvolvimento pessoal e vocacional ministrando cursos de liderança e Workshop sobre diversos temas entre eles Escolha profissional. </t>
  </si>
  <si>
    <t>Coragem funciona</t>
  </si>
  <si>
    <t>Wander Ribeiro</t>
  </si>
  <si>
    <t>http://socialmedia.8020mkt.com.br/palestra/Coragem_funciona/727</t>
  </si>
  <si>
    <t>Coragem e ousadia são a base para viver uma vida vitoriosa. Ousamos grandemente quando desenvolvemos a coragem de ser vulnerável. E quando somos corajosos o suficiente muitas vezes, caímos, mas erguemo-nos forte quando escolhemos atacar as nossas emoções, nossas próprias histórias de luta, e escrever nossos próprios finais.E quando fazemos isso juntos, vamos fazer do mundo um lugar mais corajoso</t>
  </si>
  <si>
    <t>Palestrante com ênfase em desafiar as pessoas a utilizarem a coragem para superar desafios. Escritor do Livro "Coragem para Vencer",  "Celebre sua Individualidade" e "Somos um, mas não somos Iguais".</t>
  </si>
  <si>
    <t>Higiene Psico Emocional</t>
  </si>
  <si>
    <t>Rafael Almeida Prado Valentim</t>
  </si>
  <si>
    <t>http://socialmedia.8020mkt.com.br/palestra/Higiene_Psico_Emocional/737</t>
  </si>
  <si>
    <t>Saúde integral do ser humano, partindo do princípio de que as raízes dos resultados, são os pensamentos. Que o combustível das ações são as emoções. E que, assim como temos hábitos de higiene física, dentária, etc. Devemos sim termos práticas diárias para limpar e fortalecer nossa estrutura psico emocional. Para inclusive não ser fonte de doenças psico somáticas tão comuns hoje em dia.</t>
  </si>
  <si>
    <t>Instrutor de Yoga e Meditação. Aluno de Jiu Jitsu há 6 anos. Coach e Palestrante desde 2009. Trabalho direcionado a empresas, líderes, times, pessoas. Áreas corporativas, esportivas, políticas.</t>
  </si>
  <si>
    <t>saúde</t>
  </si>
  <si>
    <t>Nada de novo sob o Sol: teorias classiconas da comunicação explicando o modus operandi do Facebook.</t>
  </si>
  <si>
    <t>Marília Duque</t>
  </si>
  <si>
    <t>http://socialmedia.8020mkt.com.br/palestra/Nada_de_novo_sob_o_Sol_teorias_classiconas_da_comunicacao_explicando_o_modus_operandi_do_Facebook/904</t>
  </si>
  <si>
    <t>Colapso de contextos, unfriend, diminuição crescente nas postagens originais. Essa palestra retoma algumas teorias da Comunicação para entender alguns dos entraves atuais do Facebook. Sem alardes ou previsões para o futuro, partimos do inegável: estamos hiperconectados, mas continuamos os mesmos. Indicada para planejadores e produtores de conteúdo no Facebook.</t>
  </si>
  <si>
    <t>Mestre pelo PPGCOM-ESPM com a dissertação ÉTHOS CONECTADO EM REDE.Participação no Social Media Society em 2015 (Toronto) e em 2016 (Londres).Doutoranda integrante do projeto global SmartPhone, SmartAgeing (UCL).Fundadora do aplicativo Crushing Table, vencedor da Campus Party 2015</t>
  </si>
  <si>
    <t>colapsodecontextos</t>
  </si>
  <si>
    <t>espiraldosilencio</t>
  </si>
  <si>
    <t>unfriend</t>
  </si>
  <si>
    <t>Criação e Desenvolvimento de Personagens de Histórias em Quadrinhos</t>
  </si>
  <si>
    <t>Germana Viana</t>
  </si>
  <si>
    <t>http://socialmedia.8020mkt.com.br/palestra/Criacao_e_Desenvolvimento_de_Personagens_de_Historias_em_Quadrinhos/591</t>
  </si>
  <si>
    <t>Nesta oficina trataremos dos princípios básicos para criação de personagens de histórias em quadrinhos, desde adequação de diálogos a quebras de estereótipos, como também traremos exemplos de  personagens consagrados que deram certo e de erros que botaram tudo a perder!</t>
  </si>
  <si>
    <t>GERMANA VIANA é quadrinista e trabalha como letrista/designer para editoras como Panini, Riot, Jambô. Entre seus quadrinhos estão Lizzie Bordello e as Piratas do Espaço1 e 2 (Jambô), SPAM (coletânea ZarabatanaBooks), As Empoderadas (https://www.socialcomics.com.br/as-empoderadas/1)</t>
  </si>
  <si>
    <t>comics</t>
  </si>
  <si>
    <t>personagens</t>
  </si>
  <si>
    <t>quadrinhos</t>
  </si>
  <si>
    <t>COMO PLANEJAR E REALIZAR UMA 1ª VISITA QUE SEJA UMA 1ª VENDA</t>
  </si>
  <si>
    <t>Carlos Alberto Borgneth</t>
  </si>
  <si>
    <t>http://socialmedia.8020mkt.com.br/palestra/COMO_PLANEJAR_E_REALIZAR_UMA_1a_VISITA_QUE_SEJA_UMA_1a_VENDA/927</t>
  </si>
  <si>
    <t>Gerar “hot leads” é consequência direta de uma eficiente campanha nas mídias sociais. Mas é preciso saber transformar a 1ª visita a um prospect em uma 1ª venda!Neste workshop-oficina 100% interativo os profissionais de vendas discutem como criar e executar ações para potencializar as suas melhores habilidades para planejar, agendar e realizar uma 1ª visita e concretizá-la como uma 1ª venda.</t>
  </si>
  <si>
    <t>Consultor de empresas com mais de 25 anos de experiência criando e conduzindo treinamentos sobre Vendas e Negociação. Borgneth já treinou mais de 12.000 profissionais de vendas atuantes em suas mais de 300 empresas-clientes e instituições de ensino superior como ESPM, FMU, AnhembiiMorumbi</t>
  </si>
  <si>
    <t>comovendernaprimeiravisita</t>
  </si>
  <si>
    <t>prospectaconsultores</t>
  </si>
  <si>
    <t>transformandoleadsemclientes</t>
  </si>
  <si>
    <t>Postcrossing: muito além da mera troca de cartões postais</t>
  </si>
  <si>
    <t>Luzia Celeste Rodrigues</t>
  </si>
  <si>
    <t>http://socialmedia.8020mkt.com.br/palestra/Postcrossing_muito_alem_da_mera_troca_de_cartoes_postais/577</t>
  </si>
  <si>
    <t>Postcrossing.com é uma rede global em que os participantes se dedicam a enviar e receber cartões postais. Sim, isso mesmo. Escritos e selados à antiga. Orquestrados por um site que organiza e viabiliza essa troca entre pessoas que nunca se viram. Uma midia que resignifica a comunicação e é um nicho de criatividade, como por exemplo a publicação Dear Data, de Lupi e Posavec, pela Princeton Arch P</t>
  </si>
  <si>
    <t>Filósofa pela USP, Mestre em Ecologia Humana pela VUB na Bélgica e pós graduada em Pesquisa de Mercado em Comunicação pela ECA-USP. Trabalha com pesquisa desde 1997. Foi técnica em pesquisa na FIA-Usp,  diretora de projetos na Demanda e há cinco anos criou e dirige a Sinapses Inteligência de Mercad</t>
  </si>
  <si>
    <t>postcrossing</t>
  </si>
  <si>
    <t>Dare to be Young: decifrando os jovens no mundo digital</t>
  </si>
  <si>
    <t>João Paulo Raia</t>
  </si>
  <si>
    <t>http://socialmedia.8020mkt.com.br/palestra/Dare_to_be_Young_decifrando_os_jovens_no_mundo_digital/889</t>
  </si>
  <si>
    <t>Quem disse que jovem é tudo igual? Esqueça os antigos demográficos! 18-24, que nada! Te convidamos a repensar o que é ser jovem, mesmo, sem mimimi. Se não ouviu falar de Marketing Jovem, agora é a hora! Vamos falar da importância de marcas centradas no humano, de comportamento, de clichês, big data e muito mais pra decifrar os jovens. Ouse ser jovem também!</t>
  </si>
  <si>
    <t>Head creative e sócio-fundador da No Clima, a primeira agência de marketing jovem de Minas Gerais. Formado em Comunicação Social pela UFMG. Paulistano de nascença, mineiro de coração, adoro um bom bate papo sobre criatividade, marketing jovem, inovação e comunicação</t>
  </si>
  <si>
    <t>jovem</t>
  </si>
  <si>
    <t>marketing jovem</t>
  </si>
  <si>
    <t>As Religiões na Esfera Digital</t>
  </si>
  <si>
    <t>Nathalie Hornhardt</t>
  </si>
  <si>
    <t>http://socialmedia.8020mkt.com.br/palestra/As_Religioes_na_Esfera_Digital/791</t>
  </si>
  <si>
    <t>As religiões devem se adaptar ao mundo contemporâneo para conquistar adeptos. Por conta disso, cada vez mais, as espiritualidades atuam por meio das mídias digitais e passam a utilizar ferramentas tecnológicas. Diante da esfera digital, as religiões alimentam um modelo empresarial e individualista para conquistar mais “clientes”. Seria essa uma nova maneira de sanar angústias e sofrimentos?</t>
  </si>
  <si>
    <t>Nathalie Hornhardt é professora na Faculdade de Comunicação da FAAP, radialista e colunista do site Update or Die, onde escreve principalmente sobre comportamento, religiosidade e contemporaneidade. Mestre em Mídia e Religião pela PUC-SP e graduada em Comunicação Social pela FAAP</t>
  </si>
  <si>
    <t>religião</t>
  </si>
  <si>
    <t>Ativismo vende mais que sexo</t>
  </si>
  <si>
    <t>Luíza Troina</t>
  </si>
  <si>
    <t>http://socialmedia.8020mkt.com.br/palestra/Ativismo_vende_mais_que_sexo/771</t>
  </si>
  <si>
    <t>"Ativismo vende mais que sexo" disse o The Guardian em 2017. Sim, é chuva de marcas querendo levantar bandeiras e se fazer relevante nos tempos em que a hashtag é o poder. Como plantar uma estratégia que não leve a uma colheita de frustrações? Juntamos minas com experiências diversas - agência, terceiro setor, militância - para um debate massa sobre marcas e engajamento social. Abrace nossa causa!</t>
  </si>
  <si>
    <t>Graduada em Jornalismo e especialista em Relações Internacionais. Atualmente é Social Media Strategist na MariaSãoPaulo,onde já está há 3 anos. Aprendeu a ser diplomática com os internacionalistas e vem aperfeiçoando essa habilidade em batalhas virtuais desde então. Vai mediar esse debate</t>
  </si>
  <si>
    <t>Ainda somos os mesmos e vivemos como nossos pais? 10 macro tendências que estão mudando o mundo em que vivemos.</t>
  </si>
  <si>
    <t>Gabriel Derisio</t>
  </si>
  <si>
    <t>http://socialmedia.8020mkt.com.br/palestra/Ainda_somos_os_mesmos_e_vivemos_como_nossos_pais_10_macro_tendencias_que_estao_mudando_o_mundo_em_que_vivemos/626</t>
  </si>
  <si>
    <t>O comportamento no mundo on-line influenciou o off-line e vice e versa, mas hoje tudo se uniu. Não temos mais barreiras de conexão. On-line ou off-line, mudamos nossa forma de agir e pensar e não somos mais os mesmos que nossos pais. Sem pessimismo nem otimismo em demasiado, a palestra apresentará 10 macro tendências que estão mudando o mundo em que vivemos.</t>
  </si>
  <si>
    <t xml:space="preserve">Trabalho com internet desde 2008 e sou pós graduado em mídias digitais </t>
  </si>
  <si>
    <t>I am not a number: o novo consumidor digital</t>
  </si>
  <si>
    <t>Kleber Oliveira</t>
  </si>
  <si>
    <t>http://socialmedia.8020mkt.com.br/palestra/I_am_not_a_number_o_novo_consumidor_digital/702</t>
  </si>
  <si>
    <t>Social media e comportamento dos consumidores: como a segmentação de público e canais – antes, durante e depois das ações digitais de comunicação – impacta nas métricas e nos resultados? Algoritmos e customização em massa: a serviço das marcas ou dos consumidores? Para gestores de marca e comunicação digital.</t>
  </si>
  <si>
    <t>Brand manager, gestor de design para startups tecno/financeiras, mestre em Design, doutorando em Marketing pela FEA-USP, com linha de pesquisa em comunicação de marca e comportamento do consumidor em canais digitais. Criador da agência on/offline BrandStorming. Professor no Senac. Palestrante no SM</t>
  </si>
  <si>
    <t>Intraempreendedorismo - como chegar a excelência no seu trabalho.</t>
  </si>
  <si>
    <t>Leonardo Silva do Espirito Santo</t>
  </si>
  <si>
    <t>http://socialmedia.8020mkt.com.br/palestra/Intraempreendedorismo_como_chegar_a_excelencia_no_seu_trabalho/600</t>
  </si>
  <si>
    <t>empreendedorismo, intraempreendedorismo, postura e posicionamento pessoal, marketing pessoal, pensar fora caixa, para todos os públicos em geral</t>
  </si>
  <si>
    <t>DIRETOR EXECUTIVO TOPSTARTUPS - DIRETOR CENESE - PALESTRANTE - CONSULTOR E COACHIN</t>
  </si>
  <si>
    <t>Mídias Sociais e Influência: por que copiamos comportamentos?</t>
  </si>
  <si>
    <t>Tiago Souza</t>
  </si>
  <si>
    <t>http://socialmedia.8020mkt.com.br/palestra/Midias_Sociais_e_Influencia_por_que_copiamos_comportamentos/801</t>
  </si>
  <si>
    <t>Consumo, suicídio, participação em eventos, voto, notícias, violência, reserva de hotéis etc. De que forma as mídias sociais influenciam as atitudes morais e de consumo do nosso dia a dia?  Essa palestra fará uma relação entre comunicação e comportamento, mostrando o poder das análises qualitativas e quantitativas dos usuários que compõem a nossa bolha digital.</t>
  </si>
  <si>
    <t>Professor universitário de comunicação e mídias sociais digitais na Belas Artes. Consultor de negócios digitais. Publicitário e mestre na área pela PUC-SP. Colunista do E-commerce Brasil e do Update or Die</t>
  </si>
  <si>
    <t>Modelo Mental Digital</t>
  </si>
  <si>
    <t>Fernando Ruivo</t>
  </si>
  <si>
    <t>http://socialmedia.8020mkt.com.br/palestra/Modelo_Mental_Digital/814</t>
  </si>
  <si>
    <t>São os modelos mentais que comandam nossa percepção, pensamentos, sentimentos e como agimos ou reagimos a um determinado problema, situação ou circunstância. Nosso modelos mentais acabam por definir o nosso comportamento. Nessa oficina aprendemos a interação entre as tarefas do cotidiano e o uso de equipamentos eletrônicos e a internet, principalmente as interações nas redes sociais. Ciborgues.</t>
  </si>
  <si>
    <t>Co-fundador do Futuramos plataforma educacional sobre as competências de futuro,  coletivos e ambientes de inovação. Formação da primeira agência de marketing digital em rede. Presidente de ong que fomenta a economia colaborativa e inovação social. Mentor em desenvolvimento de novos negócios</t>
  </si>
  <si>
    <t>Segurança na rede: por que devo me preocupar com isso?</t>
  </si>
  <si>
    <t>Tatiane Pires</t>
  </si>
  <si>
    <t>http://socialmedia.8020mkt.com.br/palestra/Seguranca_na_rede_por_que_devo_me_preocupar_com_isso/618</t>
  </si>
  <si>
    <t>Smartphones, tablets, notebooks e redes Wi-Fi para todo lado. Você já pensou que suas informações de login, emails e outros dados podem estar sendo coletados por terceiros? Software e hardware falham. E sempre há alguém que se aproveita dessas falhas e do comportamento despreocupado das pessoas para bisbilhotar.</t>
  </si>
  <si>
    <t>Desenvolvedora full stack, graduada em Sistemas de Informação PUCRS, graduanda em Ciências Jurídicas e Sociais UFRG</t>
  </si>
  <si>
    <t>cybersecurity</t>
  </si>
  <si>
    <t>Propósito é o seu resultado</t>
  </si>
  <si>
    <t>Marcelo Alciati</t>
  </si>
  <si>
    <t>http://socialmedia.8020mkt.com.br/palestra/Proposito_e_o_seu_resultado/770</t>
  </si>
  <si>
    <t>Num mercado altamente competitivo, as diversas ferramentas surgem para aproximar você dos resultados. Importante compreender que VOCÊ é o único responsável pelo seu RESULTADO. O medo, a dúvida e a procrastinação são nocivos ao seu sucesso. Seja no online ou no offline VOCÊ deve ir além de uma ideia ou de um faturamento desejado. Por isso pergunto: Qual o seu propósito?</t>
  </si>
  <si>
    <t>Empresário e Empreendedor, formado em direito, pós-graduado em gestão pública. Foi gestor de projetos no SEBRAE-SP. Consultor e palestrante nos temas de vendas e planejamento estratégico. Apaixonado por gente e diretor da Akantu Projetos de Desenvolvido</t>
  </si>
  <si>
    <t>resultado</t>
  </si>
  <si>
    <t>Vida sem reservas</t>
  </si>
  <si>
    <t>Bruno Fonseca</t>
  </si>
  <si>
    <t>http://socialmedia.8020mkt.com.br/palestra/Vida_sem_reservas/929</t>
  </si>
  <si>
    <t>Essência em ser o que você é, sem a absorção cotidiana de desnecessárias argumentações e posições. Cultura, gostos, comportamento, seu redor é tóxico ou às vezes próspero. A vida é orgânica, caótica e rotineira. Saiba lhe dar com os valores de forma coerente.</t>
  </si>
  <si>
    <t>Barista, DJ e Produtor no segmento da música eletrônica, Diretor de arte no segmento publicitário, produtor de uma banda independente e gerenciador de um núcleo cultural</t>
  </si>
  <si>
    <t>sem reservas</t>
  </si>
  <si>
    <t>vida</t>
  </si>
  <si>
    <t>O que aprendi sendo um TopVoice do Linkedin Brasil?</t>
  </si>
  <si>
    <t>Murillo Leal</t>
  </si>
  <si>
    <t>http://socialmedia.8020mkt.com.br/palestra/O_que_aprendi_sendo_um_TopVoice_do_Linkedin_Brasil/780</t>
  </si>
  <si>
    <t>Como um jovem jornalista, em menos de um ano, construiu mais de 100 mil seguidores apenas escrevendo para o Linkedin? Essa é a história de como influencio pessoas e transformo suas vidas apenas com conteúdo transformador para além da técnica, conceitos, metodologias. É possível ser impactante, trazer experiência e engajamento apenas encontrando conexão e propósito consigo mesmo e com o seu leitor.</t>
  </si>
  <si>
    <t>É jornalista, blogueiro e autor do livro digital "Como Trabalhar sem perder o propósito". Criador do Casal do Blog e fundador da Staff Digital. Em 2017, adquiriu 110 mil pessoas o seguindo no</t>
  </si>
  <si>
    <t>Como usar a psicologia na sua estratégia de Social Media (sem ser psicólogo!)</t>
  </si>
  <si>
    <t>http://socialmedia.8020mkt.com.br/palestra/Como_usar_a_psicologia_na_sua_estrategia_de_Social_Media_sem_ser_psicologo/715</t>
  </si>
  <si>
    <t>Já tentou usar a psicologia inversa com um amigo? Tentou aplicar conceitos de testes de personalidades nos colegas de trabalho? Nessa conversa, vamos falar um pouco sobre como utilizar ferramentas psicológicas para melhorar o engajamento e resultados da sua estratégia de social media.</t>
  </si>
  <si>
    <t>Redes Sociais e o Novo Perfil do Profissional de Marketing e Comunicação.</t>
  </si>
  <si>
    <t>Prof. Carlos Euardo Silva</t>
  </si>
  <si>
    <t>http://socialmedia.8020mkt.com.br/palestra/Redes_Sociais_e_o_Novo_Perfil_do_Profissional_de_Marketing_e_Comunicacao/893</t>
  </si>
  <si>
    <t>As novas tecnologias estão provocando mudanças profundas no consumo, nas empresas e nos profissionais que lidam com elas.</t>
  </si>
  <si>
    <t>Professor, Consultor e Palestrante, com mais de 15 anos de experiência nas áreas de Marketing e Comunicação. Mestre em Educação, Arte e História da Cultura e pai do João Pedro</t>
  </si>
  <si>
    <t>perfil</t>
  </si>
  <si>
    <t>profissional</t>
  </si>
  <si>
    <t>O feijão com arroz do planejamento</t>
  </si>
  <si>
    <t>Gustavo Rodrigues</t>
  </si>
  <si>
    <t>http://socialmedia.8020mkt.com.br/palestra/O_feijao_com_arroz_do_planejamento/615</t>
  </si>
  <si>
    <t>Os nomes rebuscados que aparecem em leituras sobre planejamento são o fino da bossa, a opção mais cara do restaurant français, mas também tem o PF que é ótimo, o básico do planejamento, a base para um bom trabalho nas mídias sociais. Vou falar sobre o mercado e as etapas do planejamento, como: pesquisa, desenvolvimento e implementação de estratégia - e o indispensável monitoramento.</t>
  </si>
  <si>
    <t>Graduado em Comunicação Social - Publicidade e Propaganda pela FAPCOM, tenho 25 e estou no mercado desde 2011. Atualmente sou Digital Planner na DBR.ag e Professor na Impacta, no curso Mídias Sociais - Fundamentos.</t>
  </si>
  <si>
    <t>Miopias em marketing: 3 colírios para a realidade digital-first</t>
  </si>
  <si>
    <t>Maria Claudia Bacci</t>
  </si>
  <si>
    <t>http://socialmedia.8020mkt.com.br/palestra/Miopias_em_marketing_3_colirios_para_a_realidade_digital_first/709</t>
  </si>
  <si>
    <t>A palestra debate social media e a realidade digital-first. O que é o digital-first e seus 3 impactos. O que muda em relacionamento e criação de conteúdo para social media. Como lidar com as novas expectativas e demandas? Quais os eixos de transformação e elementos que podem influenciar a velocidade da disrupção? Quais são as principais miopias? Público: gestores de marketing e comunicação.</t>
  </si>
  <si>
    <t>Sócia Fundadora da Bowler. Ex-executiva da Visanet e BankBoston. Foi sócia-diretora da FSB Digital. Reúne passagens pela Curtin University, Hyper Island e Syracuse University. Ganhou Leão em Cannes por “Best Use of Social Media" em 2012. Palestrou em HSM Management, Microsoft, Francal, Mega Brasil.</t>
  </si>
  <si>
    <t>Storytelling: Conte sua história nas mídias sociais</t>
  </si>
  <si>
    <t>Laiana Ferrari</t>
  </si>
  <si>
    <t>http://socialmedia.8020mkt.com.br/palestra/Storytelling_Conte_sua_historia_nas_midias_sociais/829</t>
  </si>
  <si>
    <t>A humanidade é feita de história e com sua empresa não é diferente. No meio digital as pessoas querem mais autenticidade das empresas, elas querem um contato próximo, manter a comunicação horizontal e quando você conta uma história, automaticamente permite isso. Contar para engajar e envolver!</t>
  </si>
  <si>
    <t>Técnica Administrativa, Graduanda em Publicidade e Propaganda, possui certificação em Inbound Marketing, Marketing de Conteúdo e Google Adwords. Com apenas 22 anos, já foi sócia de uma agência de Inbound em Salvador, e hoje atua como consultora, atendendo clientes em várias partes do Brasil</t>
  </si>
  <si>
    <t>Comunicação digital no Setor Público: case Senado Federal</t>
  </si>
  <si>
    <t>Jéssica Macedo</t>
  </si>
  <si>
    <t>http://socialmedia.8020mkt.com.br/palestra/Comunicacao_digital_no_Setor_Publico_case_Senado_Federal/798</t>
  </si>
  <si>
    <t>As instituições públicas gradativamente têm aceitado e se empenhado em fazer comunicação também em redes sociais. De modo geral, estas plataformas são por si só algo algo novo e desafiador. Para o Setor Público é ainda mais. O Senado Federal nos últimos três anos têm despontado como referência no uso das mídias sociais. Esta apresentação visa mostrar como este trabalho vem sendo construído.</t>
  </si>
  <si>
    <t>Jéssica Macedo é jornalista por formação, especialista em Marketing Digital. Passou por órgãos como a Câmara dos Deputados, Ministério da Saúde e Casa Civil da Previdência sempre com foco na comunicação digital das instituições. É atualmente analista de mídias sociais do Senado Federal</t>
  </si>
  <si>
    <t>Influenciadores: é possível conciliar resultados pagos e espontâneos?</t>
  </si>
  <si>
    <t>Martha Schubert</t>
  </si>
  <si>
    <t>http://socialmedia.8020mkt.com.br/palestra/Influenciadores_e_possivel_conciliar_resultados_pagos_e_espontaneos/841</t>
  </si>
  <si>
    <t>O mercado de marketing de influência vem crescendo a cada dia, as marcas já separam boas fatias de suas verbas para investir nesse formato e as agências trabalham com uma linha a mais nos planos de mídia. Mas, será que a ainda é possível conseguir resultados espontâneos com influenciadores? A resposta é sim e quero mostrar algumas maneiras para encontrar o equilíbrio entre o pago e o espontâneo.</t>
  </si>
  <si>
    <t>Formada em RP pela FAAP e pós-graduada em Ciências do Consumo pela ESPM, atuo há mais de 6 anos no mercado digital em agências de comunicação e publicidade. Hoje sou Especialista em Estratégia &amp; Influência na Ketchum, atendendo grandes clientes como P&amp;G., Ferrero, Burger King, Arno, entre outros</t>
  </si>
  <si>
    <t>A comunicação a favor do seu negócio</t>
  </si>
  <si>
    <t>Zuleica Souza</t>
  </si>
  <si>
    <t>http://socialmedia.8020mkt.com.br/palestra/A_comunicacao_a_favor_do_seu_negocio/802</t>
  </si>
  <si>
    <t>Na era da atenção o grande desafio das empresas é chamar a atenção do consumidor para sua marca. Vamos falar sobre autoconhecimento, posicionamento de marca, neuromarketing e a comunicação para ajudar você empreendedor ou empresário no seu negócio.</t>
  </si>
  <si>
    <t>Especializada em mudança de comportamento, aumento de produtividade, comunicação e empreendedorismo.  Coordenadora do núcleo Communications do Grupo de Excelência em Gestão de Pessoas do Conselho Regional do Administrado de SP - CRASP</t>
  </si>
  <si>
    <t>Chega de “Faz um post?”! É hora de falar em Negócios Digitais</t>
  </si>
  <si>
    <t>Paula Nadal</t>
  </si>
  <si>
    <t>http://socialmedia.8020mkt.com.br/palestra/Chega_de_Faz_um_post_E_hora_de_falar_em_Negocios_Digitais/704</t>
  </si>
  <si>
    <t>A mobilidade reina. nosso comportamento é cada vez mais digital. a exigência por resultados é crescente e as  tecnologias estão aí para reinventar o mundo do marketing. Hoje, o sucesso da estratégia de comunicação de uma marca depende de uma boa combinação entre reputação e brand marketing. Mais do que ter fluência digital, precisamos desenvolver negócios digitais de sucesso. Vamos conversar?</t>
  </si>
  <si>
    <t>Paula Nadal é gerente de Digital Strategy na Edelman Digital Brasil. Jornalista, pós-graduada em Semiótica Psicanalítica, é responsável, na agência, pelas estratégias de conteúdo digital de clientes como GE, Abbott, AMD Brasil, Novelis, Instituto Embratel Claro, Instituto C&amp;A. entre outros.Em 2015,</t>
  </si>
  <si>
    <t>Instagram Marketing: Conecte-se e potencialize!</t>
  </si>
  <si>
    <t>Iuri Glaucio</t>
  </si>
  <si>
    <t>http://socialmedia.8020mkt.com.br/palestra/Instagram_Marketing_Conecte_se_e_potencialize/795</t>
  </si>
  <si>
    <t>Já são 700 milhões de usuários ativos! O Instagram se tornou uma rede social imprescindível se você deseja estar conectado com o mundo. Essa palestra se desenha estrategicamente para você descobrir como gestionar, conectar e potencializar seu perfil do Instagram de uma forma profissional, utilizando estratégias efetivas de comunicação digital. Para estudantes, empreendedores e entusiastas.</t>
  </si>
  <si>
    <t>Empreendedor, Especialista em Marketing Digital e Redes Sociais, com formação em Administração e com “Master en Marketing Digital y Redes Sociales” (em fase final), realizado em Barcelona/Espanha, onde viveu e acumulou experiências nos mais diversos países europeus.</t>
  </si>
  <si>
    <t>E-gov e comunicação digital no setor público</t>
  </si>
  <si>
    <t>Fred Perillo</t>
  </si>
  <si>
    <t>http://socialmedia.8020mkt.com.br/palestra/E_gov_e_comunicacao_digital_no_setor_publico/611</t>
  </si>
  <si>
    <t>A palestra vai discutir como governos e instituições podem utilizar as novas tecnologias para prestar serviços públicos e interagir com os cidadãos e os principais stakeholders.A apresentação será dividida em duas partes - tecnologias e estratégias - e serão apresentados cases e estudos de casos para profissionais de comunicação que atuam em órgãos públicos dos três poderes.</t>
  </si>
  <si>
    <t>Fred Perillo é estrategista digital, consultor e palestrante.Atua em Brasília através da agência Nuvem Digital, com estratégias de presença digital para políticos e órgãos públicas.Ministra palestras e treinamentos para instituições como Sebrae, Fecomércio, Câmara dos Deputados e ABAV</t>
  </si>
  <si>
    <t>democracia</t>
  </si>
  <si>
    <t>O que vem depois da pós-verdade?</t>
  </si>
  <si>
    <t>Danilo Maeda</t>
  </si>
  <si>
    <t>http://socialmedia.8020mkt.com.br/palestra/O_que_vem_depois_da_pos_verdade/584</t>
  </si>
  <si>
    <t>Com informação e acesso abundantes e preocupação sobre falsidades que se espalham rapidamente, presenciamos o início de um período inédito na comunicação de marcas, caracterizado por engajamento, hiperconectividade, ativismo digital, e, acima de tudo, transparência como premissa fundamental. Ironicamente, a sucessão da pós-verdade pode ser o triunfo da transparência, ou a Era da Verdade.</t>
  </si>
  <si>
    <t>Mais de 10 anos de experiência em comunicação, com foco em sustentabilidade, análise e planejamento estratégico. Jornalista e especialista em história, é sócio da Imagem Corporativa, onde atendeu clientes como Google, Roche, Itaú, Gerdau, PepsiCo, Deutsche Bank, B3, BCG, Hays e outros</t>
  </si>
  <si>
    <t>pós-verdade</t>
  </si>
  <si>
    <t>Como seu negócio tem usado a internet?</t>
  </si>
  <si>
    <t>Flávio Pavanelli</t>
  </si>
  <si>
    <t>http://socialmedia.8020mkt.com.br/palestra/Como_seu_negocio_tem_usado_a_internet/767</t>
  </si>
  <si>
    <t>Em um mundo com excesso de informações, onde o poder da comunicação está ao alcance de qualquer empresa, muitos negócios estão deixando de aproveitar o que a internet tem de melhor, quando o assunto é gestão! Desde ferramentas gratuitas ou até mesmo com uso de recursos como SaaS  (Software as a Service), hoje vivemos um momento único, e de transição, onde quem se adaptar melhor, sobreviverá!</t>
  </si>
  <si>
    <t>Empresário, Palestrante, Professor e Consultor em Marketing Digital. Considerado um dos 30 maiores experts de Marketing para Indústria pela Soluções Industriais em 2015, possui MBA em Administração de Marketing e MBA em Marketing Digital pela Impacta</t>
  </si>
  <si>
    <t>TI no palco: Marketing para empresas de Tecnologia</t>
  </si>
  <si>
    <t>Gláucia Civa Kirch</t>
  </si>
  <si>
    <t>http://socialmedia.8020mkt.com.br/palestra/TI_no_palco_Marketing_para_empresas_de_Tecnologia/772</t>
  </si>
  <si>
    <t>Como transformar software, hardware e serviços de Tecnologia em informação atraente para o público da imprensa e das mídias sociais? Como comunicar assuntos de TI de forma a atrair audiência, gerar e converter leads, fidelizar clientes e encantar no pós-venda? Como melhorar a comunicação TI-Empresa e TI-Imprensa? Para profissionais de Marketing, RH e empresários de Tecnologia.</t>
  </si>
  <si>
    <t>CEO da Aceká Marketing Digital, agência especializada em Comunicação e Marketing para Tecnologia e Telecomunicações. Jornalista com 15 anos de experiência em assessoria de imprensa, com passagens por empresas como TIM e VoxPress, e redações de veículos como Terra Networks e Baguete Diário</t>
  </si>
  <si>
    <t>O Poder dos Micro Influenciadores Digitais</t>
  </si>
  <si>
    <t>Dani Almeida</t>
  </si>
  <si>
    <t>http://socialmedia.8020mkt.com.br/palestra/O_Poder_dos_Micro_Influenciadores_Digitais/614</t>
  </si>
  <si>
    <t>Fonte de maior engajamento e envolvimento para as marcas, os micro infuenciadores (5k a 100k) passaram a ser alvo das empresas. O motivo? Eles são muito mais próximos do seu público. Algumas marcas de beleza, por exemplo, já começam a estruturar planos de parceria/carreira para eles. O objetivo? Melhores resultados com menores investimentos. O poder agora está na mão dos micro!</t>
  </si>
  <si>
    <t>Sou jornalista com 12 anos de mercado em grandes agências de comunicação e veículos de imprensa. Me formei em consultoria de imagem e criei @opoderdaimagem, perfil com 35 mil no Instagram, 3,5 mil no YouTube e 1,5 no Facebook. Minha missão é empoderar pessoas e empresas, por meio da sua imagem</t>
  </si>
  <si>
    <t>Todo mundo virou mídia. E agora RP?</t>
  </si>
  <si>
    <t>Marjori Schroeder</t>
  </si>
  <si>
    <t>http://socialmedia.8020mkt.com.br/palestra/Todo_mundo_virou_midia_E_agora_RP/684</t>
  </si>
  <si>
    <t>Os departamentos de comunicação e Relações Públicas  por anos desenharam estratégias de divulgação considerando um universo limitado de mídias, como veículos impressos e on-line, televisão, rádio...No entanto, o fenômeno dos influenciadores digitais fez com que cada individuo possa torna-se um veículo de comunicação (mídia), exigindo uma reestruturação das estratégias corporativas.</t>
  </si>
  <si>
    <t>A criatividade dessa jornalista que está há quase 15 anos no mercado de turismo não tem limites. Viveu alguns anos a intensidade de uma redação, mas foi no mundo corporativo que encontrou o seu caminho. Seus projetos de relações públicas são sempre inovadores e geram incontáveis resultados positivo</t>
  </si>
  <si>
    <t>Rádio Peão 2.0: o uso do whatsapp como instrumento de comunicação (in)formal nas organizações</t>
  </si>
  <si>
    <t>Francielle Hensoldt</t>
  </si>
  <si>
    <t>http://socialmedia.8020mkt.com.br/palestra/Radio_Peao_2_0_o_uso_do_whatsapp_como_instrumento_de_comunicacao_in_formal_nas_organizacoes/858</t>
  </si>
  <si>
    <t>Atualmente, a maioria dos usuários se comunica por aplicativos de mensagens instantâneas, cuja liderança no Brasil é do whatsapp. Todo esse cenário é propício para o uso da comunicação via celular com o público interno. De que forma o whatsapp influencia a relação empregador-empregado? De Castells a Tapscott, vamos entender como a famosa conversa de corredores se tornou um bate-papo em rede.</t>
  </si>
  <si>
    <t>Francielle Hensoldt é jornalista formada pela FACHA e Relações Públicas pela UERJ. Possui 10 anos de experiência em Comunicação Corporativa. Cursa especialização em Inovação em Mídias Interativas pela UFG.</t>
  </si>
  <si>
    <t>whatsapp</t>
  </si>
  <si>
    <t>Comunicação não violenta entre consumidores e empresas nas mídias sociais</t>
  </si>
  <si>
    <t>Angela Crepo</t>
  </si>
  <si>
    <t>http://socialmedia.8020mkt.com.br/palestra/Comunicacao_nao_violenta_entre_consumidores_e_empresas_nas_midias_sociais/849</t>
  </si>
  <si>
    <t>Cada vez mais consumidores e empresas se relacionam pelas mídias sociais para resolverem questões de consumo. Nem sempre a comunicação entre os dois lados do balcão se dá de forma tranquila, o que pode levar a questão para outros patamares ficando em segundo plano a solução do conflito. É preciso a construção de uma comunicação não violenta com o propósito de promover o escutar e o respeito.</t>
  </si>
  <si>
    <t>Jornalista, editora de conteúdo do site Consumo em Pauta. produtora e apresentadora do programa Consumo em Pauta, Rádio mega Brasil Online. colunista em educação para o consumo na Rádio Conectcar SP-RJ. membro do comitê de defesa do consumidor da Samsung. consultora em comunicação na Boa Vista SCPC</t>
  </si>
  <si>
    <t>comunicação não violenta</t>
  </si>
  <si>
    <t>consumidor</t>
  </si>
  <si>
    <t>relações de consumo</t>
  </si>
  <si>
    <t>Tá pensando que CM é bagunça?!</t>
  </si>
  <si>
    <t>Cássia Alves</t>
  </si>
  <si>
    <t>http://socialmedia.8020mkt.com.br/palestra/Ta_pensando_que_CM_e_bagunca/695</t>
  </si>
  <si>
    <t>Antes de memes e interações da 'zuera', o Community Manager trabalha com os times de Planejamento, Conteúdo e Métricas para garantir a efetividade das estratégias digitais e posicionamento das marcas nas redes sociais. Como isso é feito? Qual o perfil de quem atua nessa área? Nessa palestra, pretendo esclarecer algumas dessas dúvidas e mostrar que é possível ser divertido e manter o propósito. :</t>
  </si>
  <si>
    <t>Cássia Alves é líder da área de Community Management na Edelman Significa. Desde 2010 trabalha com mídias sociais e projetos digitais, trabalhando para diversos clientes como GE, Abbott, Suzano, HP, Decatlhon, HBO, Samsung, Natura entre outros</t>
  </si>
  <si>
    <t>comunidades</t>
  </si>
  <si>
    <t>Os avanços da ciência na análise de Influenciadores &amp; Comunidades</t>
  </si>
  <si>
    <t>Rodrigo Helcer</t>
  </si>
  <si>
    <t>http://socialmedia.8020mkt.com.br/palestra/Os_avancos_da_ciencia_na_analise_de_Influenciadores_Comunidades/716</t>
  </si>
  <si>
    <t>Você sabia que há ao menos 30 anos cientistas já discutem as mensurações, motivações e visualizações dos movimentos de “influência online” e formação de comunidades? Neste papo, iremos conversar sobre as diversas facetas e atualizações dos estudos em torno da formação de comunidades e  “influência online”. Na ótica da sociometria, psicologia, marketing e ciência da computação.</t>
  </si>
  <si>
    <t>Formado em Adm. pela FEA-USP e entusiasta da intersecção entre tecnologia, comunicação e comportamento humano. Fundador da Stilingue Inteligência Artificial, onde desenvolvem aplicações de ponta que nos campos da inteligência artificial, linguística, análise de influência online</t>
  </si>
  <si>
    <t>Social Media Dungeon Master</t>
  </si>
  <si>
    <t>Marielle Zum Bach</t>
  </si>
  <si>
    <t>http://socialmedia.8020mkt.com.br/palestra/Social_Media_Dungeon_Master/518</t>
  </si>
  <si>
    <t>Gerir as suas comunidades online e produzir conteúdo para as redes sociais é um processo semelhante ao de mestrar uma campanha de RPG. É importante entender que seus personagens são parte integrada de seu conteúdo - e aprender a jogar e construir uma boa história ao lado de seus públicos é muito mais vantajoso do que desafiá-los até seus limites.</t>
  </si>
  <si>
    <t>Mais de seis anos de experiência em Marketing Digital e Mídias Sociais. Palestrante da Campus Party Brasil por quatro anos consecutivo. Certificada em Marketing Digital, Produção de Conteúdo, Processos Criativos e Análise de Dados. Integrante do RPG das Minas, projeto de stream oficial da Jambô</t>
  </si>
  <si>
    <t>rpg</t>
  </si>
  <si>
    <t>Social MatchMaking e Saúde: como as redes sociais melhoram adesão ao tratamento e aumentam a qualidade de vida</t>
  </si>
  <si>
    <t>André Veloso</t>
  </si>
  <si>
    <t>http://socialmedia.8020mkt.com.br/palestra/Social_MatchMaking_e_Saude_como_as_redes_sociais_melhoram_adesao_ao_tratamento_e_aumentam_a_qualidade_de_vida/687</t>
  </si>
  <si>
    <t>O uso de tecnologia vem crescendo dentro da área de saúde, e uma das tendências mais promissoras é o uso de redes sociais para aproximar pacientes, cuidadores e profissionais para aumentar a adesão do paciente ao tratamento,  e melhorando sua qualidade de vida.  Através de  casos reais, empresas do segmento de saúde poderão entender como podem aumentar seus negócios através desta abordagem.</t>
  </si>
  <si>
    <t>Responsável pela implementação dos programas digitais de empresas farmacêuticas como Pfizer. MSD e Roche, atingindo mais de 100.00 médicos e de 1.000.000 de pacientes, atuou ainda como consultor nesta área  em diversas indústrias em toda América Latina e em Portuga</t>
  </si>
  <si>
    <t>O desafio da gestão do conhecimento na nova economia</t>
  </si>
  <si>
    <t>http://socialmedia.8020mkt.com.br/palestra/O_desafio_da_gestao_do_conhecimento_na_nova_economia/946</t>
  </si>
  <si>
    <t>O tema surge com a proposta de tratar o contexto de intensificação da competição em setores, tentando perceber de que forma a importância da Gestão do Conhecimento é sua causa e/ou consequência? Onde a transferência de conhecimento tácito deve estar na agenda dos gestores. a escrita é essencial para a estruturar o pensamento?  Qual o significado de gerir conhecimento na nova economia?</t>
  </si>
  <si>
    <t>Luciana Ferreira é Administradora de empresas, com especialização em gestão de pessoas e gestão pública, Coach de profissionais com foco em carreira, líderes e equipes. É Fundadora e Presidente do grupo Elemento RH formado pelas empresas Elemento RH e Canal de Talentos</t>
  </si>
  <si>
    <t>conhecimento</t>
  </si>
  <si>
    <t>economia</t>
  </si>
  <si>
    <t>Design para não designer -</t>
  </si>
  <si>
    <t>Rodrigo Santos</t>
  </si>
  <si>
    <t>http://socialmedia.8020mkt.com.br/palestra/Design_para_nao_designer/784</t>
  </si>
  <si>
    <t>Como ser um profissional relevante nos dias de hoje? Apenas um layout bacana não é mais suficiente para acalçar os objetivos, o mundo mudou e a pratica da comunicação também.Um olhar muito além de "curtidas" do Facebook, pensar no processo de compra completo, educar o consumidor sobre por que a necessidade dele em adquirir o seu produto, são alguns temas a serem debatidos.</t>
  </si>
  <si>
    <t>Bacharel em comunicação pela Universidade Anhembi Morumbi, designer no Laboratório Funeel. Já atendeu contas como Bombril, Porto Seguro Faz, kelloggs, SAHE</t>
  </si>
  <si>
    <t>design</t>
  </si>
  <si>
    <t>Comunicação com Propósito: o momento de recriar conexões</t>
  </si>
  <si>
    <t>Debora Carvalho</t>
  </si>
  <si>
    <t>http://socialmedia.8020mkt.com.br/palestra/Comunicacao_com_Proposito_o_momento_de_recriar_conexoes/747</t>
  </si>
  <si>
    <t>Tendências em grandes empresas, o propósito vem completar o conjunto missão, visão e valores. O papel das marcas e representatividade na sociedade. A criação de laços com a realidade de cada consumidor, como agente transformador e influenciador. Como os profissionais podem se especializar para oferecer às empresas voz e personalidade.</t>
  </si>
  <si>
    <t>Debora Carvalho, publicitária formada pela Universidade Federal do Paraná e graduanda de Letras pela mesma universidade. Há cinco anos atuando com o desenvolvimento de conteúdo para empresas de diversos segmentos, buscando atrelar valor em cada uma. Dá aulas de escrita criativa e redes sociais</t>
  </si>
  <si>
    <t>Jornada Digital - O comportamento do consumidor mudou</t>
  </si>
  <si>
    <t>Marcel Ghiraldini</t>
  </si>
  <si>
    <t>http://socialmedia.8020mkt.com.br/palestra/Jornada_Digital_O_comportamento_do_consumidor_mudou/760</t>
  </si>
  <si>
    <t>O marketing tradicional não está gerando mais resultados. O perfil do consumidor mudou, mas de que forma você pode atrair este novo perfil de consumidor?</t>
  </si>
  <si>
    <t>Seu trabalho consiste em gerenciar vendas complexas e ajudar grandes empresas a transformar a forma de fazer marketing a partir do uso inteligente de dados.VP e co-fundador da Math,  Sócio diretor da Conectt, empreendedor com mais de 20 anos de experiência em marketing e vendas, professor na emp</t>
  </si>
  <si>
    <t>Desvendando o Marketing Preditivo</t>
  </si>
  <si>
    <t>Sérgio Larentis júnior</t>
  </si>
  <si>
    <t>http://socialmedia.8020mkt.com.br/palestra/Desvendando_o_Marketing_Preditivo/766</t>
  </si>
  <si>
    <t>Prever o comportamento do consumidor é o desejo de todo o profissional de marketing e vendas, pois sabendo isso é possível contornar uma objeção, adequar uma oferta e focar os esforços onde certamente teremos mais resultados. Isto tudo é realizado por meio da análise de dados coletados sobre seus leads, como as suas redes sociais e interações em toda a internet.</t>
  </si>
  <si>
    <t>Duas graduações (Ciência da Computação e Redes de computadores), Mestrado em Computação, MBA em Negócios, Duas extensões no exterior, mais de 20 certificações e 17 anos atuando na Conectt, sendo os últimos 3 anos responsável por marketing engineering na math marketing</t>
  </si>
  <si>
    <t>Mídias Sociais e a Geração Dialógica</t>
  </si>
  <si>
    <t>João Riva</t>
  </si>
  <si>
    <t>http://socialmedia.8020mkt.com.br/palestra/Midias_Sociais_e_a_Geracao_Dialogica/561</t>
  </si>
  <si>
    <t>Atuo com palestra sobre comportamento e digital em todo Brasil, tendo feito reportagens para Globo, Record, etc. Nesta palestra, irei mostrar como as mídias sociais transformaram as pessoas não somente na internet, como também fora dela. Agora, mais que conteúdos discursivos, elas pedem dialógicos. Vou apresentar os fatores que transformaram nossa sociedade, e como marcas podem de apropriar deles.</t>
  </si>
  <si>
    <t>Sócio da DuoVozz Inteligência onde atende grandes marcas, professor de pós e MBA na FIA e graduação na Casper Líbero. Escreve para o Promoview e ABC da Comunicação, tem 2 livros de marketing escritos.</t>
  </si>
  <si>
    <t>Comunicação Multiplataforma. Técnicas de gestão para publicar em todas as mídias de forma agregada.</t>
  </si>
  <si>
    <t>Catarina Pierangeli</t>
  </si>
  <si>
    <t>http://socialmedia.8020mkt.com.br/palestra/Comunicacao_Multiplataforma_Tecnicas_de_gestao_para_publicar_em_todas_as_midias_de_forma_agregada/529</t>
  </si>
  <si>
    <t>Quem nunca abandonou uma plataforma porque acha que publicar dá muito trabalho? É comum apostar as fichas em uma mídia e praticamente não existir em outras. Assistindo essa palestra você ficará sabendo como publicar com frequência nas principais plataformas de forma eficaz, com conteúdo importante p/seu público e coerente com os seus objetivos profissionais ou corporativos.</t>
  </si>
  <si>
    <t>Jornalista pós-graduada em Gestão da Comunicação em Mídias Digitais com forte experiência em Comunicação Corporativa. Com a comunicação multiplataforma judo empresas e profissionais a conquistarem reputação e visibilidade. Atuo como gestora, professora, mentora e produtora profissional de conteúdo.</t>
  </si>
  <si>
    <t>visibilidade</t>
  </si>
  <si>
    <t>Conteúdo fora do eixo: uma visão externa do mercado de social media</t>
  </si>
  <si>
    <t>Arnaldo Rocha Neto</t>
  </si>
  <si>
    <t>http://socialmedia.8020mkt.com.br/palestra/Conteudo_fora_do_eixo_uma_visao_externa_do_mercado_de_social_media/601</t>
  </si>
  <si>
    <t>Vamos conversar sobre os desafios de um mercado não consolidado, em transição e aonde as oportunidades serão mais latentes? Os conceitos de marketing são universais mas a atuação é local e precisa de profundidade sociocultural. Apresentarei casos, estratégias e conteúdo para quem trabalha fora do eixo Rio - São Paulo!</t>
  </si>
  <si>
    <t>Profissional de Marketing com mais de 10 anos de mercado, trabalhando com tendências, marketing digital e planejamento estratégico. Foi gerente de marketing de telecom e grupos de varejo, criou a Neotrends em 2010 e atende empresas da área da construção civil, indústria, varejo, serviços e ongs</t>
  </si>
  <si>
    <t>Direito Autoral nas Mídias Sociais</t>
  </si>
  <si>
    <t>Cinthya Imano</t>
  </si>
  <si>
    <t>http://socialmedia.8020mkt.com.br/palestra/Direito_Autoral_nas_Midias_Sociais/539</t>
  </si>
  <si>
    <t>Palestra sobre direitos autorais de fotos, textos e imagem utilizados nas mídias sociais e como o autor pode se precaver e como pode se proteger ao divulgar algo inédito. O que pode ou não ser veiculado nas mídias sociais, tendo como público-alvo todo aquele que atua nessa área e quer entender melhor o aspecto jurídico.</t>
  </si>
  <si>
    <t>Advogada atuante há 13 anos na área.Pós Graduada em Direito Processual Civil pela PUC – COGEAEMembro da Comissão de Direito do Consumidor da OAB-JabaquaraProfissional Associada da ABCOMM</t>
  </si>
  <si>
    <t>Os diversos pilares de uma estratégia de conteúdo</t>
  </si>
  <si>
    <t>Thiago Loch</t>
  </si>
  <si>
    <t>http://socialmedia.8020mkt.com.br/palestra/Os_diversos_pilares_de_uma_estrategia_de_conteudo/555</t>
  </si>
  <si>
    <t>Não tenho equipe, verba ou é bastante complicado. Essas desculpas não colam mais quando o assunto são acessos orgânicos. Alguns pilares sustentam o planejamento de conteúdo, do mapeamento das personas aos aspectos técnicos, tudo contribuindo para o sucesso. Entenda na prática como você pode melhorar sua organização para aproveitar melhor seus recursos e aperfeiçoar seus resultados.</t>
  </si>
  <si>
    <t>Conhecido no meio publicitário como Loch, trabalha com mídias sociais desde 2007. Atualmente é Analista de Marketing Digital na Softplan. Desde 2012 é co-founder do Google Business Group Florianópolis, onde ajuda a fomentar o conhecimento sobre as ferramentas Google na Grande Florianópolis</t>
  </si>
  <si>
    <t>seo</t>
  </si>
  <si>
    <t>Falando para Você: O Poder das Audiências Personalizadas</t>
  </si>
  <si>
    <t>Gabriel Ramalho</t>
  </si>
  <si>
    <t>http://socialmedia.8020mkt.com.br/palestra/Falando_para_Voce_O_Poder_das_Audiencias_Personalizadas/681</t>
  </si>
  <si>
    <t>A identificação do seu público com seu conteúdo é a maior força por trás dos melhores resultados de uma estratégia de conteúdo. Abandonar a ideia de uma persona única, com conteúdo generalista, e abraçar as possibilidades de conversar com grupos independentes de sua audiência pode trazer resultados inimagináveis. Mas como operacionalizar? Essa palestra pretende explorar esse tema, junto com Você.</t>
  </si>
  <si>
    <t>Gabriel Ramalho é instrutor, consultor e palestrante de Marketing Digital, com mais de 10 anos de experiência no atendimento de empresas de todos os portes e participação nos maiores eventos de Marketing Digital da América Latina. É também professor em cursos de extensão e pós-graduação pelo Brasil</t>
  </si>
  <si>
    <t>Social Media na Veia - Inovação correndo no sangue</t>
  </si>
  <si>
    <t>Célio Bisneto</t>
  </si>
  <si>
    <t>http://socialmedia.8020mkt.com.br/palestra/Social_Media_na_Veia_Inovacao_correndo_no_sangue/757</t>
  </si>
  <si>
    <t>Uma overdose de conhecimentos através das dicas de planejamento e criação de conteúdo que transformaram a página Social Media na Veia, referência para vários estudantes e profissionais da área de comunicação em começo de carreira.</t>
  </si>
  <si>
    <t>Um bacharel em Direito que largou tudo para fazer o que realmente gosta. Criador do canal Social Media na Veia é Pós-graduando em Comunicação e Marketing em redes digitais. Apaixonado por comunicação e comportamento online, desde o Orkut vem aprendendo os paranauês. Um Social Media por convicção</t>
  </si>
  <si>
    <t>humor</t>
  </si>
  <si>
    <t>Minhas 408 horas nos Jogos Olímpicos Rio 2016</t>
  </si>
  <si>
    <t>Fernanda Vicentini</t>
  </si>
  <si>
    <t>http://socialmedia.8020mkt.com.br/palestra/Minhas_408_horas_nos_Jogos_Olimpicos_Rio_2016/785</t>
  </si>
  <si>
    <t>No ano passado, criamos para a LATAM Airlines a campanha “Sonhe Mais Longe”, que concedeu descontos em tempo real durante o Rio 2016. O case venceu o Effie Awards 2016 e o Webby Awards 2017. Vou bater um papo sobre este projeto, da concepção à execução, contando os aprendizados e desafios enfrentados nesses 17 dias intensos de produção de conteúdo ao vivo atrelado a vendas.</t>
  </si>
  <si>
    <t>Fernanda Vicentini é jornalista e possui onz anos de experiência social media, produção de conteúdo e gestão e prevenção de crises. Já participou de projetos junto a clientes como Ambev, BASF, Johnson &amp; Johnson, LATAM Airlines, Mercedes-Benz, NET, Rossi Residencial, entre outros.</t>
  </si>
  <si>
    <t>real time</t>
  </si>
  <si>
    <t>Documentar vs. Criar: A nova batalha da comunicação digital</t>
  </si>
  <si>
    <t>Marcos Cunha</t>
  </si>
  <si>
    <t>http://socialmedia.8020mkt.com.br/palestra/Documentar_vs_Criar_A_nova_batalha_da_comunicacao_digital/792</t>
  </si>
  <si>
    <t>Você já sabe que precisa estar nas mídias sociais, mas como? Conteúdo de qualidade exige recurso, tempo e mão de obra, coisas que ninguém tem de sobra. Mas você vai ficar de fora da revolução social por falta de tempo? Documentar a realidade do seu negócio pode ser uma forma barata e eficaz de ser lembrado no universo digital. Criar ou documentar: eis a questão.</t>
  </si>
  <si>
    <t>Master em Marketing pela ESPM-SP, consultor de negócios já tendo passado por empresas como Grupo Boticário, GVT, Ambev, PAR Corretora, WWF, Embrapa entre oturas discutindo como levar negócios e marcas mais longe e CEO da Storica, sua agência de marketing e comunicação digital</t>
  </si>
  <si>
    <t>Snapchat x Stories, a era da humanização das marcas</t>
  </si>
  <si>
    <t>Priscila Milk</t>
  </si>
  <si>
    <t>http://socialmedia.8020mkt.com.br/palestra/Snapchat_x_Stories_a_era_da_humanizacao_das_marcas/742</t>
  </si>
  <si>
    <t>Os conteúdos efêmeros vêem dominando as mídias sociais do Mark desde o ano passado, Snapchat sentiu a água batendo na bunda quando a onda dos Stories começou. Entenda o impacto comportamental do uso da ferramenta e as oportunidades para as marcas se conectarem verdadeiramente com seus clientes. Seja através do Snapchat ou do Stories, inicia-se a era da humanização das marcas.</t>
  </si>
  <si>
    <t>Social media strategist em Curitiba  - Entusiasta do Snapchat - Publicitária - Professora e Palestrante de Snapchat &amp; Stories Marketing e Branded Content - Já ajudou diversas empresas a aumentar sua autoridade através de Branded Content nas mídias sociais - Potencial a velha louca dos gatos.</t>
  </si>
  <si>
    <t>snapchat</t>
  </si>
  <si>
    <t>stories</t>
  </si>
  <si>
    <t>Produtor de conteúdo: mude seu perfil ou de atividade!</t>
  </si>
  <si>
    <t>Fernando Viberti</t>
  </si>
  <si>
    <t>http://socialmedia.8020mkt.com.br/palestra/Produtor_de_conteudo_mude_seu_perfil_ou_de_atividade/691</t>
  </si>
  <si>
    <t>Hoje não basta mais escrever bem e corretamente. Essas duas características são premissas básicas na produção de conteúdo. Porém, novas competências são essenciais: conhecimento de SEO, CTA, Analytics, Inbound, entre outras. O problema é que ainda há uma resistência entre vários produtores de conteúdo em se aprofundar nessas novas disciplinas, seja por medo de mudar ou por falta de visão.</t>
  </si>
  <si>
    <t>Um dos pioneiros do marketing digital no país. Jornalista, com atuação em jornais e comunicação corporativa, fundou a Conteúdo Online há 17 anos. Desde então já participou de centenas de projetos de conteúdo para algumas das principais empresas nacionais e multinacionais dos mais diversos segmentos</t>
  </si>
  <si>
    <t>Como transformar minha banda em uma "marca" forte</t>
  </si>
  <si>
    <t>Renata Gomes</t>
  </si>
  <si>
    <t>http://socialmedia.8020mkt.com.br/palestra/Como_transformar_minha_banda_em_uma_marca_forte/913</t>
  </si>
  <si>
    <t>O que de fato é uma marca forte e por que eu (minha banda) devo investir nisso?  Que fatores levar em conta para definir o estilo de comunicação da sua marca com o público? Quais são os materiais/mídias e veículos pelos quais minha marca deve em contato com o público? Uma abordagem prática auxiliar na definição da essência de marca e plano de comunicação consistente.</t>
  </si>
  <si>
    <t>Renata é Bacharel em Publicidade, Propaganda e Criação e Mestranda em Comunicação e Cultura Midiática. Atua há mais de 15 anos como gestora de Comunicação e Marketing desenvolvendo estratégias para marcas, artistas e eventos na área musical</t>
  </si>
  <si>
    <t>conteúdo para músicos</t>
  </si>
  <si>
    <t>marketing musical</t>
  </si>
  <si>
    <t>música</t>
  </si>
  <si>
    <t>A Importância do Conteúdo Digital no Marketing Jurídico</t>
  </si>
  <si>
    <t>Felipe Dantas</t>
  </si>
  <si>
    <t>http://socialmedia.8020mkt.com.br/palestra/A_Importancia_do_Conteudo_Digital_no_Marketing_Juridico/911</t>
  </si>
  <si>
    <t>Com a inclusão da advocacia no Supersimples em 2014, o número de escritórios de advocacia se multiplicaram. Nesse cenário, qualquer plano de marketing precisa considerar os meio digitais como estratégia. Como o site institucional pode fortalecer a marca de escritórios de advocacia, dominar as técnicas e ferramentas das redes sociais e o papel da internet no marketing jurídico.</t>
  </si>
  <si>
    <t>Especialista em Marketing e Branding pela UNIFACS, bacharel em Publicidade pela UNIJORGE, extensão em NeuroMarketing e Tendências de Mercado pela ESPM, extensão em Marketing Digital pela Udacity</t>
  </si>
  <si>
    <t>conteúdodigitaljurídico</t>
  </si>
  <si>
    <t>marketingjuridico</t>
  </si>
  <si>
    <t>Do pornô cult ao thriller: A influência das cores na construção da narrativa cinematográfica</t>
  </si>
  <si>
    <t>Maia Ferrari</t>
  </si>
  <si>
    <t>http://socialmedia.8020mkt.com.br/palestra/Do_porno_cult_ao_thriller_A_influencia_das_cores_na_construcao_da_narrativa_cinematografica/928</t>
  </si>
  <si>
    <t>Terror não é representado pelo vermelho. Comédia não diz respeito ao amarelo. Romance nada tem de tons de rosa. Nem tudo que parece óbvio, é o certo. O uso correto das cores é essencial para a criação do clima e ambientação de uma série. Com análise de cases da Netflix, Pixar e etc, será investigado o poder das cores no storytelling e como utilizá-las para engajar e emocionar as diversas targets.</t>
  </si>
  <si>
    <t>Bacharela em Design, especialista em Branding e pós-graduanda em Gestão de Projetos. Com mais de 13 anos de experiência no mercado publicitário/corporativo, atua como estrategista de marca e mídias digitais, onde trabalhou com clientes como: Ministério da Saúde, Multishow, Oracle e Ambev.</t>
  </si>
  <si>
    <t>cores</t>
  </si>
  <si>
    <t>seriados</t>
  </si>
  <si>
    <t>Marketing de Relacionamento e Loyalty para Consumo Digital</t>
  </si>
  <si>
    <t>Guaracy Carlos da Silveira</t>
  </si>
  <si>
    <t>http://socialmedia.8020mkt.com.br/palestra/Marketing_de_Relacionamento_e_Loyalty_para_Consumo_Digital/851</t>
  </si>
  <si>
    <t>Conceitos chave de Marketing de Relacionamento, Loyalty e Consumo Digital. Análise de tendências e orientações sobre desenvolvimento de programas voltado para o consumo mediado por dispositivos digitais. Voltada para todos que trabalham com social media com foco em CRM, fidelidade e incentivos.</t>
  </si>
  <si>
    <t>Doutorando em Educação, Arte e História da Cultura pela universidade Mackenzie, mestre em Cibercomunicação pela Umesp, bacharel em publicidade pela FAAP. Atua como coordenador de curso, professores de Marketing e propaganda e como consultor em projetos na área de Marketing e Relacionamento e Loyalt</t>
  </si>
  <si>
    <t>cosumo digital</t>
  </si>
  <si>
    <t>loylaty</t>
  </si>
  <si>
    <t>marketing de relacionamento</t>
  </si>
  <si>
    <t>Lideres com Credibilidade - Crie uma cultura de Comunicação e Colaboração para seus líderes.</t>
  </si>
  <si>
    <t>Fábio Di Renzo</t>
  </si>
  <si>
    <t>http://socialmedia.8020mkt.com.br/palestra/Lideres_com_Credibilidade_Crie_uma_cultura_de_Comunicacao_e_Colaboracao_para_seus_lideres/668</t>
  </si>
  <si>
    <t>Num cenário onde ganhamos uma pluralidade de interlocutores. Nossas referências se multiplicaram. E no meio desta enxurrada de informações, o ativo mais importante das pessoas e das organizações ainda deve ser a sua CREDIBILIDADE. Neste caso, o líder que atua diretamente com suas equipes, que atua corretamente nas relações de comunicação e está aberto as diversas opiniões ganha espaço e respeito</t>
  </si>
  <si>
    <t>Atualmente lidera a Novembro 4 - Comunicação Corporativa e Endomarketing.Fábio, atua há 25 anos na área de Comunicação Interna, Endormarketing e Eventos. Trabalhou em grandes empresas como: Ford Motor Company, PSA Peugeot Citroën, Açúcar Guarani, TAM Linhas Aérea</t>
  </si>
  <si>
    <t>credibilidade</t>
  </si>
  <si>
    <t>Unblocking Insight: como desbloquear a mente e liberar a criatividade</t>
  </si>
  <si>
    <t>Fábio Fernandes</t>
  </si>
  <si>
    <t>http://socialmedia.8020mkt.com.br/palestra/Unblocking_Insight_como_desbloquear_a_mente_e_liberar_a_criatividade/594</t>
  </si>
  <si>
    <t>É possível evitar a Síndrome da Folha em Branco? Como trabalhar a mente a seu favor para estarmos sempre atentos e criativos? Nesta palestra, o escritor e tradutor Fábio Fernandes vai ensinar:. A diferença entre insight x inspiração. O que é Plena Atenção. Técnicas para desbloquear a criatividadeIndicado para jornalistas, publicitários, youtubers, escritores, criativos de modo geral.</t>
  </si>
  <si>
    <t>Fábio Fernandes é escritor e tradutor. Autor de Os Dias da Peste e No Tempo das Telas. Traduziu clássicos da literatura como Laranja Mecânica e Neuromancer. Estudou na Clarion West Writers Workshop, uma das mais conceituadas oficinas literárias do mundo, tendo entre seus professores Neil Gaiman.</t>
  </si>
  <si>
    <t>criatividade</t>
  </si>
  <si>
    <t>writers block</t>
  </si>
  <si>
    <t>Liderança Criativa através do Design</t>
  </si>
  <si>
    <t>Menta (Marcelo Pimenta)</t>
  </si>
  <si>
    <t>http://socialmedia.8020mkt.com.br/palestra/Lideranca_Criativa_atraves_do_Design/546</t>
  </si>
  <si>
    <t>Para fazer acontecer um projeto, uma campanha, uma iniciativa é preciso um novo estilo de liderar. O chefe que necessita do crachá e do cargo para conseguir o que quer, está em decadência. É preciso desenvolver um novo estilo que incentive a criatividade de todos para gerar inovação. E a cultura do design, baseado na empatia, na colaboração, e na prototipação, pode indicar esse caminho.</t>
  </si>
  <si>
    <t>Menta é jornalista, empreendedor, professor da ESPM. Um dos pioneiros da Internet no Brasil, com 20 anos de experiência em projetos digitais. Recentemente criou o projeto Mentalidades, onde cria conteúdos sobre inovação e empreendedorismo através de blog, podcast e canal no Youtube</t>
  </si>
  <si>
    <t>O Diploma morreu ... Viva o Portfolio</t>
  </si>
  <si>
    <t>Mathieu Le Roux</t>
  </si>
  <si>
    <t>http://socialmedia.8020mkt.com.br/palestra/O_Diploma_morreu_Viva_o_Portfolio/775</t>
  </si>
  <si>
    <t>A revolução digital esta obrigando a repensar totalmente nosso sistema educativo. Aquela mentalidade normativa do selo de qualidade do diploma esta perdendo relevância se comparado com a explosão criativa dos estudantes e profissionais preocupando em expressar criatividade e originalidade com portfolio. O que era comum na publicidade ou no mundo dos coders esta se tornando o novo padrão!</t>
  </si>
  <si>
    <t>Mathieu trabalha com startups ha 15 anos, tendo participado do lançamento da Amazon.fr. Depois de 6 anos de experiência como VC em Paris, ele voltou para o Brasil a fim de lançar a Deezer na America Latina. Agora ele esta lançando o Le Wagon, o 1° bootcamp de coding (9 semanas) a chegar na região</t>
  </si>
  <si>
    <t>Creative Media or Die</t>
  </si>
  <si>
    <t>Filipe Crespo</t>
  </si>
  <si>
    <t>http://socialmedia.8020mkt.com.br/palestra/Creative_Media_or_Die/570</t>
  </si>
  <si>
    <t>Mais do que nunca, a criatividade se torna condição especial para todo e qualquer profissional moderno. Isso se faz ainda mais relevante quando o profissional é da área de marketing e em especial, de Publicidade. Em 60min, Filipe crespo pretende levar aos presentes, como estimular a criatividade na mídia  em prol de seus clientes.</t>
  </si>
  <si>
    <t>Publicitário formado e mestrando pela FECAP. Gerente de Mídia com passagens por W/McCann, Ogilvy, JWT, Y&amp;R., África e Lowe. Professor universitário titular das disciplinas de Mídia e Planejamento de Mídia da FECAP. Professor do Plugschool (Plugcitários). Fundador do creativosbr ( antigo blogdocrespo</t>
  </si>
  <si>
    <t>10 Dicas Práticas para Você Nunca Transformar uma Propaganda LGBT em um Gerenciamento de Crise Online</t>
  </si>
  <si>
    <t>Maira Reis</t>
  </si>
  <si>
    <t>http://socialmedia.8020mkt.com.br/palestra/10_Dicas_Praticas_para_Voce_Nunca_Transformar_uma_Propaganda_LGBT_em_um_Gerenciamento_de_Crise_Online/568</t>
  </si>
  <si>
    <t>Hoje, as campanhas LGBTs de marcas ganham destaques nas redes sociais. Porém muitas ainda pecam em vários pontos básicos que, não só destroem as suas campanhas como um todo, deixam um gerenciamento de crise profundo para que as empresas trabalhem por um bom tempo para limpar as suas imagens.Então mostrarei como você pode, não só atentar para isso, como implantar um check-list fácil preventivo.</t>
  </si>
  <si>
    <t>Jornalista e Publisher do Reversa Magazine, revista eletrônica de cultura, comportamento e turismo LGBT. Foi curadora de curtas LGBTs do Festival Mix Brasil 2016, teve uma palestra sua como recompensa no crowdfunding para a Casa 1 2016 e produz diversos conteúdos online LGBTs para marcas</t>
  </si>
  <si>
    <t>Então me ajuda a gerenciar essa barra que é essa crise. Dig dig dig iê.</t>
  </si>
  <si>
    <t>http://socialmedia.8020mkt.com.br/palestra/Entao_me_ajuda_a_gerenciar_essa_barra_que_e_essa_crise_Dig_dig_dig_ie/675</t>
  </si>
  <si>
    <t>Não há como negar: as crises fazem parte da vida. O que resta é enfrentar os monstros em forma de maus resultados e fantasiados de polêmica que podem surgir de uma ação, mesmo que ela tenha nascido de belas intenções e feita com amor. Precisamos lidar com as crises. Como? Com uma dose de humildade e uma estratégia melhor ainda. É hora de trazer o divã para o SMWSP e falar sobre o que deu errado!</t>
  </si>
  <si>
    <t>Relações Públicas pela Faculdade Cásper Líbero, pós-graduanda do DIGICORP ECA-USP, com extensão em Branding (FGV), gerenciamento de marketing (ESPM) e pocket de planejamento de comunicação (Miami AdSchool). Atualmente construindo relacionamentos e traçando estratégias digitais na MariaSãoPaulo.</t>
  </si>
  <si>
    <t>imagem pública</t>
  </si>
  <si>
    <t>Gestão de crise ao extremo! Como lidar com tragédias nas redes sociais?</t>
  </si>
  <si>
    <t>Leo Morato</t>
  </si>
  <si>
    <t>http://socialmedia.8020mkt.com.br/palestra/Gestao_de_crise_ao_extremo_Como_lidar_com_tragedias_nas_redes_sociais/654</t>
  </si>
  <si>
    <t>Acidentes aéreos, atentados e mortes de famosos sempre geram comoção tanto da população quanto de marcas que querem se mostrar solidárias, "entrar na conversa" e muitas vezes pecam pela falta de bom senso. Eu e Thiago Nabuco (@thiagosabota) vamos falar sobre o acidente da Chapecoense nas redes sociais do SporTV e o impacto da morte de Eduardo Campos em perfis políticos.</t>
  </si>
  <si>
    <t>Jornalista de formação, redator e social media por coincidências da vida. Fiz campanhas políticas para vereadores e governadores e trabalhei com marcas como Santander, Fototica, Lukscolor, SKY, além do SporTV, durante acontecimentos como a Rio 2016 e a tragédia da Chapecoense</t>
  </si>
  <si>
    <t>Caiu na Rede. E agora? Gestão e Gerenciamento de Crise nas Redes Sociais</t>
  </si>
  <si>
    <t>Patricia B. Teixeira</t>
  </si>
  <si>
    <t>http://socialmedia.8020mkt.com.br/palestra/Caiu_na_Rede_E_agora_Gestao_e_Gerenciamento_de_Crise_nas_Redes_Sociais/565</t>
  </si>
  <si>
    <t>Estamos na era das crises e elas se tornam mais evidentes quando temos as redes sociais. Voltado para gestores, a palestra visa falar de processos de: como mapear riscos. como se prevenir. como se preparar caso a crise aconteça. quando a crise acontecer, o que fazer? como reconstruir a reputação da marca. Crise é uma ameaça ou oportunidade e depende de como a empresa está preparada.</t>
  </si>
  <si>
    <t>- jornalista, psicanalista e diretora de Trixe Comunicação Estratégica-Autora do Livro Caiu na Rede. E agora? Gestão e Gerenciamento de Crise nas Redes Sociais- Colunista da CBN Ribeirão- Mestre em Comunicação e Tecnologia pela Cásper Libero- Professora d</t>
  </si>
  <si>
    <t>Poder público, um gerenciamento constante de crise em redes sociais</t>
  </si>
  <si>
    <t>Ednelson Prado</t>
  </si>
  <si>
    <t>http://socialmedia.8020mkt.com.br/palestra/Poder_publico_um_gerenciamento_constante_de_crise_em_redes_sociais/612</t>
  </si>
  <si>
    <t>Os cidadãos, cada vez mais conscientes dos seus direitos, se utilizam das redes sociais para reivindicar e reclamar. Com isso, o poder público, nas diversas esferas, enfrenta constantes crises de imagem e relacionamento nas redes sociais.  Em que momento agir, como responder, são alguns pontos que precisam de atenção, por parte de assessores de imprensa, secretários de comunicação e analistas.</t>
  </si>
  <si>
    <t>Ex-Secretário de Com. da prefeitura de Lorena. professor de Marketing Digital, da Unifatea. diretor da Vincere Comunicação , atuando em marketing político digital. responsável pelas ações digitais da pref. de Ubatuba, além de ter como clientes prefeitos de Taubaté e Pinda</t>
  </si>
  <si>
    <t>Gerenciamento de crises de imagem. A comunicação como ferramenta para minimizar danos</t>
  </si>
  <si>
    <t>Marcia Scherer</t>
  </si>
  <si>
    <t>http://socialmedia.8020mkt.com.br/palestra/Gerenciamento_de_crises_de_imagem_A_comunicacao_como_ferramenta_para_minimizar_danos/674</t>
  </si>
  <si>
    <t>Palestra com duas profissionais com grande expertise em gerenciamento de crise, onde serão oferecidos subsídios aos participantes para ajudar seus clientes a minimizarem os danos e superarem as crises de imagem, especialmente nestes tempos de mídias sociais, para clientes privados, públicos,  instituições e agentes políticos. Tópicos abordados: definição. passos. redes sociais. evitando a crise</t>
  </si>
  <si>
    <t>Especialista em marketing e planejamento, marketing político e gerenciamento de crises. Mais de 20 anos de experiência no mercado publicitário sul-mato-grossense, atendendo clientes de varejo, instituições, governo, prefeituras e campanhas políticas.</t>
  </si>
  <si>
    <t>Gestão de crise: como os haters podem gerar audiência</t>
  </si>
  <si>
    <t>Victor Brasil</t>
  </si>
  <si>
    <t>http://socialmedia.8020mkt.com.br/palestra/Gestao_de_crise_como_os_haters_podem_gerar_audiencia/580</t>
  </si>
  <si>
    <t>A contribuição das redes sociais nos procedimentos de gerenciamento de crise é o principal fator analisado nesta palestra. Busca-se explicar como as empresas se utilizam dos “haters” nas redes sociais para alcançar uma maior audiência e alcance nas redes sociais. A palestra será estruturada, com exemplos reais, sob os conceitos de de imagem, crise, credibilidade e gestão de crises.</t>
  </si>
  <si>
    <t>Jornalista, pós-graduado em Assessoria de Comunicação e Marketing e em Gestão de Projetos. Experiência em assessoria de comunicação, onde atua para promover a disseminação das informações com foco na objetividade dos dados e no fortalecimento da imagem institucional</t>
  </si>
  <si>
    <t>SOCIAL TRETA – Toda crise pode ser evitada</t>
  </si>
  <si>
    <t>Cauê Madeira</t>
  </si>
  <si>
    <t>http://socialmedia.8020mkt.com.br/palestra/SOCIAL_TRETA_Toda_crise_pode_ser_evitada/847</t>
  </si>
  <si>
    <t>Você já parou para pensar que muitas das crises que surgem nas redes sociais poderiam simplesmente ser evitadas? Converse com o time de especialistas em reputação digital da Máquina Cohn &amp; Wolfe e saiba como evitar a próxima #SocialTreta.</t>
  </si>
  <si>
    <t>Líder do Digital Innovation Group para a Cohn &amp; Wolfe no Brasil (com escritórios em São Paulo, Rio de Janeiro, Belo Horizonte e Brasília), tem 14 anos de experiência nas indústrias criativa e digital. Liderou estratégias para clientes como Airbnb, Microsoft, Ambev, Castrol, Suvinil e Carrefour</t>
  </si>
  <si>
    <t>sociedade</t>
  </si>
  <si>
    <t>Análise Cognitiva e Inteligência Artificial no relacionamento em redes sociais no momento de crise</t>
  </si>
  <si>
    <t>Alexandre Marquesi</t>
  </si>
  <si>
    <t>http://socialmedia.8020mkt.com.br/palestra/Analise_Cognitiva_e_Inteligencia_Artificial_no_relacionamento_em_redes_sociais_no_momento_de_crise/793</t>
  </si>
  <si>
    <t>Nesta palestra buscamos demonstrar as mais novas técnicas de utilização das tecnologias.Esta palestra busca apresentar os principais caminhos e possíveis resultados no relacionamento em redes sociais com a utilização de inteligência artificial</t>
  </si>
  <si>
    <t>Doutor em Comunicação com o Mercado com foco em comportamento digital em redes sociais, pela Universidade Metodista de São Bernardo do Campo Metodista, Mestre em Comunicação e Semiótica pela PUC - Pontifícia Universidade Católica, Pós graduado em Estratégia de Internet e CRM pela ESPM - Escola Supe</t>
  </si>
  <si>
    <t>Gestão de Crises na era digital</t>
  </si>
  <si>
    <t>Andrea Dorea</t>
  </si>
  <si>
    <t>http://socialmedia.8020mkt.com.br/palestra/Gestao_de_Crises_na_era_digital/884</t>
  </si>
  <si>
    <t>Na era digital não cabe achismo e nem amadorismo. A prevenção, o treinamento, o monitoramento e a atualização constantes são essenciais na gestão de crises. Tópicos: plano de contingência de comunicação, análise da crise, procedimentos necessários, como minimizar os prejuízos. Público-alvo: estudantes e profissionais de comunicação, MKT  e administração.  empresários. gestores. e interessados.</t>
  </si>
  <si>
    <t>Formada em Comunicação Social – Publicidade e Propaganda pela FAAP, com MBA executivo em Marketing pela ESPM, Premiada 03 vezes pela ABERJE por seus projetos em comunicação empresarial. Experiência de 11 anos em gestão de crises nos setores de gás, energia e cosméticos. Representante Blogando no NE</t>
  </si>
  <si>
    <t>gestão de crises</t>
  </si>
  <si>
    <t>monitoramento</t>
  </si>
  <si>
    <t>Financiando o Sonho Pop</t>
  </si>
  <si>
    <t>Eva Andrade</t>
  </si>
  <si>
    <t>http://socialmedia.8020mkt.com.br/palestra/Financiando_o_Sonho_Pop/547</t>
  </si>
  <si>
    <t>A cultura pop ocupou em massa as ferramentas de financiamento coletivo no Brasil, que vêm permitindo que empresas focadas na cultura pop surjam e que projetos se tornem realidade. Mas como não deixar o sonho afundar? Como gerar o tão sonhado engajamento? Como partir do sonho para a realidade financiada e nas mãos dos consumidores? Estudaremos, juntos, alguns casos bem-sucedidos e outros nem tanto.</t>
  </si>
  <si>
    <t>Editora-Chefe da Aster. Escritora, tradutora e revisora, especializada em cultura pop, com mais de 10 anos de experiência. Tradutora dos jogos Numenera, Hora de Aventura e outros. Autora no livro RPG Caracterização. Colaboradora da revista Dragão Brasil. Bacharelanda em Letras pela USP</t>
  </si>
  <si>
    <t>crowdfunding</t>
  </si>
  <si>
    <t>cultura pop</t>
  </si>
  <si>
    <t>A culpa disso tudo é mesmo da internet?</t>
  </si>
  <si>
    <t>João Augusto Limeira</t>
  </si>
  <si>
    <t>http://socialmedia.8020mkt.com.br/palestra/A_culpa_disso_tudo_e_mesmo_da_internet/575</t>
  </si>
  <si>
    <t>A palestra tem o objetivo de provocar a reflexão sobre o ódio. Sim, ele mesmo. Em tempos de notícias falsas, discursos preconceituosos e tiros de razão a um clique, a gente precisa refletir sobre onde realmente está o problema. Na internet ou na gente?</t>
  </si>
  <si>
    <t>Planner de Mídia Digital da Criola Propaganda e Pesquisador em Cibercultura. Graduado pela UFRN em Comunicação Social, trabalha com mídia digital há 8 anos. Atualmente é Professor de Mídia Online e promove debate na interface Internet, Cultura e Democracia.</t>
  </si>
  <si>
    <t>culpa</t>
  </si>
  <si>
    <t>preconceitos</t>
  </si>
  <si>
    <t>Análise de redes sociais do Festival de Parintins 2017</t>
  </si>
  <si>
    <t>Ana Célia Costa</t>
  </si>
  <si>
    <t>http://socialmedia.8020mkt.com.br/palestra/Analise_de_redes_sociais_do_Festival_de_Parintins_2017/865</t>
  </si>
  <si>
    <t>Nova análise sobre o público, percepções e feedbacks comentados nas redes sociais sobre o Festival de Parintins 2017. É nova porque a primeira análise foi feita por mim em 2012. Agora, quero ressaltar mudanças e opiniões do público brasileiro e estrangeiro sobre o maior festival folclórico do Brasil.</t>
  </si>
  <si>
    <t>Autora do Livro “Redes Sociais – Estratégias de Monitoramento”.  Trabalha na área de redes sociais desde 2009 (Brasília, SP e Vitória)</t>
  </si>
  <si>
    <t>cultura</t>
  </si>
  <si>
    <t>Blogs de musica e cultura no mundo digital pós MTV</t>
  </si>
  <si>
    <t>Luis Otavio Carvalho Lopes</t>
  </si>
  <si>
    <t>http://socialmedia.8020mkt.com.br/palestra/Blogs_de_musica_e_cultura_no_mundo_digital_pos_MTV/875</t>
  </si>
  <si>
    <t>A busca de informação e conteúdo sobre musica e a cultura se fragmentou com as mídias sociais e o mundo digital pós MTV Brasil. Vamos montar um painel com blogueiros e influenciadores dos canais Crush em HiFi, Debbie Hell, Não Toco Raul, Vi Shows, Mais Brasil, Hits Perdidos e Cansei do Mainstream, para discutir troca de audiência, conteúdo e monetização, além de experiências de coletivos e redes.</t>
  </si>
  <si>
    <t>Empreendedor e nativo digital, fundador da eComm Web Services, amante da musica e das artes e pensador livre. Blogueiro especializado em Rock e Pop Rock curador e editor do Blog Vi Shows, Educador Social na ONG Casa do Zezinho e Coordenador do Coletivo Yoga no Minhocão</t>
  </si>
  <si>
    <t>4a revolução industrial e as ameaças cibernéticas</t>
  </si>
  <si>
    <t>Luís Fernando Vieira Quevedo</t>
  </si>
  <si>
    <t>http://socialmedia.8020mkt.com.br/palestra/4a_revolucao_industrial_e_as_ameacas_ciberneticas/597</t>
  </si>
  <si>
    <t>Nós estamos num mundo em constante evolução. Tecnologias de mobilidade, internet das coisas,  blockchain, robótica e computação cognitiva, vem transformando a sociedade e a forma de se fazer negócios, mas também trazem novas ameaças cibernéticas. Você está preparado para lidar com elas ?</t>
  </si>
  <si>
    <t>Especialista em design, estratégia e segurança de datacenter, com projetos de referência em eventos nacionais e internacionais. Membro do corpo de jurados do DatacenterDynamics AWARDS, considerado o Oscar da indústria de datacenter</t>
  </si>
  <si>
    <t>datacenter</t>
  </si>
  <si>
    <t>Quem é você atrás da tela: Dados e métodos de mídias sociais para pesquisa social</t>
  </si>
  <si>
    <t>Débora Zanini</t>
  </si>
  <si>
    <t>http://socialmedia.8020mkt.com.br/palestra/Quem_e_voce_atras_da_tela_Dados_e_metodos_de_midias_sociais_para_pesquisa_social/698</t>
  </si>
  <si>
    <t>Compreender o indivíduo não é uma tarefa fácil quando estamos frente a frente a ele. Ao mesmo tempo que a expansão das mídias sociais e da participação individual em rede facilitou o processo de pesquisa social, novos cuidados e rigores metodológicos são necessários para compreender o indivíduo e a sociedade e é deles que vamos falar.</t>
  </si>
  <si>
    <t>Socióloga e mestranda pela Unicamp, trabalha na área de Pesquisa Digital desde 2011. Desenvolveu e adaptou técnicas das tradicionais formas de pesquisa das ciências sociais para dentro do universo digital. Foi supervisora da área de monitoramento da Ogilvy e atualmente é Gerente de Pesquisa do IBPA</t>
  </si>
  <si>
    <t>metodologia</t>
  </si>
  <si>
    <t>Dados, internet e o futuro da comunicação das marcas.</t>
  </si>
  <si>
    <t>http://socialmedia.8020mkt.com.br/palestra/Dados_internet_e_o_futuro_da_comunicacao_das_marcas/753</t>
  </si>
  <si>
    <t>O mundo vem passando por micro revoluções digitais constantemente e marcas e comunicadores vêm tendo que lidar com essas mudanças com uma frequência cada vez maior. Profissionais de marketing e comunicação precisam, cada vez mais, aprender a se reinventar na comunicação focando em documentar conteúdos bons e relevantes em detrimento de criações fora da curva em longos espaços de tempo.</t>
  </si>
  <si>
    <t>Cloud: Uma Revolução na Arte de Fazer Negócios</t>
  </si>
  <si>
    <t>http://socialmedia.8020mkt.com.br/palestra/Cloud_Uma_Revolucao_na_Arte_de_Fazer_Negocios/596</t>
  </si>
  <si>
    <t>Tecnologias de mobilidade, IoT e Computação Cognitiva, vem transformando a sociedade e a forma de se fazer negócios. As soluções de computação em nuvem, permitem que empresas como a sua, ganhem agilidade para acompanhar esta evolução, incrementando sua produtividade e capacidade de oferecer novos produtos e serviços, de forma rápida e eficaz. Desperte seu potencial inovador na geração de  novos</t>
  </si>
  <si>
    <t>Especialista em design, segurança e gestão de Datacenter, com projetos de referência em eventos nacionais e internacionais. Membro do corpo de jurados do DatacenterDynamics AWARDS, considerado o Oscar da indústria de Datacenter.</t>
  </si>
  <si>
    <t>Decisões e Redes Sociais: descubra o ponto cego que certamente vai te impedir de viver a sua paixão</t>
  </si>
  <si>
    <t>Valeria Nakamura</t>
  </si>
  <si>
    <t>http://socialmedia.8020mkt.com.br/palestra/Decisoes_e_Redes_Sociais_descubra_o_ponto_cego_que_certamente_vai_te_impedir_de_viver_a_sua_paixao/896</t>
  </si>
  <si>
    <t>Quantas pessoas você conhece que estão realmente vivendo os seus sonhos? Descubra como as redes sociais estão influenciando a sua tomada de decisão de uma forma que possivelmente você não está percebendo. Aprenda como tomar o controle e se proteger contra esse grande risco que, se você não estiver atento, certamente vai te impedir de viver a sua paixão.</t>
  </si>
  <si>
    <t>Especialista em Tomada de Decisão e Empreendedorismo. Diretora de Projetos e Conteúdos da TriadPS de treinamentos presenciais e plataformas online. Foi Gerente Executiva de Operações no Instituto Ethos e atuou em grandes empresas na área de RH (Suzano Papel e Ambev)</t>
  </si>
  <si>
    <t>decision makers</t>
  </si>
  <si>
    <t>sonhos</t>
  </si>
  <si>
    <t>tomada de decisão</t>
  </si>
  <si>
    <t>A Inteligência artificial irá mudar o jogo. Você está preparado(a)?</t>
  </si>
  <si>
    <t>Filipe Forattini</t>
  </si>
  <si>
    <t>http://socialmedia.8020mkt.com.br/palestra/A_Inteligencia_artificial_ira_mudar_o_jogo_Voce_esta_preparado_a/844</t>
  </si>
  <si>
    <t>A revolução causada pela I.A no mundo será profunda e rápida. Ela trabalha com data sets complexos, fazendo cálculos até então impossíveis e trazendo imputs, ações e resultados em tempo real, com profundidade e acurácia inéditos. Temas: o que é deep learning e Inteligência artificial / como impacta o mundo do social media / como aproveitar essa revolução / propósito / futuro.</t>
  </si>
  <si>
    <t>Apaixonado pela interação humana com a tecnologia e como isso pode impactar o nosso futuro. Psicólogo, com especialização em Digital Mkt pela NYU, passei os ultimos 15 anos trabalhando em grandes empresas e hoje consigo unir duas coisas que amo: Comunicação e Tecnologia, com propósito e troca.</t>
  </si>
  <si>
    <t>deep learning</t>
  </si>
  <si>
    <t>kunumi</t>
  </si>
  <si>
    <t>UX não é Frescura</t>
  </si>
  <si>
    <t>Daniel Furtado</t>
  </si>
  <si>
    <t>http://socialmedia.8020mkt.com.br/palestra/UX_nao_e_Frescura/720</t>
  </si>
  <si>
    <t>Hoje em dia o termo UX (User Experience) é muito difundido e falado. As empresas querem criar produtos mais fáceis de usar porém acabam optando por uma abordagem de 'coloque um pouco de UX ai no final que está bom'.Nessa palestra explico as origens e embasamentos para que uma abordagem de Design Centrado no Usuário possam auxiliar empresas e usuários a terem seus objetivos realizados.</t>
  </si>
  <si>
    <t>Tenho 22 anos de experiência com design (trabalhando e dando aula do assunto) e acredito que produtos e serviços poderiam ser bem melhores do que são. Além de possuir em estúdio de Design de Interação também mantenho um canal de Youtube sobre UX - www.youtube.com/uxnow</t>
  </si>
  <si>
    <t>experiência do usuários</t>
  </si>
  <si>
    <t>ux</t>
  </si>
  <si>
    <t>Social Media como ferramenta de Design de Serviços</t>
  </si>
  <si>
    <t>Diogo Carvalho</t>
  </si>
  <si>
    <t>http://socialmedia.8020mkt.com.br/palestra/Social_Media_como_ferramenta_de_Design_de_Servicos/677</t>
  </si>
  <si>
    <t>A Social Media além do Like - Como usar as redes sociais para gerar insights e criar novos produtos, novas experiências de consumo e estratégias promocionais.</t>
  </si>
  <si>
    <t>Com mais de 10 anos de experiência, estudou estratégia digital na Hyper Island em Estocolmo, é sócio do Contra.cc, empresa de design, comunicação e tecnologia. Entres os principais cases está um conta-gotas para deficientes visuais, que apresentou no TEDx</t>
  </si>
  <si>
    <t>serviços</t>
  </si>
  <si>
    <t>Play-Driven Design - A metodologia inteligente para engajamento de personas e produção espontânea de conteúdo.</t>
  </si>
  <si>
    <t>Angelo Públio</t>
  </si>
  <si>
    <t>http://socialmedia.8020mkt.com.br/palestra/Play_Driven_Design_A_metodologia_inteligente_para_engajamento_de_personas_e_producao_espontanea_de_conteudo/818</t>
  </si>
  <si>
    <t>Inbound Marketing é a melhor maneira de atrair visitantes para seu website e diminuir os investimentos em links patrocinados. Mas aos poucos, você, que não queria depender de mídia paga, pode acabar dependendo de investimento em produção de conteúdo. Com Play-Driven Design é possível atrair a atenção do usuário para um website de conteúdo, envolvendo-o e levando-o à criação espontânea de conteúdo.</t>
  </si>
  <si>
    <t>Angelo Públio é Professor Mestre em Design com MBA em Business Intelligence e autor da metodologia Play-Driven Design. Compartilha o que é preciso para você engajar o seu público e estimular a produção espontânea de conteúdo.</t>
  </si>
  <si>
    <t>inbound</t>
  </si>
  <si>
    <t>Design Thinking e Marketing Digital: Como conhecer suas personas faz toda a diferença para sua presença digital</t>
  </si>
  <si>
    <t>Tatiana Coelho</t>
  </si>
  <si>
    <t>http://socialmedia.8020mkt.com.br/palestra/Design_Thinking_e_Marketing_Digital_Como_conhecer_suas_personas_faz_toda_a_diferenca_para_sua_presenca_digital/919</t>
  </si>
  <si>
    <t>Com o Design Thinking uma abordagem centrada no usuário você poderá identificar lacunas e oportunidades em como você se comunica com suas personas e assim melhorar seu direcionamento e vendas</t>
  </si>
  <si>
    <t>Business por essência, Designer de Serviços por escolha, Associate Brazil &amp; Consultant da Design Thinkers Group, Fundadora da Improve Assessoria, CEO Hack 'n Rock, Conselheira de Startup, Coach pela SBC, Mestre em Sustentabilidade pela FEARP-USP e Gestora de Projetos pela POLI-USP, Alumni da AIESEC</t>
  </si>
  <si>
    <t>design thinking</t>
  </si>
  <si>
    <t>personas</t>
  </si>
  <si>
    <t>Mídias socias livres e federadas como alternativas às mídias privadas</t>
  </si>
  <si>
    <t>Paulo Henrique de Lima Santana</t>
  </si>
  <si>
    <t>http://socialmedia.8020mkt.com.br/palestra/Midias_socias_livres_e_federadas_como_alternativas_as_midias_privadas/569</t>
  </si>
  <si>
    <t>As mídias sociais livres e federadas desenvolvidas por comunidades de software livre ao redor do mundo são alternativas às mídias privadas. Em tempos de falta de privacidade em redes onde você é o produto e todos são espionados, vou mostrar o Diaspora, o Hubzilla, o GNU Social e o Pump.io, que são softwares que você pode instalar no seu servidor, usar livremente e se conectar a outras redes.</t>
  </si>
  <si>
    <t>Administrador de sistemas GNU/Linux, sou entusiasta de Software Livre e por isso palestro em eventos da área como Latinoware e FISL, contribuo na organização de eventos como FLISOL, Software Freedom Day e MiniDebConf em Curitiba, e FISL em Porto Alegre. Curador de Software Livre da Campus Party</t>
  </si>
  <si>
    <t>diaspora</t>
  </si>
  <si>
    <t>gnusocial</t>
  </si>
  <si>
    <t>software livre</t>
  </si>
  <si>
    <t>Como jornalistas podem atuar (e empreender!) no Marketing Digital</t>
  </si>
  <si>
    <t>Almir Rizzatto</t>
  </si>
  <si>
    <t>http://socialmedia.8020mkt.com.br/palestra/Como_jornalistas_podem_atuar_e_empreender_no_Marketing_Digital/755</t>
  </si>
  <si>
    <t>Na era do Marketing Digital, o jornalista talvez seja o profissional mais beneficiado com este novo universo. Só falta ele mesmo despertar para isso. O objetivo da palestra é mostrar aos jornalistas as diversas possibilidades de atuação, inclusive para empreender.</t>
  </si>
  <si>
    <t>Almir Rizzatto é jornalista, fundador da agência RZT Comunicação, especialista em Marketing Digital e instrutor do curso "Marketing Digital para jornalistas". Com seu treinamento, já capacitou dezenas de profissionais para esta nova era da comunicação</t>
  </si>
  <si>
    <t>Pequena Empresa Digital: como competir no mercado dos negócios digitais</t>
  </si>
  <si>
    <t>Robson Netto</t>
  </si>
  <si>
    <t>http://socialmedia.8020mkt.com.br/palestra/Pequena_Empresa_Digital_como_competir_no_mercado_dos_negocios_digitais/762</t>
  </si>
  <si>
    <t>Como empresários podem alavancar as vendas de pequenas empresas utilizando estratégias para sobreviver no mercado e competir com os novos negócios digitais que surgem todos os dias?Conteúdos abordados:- Marketing Digital e o Novo Consumidor- Presença Digital de Pequenas Empresas- Estratégias de Marketing de Localização- Medindo o Sucesso da Pequena Empresa na Web</t>
  </si>
  <si>
    <t>Empreendedor e Consultor Especialista em Marketing Digital. Professor do curso de Publicidade nas Faculdades Ponta Grossa. Diretor do Blog Feicebuque e do Comunica Campos Gerais. Graduado em Administração, Publicidade e MBA em Marketing Digital.</t>
  </si>
  <si>
    <t>pequenas empresas</t>
  </si>
  <si>
    <t>#StoryFuckingTelling</t>
  </si>
  <si>
    <t>Luiz Telles</t>
  </si>
  <si>
    <t>http://socialmedia.8020mkt.com.br/palestra/StoryFuckingTelling/850</t>
  </si>
  <si>
    <t>A narrativa continua presente em todas as coisas que fazemos. Sempre foi e continua sendo parte da natureza humana. Mas cansa um pouco ouvir tanto o termo. Porém, esta em todos os lugares pois é importante. E por que há marcas que não conseguem fazer isso direito. A tecnologia (imersiva, virtual, aumentada) nos obriga a repensar a linguagem, e percebemos que não temos mais o controle da história.</t>
  </si>
  <si>
    <t>Trabalha com plataformas digitais desde 1996. Foi AlmapBBDO e Wunderman. Como cliente, American Express, Sky e diretor de marketing / criação do Submarino. Formado em Artes Plásticas e Mestre em Poéticas Visuais pela ECA USP, mantém produção artística e faz parte do grupo de artistas Atelie Fidalga</t>
  </si>
  <si>
    <t>narrativas</t>
  </si>
  <si>
    <t>Redes Sociais e Educação Financeira: Como levamos os jovens para o mundo dos investimentos!</t>
  </si>
  <si>
    <t>Anderson Paiva</t>
  </si>
  <si>
    <t>http://socialmedia.8020mkt.com.br/palestra/Redes_Sociais_e_Educacao_Financeira_Como_levamos_os_jovens_para_o_mundo_dos_investimentos/811</t>
  </si>
  <si>
    <t>A corretora Easynvest tornou seus serviços 100% digitais e transformou o mercado de investimentos com uma estratégia de Marketing totalmente voltada para o online. Usando uma linguagem jovem, revolucionou a forma de falar sobre investimentos ao levar educação financeira às redes sociais, tornando-se uma das maiores corretoras do país, com uma base de 60% de clientes com até 35 anos.</t>
  </si>
  <si>
    <t>Anderson Paiva possui onze anos de experiência no mercado financeiro e é um dos responsáveis pelo planejamento estratégico de Marketing da corretora Easynvest. Sua formação é em Engenharia Mecânica pelo Instituto de Matemática Pura e Aplicada e, também, no Instituto Militar de Engenharia</t>
  </si>
  <si>
    <t>finanças</t>
  </si>
  <si>
    <t>7 passos simples para você fortalecer a presença digital de instituições educacionais e sem fins lucrativos</t>
  </si>
  <si>
    <t>Barbara Coelho</t>
  </si>
  <si>
    <t>http://socialmedia.8020mkt.com.br/palestra/7_passos_simples_para_voce_fortalecer_a_presenca_digital_de_instituicoes_educacionais_e_sem_fins_lucrativos/824</t>
  </si>
  <si>
    <t>Entenda porque planejar e gerenciar a presença digital das instituições educacionais se tornou imprescindível hoje. Essa palestra elaborada para o SMW 2017 tem como meta ajudar você implementar 7 passos fáceis de marketing digital na educação. E o que “Você ganha”: estratégias que mostram com o que, por onde, como e quando começar a presença digital de profissionais e organizações educacionais.</t>
  </si>
  <si>
    <t>Em estudos de PÓS-DOC sobre Marketing Digital Educacional, Doutora em Educação e Professora na área de Educação e Ciência da Informação na UFS, UFBA e outros parceiros. Coordena o Laboratório de Tecnologias Informacionais e Inclusão Digital (LTI). Palestrante e autora do livro Tecnologia e Mediação</t>
  </si>
  <si>
    <t>Quando um cliente te procura na internet, ele te encontra?</t>
  </si>
  <si>
    <t>Salomão Faustino</t>
  </si>
  <si>
    <t>http://socialmedia.8020mkt.com.br/palestra/Quando_um_cliente_te_procura_na_internet_ele_te_encontra/848</t>
  </si>
  <si>
    <t>Entender como a internet tem mudado o comportamento do consumidor nos últimos anos é essencial para se manter no jogo do empreendedorismo e alcançar melhores resultados nos negócios. O Marketing Digital sem dúvida é um dos conhecimentos mais essenciais para atingir esses objetivos no mundo online ou offline. A tríade "Presença Digital, Tráfego Qualificado e Conversão" não podem faltar!</t>
  </si>
  <si>
    <t>Desempregado em 2004, comecei a empreender do absoluto zero, sem um real no bolso e nenhuma experiência. A única coisa que eu tinha era uma percepção: “Um dia todos os negócios precisarão estar na internet”. Desde então, tenho ajudado negócios a gerarem mais vendas usando a internet .</t>
  </si>
  <si>
    <t>Depois do apito: como ficam as mídias digitais e os esportes após a Copa e Jogos?</t>
  </si>
  <si>
    <t>Rafael Sena</t>
  </si>
  <si>
    <t>http://socialmedia.8020mkt.com.br/palestra/Depois_do_apito_como_ficam_as_midias_digitais_e_os_esportes_apos_a_Copa_e_Jogos/806</t>
  </si>
  <si>
    <t>Depois da Copa do Mundo e Jogos Olímpicos, o Brasil enfrenta um cenário de fuga de audiência global e não poderia ser diferente com o esporte. Rafael Sena, coordenador de mídias sociais dos Jogos Olímpicos Rio 2016, e Tiago Cordeiro (Santander Libertadores, Flamengo e Rio 2016) debatem quais os desafios para os profissionais do meio e como evoluir.</t>
  </si>
  <si>
    <t>Formado em MKT e pós-graduação em comunicação digital pela ECA/USP, trabalhou com PR 2.0 para empresas como Ambev e Toyota, planejamento digital para Unimed Rio e BNDES e coordenador de mídias sociais pelos Jogos Rio 2016, responsável pelo planejamento, treinamento e execução de mais de 18 canais</t>
  </si>
  <si>
    <t>esportes</t>
  </si>
  <si>
    <t>Marketing Digital na Saúde: Estratégias para fazer sucesso nesse nicho</t>
  </si>
  <si>
    <t>Douglas Gomides</t>
  </si>
  <si>
    <t>http://socialmedia.8020mkt.com.br/palestra/Marketing_Digital_na_Saude_Estrategias_para_fazer_sucesso_nesse_nicho/748</t>
  </si>
  <si>
    <t>Atualmente o Marketing Digital é essencial para a divulgação dos serviços nas mais diversas áreas. O setor da saúde tem utilizado bastante de ferramentas digitais em sua divulgação. A palestra visa mostrar cases, estratégias e conversar sobre as peculiaridades dessa área.</t>
  </si>
  <si>
    <t>Especialista em Marketing Digital e fundador da empresa Marketing Digital na Saúde. Com experiência internacional, ele tem uma especialização na Sureskills (Irlanda) e cursa uma outra em Digital Marketing na Universidade de Illinois (EUA). Além disso, Douglas é mestrando da Fundação Osvaldo Cruz, e</t>
  </si>
  <si>
    <t>Escritórios de advocacia - uma fronteira ainda inexplorada</t>
  </si>
  <si>
    <t>Henrique Arake</t>
  </si>
  <si>
    <t>http://socialmedia.8020mkt.com.br/palestra/Escritorios_de_advocacia_uma_fronteira_ainda_inexplorada/808</t>
  </si>
  <si>
    <t>Escritórios de advocacia são a "última" fronteira do marketing. Cerca de um milhão de advogados com inscrição ativa no país. A OAB impede o marketing estilo "Better Call Saul", a saída são as mídias sociais, sobre as quais somos analfabetos funcionais.</t>
  </si>
  <si>
    <t>Sócio de Machado Gobbo Advogados. Especializado em fraudes corporativas, falência e recuperação judicial. Professor e pesquisador universitário. Blogueiro há 10 anos traduzindo o juridiquês para português</t>
  </si>
  <si>
    <t>Cuidados jurídicos para o social media</t>
  </si>
  <si>
    <t>Igor Reichow</t>
  </si>
  <si>
    <t>http://socialmedia.8020mkt.com.br/palestra/Cuidados_juridicos_para_o_social_media/592</t>
  </si>
  <si>
    <t>ÉTICA NO SOCIAL MEDIA EXISTE?CÓDIGO DE ÉTICA DO CONAREXISTEM LEIS APLICÁVEIS NO SOCIAL MEDIA?PUBLICIDADE VELADA E POSTS PAGOS?O QUE SÃO OS DIREITOS DE IMAGEM NO SOCIAL MEDIA?O QUE SÃO OS DIREITOS AUTORAIS NO SOCIAL MEDIA?APRESENTAÇÃO DE CASES DE FRACASSO DO BRASIL.</t>
  </si>
  <si>
    <t>CEO do escritório de advocacia especializado em direitos publicitários, digital e do entretenimento BRR, com mais de uma década de experiência, professor convidado do curso de pós graduação do NIMD - FAAP, pós graduado em direito da tecnologia pela ESA OAB/SP, pós graduado em processo pela UCPEL</t>
  </si>
  <si>
    <t>Marketing e Jurídico: Aliados.</t>
  </si>
  <si>
    <t>Ellen Rocha</t>
  </si>
  <si>
    <t>http://socialmedia.8020mkt.com.br/palestra/Marketing_e_Juridico_Aliados/723</t>
  </si>
  <si>
    <t>O intuito desta palestra é ensinar o marketing á trabalhar com as questões jurídicas que hoje envolvem nossa sociedade. É mostrar que mesmo online ou offline temos regras, deveres e posições, mas que podemos ainda ser criativos, dinâmicos e andar aliados á todos os setores da empresa.</t>
  </si>
  <si>
    <t>Técnica gráfica, bacharel em desenho industrial, pós-graduada em marketing. Consultora de comunicação, marketing e designer para diversas áreas e empresas. Professora, tutora e mediadora de cursos online e offline. Conhecimentos em softwares gráficos, Office, redes sociais e Google</t>
  </si>
  <si>
    <t>Disrupção e Pensamento Mágico</t>
  </si>
  <si>
    <t>rené de paula jr.</t>
  </si>
  <si>
    <t>http://socialmedia.8020mkt.com.br/palestra/Disrupcao_e_Pensamento_Magico/514</t>
  </si>
  <si>
    <t>Se só a inovação disruptiva nos salvará, por que é que nós queremos ser salvos?  E do que queremos ser salvos?  E se essa ânsia de salvação for justamente o que atrapalha a inovação de verdade?</t>
  </si>
  <si>
    <t>sou um profissional interativo com 21 anos de experiência no mercado digital e hoje trabalho como consultor certificado na Exo Works (http://exo.works) e Fastrack Institute (http://fastrackinstitute.org)</t>
  </si>
  <si>
    <t>Como usar as mídias sociais para ensinar DIVERSIDADE (sexual, cultural e social) na sala de aula?</t>
  </si>
  <si>
    <t>Maria Clara Paes</t>
  </si>
  <si>
    <t>http://socialmedia.8020mkt.com.br/palestra/Como_usar_as_midias_sociais_para_ensinar_DIVERSIDADE_sexual_cultural_e_social_na_sala_de_aula/721</t>
  </si>
  <si>
    <t>Já pensou em fomentar, na educação, discussões acerca das questões de diversidade utilizando referências das mídias sociais e serviços de streaming?Conduzo uma provocação pautada na necessidade e aplicabilidade de existir, no sistema de ensino, uma abordagem didática, empática e dinâmica sobre o tema.</t>
  </si>
  <si>
    <t>Bacharel em Psicologia pela Universidade Anhembi Morumbi.Graduanda em Letras pela Universidade Federal de São Paulo.Heavy user de internet e curadora nata, produzo e curo conteúdo para um portal educacional chamado Sala, além de produzir e editar conteúdo didático para editoras conceituadas.</t>
  </si>
  <si>
    <t>diversidade</t>
  </si>
  <si>
    <t>sala de aula</t>
  </si>
  <si>
    <t>Comunicação para pequena empresa</t>
  </si>
  <si>
    <t>Paulo José Carneiro Pires</t>
  </si>
  <si>
    <t>http://socialmedia.8020mkt.com.br/palestra/Comunicacao_para_pequena_empresa/541</t>
  </si>
  <si>
    <t>Como uma pequena empresa ,comunicar com redes sociais,jornais,etc?</t>
  </si>
  <si>
    <t>jornalista,escritor,blogueiro,diretor do site dica de teatr</t>
  </si>
  <si>
    <t>divulgação</t>
  </si>
  <si>
    <t>Por que os gigantes do varejo digital estão migrando para os marketplaces</t>
  </si>
  <si>
    <t>André Ferracini</t>
  </si>
  <si>
    <t>http://socialmedia.8020mkt.com.br/palestra/Por_que_os_gigantes_do_varejo_digital_estao_migrando_para_os_marketplaces/692</t>
  </si>
  <si>
    <t>Vamos compreender porque os gigantes do e-commerce nacional como B2W, Via Varejo, Walmart entre outros, aderiram com força total ao sistema de marketplaces. Quais os pontos fortes e quais as dificuldades que pequenos empreendedores encontrarão ao comercializar seus produtos em lojas de grande visibilidade como Submarino, Extra.com, Walmart, MercadoLivre e outros.</t>
  </si>
  <si>
    <t>Mais de 15 anos de experiência no mercado de internet e tecnologia. Atualmente ocupo a posição de Chief Marketing Officer em uma empresa que desenvolve uma plataforma de e-commerce voltada a oferecer ferramentas que viabilizam integrações de alto volume com marketplaces</t>
  </si>
  <si>
    <t>ecommerce</t>
  </si>
  <si>
    <t>marketplaces</t>
  </si>
  <si>
    <t>Como o Pinterest traz a experiência de descoberta do mundo offline para o digital</t>
  </si>
  <si>
    <t>Ricardo Sangion</t>
  </si>
  <si>
    <t>http://socialmedia.8020mkt.com.br/palestra/Como_o_Pinterest_traz_a_experiencia_de_descoberta_do_mundo_offline_para_o_digital/860</t>
  </si>
  <si>
    <t>Palestra sobre a visão/missão do Pinterest e como a plataforma funciona na pratica, falando como pode ajudar influenciadores, publishers, marcas e varejo a alavancar seus negocios e distribuir seus conteudos.</t>
  </si>
  <si>
    <t>Responsável pelo Pinterest na América Latina. Com 20 anos de experiência no mercado digital, foi Gerente de Expansão do Facebook e executivo da Microsoft, ambos para América Latina, e passou mais de 10 anos trabalhando com desenvolvimento de produtos na indústria mobile na Vivo, Claro, F.biz e EA</t>
  </si>
  <si>
    <t>pinterest</t>
  </si>
  <si>
    <t>Storytelling de Influência: histórias que inspiram pessoas por meio dos negócios</t>
  </si>
  <si>
    <t>Delza Carvalho</t>
  </si>
  <si>
    <t>http://socialmedia.8020mkt.com.br/palestra/Storytelling_de_Influencia_historias_que_inspiram_pessoas_por_meio_dos_negocios/923</t>
  </si>
  <si>
    <t>Uma marca poderosa é aquela que cria vínculo emocional com o seu público. Através de elementos sensoriais que enriquecem o discurso, uma história é capaz de mobilizar a audiência, produzir analogia e gerar identidade. Essa palestra tem como objetivo despertar nas pessoas (empreendedores, comunicadores, palestrantes, coachs, etc) a importância de valorizar sua  história através do seu negócio.</t>
  </si>
  <si>
    <t>Jornalista e RP, graduada pela PUC/MG.Considera sua melhor escola os aprendizados que a vida lhe proporciona.De Storyteller a Storymaker, transformou suas histórias de vida em negócios. Atua em projetos que valorizam as conexões como catalizador de ações entre pessoas que empreendem pela essência</t>
  </si>
  <si>
    <t>economiacriativa</t>
  </si>
  <si>
    <t>http://socialmedia.8020mkt.com.br/palestra/Storytelling_de_Influencia_historias_que_inspiram_pessoas_por_meio_dos_negocios/924</t>
  </si>
  <si>
    <t>Desenvolva competências do seu time através do gamification</t>
  </si>
  <si>
    <t>Fabiano Nagamatsu</t>
  </si>
  <si>
    <t>http://socialmedia.8020mkt.com.br/palestra/Desenvolva_competencias_do_seu_time_atraves_do_gamification/749</t>
  </si>
  <si>
    <t>1) Atuação dos serious games e dos simuladores empresariais no treinamento corporativo e educacional. 2) Dinâmica dos treinamentos lúdicos. 3) Criação e simulação de cenários motivacionais. 4) Aprendizagem vivencial como foco na análise de comportamento. 5) Desenvolvimento de conhecimentos, habilidades e atitudes gerenciais. 6) Cases e estudos sobre treinamentos vivenciais.</t>
  </si>
  <si>
    <t>Mestre em Administração (Conhecimento e Inovação), Especialista em Marketing e Recursos Humanos, Graduado em Administração, Técnico em Programação Comercial e web design. É Consultor  do SEBRAE, Professor nos MBA's da FIA-USP, Pesquisador de Jogos, Gestor do Inovativa Brasil Startup</t>
  </si>
  <si>
    <t>games</t>
  </si>
  <si>
    <t>Você é o que você transmite.</t>
  </si>
  <si>
    <t>Marco Santana</t>
  </si>
  <si>
    <t>http://socialmedia.8020mkt.com.br/palestra/Voce_e_o_que_voce_transmite/625</t>
  </si>
  <si>
    <t>No mundo atual, se você é empreendedor ou colaborador, sua comunicação e energia são ferramentas fundamentais para o sucesso. Ser uma pessoa positiva e com inteligencia emocional, é algo que influencia diretamente em sua alto performance, liderança, networking, entre outros. Abordo todos esses temas com a ótica positiva de quem sempre acredita que as coisas podem dar certo se você acreditar.</t>
  </si>
  <si>
    <t>29 anos, empreendedor, pós graduado em marketing e gestão comercial, atualmente, cursando Mba de Gestao de negócios na USP/ESALQ. Analista no Instituto Embelleze Franchising por 5 anos, fundador da Magnética Corp. Palestrante com foco em temas comportamentais que influenciam sua vida profissional</t>
  </si>
  <si>
    <t>performance</t>
  </si>
  <si>
    <t>positividade</t>
  </si>
  <si>
    <t>O YouTube como vitrine para negócios múltiplos -- e do bem</t>
  </si>
  <si>
    <t>Francine Lima</t>
  </si>
  <si>
    <t>http://socialmedia.8020mkt.com.br/palestra/O_YouTube_como_vitrine_para_negocios_multiplos_e_do_bem/607</t>
  </si>
  <si>
    <t>Apresentação do case do canal Do campo à mesa, que com uma única pessoa na equipe se posicionou como uma referência nacional em conteúdo sobre escolhas alimentares inteligentes, voltado à saúde pública, e diversificou negócios para atender consumidores, educadores, instituições educacionais, instituições públicas, marcas de alimentos e outros setores.</t>
  </si>
  <si>
    <t>Jornalista formada na USP há 20 anos, com mestrado em nutrição em saúde pública também pela USP. Em 2013 lançou o canal Do campo à mesa no You Tube, hoje com mais 6 milhões de visualizações totais, e já influenciou milhares de pessoas sobre o valor da informação verdadeira sobre os alimentos.</t>
  </si>
  <si>
    <t>Como ter sucesso em um mundo analfabeto</t>
  </si>
  <si>
    <t>Lucia Winther</t>
  </si>
  <si>
    <t>http://socialmedia.8020mkt.com.br/palestra/Como_ter_sucesso_em_um_mundo_analfabeto/587</t>
  </si>
  <si>
    <t>É só fazer uma pesquisa na Internet com o assunto "queda da qualidade da educação" para encontrar as assustadoras estatísticas revelando que um grande número de jovens brasileiros não entendem o que leem e nem conseguem fazer contas. Como esta triste realidade afeta a maneira como as empresas fazem propaganda, obtêm colaboradores e realizam negócios? Será que há alguma solução?</t>
  </si>
  <si>
    <t>Palestrante, empreendedora, escritora, tradutora e intérprete Inglês e Espanhol, especialista na metodologia de estudo Aprendendo a Aprender que ensina como estudar com total compreensão. Diretora da Editora Ponte do Brasil e representante das obras do filósofo americano L. Ron Hubbard</t>
  </si>
  <si>
    <t>Call Center - qual sua verdadeira identidade</t>
  </si>
  <si>
    <t>Luciana Martins</t>
  </si>
  <si>
    <t>http://socialmedia.8020mkt.com.br/palestra/Call_Center_qual_sua_verdadeira_identidade/754</t>
  </si>
  <si>
    <t>A evolução do Call Center pensando em pessoas.  linha de produção ou relacionamento? . treinando Call Center - tapando os buracos da educação fundamental.</t>
  </si>
  <si>
    <t>Escritora,  treinadora comportamental,  empresária e desenvolvedora da empresa de Treinamento Luciana Martins Treinamentos.  Especialista em Call Center e estratégias comerciais para canais presenciais e remotos. lucianamartinstd.com.b</t>
  </si>
  <si>
    <t>Vamos Hackear a Educação? Aplicativos, Smartphone e Redes Sociais na Educação Moderna!</t>
  </si>
  <si>
    <t>Renatho Siqueira</t>
  </si>
  <si>
    <t>http://socialmedia.8020mkt.com.br/palestra/Vamos_Hackear_a_Educacao_Aplicativos_Smartphone_e_Redes_Sociais_na_Educacao_Moderna/773</t>
  </si>
  <si>
    <t>Oficina prática onde irei demonstrar aos presentes como criar uma metodologia de trabalho que permita usar a "Sala de Aula Invertida" em seus ambientes acadêmicos e de trabalho. Irei mostrar como usar o Telegram, o Facebook Groups, o Evernote e o WordPress.com para criar aulas que dêem aos alunos um maior significado de pertenciamento, protagonismo e que os ajudem a turbinar sua educação!</t>
  </si>
  <si>
    <t>Mestrando em Novas Tecnologias Digitais na Educação, Especialista em Marketing e Comunicação Digital, mais de 20 anos de experiência em educação. 18 anos de Experiência em Tecnologia da Informação e Comunicação. Especialista em criar aulas incríveis! (Podem perguntar para meus alunos</t>
  </si>
  <si>
    <t>Vai ter Trabalho no Futuro?</t>
  </si>
  <si>
    <t>Beia Carvalho</t>
  </si>
  <si>
    <t>http://socialmedia.8020mkt.com.br/palestra/Vai_ter_Trabalho_no_Futuro/706</t>
  </si>
  <si>
    <t>O futuro do trabalho - como todas as previsões de um mundo que parou de andar para  dar saltos quânticos - é, ao mesmo tempo, fascinante e terrível. Assistimos às mudanças exponenciais dissolvendo o tradicional mercado de trabalho, e novas plataformas prometendo empregar a todos. Só que não. Os desafios são globais. No Brasil, eles são paradoxalmente ancestrais e futurísticos, arcaicos e digitais.</t>
  </si>
  <si>
    <t>Futurista, 1ª figura feminina a falar sobre Inovação e futuro no mercado. Fundadora da 5 Years From Now®. Keynote Speaker do Forum RH, em maio, Lisboa, que terá 58 oradores. Prefaciou o livro "Inovação: Diálogos sobre a Prática", mês passado. Publicitária com 4 leões/Cannes, Prêmio Excelência Mulhe</t>
  </si>
  <si>
    <t>Muito além das videoaulas: como melhorar a relação dos alunos com os estudos</t>
  </si>
  <si>
    <t>Tais Bento</t>
  </si>
  <si>
    <t>http://socialmedia.8020mkt.com.br/palestra/Muito_alem_das_videoaulas_como_melhorar_a_relacao_dos_alunos_com_os_estudos/553</t>
  </si>
  <si>
    <t>Elas são mãe e filha, educadoras e sócias! Para todos que acreditam que o aprendizado na vida não tem fim, essa palestra vai muito além das videoaulas e você vai ver como elas estão aproveitando a popularidade do vídeo nas redes sociais para melhorar a relação dos jovens com os estudos! Aliar experiência na educação, estudos da neurociência cognitiva, redes sociais e muito bom humor é com elas!</t>
  </si>
  <si>
    <t>Autora do livro "Socorro, meu filho não estuda!" (lançado em 2015), fundadora do site do portal Estadão (www.meufilhonaoestuda.com.br), colunista da revista Pais&amp;Filhos. e do site Catraca Livre. Fundadora do SNAP SOSTENHOPROVAGrad, Pedagogia (USP), Pós Marketing (FAAP) Univ. Minnesota e de S. Dieg</t>
  </si>
  <si>
    <t>A importância da capacitação da mulher empreendedora.</t>
  </si>
  <si>
    <t>Patricia Alves</t>
  </si>
  <si>
    <t>http://socialmedia.8020mkt.com.br/palestra/A_importancia_da_capacitacao_da_mulher_empreendedora/649</t>
  </si>
  <si>
    <t>Público-alvo: Mulheres EmpreendedorasFundada em 2016, somos a 1ª Escola de Empreendedorismo Feminino do Brasil com cursos e workshops  exclusivos para mulheres. Nossas Facilitadoras também são mulheres. Nosso lema: #MulherCapacitandoMulher.Queremos promover o desenvolvimento de competências técnicas, comportamentais e estratégicas da mulher empreendedora, visando capacitação profissional.</t>
  </si>
  <si>
    <t>Idealizadora do Grupo de Mulheres Empreendedoras Empreendedorismo de Salto, atualmente com mais de 31.000 mulheres no grupo fechado do Facebook. CEO do Núcleo de Capacitação da Mulher Empreendedora. Idealizadora do Dia do Empreendedorismo Feminino nas cidades de Santo André, Diadema e Mauá</t>
  </si>
  <si>
    <t>Aprendizagem puxada e emergente</t>
  </si>
  <si>
    <t>Yóris Linhares</t>
  </si>
  <si>
    <t>http://socialmedia.8020mkt.com.br/palestra/Aprendizagem_puxada_e_emergente/648</t>
  </si>
  <si>
    <t>As mídias socias tem um papel potencializador em como as pessoas aprendem por elas mesmas, integradas ao trabalho. A palestra mostrará que, entretanto, as mídias sociais precisam estar associadas a princípios e um fluxo que suportem uma aprendizagem com menos desperdícios na busca, compartilhamento e criação de conhecimento e que orientam esforços para alcançar melhores resultados.</t>
  </si>
  <si>
    <t>Facilitador de aprendizagem. Estou ajudando pessoas, equipes e empresas a melhorarem como aprendem para entregarem melhores resultados. Foi os olhos, ouvidos e voz do Management 3.0 para o Brasil. Mestre em Administração e Bacharel em Ciência da Computação</t>
  </si>
  <si>
    <t>A narrativa transmídia na educação: desafios e perspectivas.</t>
  </si>
  <si>
    <t>Yan Navarro</t>
  </si>
  <si>
    <t>http://socialmedia.8020mkt.com.br/palestra/A_narrativa_transmidia_na_educacao_desafios_e_perspectivas/758</t>
  </si>
  <si>
    <t>A narrativa transmídia é utilizada nas produções audiovisuais para contar histórias, engajar e criar formas de aproximação entre o público e o universo abordado. Inserir a narrativa transmídia no ensino desperta o interesse dos alunos para desenvolver uma produção colaborativa, tornando-os protagonistas do processo de ensino. Público-alvo: Educadores, gestores e criadores de conteúdos.</t>
  </si>
  <si>
    <t>Doutor em Didácticas Específicas pela Universidad de Valencia, Espanha, Doutor em Geografia pela UERJ, coordenador do Núcleo de Estudos e Pesquisas Audiovisuais em Geografia e Diretor Pedagógico do Colégio Pedro II é premiado nacional e internacionalmente por seus trabalhos de pesquisa</t>
  </si>
  <si>
    <t>transmídia</t>
  </si>
  <si>
    <t>O que um estagiário tem a dizer?</t>
  </si>
  <si>
    <t>Pedro Júdice</t>
  </si>
  <si>
    <t>http://socialmedia.8020mkt.com.br/palestra/O_que_um_estagiario_tem_a_dizer/679</t>
  </si>
  <si>
    <t>Por que não um estagiário de Social Media dizer o que é o mercado para os estudantes? Vamos conversar sobre pontos cruciais que me ajudaram a conhecer e entender a área. Saber as principais métricas, ferramentas e cursos que são essenciais para quem quer ser um Social Media.</t>
  </si>
  <si>
    <t>Experiência de aproximadamente 2 anos como Social Media, gerindo campanhas digitais de empresas como Fundação Abrinq, Nutella, Ferrero Rocher, Pioneer, Lillo e Forno de Minas. Nas áreas de criação de arte, conteúdo e analises.</t>
  </si>
  <si>
    <t>estagiário</t>
  </si>
  <si>
    <t>A força das mídias sociais em instituições de ensino.</t>
  </si>
  <si>
    <t>Sandro Neto Ribeiro</t>
  </si>
  <si>
    <t>http://socialmedia.8020mkt.com.br/palestra/A_forca_das_midias_sociais_em_instituicoes_de_ensino/630</t>
  </si>
  <si>
    <t>Panorama de utilização das mídias sociais por instituições de ensino, desafios e avanços no engajamento de alunos e prospects, como desenvolver conteúdos e ações que mantêm fãs engajados.</t>
  </si>
  <si>
    <t>Formado em Ciências da Computação, pós-graduado em mídias interativas, com 20 anos de experiência em gestão de tecnologias web e redes sociais.</t>
  </si>
  <si>
    <t>Gerando empatia em ambientes de Educação À Distância (EAD)</t>
  </si>
  <si>
    <t>http://socialmedia.8020mkt.com.br/palestra/Gerando_empatia_em_ambientes_de_Educacao_A_Distancia_EAD/838</t>
  </si>
  <si>
    <t>Ambientes de EAD sem dúvida contribuíram para a democratização do ensino. contudo, apesar das conhecidas vantagens, as relações humanas construídas na dinâmica entre professor e aluno em sala de aula podem ser prejudicadas pela limitação na interação pessoal (meta-aula).Esta palestra visa discutir o uso de técnicas de storytelling para gerar empatia na realização de cursos à distância.</t>
  </si>
  <si>
    <t>JC Rodrigues é Mestrando em Comportamento do Consumidor (ESPM). tem 20 anos de experiência no mercado digital / interativo, 7 dos quais como como Diretor da Disney Interactive. Também é professor de temas ligados à Marketing e Negócios Digitais na ESPM e na PUC-SP</t>
  </si>
  <si>
    <t>empatia</t>
  </si>
  <si>
    <t>ensino à distância</t>
  </si>
  <si>
    <t>Femvertising e Fempowerment: o empoderamento feminino através da publicidade</t>
  </si>
  <si>
    <t>Flávia Dias</t>
  </si>
  <si>
    <t>http://socialmedia.8020mkt.com.br/palestra/Femvertising_e_Fempowerment_o_empoderamento_feminino_atraves_da_publicidade/922</t>
  </si>
  <si>
    <t>A partir da discussão de gênero e da forte interação dos movimentos feministas com as marcas, seria possível fazer publicidade voltada para mulheres de um jeito diferente? Vamos analisar campanhas que buscam não apenas quebrar os clichês, mas também garante representatividade às mulheres.</t>
  </si>
  <si>
    <t>Jornalista, especialista em marketing digital e mestra em comunicação e cultura pela ECO/UFRJ. Desenvolve pesquisas sobre cultura de rua, interação nas redes e representação feminina. Atua profissionalmente nas áreas de planejamento estratégico, branding e gestão de conteúdo digital</t>
  </si>
  <si>
    <t>publicidade digital</t>
  </si>
  <si>
    <t>Gestão sem Gerentes</t>
  </si>
  <si>
    <t>Matheus Haddad</t>
  </si>
  <si>
    <t>http://socialmedia.8020mkt.com.br/palestra/Gestao_sem_Gerentes/645</t>
  </si>
  <si>
    <t>O modelo de gestão tradicional busca disciplina e eficiência no trabalho, tratando pessoas como recursos sob o comando e controle de gestores. Novos modelos de gestão, compatíveis com a economia criativa e baseados em autonomia, colaboração e trabalho em equipe, buscam aprendizado e inovação. Essa quebra de paradigma na gestão questiona hierarquias formais, colocando em xeque a posição do gerente.</t>
  </si>
  <si>
    <t>Consultor, empreendedor e palestrante nas áreas de empreendedorismo, gestão empresarial e engenharia de software. Co-fundador da Webgoal, do Granatum e do Instituto Haddad. MBA em Gestão Empresarial (FGV), Mestre em Engenharia Elétrica (FEI) e Bacharel em Ciência da Computação (UNIFENAS)</t>
  </si>
  <si>
    <t>O poder das escolhas</t>
  </si>
  <si>
    <t>Alcir Tonoli</t>
  </si>
  <si>
    <t>http://socialmedia.8020mkt.com.br/palestra/O_poder_das_escolhas/817</t>
  </si>
  <si>
    <t>O que são escolhas?escolhemos a todo momento, inclusive sem perceber e somos reflexo dessas escolhas como nosso destino é construido por elas.Avaliar como fazemos nossas escolhas definem os resultados em todos os sentidos de nossas vidas e se refletem nos outros. Com mudar as escolas erradas e sabermos quais as nelhores para termos sucesso e prosperidade e sermos mais realizados e felizes?</t>
  </si>
  <si>
    <t>Administrador da Vetor  Consultoria, treinamentos empresariais, atua há mais de vinte anos na área comercial.Coach com experiência em consultoria, palestras e seminários, Planejamento Organizacional, Marketing e Vendas, Estratégias de Negociação, Avaliação e Desenvolvimento Gerencial, Avaliação po</t>
  </si>
  <si>
    <t>Social WOMEN - Conteúdo Feminino pra agora</t>
  </si>
  <si>
    <t>Mariana Cobra</t>
  </si>
  <si>
    <t>http://socialmedia.8020mkt.com.br/palestra/Social_WOMEN_Conteudo_Feminino_pra_agora/807</t>
  </si>
  <si>
    <t>Somos 52% da população, e, ao buscar a palavra "mulheres" no youtube as primeiras coisas que aparecem são: 1. Mulheres de Martinho da Vila. 2. Mulheres sendo pegas roubando. 3. Trollando interesseiras. Hoje, mais que nunca, precisamos de conteúdo que inspire, que promova igualdade para que nos possamos ver assim. Como mudar esse cenário? Muitas youtubers já fazem a diferença, só o começo.</t>
  </si>
  <si>
    <t>Diretora de cena e fotógrafa, Mariana é um talento como poucos. Criativa, engajada com questões sociais, seu trabalho foi se formando através de uma junção de habilidades, de assistente de direção à fotógrafa e pesquisadora de casting. Seus projetos pessoais tem a mulher como objeto de investigação</t>
  </si>
  <si>
    <t>#GoGirl: O Lugar da Mulher no Mercado Digital</t>
  </si>
  <si>
    <t>Bia Okubo</t>
  </si>
  <si>
    <t>http://socialmedia.8020mkt.com.br/palestra/GoGirl_O_Lugar_da_Mulher_no_Mercado_Digital/930</t>
  </si>
  <si>
    <t>A palestra "#GoGirl: O lugar da mulher no mercado digital" abordará os desafios de ser mulher no mercado, cases de trabalho realizados por mulheres e tópicos que visam incentivar o empoderamento feminino no mercado criativo. O objetivo principal é mostrar que na mesa do conteúdo, na fotografia, gerenciando verba ou em cima de um palco: o lugar da mulher no mercado digital é onde ela preferir.</t>
  </si>
  <si>
    <t>Bia Okubo é publicitária e trabalha com Marketing Digital - área da sua Pós-Graduação.Curiosa que é, trabalhou nos setores de conteúdo e de design. Hoje é Analista de Performance na Leme Digital, trabalhando com criação de campanhas, análise de dados e estratégias de inteligência digital</t>
  </si>
  <si>
    <t>empoderamento feminino</t>
  </si>
  <si>
    <t>Marketing Digital: dos gatilhos mentais à conversão acelerada</t>
  </si>
  <si>
    <t>Monica Lobenschuss</t>
  </si>
  <si>
    <t>http://socialmedia.8020mkt.com.br/palestra/Marketing_Digital_dos_gatilhos_mentais_a_conversao_acelerada/787</t>
  </si>
  <si>
    <t>A palestra é voltada a profissionais de comunicação e marketing e também a empreendedores e pessoas que queiram promover marcas e negócios na internet. Durante a apresentação, o participante poderá conhecer toda a jornada do consumidor nos meios digitais e como tornar a sua marca referência, acompanhar métricas estratégicas, usar os gatilhos mentais adequados e acelerar a conversão digital.</t>
  </si>
  <si>
    <t>Especializada em EMPREENDEDORISMO e MARKETING DIGITAL, Mônica Lobenschuss é colunista da EXAME.COM e palestrante. Começou a empreender do ZERO há mais de 15 anos, é sócia do CORE GROUP e fundadora da SOCIAL LOUNGE, primeira rede de franquias de mídias sociais do Brasil</t>
  </si>
  <si>
    <t>Como as mídias sociais me ajudaram a ser dona do meu negócio</t>
  </si>
  <si>
    <t>Danuta Ferreira</t>
  </si>
  <si>
    <t>http://socialmedia.8020mkt.com.br/palestra/Como_as_midias_sociais_me_ajudaram_a_ser_dona_do_meu_negocio/655</t>
  </si>
  <si>
    <t>Desde os 12 anos eu sonhava em ser jornalista. Quando me formei, me vi com um diploma e perdida. As redes sociais me ajudaram a entender o mundo do marketing digital na época que me tornei dona da minha primeira agência, mas eu não sabia o que era realmente ser dono do seu próprio negócio, até que em 2011 eu abri minha segunda agência. Desde então tudo mudou.</t>
  </si>
  <si>
    <t>Formou-se em jornalismo, trabalha no mercado de marketing digital desde 2008. Em 2011 fundou a Agência Wise. Desde 2014 ministra curos de marketing digital e já treinou mais de 300 alunos. Já deu palestras e workshops em instituições como UniCEUB, Iesb e UnB</t>
  </si>
  <si>
    <t>Inovação em Negócios e o modelo Canvas.</t>
  </si>
  <si>
    <t>Prof. Carlos Eduardo Silva</t>
  </si>
  <si>
    <t>http://socialmedia.8020mkt.com.br/palestra/Inovacao_em_Negocios_e_o_modelo_Canvas/894</t>
  </si>
  <si>
    <t>Se está difícil arrumar emprego, que tal empreender e gerar, emprego. o modelo Canvas te ajudar a pensar melhor a sua ideia de negócio.</t>
  </si>
  <si>
    <t>Professor, Consultor e Palestrante com mais de 15 ano s de experiência nas áreas de Marketing e Comunicação. Mestre em Educação, Arte e História da Cultura e Pai do João Pedro</t>
  </si>
  <si>
    <t>Dando a cara à tapa no Social Selling: como seu perfil pessoal pode melhorar as métricas da empresa</t>
  </si>
  <si>
    <t>Ana Flavia Lacchia</t>
  </si>
  <si>
    <t>http://socialmedia.8020mkt.com.br/palestra/Dando_a_cara_a_tapa_no_Social_Selling_como_seu_perfil_pessoal_pode_melhorar_as_metricas_da_empresa/526</t>
  </si>
  <si>
    <t>Em tempo de audiência de 3 segundos, a palavra de lei é IDENTIFICAÇÃO. E só é possível se identificar COM QUEM A GENTE CONHECE, mesmo que só virtualmente. Essa palestra vai dar dicas de como trabalhar seu perfil pessoal para fazer suas métricas crescerem. Não só as de mídias sociais, mas principalmente as de conversão. Tudo baseado em cases, não em achismo!</t>
  </si>
  <si>
    <t>Jornalista, comunicadora, empreendedora. Atuo há 13 anos em comunicação e há 7 em mídias sociais, tendo atendido mais de 100 marcas nessa trajetória. Em 2011 abri a Chez Social, focada em uma oferta completa de marketing digital. Em 2017 lanço a How Digital, com foco em educação e consultoria</t>
  </si>
  <si>
    <t>Gastronomia e quebrada</t>
  </si>
  <si>
    <t>Guilherme Petro</t>
  </si>
  <si>
    <t>http://socialmedia.8020mkt.com.br/palestra/Gastronomia_e_quebrada/857</t>
  </si>
  <si>
    <t>O Prato Firmeza é o primeiro guia gastronômico das quebradas de SP, feito por 10 jovens da Escola de Jornalismo da Énois, moradores de várias periferias de São Paulo. Em um cenário de jornalismo gastronômico focado no centro expandido da cidade, vamos debater sobre como o guia pode ir além do serviço e surgir como uma ferramenta de democratização da comida por meio do jornalismo jovem.</t>
  </si>
  <si>
    <t>Formado em Gastronomia pelo Mackenzie, foi cozinheiro, garçom e fez gestão até de cozinhas universitárias. É gastrólogo, sommelier, bartender, fotógrafo e técnico em informática. Formado em Jornalismo pela Escola de Jornalismo da Énois, é co-autor e coordenador do Prato Firmeza</t>
  </si>
  <si>
    <t>gastronomia</t>
  </si>
  <si>
    <t>Como Criar uma Startups</t>
  </si>
  <si>
    <t>http://socialmedia.8020mkt.com.br/palestra/Como_Criar_uma_Startups/598</t>
  </si>
  <si>
    <t>como criar uma startups, ecossistema de uma startups, tipos de negócios, mercado</t>
  </si>
  <si>
    <t>co-founder topstartups - diretor da cenese - instrutor de treinamentos - consultor de inteligência de negócio</t>
  </si>
  <si>
    <t>Transformação era digital, o futuro já chegou com novos modelos de negócios.</t>
  </si>
  <si>
    <t>http://socialmedia.8020mkt.com.br/palestra/Transformacao_era_digital_o_futuro_ja_chegou_com_novos_modelos_de_negocios/599</t>
  </si>
  <si>
    <t>novos modelos de negócios, tecnologia e inovação no mercado atual, globalização digital, aberto a todo publico, empreendedores, estudantes, profissionais liberais etc...</t>
  </si>
  <si>
    <t>diretor topstatups, diretor executivo cenese, instrutor de treinamentos supply chain e consultor de inteligencia de negócio</t>
  </si>
  <si>
    <t>Do B2B e B2C ao P2P - Como as mídias sociais podem transformar as conexões "People to People”?</t>
  </si>
  <si>
    <t>Marcelo Coffani</t>
  </si>
  <si>
    <t>http://socialmedia.8020mkt.com.br/palestra/Do_B2B_e_B2C_ao_P2P_Como_as_midias_sociais_podem_transformar_as_conexoes_People_to_People/918</t>
  </si>
  <si>
    <t>Negócios não tomam decisões. Pessoas, sim. A experiência do consumidor é o que diferencia, cada vez mais, a marca A da marca B - mais do que o preço ou, até mesmo, o produto. Qual o papel das mídias sociais nesse cenário P2P e quais estratégias digitais uma marca deve considerar para engajar seu público?</t>
  </si>
  <si>
    <t>Formado em Administração de Empresas e com passagens pelo Itaú, Syngenta e Saint-Gobain do Brasil, é empreendedor há 8 anos, Fundador e Diretor Executivo da Agência Greenz, Estrategista Digital no Grupo Flatbox e Co-fundador da empresa Supermedia</t>
  </si>
  <si>
    <t>p2p</t>
  </si>
  <si>
    <t>O Humor e a Cultura Pop Como Estratégia de Engajamento no Facebook</t>
  </si>
  <si>
    <t>André Mazini</t>
  </si>
  <si>
    <t>http://socialmedia.8020mkt.com.br/palestra/O_Humor_e_a_Cultura_Pop_Como_Estrategia_de_Engajamento_no_Facebook/663</t>
  </si>
  <si>
    <t>Ok, nem todas as organizações têm perfil para usar humor em suas publicações no FB. Mas muitas têm. E muitas outras podem ter, mas ficam receosas de arriscar e acabar gerando repercussão negativa. Nesta palestra apresentaremos algumas estratégias para aumentar o alcance orgânico e o engajamento em publicações no Facebook, por meio de elementos de humor e referências à cultura pop contemporânea.</t>
  </si>
  <si>
    <t>É jornalista, doutor em História, mestre em Comunicação e também em Estudios Latinoamericanos. Na Espanha, esteve entre os “Mejores Expedientes Academicos” de 2014/2016. Em 2016 foi finalista do maior prêmio de jornalismo voltado para educação no Brasil. Hoje é responsável pela Comunicação na UEMS</t>
  </si>
  <si>
    <t>orgânico</t>
  </si>
  <si>
    <t>“Digital Influencer”: o que é? É de comer?</t>
  </si>
  <si>
    <t>Daniel Bovolento</t>
  </si>
  <si>
    <t>http://socialmedia.8020mkt.com.br/palestra/Digital_Influencer_o_que_e_E_de_comer/823</t>
  </si>
  <si>
    <t>Todo mundo fala deles: influenciadores. Parece que toda ação requer a presença dessa galera, mas… quem são eles? O que eles fazem? Qual a importância deles em campanhas? Como trabalhar com eles? Como escolher o cara certo?Com uma visão dos dois lados (influenciador e planner), pretendo abordar algumas construções sobre influenciadores, seu uso no marketing, boas práticas e planejamento de açõe</t>
  </si>
  <si>
    <t>Publicitário carioca formado pela UFRJ e blogueiro, atua hoje na tríade de planejamento, conteúdo e marketing de influência. Já teve passagem pela Huge Brasil, Ampfy, iWM Agency e Urgh.Us, além de alguns trabalhos pontuais em consultoria para marcas e clientes.</t>
  </si>
  <si>
    <t>Construir narrativas é uma arte, mas também é para qualquer um</t>
  </si>
  <si>
    <t>http://socialmedia.8020mkt.com.br/palestra/Construir_narrativas_e_uma_arte_mas_tambem_e_para_qualquer_um/643</t>
  </si>
  <si>
    <t>Todo mundo tem uma história extraordinária para contar – basta saber como. Num mundo onde o conteúdo dita comportamentos sociais e tendências de consumo, isso é fundamental para qualquer um. O objetivo será apresentar algumas técnicas que respondem duas questões principais: como então fazer a audiência prestar atenção no seu conteúdo? E como construí-lo de forma a torna-lo interessante?</t>
  </si>
  <si>
    <t>É formado em jornalismo pela Fundação Cásper Libero e possui MBA em gestão estratégica e econômica pela Fundação Getúlio Vargas (FGV). Atuou em importantes meios de comunicação e tem mais de 15 anos de experiência em comunicação estratégica, construção de marca, posicionamento social e digital</t>
  </si>
  <si>
    <t>ROE além do ROI: a importância do planejamento para redes sociais em plataformas digitais</t>
  </si>
  <si>
    <t>Marcel Mendonça</t>
  </si>
  <si>
    <t>http://socialmedia.8020mkt.com.br/palestra/ROE_alem_do_ROI_a_importancia_do_planejamento_para_redes_sociais_em_plataformas_digitais/682</t>
  </si>
  <si>
    <t>Garantir o ROI (Return of Investment) no planejamento é necessário. Estratégias focadas em influenciadores e redes sociais trouxeram a necessidade da análise além do ROI para garantir engajamento e resultado. Assim surge o ROE: Return of Engagement. Ideal para profissionais de marketing, marcas, influenciadores e mídia, o ROE é necessário para estratégias de comunicação em plataformas digitais.</t>
  </si>
  <si>
    <t>Paulistano, adora tecnologia, marketing e viagens.Atua desde 2009 no marketing digital em projetos de entretenimento para empresas Telecom, OTT e Startups.Responsável pelo desenvolvimento do Versy, rede social focada no engajamento através de influenciadores, segmentada e focada nos Millennials</t>
  </si>
  <si>
    <t>roe</t>
  </si>
  <si>
    <t>Microinfluência: o poder de quem não é ainda uma celebridade</t>
  </si>
  <si>
    <t>Carol Fullen</t>
  </si>
  <si>
    <t>http://socialmedia.8020mkt.com.br/palestra/Microinfluencia_o_poder_de_quem_nao_e_ainda_uma_celebridade/826</t>
  </si>
  <si>
    <t>O jogo virou. Ser mega webcelebridade já não garante atenção das marcas nacionais e internacionais. Hoje o que as empresas buscam são influenciadores que tenham históricos com elas e alto poder de engajamento, que endossem suas causas e produtos, independente do número total de seguidores. Venha conversar sobre cases, tendências locais e globais e entender o que é necessário para se destacar.</t>
  </si>
  <si>
    <t>Curiosa, antenada, ligada no 220, com experiência de 17 anos em agências de comunicação, com clientes como Google, Facebook, Spotify, entre outros. Acabou de voltar do SXSW cheia de ideias e tendências para inovar a comunicação de pessoas e marcas</t>
  </si>
  <si>
    <t>Mas afinal, o que é engajamento?</t>
  </si>
  <si>
    <t>Jean  Soldatelli</t>
  </si>
  <si>
    <t>http://socialmedia.8020mkt.com.br/palestra/Mas_afinal_o_que_e_engajamento/699</t>
  </si>
  <si>
    <t>Você realmente acha que a soma de likes, comentários, compartilhamentos quer dizer que uma pessoa está engajada com uma marca? Qual o conceito de engajamento? O que é? Como se mensura? Do que se alimenta e como se reproduz? Nessa palestra vamos desmistificar o conceito de engajamento, trazendo teorias e técnicas para que você fortaleça as conexões com seu público.</t>
  </si>
  <si>
    <t>Formado em Comunicação Social pela ECA-USP, trabalhou por 7 anos com planejamento digital e de endomarketing, quando ganhou 12 Globes Awards. Desde 2013 trabalha engajando públicos para empresas como Facebook, McDonald's e Ambev como um dos sócios da Santo Caos, a primeira consultoria de engajament</t>
  </si>
  <si>
    <t>Gamificação – quando incluir no planejamento de comunicação</t>
  </si>
  <si>
    <t>Roberto Schmidt</t>
  </si>
  <si>
    <t>http://socialmedia.8020mkt.com.br/palestra/Gamificacao_quando_incluir_no_planejamento_de_comunicacao/855</t>
  </si>
  <si>
    <t>Gamificação tornou-se uma das novas competências de comunicação para aumentar o engajamento. Usando técnicas de jogos, o processo visa a melhor experiência do usuário que assim com em um game, busca vencer os desafios para passar de fase, mesclando sua habilidade com a dificuldade de cada etapa. Quando e como isso deve fazer parte do seu planejamento de comunicação?</t>
  </si>
  <si>
    <t>Na Globo há mais de 25 anos, atualmente é Diretor de Planejamento de Marketing e foi o responsável pela elaboração de projetos comerciais envolvendo temas como institucionais, culturais, cinema, promoções, esportes, merchandising, games, multiplataforma, internet e shows musicais.</t>
  </si>
  <si>
    <t>gamificacao</t>
  </si>
  <si>
    <t>Monitorar para engajar</t>
  </si>
  <si>
    <t>Caio Túlio Costa</t>
  </si>
  <si>
    <t>http://socialmedia.8020mkt.com.br/palestra/Monitorar_para_engajar/920</t>
  </si>
  <si>
    <t>Se você é um criador de conteúdo, seja social media, publicitário, jornalista ou produtor independente vai ficar impressionado com o quanto um monitoramento eficiente, acompanhado de ferramentas precisas, pode aumentar com consistência o engajamento do seu público, além de multiplicar sua audiência.</t>
  </si>
  <si>
    <t>Caio Tulio Costa é jornalista, professor de jornalismo digital e expert em mídias digitais. Doutor em Comunicação pela USP, foi pesquisador da Universidade Columbia (Nova York), fundador e diretor-geral do UOL, presidente do iG e cofundador do Torabit, sistema de monitoramento digital</t>
  </si>
  <si>
    <t>Você pode fazer o que eu não posso e eu posso fazer o que você não pode. Juntos, podemos fazer grandes coisas!</t>
  </si>
  <si>
    <t>Michelle Barros</t>
  </si>
  <si>
    <t>http://socialmedia.8020mkt.com.br/palestra/Voce_pode_fazer_o_que_eu_nao_posso_e_eu_posso_fazer_o_que_voce_nao_pode_Juntos_podemos_fazer_grandes_coisas/641</t>
  </si>
  <si>
    <t>Muitas vezes pensamos que apenas com uma equipe gigantesca conseguiremos realizar grandes coisas! O que quero mostrar nessa palestra é como realizar grandes feitos com equipes pequenas, observando, aprendendo e utilizando o potencial de cada um. Essa palestra é voltada para gestores, coordenadores de equipe e para aqueles que desejam montar o seu próprio negócio.</t>
  </si>
  <si>
    <t>Jornalista por formação, mas trabalha com marketing digital por ser uma grande paixão. Neste momento escrevendo um novo romance. Coordenadora de Conteúdo WEB e agora palestrante sobre tudo aquilo que são os temas que "assombram" as agências de comunicação.</t>
  </si>
  <si>
    <t>equipes pequenas</t>
  </si>
  <si>
    <t>Quer errar? Me pergunte como.</t>
  </si>
  <si>
    <t>Jean Perez</t>
  </si>
  <si>
    <t>http://socialmedia.8020mkt.com.br/palestra/Quer_errar_Me_pergunte_como/515</t>
  </si>
  <si>
    <t>Feliz aquele que consegue enxerga no erro do outro uma possibilidade de não trilhar pelo mesmo caminho!Se você é um desses felizardos seja bem-vindo, nesse bate papo vamos apresentar diversos erros nossos e discutiremos alguns "erros" dos outros também.Vem ser feliz!</t>
  </si>
  <si>
    <t>Do alto de seus 2,08m, é publicitário e relações públicas além de pós-graduado em marketing digital e negócios interativos. Jiu-jiteiro e fã de cachorros, mescla suas horas entre leitura de uma série de revistas e livros de filosofia e testes das novas redes sociais que surgem diariamente</t>
  </si>
  <si>
    <t>Olho no Digital Branding! Estratégias para clubes de futebol (re)conquistarem o torcedor</t>
  </si>
  <si>
    <t>Marcella Rodrigues</t>
  </si>
  <si>
    <t>http://socialmedia.8020mkt.com.br/palestra/Olho_no_Digital_Branding_Estrategias_para_clubes_de_futebol_re_conquistarem_o_torcedor/581</t>
  </si>
  <si>
    <t>O futebol é considerado o esporte mais popular no Brasil, porém, a maioria dos clubes têm negligenciado a gestão de suas marcas, principalmente na internet. É possível fazer diferente! Entenda como as estratégias digitais baseadas em conteúdo, relacionamento e emoção podem engajar o torcedor (cada vez mais inconstante) em tempos de comportamentos multifacetados da arquibancada virtual.</t>
  </si>
  <si>
    <t>Publicitária pela UFC e Mestre em Comunicação pela UFPE. Diretora de Planejamento Digital do Grupo Maestros e professora dos cursos de Publicidade e Maketing do Unifavip | DeVry. Pesquisas sobre as estratégias de clubes de futebol para o engajamento digital do torcedor. Apaixonada por futebol</t>
  </si>
  <si>
    <t>futebol</t>
  </si>
  <si>
    <t>eSports for Agencies</t>
  </si>
  <si>
    <t>Bernardo Mendes</t>
  </si>
  <si>
    <t>http://socialmedia.8020mkt.com.br/palestra/eSports_for_Agencies/520</t>
  </si>
  <si>
    <t>Uma visão global e local sobre o mercado de Esportes Eletrônicos (eSports).- O que são eSports- Histórico do setor- Campeonatos Brasileiros e Equipes, uma análise de públicos e afinidades- eSports na TV, uma análise de conteúdos- Análise de cases globais e locais de marcas que investiram no setor estilo receita de bolo: qual mídia, quem, como, resultados.</t>
  </si>
  <si>
    <t>A 5 anos no mercado de Live Marketing e Empreendedorismo, entrou para a equipe da ESL assim que a empresa foi lançada no Brasil. Nos últimos tempos tem trabalhado para colocar cada vez mais o gaming e os esportes eletrônicos na sala de estar da casa dos brasileiros</t>
  </si>
  <si>
    <t>esports</t>
  </si>
  <si>
    <t>Paradesportivo e as redes sociais</t>
  </si>
  <si>
    <t>Evelin Scandal</t>
  </si>
  <si>
    <t>http://socialmedia.8020mkt.com.br/palestra/Paradesportivo_e_as_redes_sociais/828</t>
  </si>
  <si>
    <t>O Paradesportivo vem mostrando ao longo do tempo que esporte adaptado pode e deve ser praticado por qualquer portador de deficiência.  E as redes sociais só vem mostrar o quanto nosso país  tem potencial para se manter  no auge dos esportes adaptados. Os jogos paralímpicos  RIO2016  foram um dos mais vistos da história graças as midias digitais.</t>
  </si>
  <si>
    <t xml:space="preserve">Coberturas do Jogos Paralimpicos Rio2016   Cobertura dos Jogos Parapan Americanos  de Jovens 2017   Cobertura do Open Loterias Caixa de Natação e Atletismo  - Paralímpicos    Produção de conteúdo do site www.paradesportivo.com.br </t>
  </si>
  <si>
    <t>Marketing Esportivo : Ações atuais desenvolvidas pelos clubes</t>
  </si>
  <si>
    <t>Marcos Farber</t>
  </si>
  <si>
    <t>http://socialmedia.8020mkt.com.br/palestra/Marketing_Esportivo_Acoes_atuais_desenvolvidas_pelos_clubes/623</t>
  </si>
  <si>
    <t>Já sou palestrante de Instituições como PUC , The 360 entre outras. Atuo profissionalmente com Marketing Esportivo. Minhas palestras são focadas na história do mkt esportivo, presente futuro. Dou enfase através de cases atuais de ferramentas do marketing esportivo entre elas: programa sócio torcedor, ativações de patrocínio, patrocínios pontuais, match day etc</t>
  </si>
  <si>
    <t>Bacharel em Administração de Empresas pela Pontifícia Universidade Católica (PUC/SP)Pós graduado em Marketing pela Escola Superior de Propaganda e Marketing (ESPM/SP)Pós Graduado em Marketing Esportivo pela Universidade Estácio de SáCoach Esportiv</t>
  </si>
  <si>
    <t>eSports e a Internet - a combinação perfeita para a popularização da categoria</t>
  </si>
  <si>
    <t>Roberto Iervolino</t>
  </si>
  <si>
    <t>http://socialmedia.8020mkt.com.br/palestra/eSports_e_a_Internet_a_combinacao_perfeita_para_a_popularizacao_da_categoria/854</t>
  </si>
  <si>
    <t>O eSports tornou-se um fenômeno de público nos últimos 5 anos. Uma das empresas mais importantes no segmento é a Riot Games. Criada em 2006 por jogadores empreendedores, a empresa lançou seu primeiro título em 2009, o League of Legends, aclamado pela crítica e pela comunidade com mais de 100 milhões de jogadores/mês.</t>
  </si>
  <si>
    <t>Roberto Iervolino é gerente-geral da Riot Games no Brasil.Formado em Engenharia Mecânica pela Universidade de São Paulo (USP), fez MBA na Tuck Business School at Dartmouth. Entre suas principais funções na empresa, o executivo atua nas tomadas de decisões estratégicas da operação brasileira.</t>
  </si>
  <si>
    <t>Feminismo Online: Uma Lupa nos casos da Rede Globo com Text Minning e Grafos</t>
  </si>
  <si>
    <t>http://socialmedia.8020mkt.com.br/palestra/Feminismo_Online_Uma_Lupa_nos_casos_da_Rede_Globo_com_Text_Minning_e_Grafos/697</t>
  </si>
  <si>
    <t>Análise exploratória as denúncias de assédio que movimentaram as redes sociais em abril/17.A análise é feita sob 2 técnicas: análise de menções utilizando algoritmos estatísticos de agrupamento (via Text Minning) e identificação dos grandes “atores” do debate virtual, através do uso de grafos  O que a combinação das 2 técnicas podem evidenciar sobre a repercussão dos casos José Mayer e Marcos/</t>
  </si>
  <si>
    <t>Socióloga e mestranda pela UNICAMP dedica-se, desde 2011, se ao estudo e desenvolvimento de pesquisas digitais, utilizando métodos e conceitos das ciências sociais para as pesquisas realizadas em ambiências online. Também é pesquisadora e professora do IBPAD</t>
  </si>
  <si>
    <t>estatística</t>
  </si>
  <si>
    <t>etnografia</t>
  </si>
  <si>
    <t>Empresas Baby Boomers x Consumidores Millennials - Design Thinking e Social Mídia para um novo ciclo</t>
  </si>
  <si>
    <t>Wallace Vieira</t>
  </si>
  <si>
    <t>http://socialmedia.8020mkt.com.br/palestra/Empresas_Baby_Boomers_x_Consumidores_Millennials_Design_Thinking_e_Social_Midia_para_um_novo_ciclo/610</t>
  </si>
  <si>
    <t>Porque  empresas com 30 anos ou mais de existência continuam querendo usar a mesma fórmula de sucesso de antes para vender para um consumidor que mudou radicalmente sua forma de consumir produtos e serviços? Como  reinventar seu negócio e se perpetuar para um novo ciclo? O que o Design Thinking e as mídias sociais podem fazer nesse contexto? Mapa do Tesouro para mudança!</t>
  </si>
  <si>
    <t>Empresário na indústria e varejo com mais de 20   anos de mercado, criou marcas de vestuário vendendo para Brasil, USA e Europa. Presidente de várias entidades empresariais. experiência em terceiro setor com sua Fundação Wattz.Atualmente Consultor com foco em inovação através do DT e Mentoring</t>
  </si>
  <si>
    <t>Gap de estratégia e execução de marketing nas redes sociais para grandes empresas</t>
  </si>
  <si>
    <t>Felipe Bogéa</t>
  </si>
  <si>
    <t>http://socialmedia.8020mkt.com.br/palestra/Gap_de_estrategia_e_execucao_de_marketing_nas_redes_sociais_para_grandes_empresas/519</t>
  </si>
  <si>
    <t>As empresas sofrem com uma deficiência na sua equipe de marketing quando o assunto é redes sociais: os mais velhos têm uma visão restrita de mídias sociais, já os mais jovens só dominam o uso das plataformas. Esse gap de conhecimento leva a estratégias e execuções sub-ótimas do marketing em redes sociais. Serão apresentadas técnicas e dicas para a construção de estratégias coerentes de mkt digital</t>
  </si>
  <si>
    <t>sócio da f2f-digital, agência especializada em marketing digital. Ao longo da sua carreira, Bogéa atuou como consultor (Deloitte, McKinsey) e fundou duas agências de publicidade. No ambiente acadêmico, Bogéa é Professor da pós-graduação FGV e da graduação na ESPM</t>
  </si>
  <si>
    <t>execução</t>
  </si>
  <si>
    <t>grandes empresas</t>
  </si>
  <si>
    <t>Menos frescura de palco e mais exemplos da vida real de Social Media</t>
  </si>
  <si>
    <t>Emanuel Takahashi</t>
  </si>
  <si>
    <t>http://socialmedia.8020mkt.com.br/palestra/Menos_frescura_de_palco_e_mais_exemplos_da_vida_real_de_Social_Media/661</t>
  </si>
  <si>
    <t>‪10 anos em 1 hora: os contos sombrios (com exemplos) da verdadeira face da Social Media nas pequenas e médias empresas, onde o Budget geralmente paga só o lanche na padoca da esquina. O que fazer quando a equipe de Digital é só você mesmo? Como não cair nas armadilhas que os gurus pregam nas palestras "topster" e acabar se achando um 'incapaz' por não fazer o que arrotam do alto de suas vaidades?</t>
  </si>
  <si>
    <t>Social media, gestão de empresas, atendimento, planejamento, métricas, design, vídeo, áudio, servidores, e-mail marketing, inbound marketing e processos.‬‪Isso é tudo o que faço!‬‪Mas não se engane!‬‪São apenas armas para sobreviver nessa selva chamada SOCIAL MEDIA, que nos testa DIARIAMENTE</t>
  </si>
  <si>
    <t>Ferramentas digitais para crescimento: como potencializar seus resultados com Growth Hacking</t>
  </si>
  <si>
    <t>Cristovão Wanderley</t>
  </si>
  <si>
    <t>http://socialmedia.8020mkt.com.br/palestra/Ferramentas_digitais_para_crescimento_como_potencializar_seus_resultados_com_Growth_Hacking/631</t>
  </si>
  <si>
    <t>São inúmeras as ferramentas de crescimento, mas como garantir que com elas você terá sucesso? Escalabilidade, métodos, estratégias digitais, otimização de recursos. Vamos mostrar como integrar a estratégia para que você possa potencializar os resultados de suas ações.</t>
  </si>
  <si>
    <t>Apaixonado por tecnologia e inovação, nos últimos 20 anos vem intercalando a experiência com os algoritmos a estratégias de negócio. Com profundo conhecimento de Marketing e Vendas, está sempre aberto à adoção de novas ferramentas e tendências.</t>
  </si>
  <si>
    <t>Comunicação e inovação para pequenas empresas: posicionamento criativo de marca e técnicas para revolucionar os negócios de maneira simples.</t>
  </si>
  <si>
    <t>Camila Krohling Colnago</t>
  </si>
  <si>
    <t>http://socialmedia.8020mkt.com.br/palestra/Comunicacao_e_inovacao_para_pequenas_empresas_posicionamento_criativo_de_marca_e_tecnicas_para_revolucionar_os_negocios_de_maneira_simples/538</t>
  </si>
  <si>
    <t>Comunicação estratégica para pequenos negócios. Posicionamento de marca como forma de diferenciação. Ferramentas e técnicas de inovação e criatividade para pequenos negócios. Criando empresas, produtos e serviços de verdade.</t>
  </si>
  <si>
    <t>Doutora em Comunicação, professora, consultora em comunicação estratégica para pequenos negócios à frente da Comunicação 027, empreendedora criativa da Maria Lembrancinha, Diretora de Comunicação da ONG Cidadão Pró-Mundo, palestrante, mentora e influenciadora da Rede Mulher Empreendedora</t>
  </si>
  <si>
    <t>Trade Digital Marketing: como as redes sociais podem alavancar as vendas no PDV</t>
  </si>
  <si>
    <t>Émerson Biava</t>
  </si>
  <si>
    <t>http://socialmedia.8020mkt.com.br/palestra/Trade_Digital_Marketing_como_as_redes_sociais_podem_alavancar_as_vendas_no_PDV/574</t>
  </si>
  <si>
    <t>A estratégia de só se fazer materiais promocionais para impactar o shopper no momento da compra está ultrapassada! Hoje novas técnicas digitais são empregadas para atrair e fazer a diferença no ponto de venda. Vamos conversar sobre as melhores práticas do mercado, cases e insights para fisgarmos a atenção do consumidor!Indicado para todos que queiram influenciar pessoas na decisão de compra.</t>
  </si>
  <si>
    <t>Publicitário com 7 anos de experiência em trade marketing no Grupo Abril, criou diversas campanhas para grandes nomes do mercado como Abril, Globo, Caras, Panini, Tele Sena e Jequiti, além de já ter faturado ouro no Prêmio POPAI.Recentemente abriu a agência BBMO Marketing, integrando o ON e o OFF</t>
  </si>
  <si>
    <t>trade</t>
  </si>
  <si>
    <t>O Pragmatismo nas Redes Sociais</t>
  </si>
  <si>
    <t>Iasmine Amazonas</t>
  </si>
  <si>
    <t>http://socialmedia.8020mkt.com.br/palestra/O_Pragmatismo_nas_Redes_Sociais/656</t>
  </si>
  <si>
    <t>Ser pragmático é ter seus objetivos bem definidos, é fugir do improviso, é se basear no conceito de que as ideias e atos só são verdadeiros se servirem para a solução imediata de seus problemas. A função da palestra é mostrar a importância de um planejamento de ações e quais estratégias um Social Media pode criar para o seu trabalho do dia-a-dia.</t>
  </si>
  <si>
    <t>Coordenadora de Social Media e Gerente do Institucional da ONErpm, especialista em criar estratégias e soluções práticas para problemas de comunicação</t>
  </si>
  <si>
    <t>Marketing Pessoal Nas Mídias Sociais</t>
  </si>
  <si>
    <t>Caio Costa</t>
  </si>
  <si>
    <t>http://socialmedia.8020mkt.com.br/palestra/Marketing_Pessoal_Nas_Midias_Sociais/856</t>
  </si>
  <si>
    <t>Até mesmo profissionais do mercado digital cometem erros que podem manchar a sua reputação nas plataformas digitais. A palestra abordará os seguintes pontos:- Boas práticas para as principais redes- Como fortalecer a influência digital- Estratégias para Facebook, LinkedIn e negócios no WhatsApp- Troca de experiências com a plateia</t>
  </si>
  <si>
    <t>Publicitário e produtor de conteúdo há mais de 13 anos. Autor do Blogcitário, apresentador do Criatônicos, palestrante do SMWK 2015 e indicado, por dois anos consecutivos, na categoria Melhor Profissional de Mídias Sociais no Prêmio ABComm (Associação Brasileira de Comércio Eletrônico)</t>
  </si>
  <si>
    <t>estratégia digital</t>
  </si>
  <si>
    <t>Construindo Organizações Éticas</t>
  </si>
  <si>
    <t>Professor Ari</t>
  </si>
  <si>
    <t>http://socialmedia.8020mkt.com.br/palestra/Construindo_Organizacoes_Eticas/579</t>
  </si>
  <si>
    <t>Palestra sobre Ética Empresarial - Construindo Organizações Éticas.Hoje em dia ser ético é quase como nadar contra a maré. Mas começa a se delinear no país posturas e  comportamentos éticos.Comportamento Ético é requisito essencial e passa a ser cobrado em vários setores da sociedade. Que esse movimento se fortaleça e que sufoque  o mar de corrupção que se instalou em todas as instituições, em</t>
  </si>
  <si>
    <t>Executivo de empresas, Consultor, Professor universitário, Mestre em Finanças e Ciências Contábeis. Especialista em redução de Custos, Planejamento, Gestão e Estratégia de Empresas e Liderança. Conhecedor das diversas áreas envolvendo toda a cadeia desde Compras, Logística, Chão de Fábrica até áre</t>
  </si>
  <si>
    <t>ética</t>
  </si>
  <si>
    <t>Social Media para Eventos</t>
  </si>
  <si>
    <t>Erickson Monteiro</t>
  </si>
  <si>
    <t>http://socialmedia.8020mkt.com.br/palestra/Social_Media_para_Eventos/907</t>
  </si>
  <si>
    <t>O mercado de eventos cresce em média, 14% ao ano. Mas como podemos absorver o máximo das mídias sociais para vender, interagir e fidelizar os participantes de um evento? Erickson, trabalhou com mais de 300 eventos, gerando vendas para mais de 30 mil pessoas, através das mídias sociais. Ele trará dicas de como construir uma estratégia eficaz, para que você consiga divulgar o seu evento com sucesso.</t>
  </si>
  <si>
    <t>Graduado em publicidade pela Devry Brasil, certificado em marketing digital pela ESPM. Está no mercado publicitário há 7 anos, trabalhando com planejamento digital e geração de conteúdo para mais de 40 clientes nacionais e regionais em mídias sociais. Realizou mais de 160 palestras, em 5 países.</t>
  </si>
  <si>
    <t>eventos</t>
  </si>
  <si>
    <t>social media</t>
  </si>
  <si>
    <t>Como as Mídias Sociais estão criando Eventos</t>
  </si>
  <si>
    <t>Leonardo Moreira</t>
  </si>
  <si>
    <t>http://socialmedia.8020mkt.com.br/palestra/Como_as_Midias_Sociais_estao_criando_Eventos/566</t>
  </si>
  <si>
    <t>Através da pesquisa e da observação de nichos, grupos e sub-grupos nas redes sociais, é possível criar e organizar movimentos e eventos bem sucedidos. A grande demanda online destes é influência para a criação de conexões offline. Há novos produtores e produtoras focados nisso.</t>
  </si>
  <si>
    <t>Possuo 8 anos de experiência com Marketing Digital, principalmente branding e redação. Fui o criador e idealizador da Ninja Produtora, organizadora do Anime Buzz, um dos maiores eventos do RS. Hoje, além do trabalho no setor de marketing, estou desenvolvendo novos modelos de eventos</t>
  </si>
  <si>
    <t>produção</t>
  </si>
  <si>
    <t>Mídia: Facebook descomplicado</t>
  </si>
  <si>
    <t>Carol Teles</t>
  </si>
  <si>
    <t>http://socialmedia.8020mkt.com.br/palestra/Midia_Facebook_descomplicado/689</t>
  </si>
  <si>
    <t>Você acha que fazer mídia no Facebook é um bicho de sete cabeças? Então você precisa assistir a essa palestra. Nela vamos dar dicas valiosas de como alcançar o cliente certo no momento certo explicando alguns cruzamentos de segmentação e também de otimização para que você tenha o melhor custo-benefício.</t>
  </si>
  <si>
    <t>Estou no mercado desde 2009 e já passei por agências, clientes e startups. Meu objetivo é gerar resultados para os clientes através de estratégias de publicidade online</t>
  </si>
  <si>
    <t>Social Media como instrumento de reinclusão social: o caso do morador de rua Raimundo, O Condicionado.</t>
  </si>
  <si>
    <t>Shalla Monteiro</t>
  </si>
  <si>
    <t>http://socialmedia.8020mkt.com.br/palestra/Social_Media_como_instrumento_de_reinclusao_social_o_caso_do_morador_de_rua_Raimundo_O_Condicionado/751</t>
  </si>
  <si>
    <t>Shalla contará a história da sua amizade com Raimundo, poeta que morou nas ruas de São Paulo por quase 35 anos. A partir da convivência com ele, ela criou uma Fanpage por meio da qual ele reencontrou sua família e sua obra foi revelada. A página foi eleita pelo Facebook uma das dez histórias para celebração dos seus 10 anos, tornando-se uma das mais difundidas nas mídias sociais.</t>
  </si>
  <si>
    <t>Trabalha com tecnologias digitais e, a partir de uma amizade inusitada, transformou a vida de um poeta que vivia nas ruas e a sua profundamente! Escreveu um livro contando a história e está gestando um projeto social com objetivo de inspirar e estimular pessoas a se conectarem e incluírem digitalmente e socialmente quem vive em situação de rua! Conheça o case: https://www.youtube.com/watch?v=NWEhGzih4O</t>
  </si>
  <si>
    <t>inclusão</t>
  </si>
  <si>
    <t>Mundo mobile: Overview, Thumbstopping &amp; Ideias</t>
  </si>
  <si>
    <t>http://socialmedia.8020mkt.com.br/palestra/Mundo_mobile_Overview_Thumbstopping_Ideias/652</t>
  </si>
  <si>
    <t>Que o mundo vive a mudança para o mobile first todos nós sabemos, mas o quão profunda é essa mudança? A forma de ver televisão no Brasil vai mudar? O que diabos é thumbstopping? Essas e outras perguntas vão ser abordadas na palestra. Sempre com um viés métrico e analítico.</t>
  </si>
  <si>
    <t>Responsável pela integração de dados qualitativos e quantitativos nos processos de UX/ID, mídia, planejamento e disciplinas criativas na DPZ&amp;T..10 anos de marketing digital, premiado com Cyber Lions em Mobile e Clio Awards em engajamento</t>
  </si>
  <si>
    <t>mudanças</t>
  </si>
  <si>
    <t>De 25 mil para 2 milhões de fãs orgânicos sem gastar um real no Facebook</t>
  </si>
  <si>
    <t>Felipe Virgili</t>
  </si>
  <si>
    <t>http://socialmedia.8020mkt.com.br/palestra/De_25_mil_para_2_milhoes_de_fas_organicos_sem_gastar_um_real_no_Facebook/536</t>
  </si>
  <si>
    <t>Um resumo de como trabalhando diretamente no público alvo da emissora, a Fan Page da RedeTV! passou de 25 mil fãs em outubro de 2015 para mais de 2 milhões deles agora no início de 2017. Serão mostrados cases de sucesso na plataforma e a boa utilização de ferramentas simples como compartilhamento de links, vídeos nativos e Lives.</t>
  </si>
  <si>
    <t>Atuo há 17 anos com comunicação online. Sou editor-chefe de conteúdo digital e de redes sociais da RedeTV! desde 2013. Em cima de experiências e produção de conteúdo, hoje sabemos exatamente como identificar e fazer a curadoria daquilo que o nosso público que encontrar nas redes sociais</t>
  </si>
  <si>
    <t>Como simples posts no Facebook fizeram meu cliente vender 1 milhão em 6 semanas!</t>
  </si>
  <si>
    <t>Ivo Fio</t>
  </si>
  <si>
    <t>http://socialmedia.8020mkt.com.br/palestra/Como_simples_posts_no_Facebook_fizeram_meu_cliente_vender_1_milhao_em_6_semanas/779</t>
  </si>
  <si>
    <t>Case de sucesso da construtora de casas populares Cemag Engenharia (anúncios no Facebook direcionados para celulares na região do empreendimento) Como uma forma simples de atender e vender gerou 1 milhão de reais em casas populares em 6 semanas. Analise do público alvo (avatar/persona), linguagem simples e imagens diretas, pq é bom facilitar a vida do seu cliente.</t>
  </si>
  <si>
    <t>Consultor Digital, especialista em marketing digital e vendas online. Especialista em Facebook ads e Google Adwords.</t>
  </si>
  <si>
    <t>Stalkeando antes de vender: como tirar o máximo da internet antes de fazer a primeira ligação</t>
  </si>
  <si>
    <t>http://socialmedia.8020mkt.com.br/palestra/Stalkeando_antes_de_vender_como_tirar_o_maximo_da_internet_antes_de_fazer_a_primeira_ligacao/694</t>
  </si>
  <si>
    <t>A internet não é escrita a lápis. Se você souber procurar é possível achar muita informação sobre um prospect antes mesmo de pegar o telefone e fazer a primeira ligação.Nessa palestra eu vou mostrar como se faz essa pesquisa e como você pode usá-la para melhorar o seu processo de vendas.</t>
  </si>
  <si>
    <t>Acredito em vendas como ciência e que grandes times não acontecem por acaso. Trabalho implementando processos de vendas há quase uma década e pesquisei muitos clientes antes ligar</t>
  </si>
  <si>
    <t>Ensinando com Facebook: estudo de caso de uma turma gamificada através da rede social.</t>
  </si>
  <si>
    <t>Daniel Moscardo</t>
  </si>
  <si>
    <t>http://socialmedia.8020mkt.com.br/palestra/Ensinando_com_Facebook_estudo_de_caso_de_uma_turma_gamificada_atraves_da_rede_social/859</t>
  </si>
  <si>
    <t>Estudo de caso sobre a utilização do Facebook no processo de ensino e aprendizagem para uma turma de Marketing Digital e E-commerce. Saiba como a rede social foi usada para gamificar o conteúdo das aulas favorecendo a aplicação dos conteúdos abordados em classe.</t>
  </si>
  <si>
    <t>Diretor executivo na Trupe Inovativa, foi selecionado pelo Google para integrar o grupo de professores Google Certified Innovators, reconhecidos pelo sucesso no uso das novas tecnologias no ambiente de aprendizagem. Além de professor e autor de cursos de marketing  e empreendedorismo digital.</t>
  </si>
  <si>
    <t>ON AIR - Como criar lives de qualidade pelo Facebook</t>
  </si>
  <si>
    <t>Ariana Luz</t>
  </si>
  <si>
    <t>http://socialmedia.8020mkt.com.br/palestra/ON_AIR_Como_criar_lives_de_qualidade_pelo_Facebook/666</t>
  </si>
  <si>
    <t>Lives vem se tornando muito populares nos últimos tempos. Mas, muita gente se engana quando pensa que a única possibilidade de live é ligar o celular e transmitir pela plataforma do Facebook. É possível criar lives incríveis com algumas dicas "chaves". Essa palestra é destinada para quem administra páginas, é dono de marcas ou que apenas quer entender como fazer um live de qualidade.</t>
  </si>
  <si>
    <t>Publicitária, trabalha com digital desde 2010 e sempre busca criar estratégias em novas redes sociais. Atualmente trabalha como planner na Labellamafia, uma label do ramo fitness. Em paralelo, é palestrante e professora de marketing digital</t>
  </si>
  <si>
    <t>facebook live</t>
  </si>
  <si>
    <t>lives</t>
  </si>
  <si>
    <t>Redes Sociais: o que eu não aprendi na faculdade</t>
  </si>
  <si>
    <t>Cezino Caldas</t>
  </si>
  <si>
    <t>http://socialmedia.8020mkt.com.br/palestra/Redes_Sociais_o_que_eu_nao_aprendi_na_faculdade/891</t>
  </si>
  <si>
    <t>Aqui não tem blá-blá-blá. Se você também cansou de muita teoria e sente falta de um workshop que realmente te ensine a colocar a mão na massa e estar pronto para o mercado, este curso foi pensado para você.Vamos trabalhar as questões desde a definição de personas até criação de conteúdos relevantes para o público-alvo selecionado e formatos.</t>
  </si>
  <si>
    <t>Mais de 7 anos atuando diretamente com redes socais. Atuei no marketing da Banda Eva, onde era responsável pela Direção de Arte. Fui head de Social Media na Global AD, onde gerenciei as redes sociais de empresas como Gerdau, Frigelar, CIEE-RS e PicPay.  Atualmente gerencio as mídias sociais do MPRS</t>
  </si>
  <si>
    <t>faculdade</t>
  </si>
  <si>
    <t>prática</t>
  </si>
  <si>
    <t>Como selecionar os memes da sua vida</t>
  </si>
  <si>
    <t>Alessandro Lima</t>
  </si>
  <si>
    <t>http://socialmedia.8020mkt.com.br/palestra/Como_selecionar_os_memes_da_sua_vida/852</t>
  </si>
  <si>
    <t>Da decoração da casa às ideologias políticas, os memes continuam infectando cérebros e dando a impressão que temos livre arbítrio e autoria sobre as ideias que promovemos. O homem seleciona e repassa memes num processo frenético, que começou com a invenção da linguagem e evoluiu para social media. Entenda como o domínio do processo de seleção e infecção dos memes pode nos ajudar a viver melhor.</t>
  </si>
  <si>
    <t>Alessandro Lima, 45, é empreendedor e fundador das empresas E.life, Buzzmonitor e SA365. Passou os últimos 45 anos infectando cérebros e analisando memes para mais de 100 marcas no Brasil e exterior. É mestre em Ciências da Comunicação pela Universidade de São Paulo, autor e palestrante</t>
  </si>
  <si>
    <t>felicidade</t>
  </si>
  <si>
    <t>meme</t>
  </si>
  <si>
    <t>Equidade de Gênero</t>
  </si>
  <si>
    <t>Sérgio Flávio Barbosa</t>
  </si>
  <si>
    <t>http://socialmedia.8020mkt.com.br/palestra/Equidade_de_Genero/722</t>
  </si>
  <si>
    <t>Nossa sociedade mudou. Mulheres e homens desempenham papéis sociais cada vez mais próximos desfazendo as desigualdades sociais. Infelizmente, muitos homens ainda continuam a se comportar num mundo arcaico de valores baseado em posições machistas, patriarcais, misogenicos e homofóbicos. É necessário mudar comportamentos, pensar em diferentes modelos de ser homem e ser mulher na sociedade.</t>
  </si>
  <si>
    <t>https://www.youtube.com/watch?v=LTOojnUA270&amp;t.=9sCoordenador dos grupos reflexivos de homens autores de violência contra a mulher. Grupos voltados para homens que foram indiciados na Lei Maria da Penha. Diminuição da reincidência de 86% para 7% após a participação nos grupos</t>
  </si>
  <si>
    <t>masculinidade</t>
  </si>
  <si>
    <t>violência</t>
  </si>
  <si>
    <t>Google Classroom: A rede social que transforma a educação</t>
  </si>
  <si>
    <t>Ricardo Nunes</t>
  </si>
  <si>
    <t>http://socialmedia.8020mkt.com.br/palestra/Google_Classroom_A_rede_social_que_transforma_a_educacao/887</t>
  </si>
  <si>
    <t>Um bate-papo informal, onde trataremos o impacto da rede social privada aliada a uma plataforma de organização de atividades, material e projetos no processo de aprendizagem, colocando o aluno como protagonista na ação. Além de demostrar as possibilidades e cases de sucesso.</t>
  </si>
  <si>
    <t>Formado em Engenharia Elétrica, com especialização em Automação Industrial e apaixonado por Educação, onde desenvolve sua carreira profissional desde muito cedo (há pelo menos 18 anos). Atualmente desenvolve projetos educacionais na Foreducation EdTech</t>
  </si>
  <si>
    <t>foreducation edtech</t>
  </si>
  <si>
    <t>google classroom</t>
  </si>
  <si>
    <t>gsfe</t>
  </si>
  <si>
    <t>Você faria negócio com a pessoa da sua foto do LinkedIn?</t>
  </si>
  <si>
    <t>Rodrigo Rodrigues</t>
  </si>
  <si>
    <t>http://socialmedia.8020mkt.com.br/palestra/Voce_faria_negocio_com_a_pessoa_da_sua_foto_do_LinkedIn/836</t>
  </si>
  <si>
    <t>Mais que um bom histórico profissional, boa formação e recomendações, seu perfil do LinkedIn precisa ter uma foto que represente bem você, o seu momento e os seus objetivos. A análise da nossa foto de perfil acontece em uma fração de segundo, seja por recrutadores ou possíveis parceiros. Vamos analisar cases e exemplos práticos para construção da imagem profissional no LinkedIn.</t>
  </si>
  <si>
    <t>Fotógrafo especialista em ajudar pessoas e empresas a atingirem seus objetivos por meio da fotografia, criando ensaios e retratos que comunicam personalidade e autenticidade</t>
  </si>
  <si>
    <t>fotodeperfil</t>
  </si>
  <si>
    <t>umretrato</t>
  </si>
  <si>
    <t>IA, IoT e Futuro 4.0 - mas onde fica a nossa humanidade?</t>
  </si>
  <si>
    <t>Patricia Galante de Sá</t>
  </si>
  <si>
    <t>http://socialmedia.8020mkt.com.br/palestra/IA_IoT_e_Futuro_4_0_mas_onde_fica_a_nossa_humanidade/866</t>
  </si>
  <si>
    <t>Revolução 4.0: inteligência artificial, Internet das Coisas, bots e assistentes virtuais. Humanos livres do trabalho braçal e até intelectual (viva o IBM Watson!), logística hipereficiente, quase tudo no nosso celular. Futuro distópico, tipo Black Mirror e Westworld, ou uma maravilhosa oportunidade para regenerarmos relações e construirmos uma narrativa de aproximação e mais consciência?</t>
  </si>
  <si>
    <t>Formada em Economia para Transição, comunicóloga e palestrante, depois de 20 anos como executiva de empresas, trabalha com "biomimética organizacional": espelhar-se no funcionamento super inteligente dos sistemas vivos e complexos para transformar os modelos de negócio e as relações humanas.</t>
  </si>
  <si>
    <t>iot</t>
  </si>
  <si>
    <t>Mídias Sociais/Jornalismo: aliados ou rivais?</t>
  </si>
  <si>
    <t>Loriza Kettle</t>
  </si>
  <si>
    <t>http://socialmedia.8020mkt.com.br/palestra/Midias_Sociais_Jornalismo_aliados_ou_rivais/685</t>
  </si>
  <si>
    <t>Vamos discutir o futuro do Jornalismo com o avanço das mídias sociais. Também iremos analisar se o jornalista pode se beneficiar dessa ferramenta ou se realmente o mundo digital pode acabar com o Jornalismo no futuro.</t>
  </si>
  <si>
    <t>Jornalista pós-graduada em Mídias Digitais, com experiência em várias mídias e com textos publicados em sites como o da Revista Superinteressante. Em 2016 publicou seu primeiro livro-reportagem e atualmente trabalha como jornalista freelancer.</t>
  </si>
  <si>
    <t>Sou da época que se curtia música e não página.</t>
  </si>
  <si>
    <t>Angélica Okamoto</t>
  </si>
  <si>
    <t>http://socialmedia.8020mkt.com.br/palestra/Sou_da_epoca_que_se_curtia_musica_e_nao_pagina/741</t>
  </si>
  <si>
    <t>Como as redes sociais transformaram os profissionais de marketing (ou deveriam ter transformado) e quais são os desafios para o futuro? Um bate papo para refletir sobre o passado, presente e futuro pelos olhos de quem acompanha (ou pelo menos tenta) as mudanças que a redes sociais provocam.</t>
  </si>
  <si>
    <t>Angélica Okamoto é diretora de marketing do Vagalume, maior site de música do Brasil. Com 18 anos de labuta, intercalou sua experiência profissional nas áreas digitais de empresas não digitais e nas área de marketing das empresas digitais que passou.</t>
  </si>
  <si>
    <t>Minecraft - a história do jogo e sua trajetória do underground ao mainstream</t>
  </si>
  <si>
    <t>Renato Voltarelli</t>
  </si>
  <si>
    <t>http://socialmedia.8020mkt.com.br/palestra/Minecraft_a_historia_do_jogo_e_sua_trajetoria_do_underground_ao_mainstream/853</t>
  </si>
  <si>
    <t>O Minecraft é um dos jogos mais conhecidos e populares dos últimos anos. Desenvolvido pela Mojang e comprado pela Microsoft em uma transação de US$ 2.5 M em 2014, o jogo tornou-se o segundo mais vendido do planeta com 7 anos desde o seu lançamento. A palestra contará um pouco dessa trajetória e como o jogo tornou-se tão popular e os próximos desafios da franquia, contado pelo responsável da marca.</t>
  </si>
  <si>
    <t>Graduado em Marketing, com especialização pela Kellogg Business School. Há 20 anos no mercado de Tecnologia. Nos últimos 6 anos, na Microsoft Brasil, como Xbox Category Manager, Xbox Live Product Manager entre outros. Atualmente é o Franchise Business Manager para Minecraft no Brasil</t>
  </si>
  <si>
    <t>Marketing Gastronômico, o tempero do sucesso.</t>
  </si>
  <si>
    <t>Marcia Calderon Sister</t>
  </si>
  <si>
    <t>http://socialmedia.8020mkt.com.br/palestra/Marketing_Gastronomico_o_tempero_do_sucesso/564</t>
  </si>
  <si>
    <t>A gastronomia esta crescendo a passos largos porem poucos conhecem o potencial do Marketing Gastronômico. Apresentarei como utilizar as redes sociais, como gerar boca a boca , como tornar-se um chef famoso e alavancar negócios, como se relacionar com seus clientes e fideliza-los . Atrair, relacionar e Vender. Saiba como circular entre o Físico e o online de forma lucrativa.</t>
  </si>
  <si>
    <t>Especialista em marketing e apaixonada por gastronomia! Tive uma experiência incrível ao administrar uma agência de publicidade por mais de 25 anos e acompanhar o desenvolvimento dos negócios gastronômicos de meu marido e meus clientes. Consultora de Marketing Gastronômico</t>
  </si>
  <si>
    <t>Redes sociais na era da Geolocalização: potencializando possibilidades.</t>
  </si>
  <si>
    <t>http://socialmedia.8020mkt.com.br/palestra/Redes_sociais_na_era_da_Geolocalizacao_potencializando_possibilidades/632</t>
  </si>
  <si>
    <t>As diversas formas de utilização da geolocalização nas redes sociais podem potencializar o seu negócio local: Google+, Instagram, Facebook, Foursquare, Waze e todos os tipos de possibilidades ligadas à localidade, GEO SEO.</t>
  </si>
  <si>
    <t>Gestor de Comunicação Digital no Senac São Paulo, formado em Ciências da Computação e pós-graduado em mídias interativas com 20 anos de experiência em web e redes sociais</t>
  </si>
  <si>
    <t>geolocalização</t>
  </si>
  <si>
    <t>O Futuro Sustentável das Organizações Sociais a Luz da Realidade Atual das Redes Sociais</t>
  </si>
  <si>
    <t>Normando Vítorino</t>
  </si>
  <si>
    <t>http://socialmedia.8020mkt.com.br/palestra/O_Futuro_Sustentavel_das_Organizacoes_Sociais_a_Luz_da_Realidade_Atual_das_Redes_Sociais/667</t>
  </si>
  <si>
    <t>Explicitar a necessidade de modernização e profissionalização das gestões e do corpo diretivo nas organizações sociais, o terceiro setor e de forma geral do empreendedorismo social em vista de sua sobrevivência Dinamizar o leque de possibilidades de captação de recursos nas organizações sociais para os projetos e os custos com o custeio.</t>
  </si>
  <si>
    <t>Executivo, militante dos direitos humanos, palestrante, captador de recursos. Essas são dentre outras as minhas características enquanto profissional. Dentro as atividades que desenvolvi com maior destreza e competência destaco a coordenação de equipes de trabalho em congressos e seminários</t>
  </si>
  <si>
    <t>ongs</t>
  </si>
  <si>
    <t>terceiro setor</t>
  </si>
  <si>
    <t>Como utilizar os Grupos Fechados nas Redes Sociais para gerar Autoridade, Leads e Vendas</t>
  </si>
  <si>
    <t>Luiz Carlos Conte</t>
  </si>
  <si>
    <t>http://socialmedia.8020mkt.com.br/palestra/Como_utilizar_os_Grupos_Fechados_nas_Redes_Sociais_para_gerar_Autoridade_Leads_e_Vendas/617</t>
  </si>
  <si>
    <t>Utilizando a estratégia de Grupos Fechados nas Redes Sociais  para expandir suas consultas, propostas, pedidos e entregas. O Guia Prático para relacionar-se com prospects e clientes altamente interessados em comprar de sua empresa.</t>
  </si>
  <si>
    <t>Luiz Carlos Conte, Especialista em Inbound Marketing e Automação Inbound.Fundador e CMO da Inbound Marketing Brasil.Consultor, Professor e Palestrante, inclusive da SMW 2014.https://socialmediaweek.org/saopaulo/events/como-ampliar-o-alcance-de-seu-conteudo-com-midia-social</t>
  </si>
  <si>
    <t>grupos</t>
  </si>
  <si>
    <t>Segurança em Mídias Sociais- Será que seus Likes, Hashtags e Curtidas estão Protegidos?</t>
  </si>
  <si>
    <t>Almir Meira Alves</t>
  </si>
  <si>
    <t>http://socialmedia.8020mkt.com.br/palestra/Seguranca_em_Midias_Sociais_Sera_que_seus_Likes_Hashtags_e_Curtidas_estao_Protegidos/901</t>
  </si>
  <si>
    <t>Pense.....e se sua conta de rede ou mídia social for invadida, hackeada, bloqueada ou excluída? Qual seria o impacto em sua vida social, digital ou profissional? A reputação digital é uma das "coisas" mais valiosas que possuímos e precisamos preservá-la!!Nesta palestra, serão mostrados exemplos de problemas de segurança com redes sociais e como podemos nos proteger.</t>
  </si>
  <si>
    <t>- Coordenador de Inovação da Fatec São Caetano do Sul, responsável pelos projetos de Inovação e Empreendedorismo. - Empreendedor da Área de Segurança da Informação, com Startup Incubada na UFABC.- Professor de Tecnologia, Engenharia e Segurança da Informa</t>
  </si>
  <si>
    <t>hacker</t>
  </si>
  <si>
    <t>reputação digital</t>
  </si>
  <si>
    <t>Como a Inteligência Artificial vai tornar o marketing mais humano</t>
  </si>
  <si>
    <t>Ricardo Rodrigues</t>
  </si>
  <si>
    <t>http://socialmedia.8020mkt.com.br/palestra/Como_a_Inteligencia_Artificial_vai_tornar_o_marketing_mais_humano/822</t>
  </si>
  <si>
    <t>Por trás de cada número no Analytics e cada clique do Adwords existe uma pessoa. A gente sabe disso. Mas apesar de todo o buzz em torno do tal ~big data~, as ferramentas de marketing ainda falam com cookies. Num mundo dominado por programática e ads segmentadas, a inteligência artificial começa a aparecer como uma solução pra tornar o marketing mais personalizado - e mais humano.</t>
  </si>
  <si>
    <t>Ricardo Rodrigues tem 30 anos e é CEO da Social Miner, plataforma de People Marketing do E-commerce Brasil. Mestre em inteligência artificial pelo Instituto Tecnológico de Aeronáutica (ITA), já trabalhou em centros de pesquisa na França e data scientist no Peixe Urbano</t>
  </si>
  <si>
    <t>humanização</t>
  </si>
  <si>
    <t>Network Marketing, Cross branding e Storytelling: Humanizando marcas através de histórias, parcerias estratégicas e experiências genuínas endossadas por influenciadores.</t>
  </si>
  <si>
    <t>Roberta Whately</t>
  </si>
  <si>
    <t>http://socialmedia.8020mkt.com.br/palestra/Network_Marketing_Cross_branding_e_Storytelling_Humanizando_marcas_atraves_de_historias_parcerias_estrategicas_e_experiencias_genuinas_endossadas_por_influenciadores/863</t>
  </si>
  <si>
    <t>Como criar e narrar histórias através de ações de experiência e parcerias estratégicas que conectem marca e consumidor final. Como humanizar marcas criando uma linguagem única que engaje o público alvo através de influenciadores e divulgação espontânea no meio digital.Esta palestra se destina a profissionais de comunicação e marketing.</t>
  </si>
  <si>
    <t>Formada em Relações Públicas pela FAAP, também estudou Branding na ESPM. Morou em Nova York e se aprofundou em conexões entre marcas e pessoas. Tem veia empreendedora, tendo atuado como sócia de empresas em diferentes segmentos.</t>
  </si>
  <si>
    <t>Liderança e Espiritualidade: Humanizando as relações profissionais</t>
  </si>
  <si>
    <t>Adilson Souza</t>
  </si>
  <si>
    <t>http://socialmedia.8020mkt.com.br/palestra/Lideranca_e_Espiritualidade_Humanizando_as_relacoes_profissionais/744</t>
  </si>
  <si>
    <t>Uma nova visão sobre liderança e como essa nova perspectiva pode contribuir para humanizar as relações profissionais. Abordarei valores da espiritualidade ( Confiança, Respeito, Sentido de Pertencer, , Justiça, etc)   e exemplos praticados por líderes no mundo dos negócios e no ambiente corporativo.</t>
  </si>
  <si>
    <t>Doutorado em Liderança pela Flórida Christian University – Orlando / FL/ EUA , Experiência de 30 anos em Desenvolvimento do Fator Humano em organizações de pequeno, médio e grande porte, tanto nacionais quanto multinacionais. Mentor de empresários e executivos. Experiência de 20 anos como docente</t>
  </si>
  <si>
    <t>Como contar histórias que transformam a sociedade.</t>
  </si>
  <si>
    <t>Marcelo Douek</t>
  </si>
  <si>
    <t>http://socialmedia.8020mkt.com.br/palestra/Como_contar_historias_que_transformam_a_sociedade/837</t>
  </si>
  <si>
    <t>O Brasil está repleto de gente maravilhosa fazendo coisas incríveis por um mundo melhor. O dia em que as pessoas tiverem acesso a essas histórias, teremos uma sociedade muito mais engajada e participativa. A arte de contar histórias foi potencializada pelo advento das redes sociais. No mundo de hoje, quem souber contar melhor suas histórias, terá mais capacidade de mudar o mundo.</t>
  </si>
  <si>
    <t>Formado em Comunicação Social pela FAAP, pós-graduado em Gestão Empresarial pela BSP, especialização em Branding pela Kellog e com cursos livres de roteiro para cinema. Depois de atuar como planejador em agências de comunicação, fundou a LUKSO Story &amp; Strategy em 2009, onde vem desenvolvendo projet</t>
  </si>
  <si>
    <t>impactosocial</t>
  </si>
  <si>
    <t>Eu só queria baixar um e-book! Falando sobre a Experiência do Usuário x Inbound Marketing</t>
  </si>
  <si>
    <t>Elis Amâncio</t>
  </si>
  <si>
    <t>http://socialmedia.8020mkt.com.br/palestra/Eu_so_queria_baixar_um_e_book_Falando_sobre_a_Experiencia_do_Usuario_x_Inbound_Marketing/525</t>
  </si>
  <si>
    <t>Você já viu um post nas redes sociais divulgando um e-book que parecia ser super bacana, mas, ao baixar o material deixou seu nome, e-mail, telefone, senha de banco (brinqs), etc.? Este é um bate-papo entre profissionais que usam ou já usaram estratégias de Inbound Marketing nas redes sociais e algumas estratégias para que sua marca não seja a chatadigital.com.br!</t>
  </si>
  <si>
    <t>Jornalista, blogueira, palestrante e consultora em Comunicação Digital e Mídias Sociais. Com mais de 50 palestras no currículo, tem viajado pelo Brasil falando sobre a importância do uso consciente e estratégico do meio digital. É autora do livro Mídias Sociais na Igreja.</t>
  </si>
  <si>
    <t>Inbound marketing: como explorar cada etapa do funil</t>
  </si>
  <si>
    <t>Sara Zimmermann</t>
  </si>
  <si>
    <t>http://socialmedia.8020mkt.com.br/palestra/Inbound_marketing_como_explorar_cada_etapa_do_funil/660</t>
  </si>
  <si>
    <t>O Inbound Marketing chama cada vez mais atenção no país, mas muitos não sabem por onde começar. Na palestra serão exploradas cada etapa do funil de inbound marketing - atrair, converter, vender e encantar -, com cases reais e muitas dicas! Conteúdo para todos os interessados a planejar e executar projetos de Inbound Marketing!</t>
  </si>
  <si>
    <t>Profissional com mais de dez anos de experiência em Marketing e Comunicação, Planejamento Estratégico, Marketing Digital, Gestão de Vendas, Gestão de Projetos, Eventos e Inteligência de Mercado.Professora de Graduação e MBA. Experiências profissionais nacionais e internacionais</t>
  </si>
  <si>
    <t>SEOcial: como SEO pode ajudar na sua estratégia de inbound AND social media</t>
  </si>
  <si>
    <t>Bruno Peccerini</t>
  </si>
  <si>
    <t>http://socialmedia.8020mkt.com.br/palestra/SEOcial_como_SEO_pode_ajudar_na_sua_estrategia_de_inbound_AND_social_media/535</t>
  </si>
  <si>
    <t>Cada vez mais as marcas precisam estar presente na jornada do usuário em todas as plataformas de contato possíveis, antes, durante e depois da compra de um produto ou serviço e uma boa estratégia de SEO pode ajudar a fisgar esses consumidores ávidos por conteúdo.</t>
  </si>
  <si>
    <t>Publicitário com 7 anos de experiência em marketing digital, trabalha com SEO desde 2011 atendendo grandes marcas como Carrefour, Itaú, Honda, Ambev, Vivo e Kroton, com passagens pelas agências Conversion, Jüssi e Cadastra</t>
  </si>
  <si>
    <t>Comunicação nas Redes Sociais para PMEs</t>
  </si>
  <si>
    <t>Gil Stefani</t>
  </si>
  <si>
    <t>http://socialmedia.8020mkt.com.br/palestra/Comunicacao_nas_Redes_Sociais_para_PMEs/876</t>
  </si>
  <si>
    <t>A era digital mudou a forma de falar com o consumidor e tornou o conteúdo muito mais relevante e fundamental para o sucesso de qualquer negócio.  Como uma pequena empresa pode se posicionar nas redes sociais para ser mais relevante? Blog, E-book, Email marketing, o que funciona e para quem? Dicas e estratégias para posicionamento da marca.</t>
  </si>
  <si>
    <t>Jornalista, especializada em Media &amp; Public Relations  (London-UK). Atua em Comunicação Corporativa há mais de 25 anos com negócios digitais, redes sociais, TI, e-commerce e startups. Foi assessoria de imprensa do #SMWSP, do #404DigitalDay, editou o Guia de e-commerce ABRADi-SP 2017 e Guia de SEO</t>
  </si>
  <si>
    <t>O sucesso do Inbound depende de ações Outbound nas redes sociais</t>
  </si>
  <si>
    <t>Samira Cardoso</t>
  </si>
  <si>
    <t>http://socialmedia.8020mkt.com.br/palestra/O_sucesso_do_Inbound_depende_de_acoes_Outbound_nas_redes_sociais/532</t>
  </si>
  <si>
    <t>O grande gatilho de conversões de leads se dá através do impacto das campanhas outbound nas redes sociais, em especial em função do impulsionamento de conteúdos ricos. O tema causa confusão na cabeça dos gestores de marketing, analistas de rede sociais e entusiastas do Inbound. A palestra vêm esclarecer que os limites entre Inbound e Outbound não está na compra de mídia, mas na comunicação.</t>
  </si>
  <si>
    <t>Fundadora da Layer Up - agência especializada em Inbound Marketing e premiada pela Resultados Digital na categoria Mestre da Conversão. Atua como professora de Inbound Mkt na São Paulo Digital School e Consultora estratégia. Graduada em Comunicação e MKT, possuí 15 anos de experiência profissiona</t>
  </si>
  <si>
    <t>Porque o seu negócio precisa de uma Presença Online para atrair o seu cliente ideal</t>
  </si>
  <si>
    <t>http://socialmedia.8020mkt.com.br/palestra/Porque_o_seu_negocio_precisa_de_uma_Presenca_Online_para_atrair_o_seu_cliente_ideal/527</t>
  </si>
  <si>
    <t>Entender como a internet mudou o comportamento do consumidor nos últimos anos e está mudando a cada dia que passa, é essencial para alcançar se manter no jogo do empreendedorismo e alcançar melhores resultados nos negócios.#Marketing Digital #Vendas Online #Jornada do Consumidor #Como atrair clientes pelo conteúdo, etc</t>
  </si>
  <si>
    <t>Desempregado em 2004, comecei a empreender do absoluto zero, sem um real no bolso e nenhuma experiência. A única coisa que eu tinha era uma percepção: “Um dia todos os negócios precisarão estar na internet”. Desde então, tenho ajudado negócios a gerarem mais vendas usando a interne</t>
  </si>
  <si>
    <t>Inbound Marketing - Como gerar uma máquina de vendas</t>
  </si>
  <si>
    <t>http://socialmedia.8020mkt.com.br/palestra/Inbound_Marketing_Como_gerar_uma_maquina_de_vendas/763</t>
  </si>
  <si>
    <t>O que antes era uma mensagem, agora é uma conversa, o boca a boca está mais forte do que nunca. Estamos treinados a ignorar as mensagens de marketing do dia-a-dia, não consumimos mais mídias e sim conteúdo.Mas como ter um processo de venda para este novo consumidor?Esta palestra tem como intuito apresentar a nova forma do marketing: Inbound Marketing.</t>
  </si>
  <si>
    <t>Marketing de Influência: o que é e porque você precisa dele!</t>
  </si>
  <si>
    <t>Tatti Maeda</t>
  </si>
  <si>
    <t>http://socialmedia.8020mkt.com.br/palestra/Marketing_de_Influencia_o_que_e_e_porque_voce_precisa_dele/537</t>
  </si>
  <si>
    <t>Relacionamento importa, isso é fato! Não se trata de estar em todas as mídias sociais mas ONDE e COMO se apresentar e relacionar em esfera digital para atrair visibilidade e audiência. Vamos percorrer passos para entender o poder da influência social, reputação, pilares e atributos essenciais. Indicado para profissionais de mídias sociais, jornalistas, profissionais liberais.</t>
  </si>
  <si>
    <t>Publicitária, Jornalista com especialização em Redes Sociais e Inovação Digital [ESPM] . Há 7 anos, com passagem em agências e ReclameAqui, atendendo clientes como: Americana, ShopTime, Submarino, Ingresso.com, Walmart, HU, Peixe Urbano e Editora Web nos Jogos Olímpicos 2016 na Rede Globo</t>
  </si>
  <si>
    <t>Bill Bernbach estava certo: o boca-a-boca é a propaganda mais poderosa que existe.</t>
  </si>
  <si>
    <t>Eden Pino Wiedemann</t>
  </si>
  <si>
    <t>http://socialmedia.8020mkt.com.br/palestra/Bill_Bernbach_estava_certo_o_boca_a_boca_e_a_propaganda_mais_poderosa_que_existe/804</t>
  </si>
  <si>
    <t>Os blogueiros tiveram sua era de ouro. Os grandes perfis no Twitter também. Agora é a vez dos youtubers e influenciadores, as grande "mídias" da vez. Mas até quando? O que vem depois? Ou melhor, quem vem depois? Vamos discutir sobre o seu - é, seu, leitor - futuro nas redes como veículo de mídia, sobre o poder micro-influenciador e como ele vai ser fundamental para o futuro das marcas nas redes.</t>
  </si>
  <si>
    <t>Depois de atender marcas (Globo, Kraft, Omo, Seda, Clear, Lux, Close-up, TRESemme, Netshoes, Itaú, Kaiser, Sagatiba e outras), coordenar o digital de diversas campanhas políticas (e gestões públicas) cansei de procurar a plataforma digital perfeita e resolvi desenvolvê-la. Nasceu o Talkative</t>
  </si>
  <si>
    <t>Marketing de Influenciadores. Como, quando e por quê?</t>
  </si>
  <si>
    <t>Ignacio García</t>
  </si>
  <si>
    <t>http://socialmedia.8020mkt.com.br/palestra/Marketing_de_Influenciadores_Como_quando_e_por_que/846</t>
  </si>
  <si>
    <t>Na Era da (hiper) Conectividade e da (sobrecarga) de Informação, identificar os influenciadores certos para cada Marca, engajá-los e mensurar o impacto no público alvo é o santo graal da comunicação e do mkt digital. Com +15 anos de experiência na aplicação de técnicas de Netnografia, Ciência de Redes e Ciência de Dados, apresentarei o como, quando e porquê do Marketing de Influenciadores.</t>
  </si>
  <si>
    <t>Antropólogo argentino com +15 anos de experiência no desenvolvimento e implementação mercadológica de tecnologias provenientes da Ciência de Dados, Ciência de Redes e Netnografia. Co-founder da TreeIntelligence.com, Livingnethos.com e Netnograph.com.</t>
  </si>
  <si>
    <t>Marketing Boca a Boca Online + Offline + MarTech - O futuro do marketing já chegou!</t>
  </si>
  <si>
    <t>Cristiano Machado</t>
  </si>
  <si>
    <t>http://socialmedia.8020mkt.com.br/palestra/Marketing_Boca_a_Boca_Online_Offline_MarTech_O_futuro_do_marketing_ja_chegou/781</t>
  </si>
  <si>
    <t>Empresas e profissionais que não utilizarem estratégias de Marketing Boca a Boca (Online + Offline) e MarTech (Marketing + Tecnologia) estarão de fora do futuro do marketing. Nesta palestra você aprenderá a importância de ter uma "Visão Holística" das estratégias de marketing e como incluir Marketing Boca a Boca e MarTech em suas estratégias.</t>
  </si>
  <si>
    <t>Um dos pioneiros do Marketing Boca a Boca no Brasil. Empreendedor, palestrante, consultor e professor de marketing, empreendedorismo e inovação. É o idealizador, co-fundador e presidente da AbraBoca – Assoc. Bras. de MKT Boca a Boca. Possui artigos científicos publicados nos EUA, Canadá e Brasil.</t>
  </si>
  <si>
    <t>marketing boca a boca</t>
  </si>
  <si>
    <t>Produzindo conteúdo para adulto no Youtube</t>
  </si>
  <si>
    <t>Ana Paula Passarelli</t>
  </si>
  <si>
    <t>http://socialmedia.8020mkt.com.br/palestra/Produzindo_conteudo_para_adulto_no_Youtube/816</t>
  </si>
  <si>
    <t>Não, essa palestra não é sobre pornografia, porque adulto gosta mesmo é de boleto pago!Cheque a idade das pessoas que acessam o Youtube e você encontrará mais de 60% da audiência composta por pessoas que passaram dos 30 anos de idade.  Esse papo será sobre desejos e oportunidades de desenvolver o ecossistema de creators, produtores e influenciadores para quem já passou dos 30.</t>
  </si>
  <si>
    <t>Passa desenvolve modelos de negócios e ajuda empresas a criarem projetos de conteúdo para o mercado digital. Há 10 anos produz conteúdo sobre carreira, educação, estilo de vida e fala sobre esses assuntos em seu canal no Youtube, o PASSA dos 30. Atualmente é consultora de inovação na New Content</t>
  </si>
  <si>
    <t>Como a música pode ajudar a mudar o mundo?</t>
  </si>
  <si>
    <t>http://socialmedia.8020mkt.com.br/palestra/Como_a_musica_pode_ajudar_a_mudar_o_mundo/916</t>
  </si>
  <si>
    <t>Conheça alguns dos projetos e iniciativas (online e offline) em diferentes partes do mundo que estão ajudando a transformar a realidade de milhões de pessoas através da música. E ainda: como você pode fazer a sua parte usando as suas mídias sociais?</t>
  </si>
  <si>
    <t>iniciativa social</t>
  </si>
  <si>
    <t>Liderança em tempos de startups</t>
  </si>
  <si>
    <t>Thiago Massari</t>
  </si>
  <si>
    <t>http://socialmedia.8020mkt.com.br/palestra/Lideranca_em_tempos_de_startups/644</t>
  </si>
  <si>
    <t>Startups estão dominando o mundo. Mas liderar e trabalhar em uma é diferente de tudo que você já fez – e de tudo que te ensinaram a fazer. As velhas lições e o mindset das empresas tradicionais são verdadeiras armadilhas para quem quer desbravar esse mundo inovador: há muito mais que se considerar na gestão e engajamento de equipe do que horários flexíveis, mesas de ping-pong e pizza na hora extra</t>
  </si>
  <si>
    <t>Graduado em Jornalismo, tem mais de 15 anos de experiência em Comunicação Corporativa e PR, como responsável pelo planejamento estratégico e execução de importantes campanhas de comunicação no Brasil. Liderou iniciativas para companhias como Microsoft, Facebook, Samsung, Netflix, Cisco, Ericsson..</t>
  </si>
  <si>
    <t>Social Bots: Inteligência Artificial como ferramenta de Marketing</t>
  </si>
  <si>
    <t>Juliano Kimura</t>
  </si>
  <si>
    <t>http://socialmedia.8020mkt.com.br/palestra/Social_Bots_Inteligencia_Artificial_como_ferramenta_de_Marketing/554</t>
  </si>
  <si>
    <t>A Web dos significados está cada dia mais próxima e, hoje, há ferramentas para aplicar a inteligência artificial no Marketing. Como criar ações que podem impactar nos resultados usando bots em redes sociais. Ainda de quebra entenda quais as principais tendências em Social Media Marketing.</t>
  </si>
  <si>
    <t>Juliano Kimura. Possui 15 anos de experiência no mercado de comunicação digital. É diretor da Trianons e idealizador do Social Brunch. Já foi especialista de conteúdo  do Facebook Brasil. Eleito melhor profissional de redes sociais na ABComm em 2015 e 2016. Melhor agencia 2016 na E-award</t>
  </si>
  <si>
    <t>Inteligência Artificial: Máquinas que aprendem...devemos ter medo?</t>
  </si>
  <si>
    <t>Andrea Hiranaka</t>
  </si>
  <si>
    <t>http://socialmedia.8020mkt.com.br/palestra/Inteligencia_Artificial_Maquinas_que_aprendem_devemos_ter_medo/562</t>
  </si>
  <si>
    <t>Quando pensamos em Inteligência Artificial, nossa mente conecta essa ideia a imagens de robôs ou androides invencíveis que ameaçam acabar com a humanidade. Estudos falam que 50% dos empregos irão desaparecer. Mas empresas e institutos de pesquisa já estão combinando capacidades humanas e artificiais para expandir suas capacidades de análise de dados e inovação. O futuro pode ser menos sombrio.</t>
  </si>
  <si>
    <t>Andrea é Global Competence Lead na Ipsos SMX, área do instituto Ipsos responsável por social media research. É responsável por apoiar equipes na prática de Social Intelligence em 25 países. Andrea possui 10 anos de experiência em pesquisa de mercado e 8 anos de experiência em Social Intelligence</t>
  </si>
  <si>
    <t>"O" Digital morreu e você está convidado para o velório!</t>
  </si>
  <si>
    <t>Vini Melo</t>
  </si>
  <si>
    <t>http://socialmedia.8020mkt.com.br/palestra/O_Digital_morreu_e_voce_esta_convidado_para_o_velorio/590</t>
  </si>
  <si>
    <t>Você está preocupado em como trabalhar com "o" Digital? As estratégias da sua empresa ou negócio para o ambiente digital não decolam? Será que seu pensamento está ajustado ao momento já transformado da comunicação?Nessa palestra veremos como o digital se transformou em um estilo de vida de todos. Muito mais do que um canal para se comunicar, é o mundo exclusivo em que muitos vivem.</t>
  </si>
  <si>
    <t>Profissional, Professor e Palestrante nas áreas de Comportamento, Marketing Digital, Inovação e Redes Sociais. Fundador da COLON Social Branding, consultoria em operação e estratégia digital</t>
  </si>
  <si>
    <t>Desenvolvendo Parcerias estratégicas para Alavancar seu Negócio</t>
  </si>
  <si>
    <t>Carlos Henrique Moreira dos Santos</t>
  </si>
  <si>
    <t>http://socialmedia.8020mkt.com.br/palestra/Desenvolvendo_Parcerias_estrategicas_para_Alavancar_seu_Negocio/620</t>
  </si>
  <si>
    <t>Num momento onde se fala de economia compartilhada e tecnologias que ligam um negócio noutro, é imprescindível a formação de parcerias estratégicas que possam alavancar seu negócio. Mostraremos cases de parcerias que deram certo, como buscar um parceiro que pode escalar seu negócio, onde buscar, como se relacionar, manter e como negociar uma relação Win Win.</t>
  </si>
  <si>
    <t>CEO da aceleradora, TOP Startups e da empresa de tecnologia e negócios, CH Solutions.Empreendedor desde os 10 anos, formou-se em Análise de Sistemas e jogos pela Fatec. MBA Executivo em Gestão  Empresarial. Trabalhou em grandes empresas na área de TI.Hoje é um desenvolvedor de Negócios inovadores</t>
  </si>
  <si>
    <t>Reflexões para se Locomover - Ação Refletida</t>
  </si>
  <si>
    <t>Alexandre Cardoso</t>
  </si>
  <si>
    <t>http://socialmedia.8020mkt.com.br/palestra/Reflexoes_para_se_Locomover_Acao_Refletida/604</t>
  </si>
  <si>
    <t>Reflexões para se locomover - Ação Refletida trata-se de alguns caminhos e insights para nos locomovermos diante das inibições da vida, trata-se de conteúdo que aborda autoconhecimento e reflexão sobre como estamos lidando com a nossa existência e com o mundo. Público-alvo todos que desejam sair da automotização da vida e levar uma vida com mais atitude, certeza e paixão pelo que faz.</t>
  </si>
  <si>
    <t>Palestrante, Coach, Advogado e Ator. Idealizador e Fundador da RPL – “Reflexões para se locomover” e  Diretor-Presidente da ONG Cia dos ClownAticos.</t>
  </si>
  <si>
    <t>reflexão</t>
  </si>
  <si>
    <t>Como vendi moda através do Instagram e WhatsApp sem ter site</t>
  </si>
  <si>
    <t>Ale Moraes</t>
  </si>
  <si>
    <t>http://socialmedia.8020mkt.com.br/palestra/Como_vendi_moda_atraves_do_Instagram_e_WhatsApp_sem_ter_site/606</t>
  </si>
  <si>
    <t>Na palestra explicarei como tive sucesso vendendo moda pelo Instagram e outras mídias sociais, sem ter um website e consegui ter lucro em 27 dias de negócio. O método que desenvolvi foi transformado em um treinamento online FashionMidias, em parceria com Ana Tex,  que conta com mais de 700 alunas em todo o país que têm resultados impressionantes aplicando a mesma estratégia em seus negócios online</t>
  </si>
  <si>
    <t>Bióloga com mestrado em Genética e Bioquímica. MBA em Gestão Empresarial pela FGV e 15 anos como gestora de uma empresa no segmento atacadista agropecuário. Fundou sua loja online, criou o treinamento FashionMidias e hoje atua como palestrante e consultora em Marketing Digital para Negócios</t>
  </si>
  <si>
    <t>A dor e a delícia de ser integrado.</t>
  </si>
  <si>
    <t>http://socialmedia.8020mkt.com.br/palestra/A_dor_e_a_delicia_de_ser_integrado/835</t>
  </si>
  <si>
    <t>O atual modelo de comunicação é como o elefante na história dos cinco cegos, onde as disciplinas são isoladas e irredutíveis em suas verdades e territórios. Nos últimos 20 anos vivemos uma explosão de especialidades potencializada pela entrada dos canais digitais e conteúdo. Ser integrado nesse contexto exige coragem, briga e disposição para novos processos onde a ideia pode vir de qualquer lugar.</t>
  </si>
  <si>
    <t>integração</t>
  </si>
  <si>
    <t>Monitoramento via AI - Como reduzir o trabalho operacional de sua equipe</t>
  </si>
  <si>
    <t>Diego Luongo</t>
  </si>
  <si>
    <t>http://socialmedia.8020mkt.com.br/palestra/Monitoramento_via_AI_Como_reduzir_o_trabalho_operacional_de_sua_equipe/765</t>
  </si>
  <si>
    <t>Com o aumento de dados vindo de diversas fontes e cada vez numa velocidade maior, teoricamente precisaríamos de mais pessoas para absorver toda essa informação, certo? Errado!O ideal é ter ferramentas que façam o trabalho operacional e auxiliem o profissional a ser estratégico para tomar decisões mais rápidas em um curto espaço de tempo.</t>
  </si>
  <si>
    <t>Checking, pesquisa de mídia, BI e mídia.Em todas as áreas sempre tive que tomar decisões pautadas em dados. Minha preocupação sempre foi em como otimizar o tempo operacional de equipe e transforma-los em estratégicos. Hoje, na Stilingue, enxergo que está mais fácil do que imaginava</t>
  </si>
  <si>
    <t>Os desafios do marketing digital no interior</t>
  </si>
  <si>
    <t>Fernando Almeida</t>
  </si>
  <si>
    <t>http://socialmedia.8020mkt.com.br/palestra/Os_desafios_do_marketing_digital_no_interior/812</t>
  </si>
  <si>
    <t>“O que é Facebook?” "Instagram é só para postar foto né?  “Meu sobrinho faz para mim.” .Essas são frases bastante ouvidas nas cidades do interior. Não há dúvidas que é sempre um desafio maior empreender e investir no interior, mas uma pequena empresa pode ter sim comportamento de grande, e as redes sociais são a mídia perfeita para alavancar o sucesso de pequenas e médias empresas.</t>
  </si>
  <si>
    <t>Especialista apaixonado por Marketing. Graduado em Cinema e Audiovisual pela UFRB e Pós-graduando em Marketing Digital, já atua na área há 16 anos. CEO e Diretor de Atendimento na Agência Muito Mais</t>
  </si>
  <si>
    <t>interior</t>
  </si>
  <si>
    <t>De volta para minha casa!</t>
  </si>
  <si>
    <t>http://socialmedia.8020mkt.com.br/palestra/De_volta_para_minha_casa/512</t>
  </si>
  <si>
    <t>Como aplicar o conhecimento e tendências de Social Media das grandes capitais para o mercado do interior.Vamos discutir a importancia do pensamento "glocal" - pensando globalmente e agindo local.Como começar e quais cuidados devemos ter para implantar uma comunicação super descolada em mercados menores e com tantas características diferentes da capital.</t>
  </si>
  <si>
    <t>Do alto de seus 2,08m, é publicitário e relações públicas além de pós-graduado em marketing digital e negócios interativos. Entre muitos textos e redes e testes Jean divide seu coração com outras paixões igualmente importantes, cozinhar, poemas e escrever sobre ele mesmo na terceira pessoa</t>
  </si>
  <si>
    <t>local</t>
  </si>
  <si>
    <t>Construindo um planeta inteligente</t>
  </si>
  <si>
    <t>Julio Cesar Garcia</t>
  </si>
  <si>
    <t>http://socialmedia.8020mkt.com.br/palestra/Construindo_um_planeta_inteligente/883</t>
  </si>
  <si>
    <t>IoT industrial muito além das fábricas, o futuro é agora. Já pensou em implantar elevadores inteligentes que nunca param por defeito, monitorar onde seus clientes andam na sua loja para promover seu produto no lugar certo ou passar uma propaganda personalizada para cada público no mesmo monitor com reconhecimento facial... Público: Engenheiros e profissionais com projetos nessa área de IoT.</t>
  </si>
  <si>
    <t>Trabalha na Advantech há 18 anos, formado em Ciência da Computação e licenciatura em matemática especialista em plataformas computacionais com ênfase em equipamentos Embedded. Palestrante em eventos de parceiros da Advantech como evento da Intel, Microsoft, etc.</t>
  </si>
  <si>
    <t>IoT de começo ao fim</t>
  </si>
  <si>
    <t>http://socialmedia.8020mkt.com.br/palestra/IoT_de_comeco_ao_fim/885</t>
  </si>
  <si>
    <t>Desenvolver um produto IoT geralmente requer solução de problemas com sensores, conectividade, segurança, integração de sistemas, hardware e assim por diante. Desafios que muitas empresas enfrentam é como migrar para aplicação IoT. Vamos disponibilizar soluções completas de IoT para o público manipular e aprender mais sobre IoT na prática. Público: Engenheiros e profissionais com projetos na área.</t>
  </si>
  <si>
    <t>Julio Garcia: Trabalha na Advantech há 18 anos, formado em Ciência da Computação e licenciatura em matemática especialista em plataformas computacionais com ênfase em equipamentos Embedded. Palestrante em eventos de empresas parceiras como a Microsoft, Intel, Softline, etc.</t>
  </si>
  <si>
    <t>O que o núcleo de Produto pode ensinar ao Jornalismo — e à Comunicação</t>
  </si>
  <si>
    <t>Rafael Sbarai</t>
  </si>
  <si>
    <t>http://socialmedia.8020mkt.com.br/palestra/O_que_o_nucleo_de_Produto_pode_ensinar_ao_Jornalismo_e_a_Comunicacao/790</t>
  </si>
  <si>
    <t>Plataformas úteis e de  valor à sociedade, Waze, Facebook e Twitter operam por lógicas de experimentação rápida. Acompanhadas à popularidade de seus serviços, elas revelam uma lição a ser compartilhada com os profissionais de Comunicação — e Jornalismo. Entenda por que a área de Produto pode ampliar a oferta de conteúdo e amealhar fontes de receitas de empresas que buscam sobreviver na internet.</t>
  </si>
  <si>
    <t>Rafael Sbarai é jornalista e Supervisor Executivo de Produto do GloboEsporte.com. É mestre em Tecnologia e Mercado e também professor de Jornalismo Digital e Jornalismo de Dados dos programas de graduação e pós-graduação da Fundação Armando Alvares Penteado (FAAP)</t>
  </si>
  <si>
    <t>Isso É Muito Netflix: A Nova Safra da Tradução na Sua Telinha</t>
  </si>
  <si>
    <t>Leandro L.C. e Rodrigues</t>
  </si>
  <si>
    <t>http://socialmedia.8020mkt.com.br/palestra/Isso_E_Muito_Netflix_A_Nova_Safra_da_Traducao_na_Sua_Telinha/528</t>
  </si>
  <si>
    <t>A Netflix chegou ao Brasil e com ela temos uma maior demanda de traduções para legendagem e dublagem, não só streaming, mas na TV por assinatura também.Até onde isso é bom? Saiba mais sobre o processo de tradução atual e como podemos fazer para que a "versão brasileira" continue a ser a melhor do mundo.</t>
  </si>
  <si>
    <t>Diretor da Crônicas da Magia especializada em todo material nerd há mais de 25 anos, digital ou papel.Colaborou nas localizações de games das séries Mass Effect, Fallout, Shadows of Mordor, e Batman Arkham.Atualmente também é Diretor Editorial da The Ed Greenwood Group Brazil</t>
  </si>
  <si>
    <t>legendagem</t>
  </si>
  <si>
    <t>netflix</t>
  </si>
  <si>
    <t>traduções</t>
  </si>
  <si>
    <t>Social Selling: Como gerar negócios pelo LinkedIn</t>
  </si>
  <si>
    <t>Marcell Rosa</t>
  </si>
  <si>
    <t>http://socialmedia.8020mkt.com.br/palestra/Social_Selling_Como_gerar_negocios_pelo_LinkedIn/776</t>
  </si>
  <si>
    <t>Público-alvo: gestores de vendas, marketing e operações de vendas de empresas B2B.Iremos iniciar a apresentação contextualizando o social selling de acordo com o novo cenário de vendas. Faremos uma introdução ao tema, definindo o conceito e explicando os principais pilares. Daremos exemplos práticos da aplicação do Social Selling e finalizaremos com alguns resultados de empresas que já adotaram.</t>
  </si>
  <si>
    <t>Marcell é formado em Administração de Empresas pelo Instituto Mauá de tecnologia e pós-graduado em negociação e gestão de vendas pela FIA. Possui 10 anos de experiência em tecnologia e vendas e atualmente atua como Gerente de Vendas da divisão de Soluções de Vendas do LinkedIn</t>
  </si>
  <si>
    <t>social selling</t>
  </si>
  <si>
    <t>Encontre sua voz, divida ideias e seja ouvido. Construa sua identidade e da sua marca no Linkedin.</t>
  </si>
  <si>
    <t>Renata Fontana</t>
  </si>
  <si>
    <t>http://socialmedia.8020mkt.com.br/palestra/Encontre_sua_voz_divida_ideias_e_seja_ouvido_Construa_sua_identidade_e_da_sua_marca_no_Linkedin/926</t>
  </si>
  <si>
    <t>O conteúdo da palestra é sobre produção de conteúdo no Linkedin e quanto isso pode contribuir para construção da identidade profissional de usuários e para reputação das marcas.Para usuários vamos explicar como se produz conteúdo no Linkedin, quais os temas mais produzidos, o que ajuda a aumentar engajamento e qual a abordagem esperada na rede profissional.Para as marcas vamos explicar as solu</t>
  </si>
  <si>
    <t>Atuo há 15 anos com mídia digital e contribui com a expansão desse mercado trabalhando em empresas como Abril.com. AOL, UOL e, nos últimos 5 anos, no</t>
  </si>
  <si>
    <t>Social Media vende livros!</t>
  </si>
  <si>
    <t>Luciana Fracchetta</t>
  </si>
  <si>
    <t>http://socialmedia.8020mkt.com.br/palestra/Social_Media_vende_livros/616</t>
  </si>
  <si>
    <t>A ideia é apresentar estudos de casos de divulgação de livros da Aleph – editora referência em publicações de sci-fi e obras que inspiraram sucessos do cinema, como Laranja Mecânica, 2001 e Forrest Gump – nas redes sociais e mostrar como uma comunicação mais próxima do público pode impactar os leitores. É destinada para quem trabalha no mercado editorial e comunicação em geral.</t>
  </si>
  <si>
    <t>Jornalista formada na Universidade Mackenzie. Como repórter, trabalhou na MTV, iG e Terra. Há sete anos atua como coordenadora de mídias sociais e produtora de conteúdo na Editora Aleph – referência em livros ficção científica e cultura pop.</t>
  </si>
  <si>
    <t>livros</t>
  </si>
  <si>
    <t>mercado editorial</t>
  </si>
  <si>
    <t>E sua reputação, vai bem? Criando e melhorando sua marca pessoal hoje!</t>
  </si>
  <si>
    <t>Alexandre Formagio</t>
  </si>
  <si>
    <t>http://socialmedia.8020mkt.com.br/palestra/E_sua_reputacao_vai_bem_Criando_e_melhorando_sua_marca_pessoal_hoje/777</t>
  </si>
  <si>
    <t>Você planeja e trabalha sua marca pessoal? NÃO?!Então pense em quantas oportunidades você perde por dia. Novos freelas, uma oportunidade de subir na carreira e etc. Não quero assustar, mas realmente pensar em você como uma marca é pensar na sua vida e carreira.Nesta oficina vou mostrar dicas e estudos para te ajudar a pensar em tudo isso de forma APLICÁVEL já no próprio Social Media Week.</t>
  </si>
  <si>
    <t>Responsável por novos projetos, eventos e cursos na Media Education. Já fez projetos para empresas como LiveAD, Yahoo, Tumblr, Facebook, .FOX, Socialbakers, entre outras. Também se considera um viajante quase profissional, sonhador, techno lover e criativo nas horas mais inusitadas da vida</t>
  </si>
  <si>
    <t>marca pessoal</t>
  </si>
  <si>
    <t>personal branding</t>
  </si>
  <si>
    <t>Um empreendimento chamado você</t>
  </si>
  <si>
    <t>Thais Nóbile</t>
  </si>
  <si>
    <t>http://socialmedia.8020mkt.com.br/palestra/Um_empreendimento_chamado_voce/678</t>
  </si>
  <si>
    <t>“Uns vencem, outros fracassam, é uma questão de sorte! ”. A proposta desta palestra é mostrar que não devemos contar apenas com a sorte. Aprendendo a gerenciar o seu marketing pessoal você constrói o que é mais sagrado no mundo das marcas: a reputação, e assim, alavanca o seu posicionamento no mercado. Serão exibidas ferramentas, técnicas, exemplos e dicas para se reinventar nas redes sociais.</t>
  </si>
  <si>
    <t>Proprietária de uma Assessoria e Consultoria em Marketing Digital, Palestrante na área, aluna do MBA de Marketing da USP, voluntária na organização Girls In Tech Brazil e formada em cursos como Gestão de Projetos, Facebook Marketing, Google Adwords, Negócios via Instagram, entre outros</t>
  </si>
  <si>
    <t>Sensibilidade Social - A Era da Interação 100% digital</t>
  </si>
  <si>
    <t>Rubens Guimarães</t>
  </si>
  <si>
    <t>http://socialmedia.8020mkt.com.br/palestra/Sensibilidade_Social_A_Era_da_Interacao_100_digital/669</t>
  </si>
  <si>
    <t>Palestra com foco prático e didático comentando sobre técnicas profissionais para destacar marcas, serviços e produtos em meio ao universo digital. Aprenda na prática com grandes cases a associar marcas, posicionar conceitos e entregar resultados. Construa reputação, seguidores e desenvolva públicos de opinião através de estratégias eficazes.</t>
  </si>
  <si>
    <t>Desenvolve projetos de tecnologia de ponta e mídias digitais para empresas de porte, instituições financeiras, redes de franquias, indústria e marcas reconhecidas na América Latina, EUA e Europa. Microsoft MVP, MTAC, Mentor de Startups no Campus Google, IBM, Microsoft, Cubo e projetos da ONU</t>
  </si>
  <si>
    <t>Como marcas e influenciadores podem usar o Pinterest para alavancar a audiência</t>
  </si>
  <si>
    <t>Jéssica Uchôa</t>
  </si>
  <si>
    <t>http://socialmedia.8020mkt.com.br/palestra/Como_marcas_e_influenciadores_podem_usar_o_Pinterest_para_alavancar_a_audiencia/905</t>
  </si>
  <si>
    <t>Através de cases e lições práticas, vou mostrar como você pode trabalhar o seu perfil no Pinterest para ganhar muito mais visibilidade tanto na plataforma como em seu blog e conseguir um público relevante para o seu objetivo.</t>
  </si>
  <si>
    <t>Formada em Marketing pela Anhembi Morumbi. Especialista no mercado de influenciadores, com foco em conteúdo, redes sociais e SEO.</t>
  </si>
  <si>
    <t>Visibilidade nas mídias sociais: o impacto na sua carreira</t>
  </si>
  <si>
    <t>Lilian Rodrigues</t>
  </si>
  <si>
    <t>http://socialmedia.8020mkt.com.br/palestra/Visibilidade_nas_midias_sociais_o_impacto_na_sua_carreira/877</t>
  </si>
  <si>
    <t>O objetivo dessa palestra é mostrar algumas estatísticas sobre o poder das mídias sociais e da importância de construir uma reputação digital. Explanação de métricas para construção de reputação digital utilizando ferramentas de marketing digital.</t>
  </si>
  <si>
    <t>Carreira profissional desenvolvida nos últimos 15 anos em empresas do segmento de telecomunicações.Entusiasta do conhecimento e do desenvolvimento humano.Empreendedora</t>
  </si>
  <si>
    <t>A Visão Real das Mídias Digitais: Métricas que realmente importam</t>
  </si>
  <si>
    <t>Nina Forlin</t>
  </si>
  <si>
    <t>http://socialmedia.8020mkt.com.br/palestra/A_Visao_Real_das_Midias_Digitais_Metricas_que_realmente_importam/890</t>
  </si>
  <si>
    <t>O que realmente é relevante nas campanhas no universo digital?! É preciso entender quais são as métricas que realmente importam e quais as melhores estratégias para que sua marca se destaque cada vez mais. Nesta palestra, apresentaremos os principais KPIs para cada campanha, avaliando sempre o desempenho da marca no ambiente digital.</t>
  </si>
  <si>
    <t>Pós-graduada em Comunicação e Marketing em Mídias Digitais e Gestãode Negócios, atua há 8 anos no mercado de Publicidade e Marketing com foco no Digital. Atualmente, atua diretamente com Mídia na Agência Blinks, além de lecionar em diversas instituições em todo Brasil, como PUC, UNIFEOB e Senac</t>
  </si>
  <si>
    <t>marketing digital</t>
  </si>
  <si>
    <t>midias digitais</t>
  </si>
  <si>
    <t>performance digital</t>
  </si>
  <si>
    <t>Como conseguir apoio para sua banda? Do press release ao patrocínio</t>
  </si>
  <si>
    <t>http://socialmedia.8020mkt.com.br/palestra/Como_conseguir_apoio_para_sua_banda_Do_press_release_ao_patrocinio/912</t>
  </si>
  <si>
    <t>Como planejar, selecionar e organizar informações relevantes para abordar um gestor, marca e/ou fabricante da área musical e outros segmentos. Como montar projetos especiais e reports de resultados. diferenças cruciais entre contratos de apoio, parceria e patrocínio. O que as empresas esperam e como sua banda pode produzir conteúdo relevante online/offline para atrair apoiadores.</t>
  </si>
  <si>
    <t>patrocínio</t>
  </si>
  <si>
    <t>Modelos de Negócios Inovadores para músicos e bandas</t>
  </si>
  <si>
    <t>http://socialmedia.8020mkt.com.br/palestra/Modelos_de_Negocios_Inovadores_para_musicos_e_bandas/914</t>
  </si>
  <si>
    <t>Insights para transformar as mídias sociais, conteúdos e seu expertise em projetos especiais para empresas e marcas. Como desenvolver modelos de negócio e estabelecer parcerias/ alianças estratégicas com outras bandas/músicos, eventos e fabricantes para gerar receita para divulgar ainda mais sua música.</t>
  </si>
  <si>
    <t>modelo negócios inovadores</t>
  </si>
  <si>
    <t>Alice no país do “Feedback”.</t>
  </si>
  <si>
    <t>Stephano Diego de Souza</t>
  </si>
  <si>
    <t>http://socialmedia.8020mkt.com.br/palestra/Alice_no_pais_do_Feedback/750</t>
  </si>
  <si>
    <t>Como a Alice, você já deve ter caído no buraco chamado Feedback!Quantos de nós estamos à espera do feedback de uma entrevista realizada, ou mesmo um parecer do papel que exercemos na empresa em que trabalhamos?Se você se identifica que tal debatermos este assunto?</t>
  </si>
  <si>
    <t>Formado em direção de arte pela escola Cuca e redação publicitária pela o Senac possuo um know-how de mais de 6 anos de experiência em comunicação visual e atualmente sou diretor criativo da agência Engine</t>
  </si>
  <si>
    <t>A utilização do Marketing Digital como forma de monetização de do Empreendimento Materno</t>
  </si>
  <si>
    <t>Telma Morassutti</t>
  </si>
  <si>
    <t>http://socialmedia.8020mkt.com.br/palestra/A_utilizacao_do_Marketing_Digital_como_forma_de_monetizacao_de_do_Empreendimento_Materno/557</t>
  </si>
  <si>
    <t>Desde que comecei a trabalhar com mães empreendedoras,  percebo a grande dificuldade em aceitação e utilização do marketing digital, tanto como forma de divulgação,  quanto como forma de monetização.  A possibilidade de escalonamento de produtos,  tem sido muito bem sucedida nesse nicho, uma vez que "tempo disponível" para produção é uma das maiores dificuldades encontradas por mães empreendedoras</t>
  </si>
  <si>
    <t xml:space="preserve">Telma Morassutti,  publicitária, mãe empreendedora.  Idealizadora, fundadora e CEO, da Marketing de Mãe pra Mãe, uma empresa que visa o fomento do empreendedorismo materno, através da capacitação e motivação dentro de um propósito de apoio. </t>
  </si>
  <si>
    <t>Virei meme e agora?</t>
  </si>
  <si>
    <t>Thomaz Moraes</t>
  </si>
  <si>
    <t>http://socialmedia.8020mkt.com.br/palestra/Virei_meme_e_agora/583</t>
  </si>
  <si>
    <t>Gretchen, Vladimir Putin e uma garotinha adorável. O que essas 3 figuras têm em comum? Todos viraram memes. Famosos, muito famosos ou nada famosos. Ninguém está imune a esse fenômeno. Nem mesmo você!Uma das formas de tratar de um assunto tão denso como Reputação Digital é olhar esse sub produto instantâneo que chamamos de meme. O Brasil é o país dos memes. Criamos até um museu pra eles. :)</t>
  </si>
  <si>
    <t>Palestrante, professor e especialista em comunicação digital. Possui forte atuação em marketing digital, sobretudo em social media, conteúdo e reputação digital em empresas como Pearson (Wizard, Yázigi, Skill, COC, Dom Bosco e Pueri Domus), Elektro, CPFL, Schincariol e Happy Code</t>
  </si>
  <si>
    <t>Mentoria Estratégica para Mulheres</t>
  </si>
  <si>
    <t>Luciana Messala</t>
  </si>
  <si>
    <t>http://socialmedia.8020mkt.com.br/palestra/Mentoria_Estrategica_para_Mulheres/873</t>
  </si>
  <si>
    <t>O Programa de Mentoria Estratégica para Mulheres é um Programa de Mentoria On Line que visa orientar e estabelecer metas e estratégias para transformar sonhos em realidade, alcançar o máximo  de mulheres por meio das redes sociais e no mundo digital,nossos objetivos potencializar competências e habilidades de mulheres por meio da Mentoria Estratégica  On Line.</t>
  </si>
  <si>
    <t>Arquiteta,Professora Universitária, atuação na área de Branding e Design Thinking,Mentora Estratégica na área de desenvolvimento de negócios para Mulheres</t>
  </si>
  <si>
    <t>mentoria</t>
  </si>
  <si>
    <t>Academia e mercado: que venha o match!</t>
  </si>
  <si>
    <t>Cárlei Nunes</t>
  </si>
  <si>
    <t>http://socialmedia.8020mkt.com.br/palestra/Academia_e_mercado_que_venha_o_match/821</t>
  </si>
  <si>
    <t>Cases de mercado + estudos científicos avançados. Por que é tão complexo o processo pra que essa conversa aconteça?Nosso papo vai trazer cases lindos entre gestores e estudiosos, outros nem tão incríveis assim e o que podemos fazer para aproximar o pensamento científico do dia-a-dia das grandes empresas.Pra quem é apaixonado por estudo mas não entende que ele fique distanciado da vida real.</t>
  </si>
  <si>
    <t>Mestre em Administração com ênfase em Marketing Digital pela Udesc.Empreendedora pela Circulae e outros projetos lindos. Professora de pós-graduação e MBA em SC. Apaixonada por netnografia e dados. Canhota, mãe, pra sempre curios</t>
  </si>
  <si>
    <t>Métricas para quem não é de exatas</t>
  </si>
  <si>
    <t>Kaique Oliveira</t>
  </si>
  <si>
    <t>http://socialmedia.8020mkt.com.br/palestra/Metricas_para_quem_nao_e_de_exatas/658</t>
  </si>
  <si>
    <t>Desmistificar o universo de métricas neste novo mercado em que precisamos entender de números e pessoas. Os principais tópicos serão: a função do profissional de métricas, análise de dados tangíveis e intangíveis, como entregar um resultado para o seu cliente, tendências e cases. A palestra foi pensada para todos os aspirantes do universo de métricas.</t>
  </si>
  <si>
    <t>Formado em publicidade, cursando MBA em Business Intelligence. Possui mais de 4 anos de atuação no mercado de comunicação digital, com experiência na área de planejamento e métricas</t>
  </si>
  <si>
    <t>Storytelling, métricas e engajamento: conteúdo digital em debate</t>
  </si>
  <si>
    <t>Ori Hofnung</t>
  </si>
  <si>
    <t>http://socialmedia.8020mkt.com.br/palestra/Storytelling_metricas_e_engajamento_conteudo_digital_em_debate/932</t>
  </si>
  <si>
    <t>A forma de consumir informação na internet mudou. Como contar histórias que engajem um público cada vez mais impaciente e resistente a textos longos? Esta e outras questões serão debatidas nesta mesa redonda. O moderador Ori Hofnung, diretor da Playbuzz LATAM, conversará com gente afiada como Diego Maia, Digital Content Manager do Discovery, e Luiz Biagiotti, Country Manager do Outbrain.</t>
  </si>
  <si>
    <t>Transferiu-se de Israel ao Brasil para gerenciar a operação da América Latina. Sua missão? Ajudar publishers, marcas e agências a fazer conteúdos relevantes (e gerar novos canais de lucros). Apaixonado por tecnologia, trabalhou na Oracle e publicou artigos no Yahoo! e Business 2 Community</t>
  </si>
  <si>
    <t>Como reportar resultados para o cliente</t>
  </si>
  <si>
    <t>Clayton Margiotti</t>
  </si>
  <si>
    <t>http://socialmedia.8020mkt.com.br/palestra/Como_reportar_resultados_para_o_cliente/534</t>
  </si>
  <si>
    <t>Como reportar resultados para o cliente trata-se de uma palestra que mostra ferramentas práticas usadas no dia a dia da ELEVA.DIGITAL para reportar resultados através das campanhas e trafego do site.</t>
  </si>
  <si>
    <t>Profissional com 11 anos de experiencia em Negócios Digitais orientado para performance, rentabilidade e resultado.</t>
  </si>
  <si>
    <t>O Principal P do Marketing Digital: Pessoas. Do Virtual para o Real.</t>
  </si>
  <si>
    <t>Norberto Almeida de Andrade</t>
  </si>
  <si>
    <t>http://socialmedia.8020mkt.com.br/palestra/O_Principal_P_do_Marketing_Digital_Pessoas_Do_Virtual_para_o_Real/680</t>
  </si>
  <si>
    <t>Um Planejamento Estratégico Digital exige estruturar uma estratégia de conteúdo, desde a criação do projeto, segmentação de temas e público-alvo, ferramentas para divulgação e otimização, até o processo de mensuração de resultados. Mas o principal objetivo de todo o processo de comunicação são: Pessoas. Apresentarei como devemos privilegiar o Comportamento de Consumidor no Marketing 4.0.</t>
  </si>
  <si>
    <t>Atuo com Consultoria em Marketing Digital, Comunicação Estratégica, Gestão de conteúdo, Mídias Sociais, Comportamento do Consumidor e experiência na área Comercial por 14 anos. Sou Mestrando em Marketing pela FMU, tenho MBA em Marketing Digital, graduado em Gestão Comercial e graduado em Letras</t>
  </si>
  <si>
    <t>Segredos de uma Revista Digital de Sucesso</t>
  </si>
  <si>
    <t>Augusto Barretto</t>
  </si>
  <si>
    <t>http://socialmedia.8020mkt.com.br/palestra/Segredos_de_uma_Revista_Digital_de_Sucesso/878</t>
  </si>
  <si>
    <t>As revistas digitais tem várias vantagens em relação às impressas. Quando bem utilizadas, podem ser uma eficiente e simpática de se comunicar com o seu público. Contudo, ela ainda é pouco utilizada pelas empresas. O grupo TI Nordeste tem a receita do sucesso em revistas digitais,  clubes de assinantes, eventos e uma série de atividades desenvolvidas a partir desse fantástico canal de comunicação.</t>
  </si>
  <si>
    <t>Administrador de Empresas com MBA em Marketing, trabalhou 20 anos em empresas da área de tecnologia. É fundador e editor das revistas TI Nordeste e CIO Nordeste. Sua empresa promove diversos eventos na região Nordeste, dentre eles o Congresso de Tecnologia e Inovação do Nordeste e o UpDayTI.</t>
  </si>
  <si>
    <t>revistadigital</t>
  </si>
  <si>
    <t>Quer atrair e reter consumidores? Seja multiplataforma!</t>
  </si>
  <si>
    <t>Flávio França</t>
  </si>
  <si>
    <t>http://socialmedia.8020mkt.com.br/palestra/Quer_atrair_e_reter_consumidores_Seja_multiplataforma/585</t>
  </si>
  <si>
    <t>Esta palestra visa demonstrar para empresas e pessoas que trabalham com tecnologia a importância do desenvolvimento de soluções multiplataforma.Quanto maior a praticidade na entrega da informação,  maior a capacidade atrair e reter consumidores.- O mundo rumando para o mobile- O comportamento do usuário- Informação com mais velocidade- Soluções nativas x soluções híbridas- Reter para v</t>
  </si>
  <si>
    <t>Técnico em publicidade e gestor de marketing. 2012 abriu a sua primeira empresa, voltada para o desenvolvimento de tecnologia para eventos e ações promocionais. Atualmente, é sócio da produtora digital EVER, responsável pela administração estratégica e o desenvolvimento de novos negócios</t>
  </si>
  <si>
    <t>multiplataforma</t>
  </si>
  <si>
    <t>A nova era da multicanalidade</t>
  </si>
  <si>
    <t>Mayara Azevedo</t>
  </si>
  <si>
    <t>http://socialmedia.8020mkt.com.br/palestra/A_nova_era_da_multicanalidade/733</t>
  </si>
  <si>
    <t>Redes sociais, site, ads, loja física, sms, push, email... O que adianta termos tantos canais para comunicar se nenhum deles está integrado? Na nova era da multicanalidade, os times de marketing, vendas e logística precisam trabalhar juntos, analisar dados, integrá-los e decifrar qual melhor canal e a melhor forma para se comunicar com seu cliente. Quer descobrir como fazer isso? Vem comigo!</t>
  </si>
  <si>
    <t>MBA de Marketing pela Fundação Getúlio Vargas (FGV). Bacharel em Comunicação Social com ênfase em Jornalismo pela UFBA. Experiência em Marketing Digital, Marketing de Produtos, Branding e Live Marketing através do planejamento estratégico de ativações para grandes marcas como Ambev e Coca-Cola</t>
  </si>
  <si>
    <t>multicanal</t>
  </si>
  <si>
    <t>Os 4 Cavaleiros</t>
  </si>
  <si>
    <t>Paulo Gonçalves</t>
  </si>
  <si>
    <t>http://socialmedia.8020mkt.com.br/palestra/Os_4_Cavaleiros/605</t>
  </si>
  <si>
    <t>Esta palestra tem como alvo principal a identificação dos 4 grandes problemas existentes que fazem com que não seja possível vender um produto ou serviço e as técnicas ideais para poder quebrar estas barreiras formando uma clientela com qualidade, indo diretamente nos compradores ideais para seu negócio.Marketing simples e poderoso á favor de seu negócio!!!!</t>
  </si>
  <si>
    <t>Personal e Professional Coach.Executive Coach.Filósofo.Escritor.Gestor de Segurança Empresarial á 14 anos.CEO, Lapidate - Consultoria Empresarial</t>
  </si>
  <si>
    <t>Gestão de Redes de Negócios</t>
  </si>
  <si>
    <t>Octavio Pitaluga</t>
  </si>
  <si>
    <t>http://socialmedia.8020mkt.com.br/palestra/Gestao_de_Redes_de_Negocios/572</t>
  </si>
  <si>
    <t>Conhecer a metodologia de Gestão de Redes de Negócios e o conceito do CNO – Chief Networking Officer, além de conhecer ferramentas digitais de gestão de redes de stakeholders. Público: Profissionais de diferentes áreas que desejam compreender e aprimorar suas habilidades para gerir sua rede de negócios e relacionamentos.</t>
  </si>
  <si>
    <t>Cunhou o conceito do Chief Networking Officer mundialmente no Wikipedia e na Internet. CNO - Chief Networking Officer da TEN – Top Executives Net &amp; BCockpit.  Empreendedor digital, Gestor de redes de negócios, Coach de negócios, Palestrante e Facilitador.</t>
  </si>
  <si>
    <t>Neurociência aplicada á comunicação publicitária.</t>
  </si>
  <si>
    <t>Guilherme Ferris</t>
  </si>
  <si>
    <t>http://socialmedia.8020mkt.com.br/palestra/Neurociencia_aplicada_a_comunicacao_publicitaria/589</t>
  </si>
  <si>
    <t>A aplicabilidade dos estudos em Neurociência está cada vez menos restrito aos laboratórios e tornou-se um pilar importante para ciências sociais. Em todo o mundo companhias dos mais diversos setores passaram a utilizar o conceito para analisar as escolhas e preferências de seus consumidores e otimizar seus resultados publicitários.</t>
  </si>
  <si>
    <t>Um dos responsáveis pela disseminação criteriosa do Neuromarketing no Brasil, exercendo cargo de liderança no IBN Brasil (Principal Instituto acerca do tema no Brasil). É atualmente Diretor Executivo do Instituto e Co-Fundador da Instituição de pós graduação São Paulo Marketing School</t>
  </si>
  <si>
    <t>neuroeconomia</t>
  </si>
  <si>
    <t>O papel das mídias sociais na geração dos Novos Pais</t>
  </si>
  <si>
    <t>Tomás Dotti</t>
  </si>
  <si>
    <t>http://socialmedia.8020mkt.com.br/palestra/O_papel_das_midias_sociais_na_geracao_dos_Novos_Pais/573</t>
  </si>
  <si>
    <t>Os Novos Pais se preocupam com o bem-estar da Mãe e do bebê, acompanham as consultas médicas, pesquisam em sites, revistas, livros e tiram dúvidas com os amigos, querem saber a melhor maneira de serem úteis e participar de todos os momentos. E dentre os diversos fatores responsáveis por essa profunda mudança de comportamento as redes sociais têm papel de destaque.</t>
  </si>
  <si>
    <t xml:space="preserve">Trabalhei por 8 anos na área financeira, estudei Jornalismo e Engenharia Civil. Sou fundador do papodepai.com, maior site sobre Paternidade do País, que está no ar desde 10/2016 e já recebe mais de 250 mil visitas mensais. Também administro as 4 principais páginas voltadas para Pais no Brasil, que </t>
  </si>
  <si>
    <t>paternidade</t>
  </si>
  <si>
    <t>Propaganda com Propósito</t>
  </si>
  <si>
    <t>Tiago Cunha</t>
  </si>
  <si>
    <t>http://socialmedia.8020mkt.com.br/palestra/Propaganda_com_Proposito/613</t>
  </si>
  <si>
    <t>Transfobia, machismo, homofobia e mais um monte de fobias que sangram nossa sociedade atual, por diversas vezes, foram refletidas em campanhas publicitárias de cunho duvidoso. Vivemos um momento de propagar campanhas com propósito, mas propósito de verdade. As redes sociais ajudam a mapear quando uma marca se engaja em uma causa por pura mídia espontânea e quando ocorre um envolvimento genuíno.</t>
  </si>
  <si>
    <t>30 anos, gay, planner, do interior mas amando morar em SP, fã de séries e playlists no Spotify. Trabalho há 10 anos com publicidade, passando por veículos, agências e cliente, após um período trabalhando com moda (porque estava com bode da publicidade) fiz as pazes e voltei a ser planejamento</t>
  </si>
  <si>
    <t>Vai cuidar da sua persona!</t>
  </si>
  <si>
    <t>http://socialmedia.8020mkt.com.br/palestra/Vai_cuidar_da_sua_persona/517</t>
  </si>
  <si>
    <t>Vivemos em tempos que marca é tratada como gente, sendo assim, está mais do que na hora de ensinar elas a falarem e principalmente o que falar.Um workshop pensado para que em 60 minutos você tenha conhecimento o suficiente para construir uma persona embasada em categorias, territórios e relevância da sua marca.</t>
  </si>
  <si>
    <t>território</t>
  </si>
  <si>
    <t>Planejamento de Comunicação para Empreendedores</t>
  </si>
  <si>
    <t>Taís Oliveira</t>
  </si>
  <si>
    <t>http://socialmedia.8020mkt.com.br/palestra/Planejamento_de_Comunicacao_para_Empreendedores/686</t>
  </si>
  <si>
    <t>O objetivo da palestra é compartilhar com os empreendedores de forma simplificada técnicas de comunicação para promover adequadamente seus produtos e serviços. O conteúdo passa por conceitos e processos de planejamento, exposição de ferramentas e análises de boas práticas.</t>
  </si>
  <si>
    <t>Formada em Relações Públicas pela Fapcom e mestranda em Ciências Humanas e Sociais da UFABC. Atuou no setor público, agências, empresas e empreendimentos próprios. Tem experiência, sobretudo, em mídias sociais exercendo atividades como produção, gerenciamento e execução da comunicação online</t>
  </si>
  <si>
    <t>Planejamento e conteúdo para mídias digitais</t>
  </si>
  <si>
    <t>Evandro Carter</t>
  </si>
  <si>
    <t>http://socialmedia.8020mkt.com.br/palestra/Planejamento_e_conteudo_para_midias_digitais/513</t>
  </si>
  <si>
    <t>O curso tem como objetivo ensinar de forma ampla, todos os pontos chave no planejamento e criação de conteúdo. Os participantes sairão do curso sabendo como obter os melhores resultados para seus clientes/empresa, independente do segmento.</t>
  </si>
  <si>
    <t>Evandro Carter, CEO e criativo na agência Avesso Marketing digital, premiada internacionalmente pela excelência em seu método de criação de conteúdo para internet, com clientes como: Banco do Brasil, Cinépolis, Livepass, Schaefer Yatchs, Beto Carrero, Fundação Getulio Vargas (FGV) e Mormaii.</t>
  </si>
  <si>
    <t>O Poder das Emoções</t>
  </si>
  <si>
    <t>http://socialmedia.8020mkt.com.br/palestra/O_Poder_das_Emocoes/813</t>
  </si>
  <si>
    <t>Don't believe the hype: mídias sociais para micro e pequenas empresas</t>
  </si>
  <si>
    <t>Thiago Costa</t>
  </si>
  <si>
    <t>http://socialmedia.8020mkt.com.br/palestra/Don_t_believe_the_hype_midias_sociais_para_micro_e_pequenas_empresas/892</t>
  </si>
  <si>
    <t>Ações para grandes marcas, com orçamentos enormes, são muito bonitas e interessantes. Geram cases sensacionais. Mas e o resto do mundo, aquelas empresas menores, aqueles clientes que não são para as mega agências? Como lidar? Vamos trocar experiências e conversar sobre o assunto nesta palestra.</t>
  </si>
  <si>
    <t>Thiago Costa é professor e coordenador de cursos nas áreas de Comunicação e Marketing Digital na FAAP. Desde 2004 é sócio da agência EVCOM, atuando na conexão entre marcas e pessoas. Também mantém o Armazém Pop, uma plataforma de conteúdos nerds</t>
  </si>
  <si>
    <t>pme</t>
  </si>
  <si>
    <t>simplicidade</t>
  </si>
  <si>
    <t>Relatório Brasileiro de Social Media 2017: O resultado.</t>
  </si>
  <si>
    <t>Mayara Mendes</t>
  </si>
  <si>
    <t>http://socialmedia.8020mkt.com.br/palestra/Relatorio_Brasileiro_de_Social_Media_2017_O_resultado/895</t>
  </si>
  <si>
    <t>Lançado em 2017, o 1º Relatório Brasileiro de Social Media, é uma pesquisa idealizada por dois jovens estudiosos da área: Mayara Mendes e Pedro Meirelles, visando responder algumas perguntas do mercado. Elaborado com as 4 frentes principais: o profissional, a profissão, o mercado e o futuro, o resultado traz insights para estudantes, profissionais e empresas como partes fundamentais no processo.</t>
  </si>
  <si>
    <t>Pós-graduanda em Marketing com Ênfase em Ambiente Digital pela FGV. Community Manager do núcleo digital do Departamento de Comunicação e Marketing do Hospital São Domingos. Atua no mercado de social, digital analytics e publicidade desde 201</t>
  </si>
  <si>
    <t>profissão</t>
  </si>
  <si>
    <t>relatório</t>
  </si>
  <si>
    <t>socialmedia</t>
  </si>
  <si>
    <t>Social Media Programática: Frankenstein ou caminho para o futuro do conteúdo?</t>
  </si>
  <si>
    <t>Jeff Paiva</t>
  </si>
  <si>
    <t>http://socialmedia.8020mkt.com.br/palestra/Social_Media_Programatica_Frankenstein_ou_caminho_para_o_futuro_do_conteudo/542</t>
  </si>
  <si>
    <t>Em tempos de omni-channels, disseminação de canais e quando todo mundo é gerador de conteúdo, o que exatamente é necessário para que seu produto seja interessante o suficiente para atrais público e, ao mesmo tempo, anunciantes? Vale mais ser um Lone Wolf ou participar de uma rede?</t>
  </si>
  <si>
    <t>Estrategista digital com 20 anos de experiência no Brasil, América Latina e Europa, sempre trabalhando com as novas tecnologias e sua inclusão no mix de canais de marcas e anunciantes.</t>
  </si>
  <si>
    <t>programática</t>
  </si>
  <si>
    <t>Real time marketing: o futuro é agora</t>
  </si>
  <si>
    <t>Bruno Neves</t>
  </si>
  <si>
    <t>http://socialmedia.8020mkt.com.br/palestra/Real_time_marketing_o_futuro_e_agora/507</t>
  </si>
  <si>
    <t>Real Time Marketing é um novo jeito de fazer comunicação com foco em negócios, aproveitando todas as vantagens que o ambiente digital traz. Adequando-se ao marketing 3.0 e ajudando a transformar uma série de dados em insights importantes para os negócios da empresa,chega para evoluir o conceito tradicional de pesquisa. Indicado para profissionais que atuam com comunicação.</t>
  </si>
  <si>
    <t>Um dos precursores do conceito de Real Time Marketing no Brasil, sou especialista em Digital na Agência We, além de professor de pós-graduação e cursos relacionados à área. Segundo colocado no Prêmio Abradi (2017), que premia profissionais de destaque no ambiente digital, na categoria B.I</t>
  </si>
  <si>
    <t>Acabe com o mito: aprenda a trabalhar a comunicação Real Time.</t>
  </si>
  <si>
    <t>Thales Moura</t>
  </si>
  <si>
    <t>http://socialmedia.8020mkt.com.br/palestra/Acabe_com_o_mito_aprenda_a_trabalhar_a_comunicacao_Real_Time/897</t>
  </si>
  <si>
    <t>O Real Time é praticamente um mito.O Twitter é onde as coisas acontecem primeiro, é onde surgem os memes e é onde todos os portais buscam saber de um atentado recém-ocorrido. Nesta aula nós iremos compartilhar esse know-how e ensinar como se preparar para atuar nesse cenário complexo.</t>
  </si>
  <si>
    <t xml:space="preserve">Formado em Administração pela USP, tendo sido também embaixador universitário do Spotify, ingressou no universo criativo na área de Creative Solutions da ESPN em 2012.Hoje, com 2 anos de Twitter, já passou por Content Partnerships e hoje atua como coordenador dos clientes de Cinema, TV e Telco. </t>
  </si>
  <si>
    <t>Lego Social: As redes sociais na construção de um ser humano</t>
  </si>
  <si>
    <t>Gabriel Matos</t>
  </si>
  <si>
    <t>http://socialmedia.8020mkt.com.br/palestra/Lego_Social_As_redes_sociais_na_construcao_de_um_ser_humano/729</t>
  </si>
  <si>
    <t>Entender como as redes sociais afetam a percepção de nós mesmos e a construção da nossa identidade, é ir atrás daquela peça do quebra cabeça que não se encaixa, mas que você tem certeza que faz parte daquela figura. Mudar a maneira com que vemos a imagem, talvez seja a solução.</t>
  </si>
  <si>
    <t>Gabriel Sukita Matos, foi campeão paulista de Pac-Man, já fez uma animação sobre o Roberto Carlos, é entusiasta da cultura pop brasileira e das redes sociais, criador de conteúdo e tem um bloco de carnaval pra chamar de seu. Atualmente trabalha no Buzzfeed Brasil</t>
  </si>
  <si>
    <t>Digital Health :: Um mercado que só cresce e que provavelmente você não conhece</t>
  </si>
  <si>
    <t>Renata Lino</t>
  </si>
  <si>
    <t>http://socialmedia.8020mkt.com.br/palestra/Digital_Health_Um_mercado_que_so_cresce_e_que_provavelmente_voce_nao_conhece/556</t>
  </si>
  <si>
    <t>Da mesma forma como as fintechs tiveram seu boom e começam a influenciar o mercado tradicional financeiro, agora chegou a vez do mercado de saúde que, por conta das legisladoras, tinha receio de utilizar tecnologia e plataformas sociais. Agora é a hora da transição e aqueles que conhecem os compliances e regras do mercado tem se diferenciado e inovado.</t>
  </si>
  <si>
    <t>Trabalha a 10 anos com Marketing Digital, premiada em Cannes e no D&amp;AD., atualmente é diretora do núcleo digital da McCann Health Preview eleita por Cannes Health em 2016 "Network Of The Year". No último ano atendeu indústrias farmacêuticas, startups health e sociedades médicas</t>
  </si>
  <si>
    <t>Espionagem e comercialização de dados dos usuários</t>
  </si>
  <si>
    <t>Wilson Mendes</t>
  </si>
  <si>
    <t>http://socialmedia.8020mkt.com.br/palestra/Espionagem_e_comercializacao_de_dados_dos_usuarios/786</t>
  </si>
  <si>
    <t>Já imaginou a sua operadora de telefonia preferida ter a copia das chaves da sua casa?O jogo começou, aperta o start.Por mais de cem anos empresas de telefonia serviram de provedores (clandestinos) de escutas telefônicas e coleta de informações para governos, agencias de inteligência, publicidades e etc.Todas as linhas telefônicas e o que trafega através dela é monitorado pelas operadoras.</t>
  </si>
  <si>
    <t>Comentarista da radio TudoFM, integra o time do programa TudoAgora. Falando de tecnologia, cybercrimes, redes socias, criptografia e atualidades do universo digital.Palestra para Uniao de Prefeitos Eleitos da Bahia.Professor de empreendedorismo digital e mídias digitais na Associação Pracatum Açã</t>
  </si>
  <si>
    <t>Segurança é Vida</t>
  </si>
  <si>
    <t>Daniel Almeida de Paula</t>
  </si>
  <si>
    <t>http://socialmedia.8020mkt.com.br/palestra/Seguranca_e_Vida/870</t>
  </si>
  <si>
    <t>Tenho uma pequena maquete que eu mesmo criei e com ela consigo fazer algumas experiencias com uma alta tensão 13,800 volts com ela consigo explanar de uma maneira lúdica a respeito dos riscos com eletricidade</t>
  </si>
  <si>
    <t xml:space="preserve">Trabalho a 15 anos no ramo elétrico e entre eles sempre fui muito preocupado com a saúde e segurança de todos então decidi criar algo lúdico,foi onde surgiu a maquete de alta tensão já palestrei em centenas de empresas escolas e uma matéria para o G </t>
  </si>
  <si>
    <t>Social Selling - Gerando Leads através das Redes Sociais</t>
  </si>
  <si>
    <t>Gui Moane</t>
  </si>
  <si>
    <t>http://socialmedia.8020mkt.com.br/palestra/Social_Selling_Gerando_Leads_atraves_das_Redes_Sociais/764</t>
  </si>
  <si>
    <t>O maior desafio do uso nas Redes Sociais, está associada á conseguir vender mais. O maior uso no entorno do MKT Digital são: Atendimento, Imagem, Marca, MKT, porém as vendas e a comprovação do ROI - Retorno do Investimento não é muito bem trabalhada.</t>
  </si>
  <si>
    <t>Executivo com 25 anos de experiência na área comercial. Liderou projetos na América Latina. Larga Experiência em empresas de T.I, os últimos anos dedicados ao mundo das Redes Sociais, passando por  SCUP e HOOTSUITE na América do Sul. Atualmente na STILINGUE em novos negócios no Brasil e Latam</t>
  </si>
  <si>
    <t>Storytelling, Roteiro e Cinema: por que seus usuários vão muito além de cookies</t>
  </si>
  <si>
    <t>João Pedro Tourinho</t>
  </si>
  <si>
    <t>http://socialmedia.8020mkt.com.br/palestra/Storytelling_Roteiro_e_Cinema_por_que_seus_usuarios_vao_muito_alem_de_cookies/879</t>
  </si>
  <si>
    <t>Estava escrevendo um texto bacana para colocar na descrição quando, de repente, travei. Como cena de filme, me deparei olhando fixamente para a foto do auditório ao lado. Algo parecia peculiar. Não sei bem se o nariz ou a barba, mas um rapazinho me chamou atenção. E é ai, marqueteiro, que você engaja sua audiência digital. Qual a sua próxima história? Ps: ele está de preto ou azul .)</t>
  </si>
  <si>
    <t>Sócio fundador da Três Pontos Apresentações, é certificado em Storytelling pela Stanford University, pós graduando em Marketing Estratégico pela INSPER e formado em Administração pela Universidade Federal da Bahia. É empreendedor e acredita que apenas a curiosidade insaciável atinge um viés criado</t>
  </si>
  <si>
    <t>SailsJs: do zero ao avançado.</t>
  </si>
  <si>
    <t>Álvaro Paçó</t>
  </si>
  <si>
    <t>http://socialmedia.8020mkt.com.br/palestra/SailsJs_do_zero_ao_avancado/805</t>
  </si>
  <si>
    <t>Esta palestra abordará o Framework SailsJs, o Web FrameWork Node mais utilizado na construção de API's RESTful.Tópicos abordados:Neste mini-curso você aprenderá desde o Setup ao deploy de uma applicação SailsJS. - Introdução ao Sails- Setup- Configuração- "Hello World"- BDD de uma API RESTful- Gerando uma API RESTfulentre outros.</t>
  </si>
  <si>
    <t>Who I'm? Currently working as a Software Architect at Tokenlab, São Carlos. I have worked on several projects in different areas of computing. Throughout my career, I followed a more focused path to back-end applications, despite having diverse experiences in front-end and mobile applications</t>
  </si>
  <si>
    <t>Você acompanha a transformação digital ou vive correndo atrás da inovação?</t>
  </si>
  <si>
    <t>Bia Granja</t>
  </si>
  <si>
    <t>http://socialmedia.8020mkt.com.br/palestra/Voce_acompanha_a_transformacao_digital_ou_vive_correndo_atras_da_inovacao/909</t>
  </si>
  <si>
    <t>As empresas querem ser inovadoras mas não acompanham a mudança digital que acontece no mundo e na vida de seus consumidores. O que significa comunicação em tempos de Whatsapp, Youtube, Netflix e Uber. Como pensar comunicação quando a única constante que temos é a mudança?</t>
  </si>
  <si>
    <t>Bia Granja é co-Founder e Diretora Criativa do YOUPIX, o principal hub de conexões e negócios para a indústria de conteúdo e entretenimento digital. Há mais de 10 anos à frente do YOUPIX, se transformou em referência nesse mercado. Eleita uma das pessoas mais inovadoras e influentes do Brasil</t>
  </si>
  <si>
    <t>transformação</t>
  </si>
  <si>
    <t>Como vender mais com as novas mídias digitais (para empreendedores e profissionais)</t>
  </si>
  <si>
    <t>Ana Tex</t>
  </si>
  <si>
    <t>http://socialmedia.8020mkt.com.br/palestra/Como_vender_mais_com_as_novas_midias_digitais_para_empreendedores_e_profissionais/603</t>
  </si>
  <si>
    <t>Como usar o Instagram, Whatsapp, Facebook, Youtube e Funil de Emails para fazer vendas através das redes sociais.Como gerar mais leads, possíveis clientes, atrair uma comunidade.O meu público é composto por pequenos e médios empreendedores e profissionais que querem alavancar vendas através das estratégias de marketing digital, e não querem ficar para trás.</t>
  </si>
  <si>
    <t>Ana Tex é palestrante, produtora digital, ensina empreendedores e profissionais a utilizar as mídias digitais para obter maior visibilidade, criar oportunidades de vendas e parcerias</t>
  </si>
  <si>
    <t>Tags Name</t>
  </si>
  <si>
    <t>Nº de palestras</t>
  </si>
  <si>
    <t>Nº de categorias com número de palestras</t>
  </si>
  <si>
    <t>string</t>
  </si>
  <si>
    <t>number</t>
  </si>
  <si>
    <t>Um</t>
  </si>
  <si>
    <t>Nº de likes</t>
  </si>
  <si>
    <t>Grupo</t>
  </si>
  <si>
    <t>1 a 10</t>
  </si>
  <si>
    <t>11 a 20</t>
  </si>
  <si>
    <t>21 a 30</t>
  </si>
  <si>
    <t>31 a 40</t>
  </si>
  <si>
    <t>41 a 50</t>
  </si>
  <si>
    <t>51 a 60</t>
  </si>
  <si>
    <t>61 a 70</t>
  </si>
  <si>
    <t>71 a 80</t>
  </si>
  <si>
    <t>81 a 90</t>
  </si>
  <si>
    <t>91 a 100</t>
  </si>
  <si>
    <t>101 a 110</t>
  </si>
  <si>
    <t>111 a 120</t>
  </si>
  <si>
    <t>121 a 130</t>
  </si>
  <si>
    <t>131 a 140</t>
  </si>
  <si>
    <t>141 a 150</t>
  </si>
  <si>
    <t>151 a 160</t>
  </si>
  <si>
    <t>161 a 170</t>
  </si>
  <si>
    <t>171 a 180</t>
  </si>
  <si>
    <t>181 a 190</t>
  </si>
  <si>
    <t>191 a 200</t>
  </si>
  <si>
    <t>201 a 210</t>
  </si>
  <si>
    <t>211 a 220</t>
  </si>
  <si>
    <t>241 a 250</t>
  </si>
  <si>
    <t>281 a 290</t>
  </si>
  <si>
    <t>Concentração cumulativa</t>
  </si>
  <si>
    <t>Soma de likes</t>
  </si>
  <si>
    <t>Likes</t>
  </si>
  <si>
    <t>Média</t>
  </si>
  <si>
    <t>% cumulativa</t>
  </si>
  <si>
    <t>Palestras</t>
  </si>
  <si>
    <t>Média likes/palestra</t>
  </si>
  <si>
    <t>Likes necessários para Top6</t>
  </si>
  <si>
    <t>Top6 1</t>
  </si>
  <si>
    <t>Top6 2</t>
  </si>
  <si>
    <t>Top6 3</t>
  </si>
  <si>
    <t>In any Top 6?</t>
  </si>
  <si>
    <t>In 2 top 6?</t>
  </si>
  <si>
    <t>In All Top 6?</t>
  </si>
  <si>
    <t>Likes Cat 1</t>
  </si>
  <si>
    <t>Likes Cat 2</t>
  </si>
  <si>
    <t>Likes Cat 3</t>
  </si>
  <si>
    <t>Palestras cat 1</t>
  </si>
  <si>
    <t>Palestras cat 2</t>
  </si>
  <si>
    <t>Palestras cat 3</t>
  </si>
  <si>
    <t>Maior media</t>
  </si>
  <si>
    <t>Menor Média</t>
  </si>
  <si>
    <t>Likes em escala</t>
  </si>
  <si>
    <t>Mínimo para top6 em escala</t>
  </si>
  <si>
    <t>Minimo para top 6 em escala invertida</t>
  </si>
  <si>
    <t>Vetor likesVSTop6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</si>
</sst>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9" fontId="0" fillId="0" borderId="0" xfId="0" applyNumberFormat="1"/>
    <xf numFmtId="164" fontId="0" fillId="0" borderId="0" xfId="0" applyNumberFormat="1"/>
    <xf numFmtId="0" fontId="16" fillId="0" borderId="10" xfId="0" applyFont="1" applyBorder="1"/>
    <xf numFmtId="0" fontId="16" fillId="33" borderId="0" xfId="0" applyFont="1" applyFill="1" applyBorder="1"/>
    <xf numFmtId="0" fontId="0" fillId="0" borderId="0" xfId="0" applyFont="1"/>
    <xf numFmtId="4" fontId="16" fillId="33" borderId="0" xfId="0" applyNumberFormat="1" applyFont="1" applyFill="1" applyBorder="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1"/>
          <c:order val="0"/>
          <c:tx>
            <c:strRef>
              <c:f>'likes vs media 50+'!$B$1</c:f>
              <c:strCache>
                <c:ptCount val="1"/>
                <c:pt idx="0">
                  <c:v>Likes</c:v>
                </c:pt>
              </c:strCache>
            </c:strRef>
          </c:tx>
          <c:spPr>
            <a:solidFill>
              <a:schemeClr val="accent2"/>
            </a:solidFill>
            <a:ln>
              <a:noFill/>
            </a:ln>
            <a:effectLst/>
          </c:spPr>
          <c:invertIfNegative val="0"/>
          <c:cat>
            <c:numRef>
              <c:f>'likes vs media 50+'!$A$2:$A$109</c:f>
              <c:numCache>
                <c:formatCode>General</c:formatCode>
                <c:ptCount val="108"/>
                <c:pt idx="0">
                  <c:v>562</c:v>
                </c:pt>
                <c:pt idx="1">
                  <c:v>797</c:v>
                </c:pt>
                <c:pt idx="2">
                  <c:v>823</c:v>
                </c:pt>
                <c:pt idx="3">
                  <c:v>613</c:v>
                </c:pt>
                <c:pt idx="4">
                  <c:v>761</c:v>
                </c:pt>
                <c:pt idx="5">
                  <c:v>568</c:v>
                </c:pt>
                <c:pt idx="6">
                  <c:v>668</c:v>
                </c:pt>
                <c:pt idx="7">
                  <c:v>600</c:v>
                </c:pt>
                <c:pt idx="8">
                  <c:v>912</c:v>
                </c:pt>
                <c:pt idx="9">
                  <c:v>751</c:v>
                </c:pt>
                <c:pt idx="10">
                  <c:v>907</c:v>
                </c:pt>
                <c:pt idx="11">
                  <c:v>545</c:v>
                </c:pt>
                <c:pt idx="12">
                  <c:v>547</c:v>
                </c:pt>
                <c:pt idx="13">
                  <c:v>660</c:v>
                </c:pt>
                <c:pt idx="14">
                  <c:v>663</c:v>
                </c:pt>
                <c:pt idx="15">
                  <c:v>742</c:v>
                </c:pt>
                <c:pt idx="16">
                  <c:v>588</c:v>
                </c:pt>
                <c:pt idx="17">
                  <c:v>881</c:v>
                </c:pt>
                <c:pt idx="18">
                  <c:v>702</c:v>
                </c:pt>
                <c:pt idx="19">
                  <c:v>800</c:v>
                </c:pt>
                <c:pt idx="20">
                  <c:v>864</c:v>
                </c:pt>
                <c:pt idx="21">
                  <c:v>548</c:v>
                </c:pt>
                <c:pt idx="22">
                  <c:v>653</c:v>
                </c:pt>
                <c:pt idx="23">
                  <c:v>720</c:v>
                </c:pt>
                <c:pt idx="24">
                  <c:v>792</c:v>
                </c:pt>
                <c:pt idx="25">
                  <c:v>626</c:v>
                </c:pt>
                <c:pt idx="26">
                  <c:v>732</c:v>
                </c:pt>
                <c:pt idx="27">
                  <c:v>655</c:v>
                </c:pt>
                <c:pt idx="28">
                  <c:v>698</c:v>
                </c:pt>
                <c:pt idx="29">
                  <c:v>785</c:v>
                </c:pt>
                <c:pt idx="30">
                  <c:v>918</c:v>
                </c:pt>
                <c:pt idx="31">
                  <c:v>635</c:v>
                </c:pt>
                <c:pt idx="32">
                  <c:v>757</c:v>
                </c:pt>
                <c:pt idx="33">
                  <c:v>922</c:v>
                </c:pt>
                <c:pt idx="34">
                  <c:v>634</c:v>
                </c:pt>
                <c:pt idx="35">
                  <c:v>771</c:v>
                </c:pt>
                <c:pt idx="36">
                  <c:v>850</c:v>
                </c:pt>
                <c:pt idx="37">
                  <c:v>791</c:v>
                </c:pt>
                <c:pt idx="38">
                  <c:v>555</c:v>
                </c:pt>
                <c:pt idx="39">
                  <c:v>681</c:v>
                </c:pt>
                <c:pt idx="40">
                  <c:v>572</c:v>
                </c:pt>
                <c:pt idx="41">
                  <c:v>841</c:v>
                </c:pt>
                <c:pt idx="42">
                  <c:v>627</c:v>
                </c:pt>
                <c:pt idx="43">
                  <c:v>646</c:v>
                </c:pt>
                <c:pt idx="44">
                  <c:v>821</c:v>
                </c:pt>
                <c:pt idx="45">
                  <c:v>798</c:v>
                </c:pt>
                <c:pt idx="46">
                  <c:v>888</c:v>
                </c:pt>
                <c:pt idx="47">
                  <c:v>575</c:v>
                </c:pt>
                <c:pt idx="48">
                  <c:v>689</c:v>
                </c:pt>
                <c:pt idx="49">
                  <c:v>762</c:v>
                </c:pt>
                <c:pt idx="50">
                  <c:v>787</c:v>
                </c:pt>
                <c:pt idx="51">
                  <c:v>829</c:v>
                </c:pt>
                <c:pt idx="52">
                  <c:v>554</c:v>
                </c:pt>
                <c:pt idx="53">
                  <c:v>709</c:v>
                </c:pt>
                <c:pt idx="54">
                  <c:v>525</c:v>
                </c:pt>
                <c:pt idx="55">
                  <c:v>543</c:v>
                </c:pt>
                <c:pt idx="56">
                  <c:v>610</c:v>
                </c:pt>
                <c:pt idx="57">
                  <c:v>764</c:v>
                </c:pt>
                <c:pt idx="58">
                  <c:v>898</c:v>
                </c:pt>
                <c:pt idx="59">
                  <c:v>820</c:v>
                </c:pt>
                <c:pt idx="60">
                  <c:v>633</c:v>
                </c:pt>
                <c:pt idx="61">
                  <c:v>695</c:v>
                </c:pt>
                <c:pt idx="62">
                  <c:v>755</c:v>
                </c:pt>
                <c:pt idx="63">
                  <c:v>533</c:v>
                </c:pt>
                <c:pt idx="64">
                  <c:v>664</c:v>
                </c:pt>
                <c:pt idx="65">
                  <c:v>783</c:v>
                </c:pt>
                <c:pt idx="66">
                  <c:v>625</c:v>
                </c:pt>
                <c:pt idx="67">
                  <c:v>591</c:v>
                </c:pt>
                <c:pt idx="68">
                  <c:v>539</c:v>
                </c:pt>
                <c:pt idx="69">
                  <c:v>642</c:v>
                </c:pt>
                <c:pt idx="70">
                  <c:v>765</c:v>
                </c:pt>
                <c:pt idx="71">
                  <c:v>889</c:v>
                </c:pt>
                <c:pt idx="72">
                  <c:v>711</c:v>
                </c:pt>
                <c:pt idx="73">
                  <c:v>644</c:v>
                </c:pt>
                <c:pt idx="74">
                  <c:v>581</c:v>
                </c:pt>
                <c:pt idx="75">
                  <c:v>789</c:v>
                </c:pt>
                <c:pt idx="76">
                  <c:v>719</c:v>
                </c:pt>
                <c:pt idx="77">
                  <c:v>676</c:v>
                </c:pt>
                <c:pt idx="78">
                  <c:v>615</c:v>
                </c:pt>
                <c:pt idx="79">
                  <c:v>577</c:v>
                </c:pt>
                <c:pt idx="80">
                  <c:v>886</c:v>
                </c:pt>
                <c:pt idx="81">
                  <c:v>601</c:v>
                </c:pt>
                <c:pt idx="82">
                  <c:v>893</c:v>
                </c:pt>
                <c:pt idx="83">
                  <c:v>728</c:v>
                </c:pt>
                <c:pt idx="84">
                  <c:v>529</c:v>
                </c:pt>
                <c:pt idx="85">
                  <c:v>537</c:v>
                </c:pt>
                <c:pt idx="86">
                  <c:v>749</c:v>
                </c:pt>
                <c:pt idx="87">
                  <c:v>617</c:v>
                </c:pt>
                <c:pt idx="88">
                  <c:v>700</c:v>
                </c:pt>
                <c:pt idx="89">
                  <c:v>724</c:v>
                </c:pt>
                <c:pt idx="90">
                  <c:v>743</c:v>
                </c:pt>
                <c:pt idx="91">
                  <c:v>731</c:v>
                </c:pt>
                <c:pt idx="92">
                  <c:v>713</c:v>
                </c:pt>
                <c:pt idx="93">
                  <c:v>745</c:v>
                </c:pt>
                <c:pt idx="94">
                  <c:v>657</c:v>
                </c:pt>
                <c:pt idx="95">
                  <c:v>586</c:v>
                </c:pt>
                <c:pt idx="96">
                  <c:v>710</c:v>
                </c:pt>
                <c:pt idx="97">
                  <c:v>778</c:v>
                </c:pt>
                <c:pt idx="98">
                  <c:v>619</c:v>
                </c:pt>
                <c:pt idx="99">
                  <c:v>651</c:v>
                </c:pt>
                <c:pt idx="100">
                  <c:v>867</c:v>
                </c:pt>
                <c:pt idx="101">
                  <c:v>636</c:v>
                </c:pt>
                <c:pt idx="102">
                  <c:v>540</c:v>
                </c:pt>
                <c:pt idx="103">
                  <c:v>730</c:v>
                </c:pt>
                <c:pt idx="104">
                  <c:v>740</c:v>
                </c:pt>
                <c:pt idx="105">
                  <c:v>567</c:v>
                </c:pt>
                <c:pt idx="106">
                  <c:v>707</c:v>
                </c:pt>
                <c:pt idx="107">
                  <c:v>659</c:v>
                </c:pt>
              </c:numCache>
            </c:numRef>
          </c:cat>
          <c:val>
            <c:numRef>
              <c:f>'likes vs media 50+'!$B$2:$B$109</c:f>
              <c:numCache>
                <c:formatCode>General</c:formatCode>
                <c:ptCount val="108"/>
                <c:pt idx="0">
                  <c:v>51</c:v>
                </c:pt>
                <c:pt idx="1">
                  <c:v>51</c:v>
                </c:pt>
                <c:pt idx="2">
                  <c:v>51</c:v>
                </c:pt>
                <c:pt idx="3">
                  <c:v>52</c:v>
                </c:pt>
                <c:pt idx="4">
                  <c:v>53</c:v>
                </c:pt>
                <c:pt idx="5">
                  <c:v>54</c:v>
                </c:pt>
                <c:pt idx="6">
                  <c:v>54</c:v>
                </c:pt>
                <c:pt idx="7">
                  <c:v>55</c:v>
                </c:pt>
                <c:pt idx="8">
                  <c:v>55</c:v>
                </c:pt>
                <c:pt idx="9">
                  <c:v>56</c:v>
                </c:pt>
                <c:pt idx="10">
                  <c:v>56</c:v>
                </c:pt>
                <c:pt idx="11">
                  <c:v>57</c:v>
                </c:pt>
                <c:pt idx="12">
                  <c:v>57</c:v>
                </c:pt>
                <c:pt idx="13">
                  <c:v>57</c:v>
                </c:pt>
                <c:pt idx="14">
                  <c:v>58</c:v>
                </c:pt>
                <c:pt idx="15">
                  <c:v>58</c:v>
                </c:pt>
                <c:pt idx="16">
                  <c:v>59</c:v>
                </c:pt>
                <c:pt idx="17">
                  <c:v>59</c:v>
                </c:pt>
                <c:pt idx="18">
                  <c:v>60</c:v>
                </c:pt>
                <c:pt idx="19">
                  <c:v>60</c:v>
                </c:pt>
                <c:pt idx="20">
                  <c:v>60</c:v>
                </c:pt>
                <c:pt idx="21">
                  <c:v>62</c:v>
                </c:pt>
                <c:pt idx="22">
                  <c:v>62</c:v>
                </c:pt>
                <c:pt idx="23">
                  <c:v>63</c:v>
                </c:pt>
                <c:pt idx="24">
                  <c:v>64</c:v>
                </c:pt>
                <c:pt idx="25">
                  <c:v>65</c:v>
                </c:pt>
                <c:pt idx="26">
                  <c:v>65</c:v>
                </c:pt>
                <c:pt idx="27">
                  <c:v>66</c:v>
                </c:pt>
                <c:pt idx="28">
                  <c:v>66</c:v>
                </c:pt>
                <c:pt idx="29">
                  <c:v>66</c:v>
                </c:pt>
                <c:pt idx="30">
                  <c:v>66</c:v>
                </c:pt>
                <c:pt idx="31">
                  <c:v>67</c:v>
                </c:pt>
                <c:pt idx="32">
                  <c:v>68</c:v>
                </c:pt>
                <c:pt idx="33">
                  <c:v>68</c:v>
                </c:pt>
                <c:pt idx="34">
                  <c:v>69</c:v>
                </c:pt>
                <c:pt idx="35">
                  <c:v>69</c:v>
                </c:pt>
                <c:pt idx="36">
                  <c:v>69</c:v>
                </c:pt>
                <c:pt idx="37">
                  <c:v>70</c:v>
                </c:pt>
                <c:pt idx="38">
                  <c:v>71</c:v>
                </c:pt>
                <c:pt idx="39">
                  <c:v>71</c:v>
                </c:pt>
                <c:pt idx="40">
                  <c:v>72</c:v>
                </c:pt>
                <c:pt idx="41">
                  <c:v>72</c:v>
                </c:pt>
                <c:pt idx="42">
                  <c:v>73</c:v>
                </c:pt>
                <c:pt idx="43">
                  <c:v>73</c:v>
                </c:pt>
                <c:pt idx="44">
                  <c:v>73</c:v>
                </c:pt>
                <c:pt idx="45">
                  <c:v>74</c:v>
                </c:pt>
                <c:pt idx="46">
                  <c:v>74</c:v>
                </c:pt>
                <c:pt idx="47">
                  <c:v>76</c:v>
                </c:pt>
                <c:pt idx="48">
                  <c:v>77</c:v>
                </c:pt>
                <c:pt idx="49">
                  <c:v>77</c:v>
                </c:pt>
                <c:pt idx="50">
                  <c:v>77</c:v>
                </c:pt>
                <c:pt idx="51">
                  <c:v>77</c:v>
                </c:pt>
                <c:pt idx="52">
                  <c:v>78</c:v>
                </c:pt>
                <c:pt idx="53">
                  <c:v>78</c:v>
                </c:pt>
                <c:pt idx="54">
                  <c:v>80</c:v>
                </c:pt>
                <c:pt idx="55">
                  <c:v>80</c:v>
                </c:pt>
                <c:pt idx="56">
                  <c:v>80</c:v>
                </c:pt>
                <c:pt idx="57">
                  <c:v>80</c:v>
                </c:pt>
                <c:pt idx="58">
                  <c:v>81</c:v>
                </c:pt>
                <c:pt idx="59">
                  <c:v>85</c:v>
                </c:pt>
                <c:pt idx="60">
                  <c:v>86</c:v>
                </c:pt>
                <c:pt idx="61">
                  <c:v>88</c:v>
                </c:pt>
                <c:pt idx="62">
                  <c:v>91</c:v>
                </c:pt>
                <c:pt idx="63">
                  <c:v>92</c:v>
                </c:pt>
                <c:pt idx="64">
                  <c:v>93</c:v>
                </c:pt>
                <c:pt idx="65">
                  <c:v>94</c:v>
                </c:pt>
                <c:pt idx="66">
                  <c:v>95</c:v>
                </c:pt>
                <c:pt idx="67">
                  <c:v>96</c:v>
                </c:pt>
                <c:pt idx="68">
                  <c:v>100</c:v>
                </c:pt>
                <c:pt idx="69">
                  <c:v>104</c:v>
                </c:pt>
                <c:pt idx="70">
                  <c:v>104</c:v>
                </c:pt>
                <c:pt idx="71">
                  <c:v>105</c:v>
                </c:pt>
                <c:pt idx="72">
                  <c:v>106</c:v>
                </c:pt>
                <c:pt idx="73">
                  <c:v>108</c:v>
                </c:pt>
                <c:pt idx="74">
                  <c:v>109</c:v>
                </c:pt>
                <c:pt idx="75">
                  <c:v>111</c:v>
                </c:pt>
                <c:pt idx="76">
                  <c:v>112</c:v>
                </c:pt>
                <c:pt idx="77">
                  <c:v>113</c:v>
                </c:pt>
                <c:pt idx="78">
                  <c:v>115</c:v>
                </c:pt>
                <c:pt idx="79">
                  <c:v>117</c:v>
                </c:pt>
                <c:pt idx="80">
                  <c:v>119</c:v>
                </c:pt>
                <c:pt idx="81">
                  <c:v>120</c:v>
                </c:pt>
                <c:pt idx="82">
                  <c:v>120</c:v>
                </c:pt>
                <c:pt idx="83">
                  <c:v>121</c:v>
                </c:pt>
                <c:pt idx="84">
                  <c:v>122</c:v>
                </c:pt>
                <c:pt idx="85">
                  <c:v>124</c:v>
                </c:pt>
                <c:pt idx="86">
                  <c:v>124</c:v>
                </c:pt>
                <c:pt idx="87">
                  <c:v>128</c:v>
                </c:pt>
                <c:pt idx="88">
                  <c:v>130</c:v>
                </c:pt>
                <c:pt idx="89">
                  <c:v>130</c:v>
                </c:pt>
                <c:pt idx="90">
                  <c:v>130</c:v>
                </c:pt>
                <c:pt idx="91">
                  <c:v>131</c:v>
                </c:pt>
                <c:pt idx="92">
                  <c:v>136</c:v>
                </c:pt>
                <c:pt idx="93">
                  <c:v>143</c:v>
                </c:pt>
                <c:pt idx="94">
                  <c:v>146</c:v>
                </c:pt>
                <c:pt idx="95">
                  <c:v>159</c:v>
                </c:pt>
                <c:pt idx="96">
                  <c:v>168</c:v>
                </c:pt>
                <c:pt idx="97">
                  <c:v>169</c:v>
                </c:pt>
                <c:pt idx="98">
                  <c:v>175</c:v>
                </c:pt>
                <c:pt idx="99">
                  <c:v>175</c:v>
                </c:pt>
                <c:pt idx="100">
                  <c:v>183</c:v>
                </c:pt>
                <c:pt idx="101">
                  <c:v>185</c:v>
                </c:pt>
                <c:pt idx="102">
                  <c:v>196</c:v>
                </c:pt>
                <c:pt idx="103">
                  <c:v>200</c:v>
                </c:pt>
                <c:pt idx="104">
                  <c:v>214</c:v>
                </c:pt>
                <c:pt idx="105">
                  <c:v>218</c:v>
                </c:pt>
                <c:pt idx="106">
                  <c:v>245</c:v>
                </c:pt>
                <c:pt idx="107">
                  <c:v>284</c:v>
                </c:pt>
              </c:numCache>
            </c:numRef>
          </c:val>
          <c:extLst>
            <c:ext xmlns:c16="http://schemas.microsoft.com/office/drawing/2014/chart" uri="{C3380CC4-5D6E-409C-BE32-E72D297353CC}">
              <c16:uniqueId val="{00000000-BF08-42AF-8E6F-A61E87859D54}"/>
            </c:ext>
          </c:extLst>
        </c:ser>
        <c:dLbls>
          <c:showLegendKey val="0"/>
          <c:showVal val="0"/>
          <c:showCatName val="0"/>
          <c:showSerName val="0"/>
          <c:showPercent val="0"/>
          <c:showBubbleSize val="0"/>
        </c:dLbls>
        <c:gapWidth val="219"/>
        <c:overlap val="-27"/>
        <c:axId val="271484624"/>
        <c:axId val="271488432"/>
      </c:barChart>
      <c:lineChart>
        <c:grouping val="standard"/>
        <c:varyColors val="0"/>
        <c:ser>
          <c:idx val="2"/>
          <c:order val="1"/>
          <c:tx>
            <c:strRef>
              <c:f>'likes vs media 50+'!$C$1</c:f>
              <c:strCache>
                <c:ptCount val="1"/>
                <c:pt idx="0">
                  <c:v>Média</c:v>
                </c:pt>
              </c:strCache>
            </c:strRef>
          </c:tx>
          <c:spPr>
            <a:ln w="28575" cap="rnd">
              <a:solidFill>
                <a:schemeClr val="tx1"/>
              </a:solidFill>
              <a:round/>
            </a:ln>
            <a:effectLst/>
          </c:spPr>
          <c:marker>
            <c:symbol val="none"/>
          </c:marker>
          <c:cat>
            <c:numRef>
              <c:f>'likes vs media 50+'!$A$2:$A$109</c:f>
              <c:numCache>
                <c:formatCode>General</c:formatCode>
                <c:ptCount val="108"/>
                <c:pt idx="0">
                  <c:v>562</c:v>
                </c:pt>
                <c:pt idx="1">
                  <c:v>797</c:v>
                </c:pt>
                <c:pt idx="2">
                  <c:v>823</c:v>
                </c:pt>
                <c:pt idx="3">
                  <c:v>613</c:v>
                </c:pt>
                <c:pt idx="4">
                  <c:v>761</c:v>
                </c:pt>
                <c:pt idx="5">
                  <c:v>568</c:v>
                </c:pt>
                <c:pt idx="6">
                  <c:v>668</c:v>
                </c:pt>
                <c:pt idx="7">
                  <c:v>600</c:v>
                </c:pt>
                <c:pt idx="8">
                  <c:v>912</c:v>
                </c:pt>
                <c:pt idx="9">
                  <c:v>751</c:v>
                </c:pt>
                <c:pt idx="10">
                  <c:v>907</c:v>
                </c:pt>
                <c:pt idx="11">
                  <c:v>545</c:v>
                </c:pt>
                <c:pt idx="12">
                  <c:v>547</c:v>
                </c:pt>
                <c:pt idx="13">
                  <c:v>660</c:v>
                </c:pt>
                <c:pt idx="14">
                  <c:v>663</c:v>
                </c:pt>
                <c:pt idx="15">
                  <c:v>742</c:v>
                </c:pt>
                <c:pt idx="16">
                  <c:v>588</c:v>
                </c:pt>
                <c:pt idx="17">
                  <c:v>881</c:v>
                </c:pt>
                <c:pt idx="18">
                  <c:v>702</c:v>
                </c:pt>
                <c:pt idx="19">
                  <c:v>800</c:v>
                </c:pt>
                <c:pt idx="20">
                  <c:v>864</c:v>
                </c:pt>
                <c:pt idx="21">
                  <c:v>548</c:v>
                </c:pt>
                <c:pt idx="22">
                  <c:v>653</c:v>
                </c:pt>
                <c:pt idx="23">
                  <c:v>720</c:v>
                </c:pt>
                <c:pt idx="24">
                  <c:v>792</c:v>
                </c:pt>
                <c:pt idx="25">
                  <c:v>626</c:v>
                </c:pt>
                <c:pt idx="26">
                  <c:v>732</c:v>
                </c:pt>
                <c:pt idx="27">
                  <c:v>655</c:v>
                </c:pt>
                <c:pt idx="28">
                  <c:v>698</c:v>
                </c:pt>
                <c:pt idx="29">
                  <c:v>785</c:v>
                </c:pt>
                <c:pt idx="30">
                  <c:v>918</c:v>
                </c:pt>
                <c:pt idx="31">
                  <c:v>635</c:v>
                </c:pt>
                <c:pt idx="32">
                  <c:v>757</c:v>
                </c:pt>
                <c:pt idx="33">
                  <c:v>922</c:v>
                </c:pt>
                <c:pt idx="34">
                  <c:v>634</c:v>
                </c:pt>
                <c:pt idx="35">
                  <c:v>771</c:v>
                </c:pt>
                <c:pt idx="36">
                  <c:v>850</c:v>
                </c:pt>
                <c:pt idx="37">
                  <c:v>791</c:v>
                </c:pt>
                <c:pt idx="38">
                  <c:v>555</c:v>
                </c:pt>
                <c:pt idx="39">
                  <c:v>681</c:v>
                </c:pt>
                <c:pt idx="40">
                  <c:v>572</c:v>
                </c:pt>
                <c:pt idx="41">
                  <c:v>841</c:v>
                </c:pt>
                <c:pt idx="42">
                  <c:v>627</c:v>
                </c:pt>
                <c:pt idx="43">
                  <c:v>646</c:v>
                </c:pt>
                <c:pt idx="44">
                  <c:v>821</c:v>
                </c:pt>
                <c:pt idx="45">
                  <c:v>798</c:v>
                </c:pt>
                <c:pt idx="46">
                  <c:v>888</c:v>
                </c:pt>
                <c:pt idx="47">
                  <c:v>575</c:v>
                </c:pt>
                <c:pt idx="48">
                  <c:v>689</c:v>
                </c:pt>
                <c:pt idx="49">
                  <c:v>762</c:v>
                </c:pt>
                <c:pt idx="50">
                  <c:v>787</c:v>
                </c:pt>
                <c:pt idx="51">
                  <c:v>829</c:v>
                </c:pt>
                <c:pt idx="52">
                  <c:v>554</c:v>
                </c:pt>
                <c:pt idx="53">
                  <c:v>709</c:v>
                </c:pt>
                <c:pt idx="54">
                  <c:v>525</c:v>
                </c:pt>
                <c:pt idx="55">
                  <c:v>543</c:v>
                </c:pt>
                <c:pt idx="56">
                  <c:v>610</c:v>
                </c:pt>
                <c:pt idx="57">
                  <c:v>764</c:v>
                </c:pt>
                <c:pt idx="58">
                  <c:v>898</c:v>
                </c:pt>
                <c:pt idx="59">
                  <c:v>820</c:v>
                </c:pt>
                <c:pt idx="60">
                  <c:v>633</c:v>
                </c:pt>
                <c:pt idx="61">
                  <c:v>695</c:v>
                </c:pt>
                <c:pt idx="62">
                  <c:v>755</c:v>
                </c:pt>
                <c:pt idx="63">
                  <c:v>533</c:v>
                </c:pt>
                <c:pt idx="64">
                  <c:v>664</c:v>
                </c:pt>
                <c:pt idx="65">
                  <c:v>783</c:v>
                </c:pt>
                <c:pt idx="66">
                  <c:v>625</c:v>
                </c:pt>
                <c:pt idx="67">
                  <c:v>591</c:v>
                </c:pt>
                <c:pt idx="68">
                  <c:v>539</c:v>
                </c:pt>
                <c:pt idx="69">
                  <c:v>642</c:v>
                </c:pt>
                <c:pt idx="70">
                  <c:v>765</c:v>
                </c:pt>
                <c:pt idx="71">
                  <c:v>889</c:v>
                </c:pt>
                <c:pt idx="72">
                  <c:v>711</c:v>
                </c:pt>
                <c:pt idx="73">
                  <c:v>644</c:v>
                </c:pt>
                <c:pt idx="74">
                  <c:v>581</c:v>
                </c:pt>
                <c:pt idx="75">
                  <c:v>789</c:v>
                </c:pt>
                <c:pt idx="76">
                  <c:v>719</c:v>
                </c:pt>
                <c:pt idx="77">
                  <c:v>676</c:v>
                </c:pt>
                <c:pt idx="78">
                  <c:v>615</c:v>
                </c:pt>
                <c:pt idx="79">
                  <c:v>577</c:v>
                </c:pt>
                <c:pt idx="80">
                  <c:v>886</c:v>
                </c:pt>
                <c:pt idx="81">
                  <c:v>601</c:v>
                </c:pt>
                <c:pt idx="82">
                  <c:v>893</c:v>
                </c:pt>
                <c:pt idx="83">
                  <c:v>728</c:v>
                </c:pt>
                <c:pt idx="84">
                  <c:v>529</c:v>
                </c:pt>
                <c:pt idx="85">
                  <c:v>537</c:v>
                </c:pt>
                <c:pt idx="86">
                  <c:v>749</c:v>
                </c:pt>
                <c:pt idx="87">
                  <c:v>617</c:v>
                </c:pt>
                <c:pt idx="88">
                  <c:v>700</c:v>
                </c:pt>
                <c:pt idx="89">
                  <c:v>724</c:v>
                </c:pt>
                <c:pt idx="90">
                  <c:v>743</c:v>
                </c:pt>
                <c:pt idx="91">
                  <c:v>731</c:v>
                </c:pt>
                <c:pt idx="92">
                  <c:v>713</c:v>
                </c:pt>
                <c:pt idx="93">
                  <c:v>745</c:v>
                </c:pt>
                <c:pt idx="94">
                  <c:v>657</c:v>
                </c:pt>
                <c:pt idx="95">
                  <c:v>586</c:v>
                </c:pt>
                <c:pt idx="96">
                  <c:v>710</c:v>
                </c:pt>
                <c:pt idx="97">
                  <c:v>778</c:v>
                </c:pt>
                <c:pt idx="98">
                  <c:v>619</c:v>
                </c:pt>
                <c:pt idx="99">
                  <c:v>651</c:v>
                </c:pt>
                <c:pt idx="100">
                  <c:v>867</c:v>
                </c:pt>
                <c:pt idx="101">
                  <c:v>636</c:v>
                </c:pt>
                <c:pt idx="102">
                  <c:v>540</c:v>
                </c:pt>
                <c:pt idx="103">
                  <c:v>730</c:v>
                </c:pt>
                <c:pt idx="104">
                  <c:v>740</c:v>
                </c:pt>
                <c:pt idx="105">
                  <c:v>567</c:v>
                </c:pt>
                <c:pt idx="106">
                  <c:v>707</c:v>
                </c:pt>
                <c:pt idx="107">
                  <c:v>659</c:v>
                </c:pt>
              </c:numCache>
            </c:numRef>
          </c:cat>
          <c:val>
            <c:numRef>
              <c:f>'likes vs media 50+'!$C$2:$C$109</c:f>
              <c:numCache>
                <c:formatCode>General</c:formatCode>
                <c:ptCount val="108"/>
                <c:pt idx="0">
                  <c:v>97.324074074074076</c:v>
                </c:pt>
                <c:pt idx="1">
                  <c:v>97.324074074074076</c:v>
                </c:pt>
                <c:pt idx="2">
                  <c:v>97.324074074074076</c:v>
                </c:pt>
                <c:pt idx="3">
                  <c:v>97.324074074074076</c:v>
                </c:pt>
                <c:pt idx="4">
                  <c:v>97.324074074074076</c:v>
                </c:pt>
                <c:pt idx="5">
                  <c:v>97.324074074074076</c:v>
                </c:pt>
                <c:pt idx="6">
                  <c:v>97.324074074074076</c:v>
                </c:pt>
                <c:pt idx="7">
                  <c:v>97.324074074074076</c:v>
                </c:pt>
                <c:pt idx="8">
                  <c:v>97.324074074074076</c:v>
                </c:pt>
                <c:pt idx="9">
                  <c:v>97.324074074074076</c:v>
                </c:pt>
                <c:pt idx="10">
                  <c:v>97.324074074074076</c:v>
                </c:pt>
                <c:pt idx="11">
                  <c:v>97.324074074074076</c:v>
                </c:pt>
                <c:pt idx="12">
                  <c:v>97.324074074074076</c:v>
                </c:pt>
                <c:pt idx="13">
                  <c:v>97.324074074074076</c:v>
                </c:pt>
                <c:pt idx="14">
                  <c:v>97.324074074074076</c:v>
                </c:pt>
                <c:pt idx="15">
                  <c:v>97.324074074074076</c:v>
                </c:pt>
                <c:pt idx="16">
                  <c:v>97.324074074074076</c:v>
                </c:pt>
                <c:pt idx="17">
                  <c:v>97.324074074074076</c:v>
                </c:pt>
                <c:pt idx="18">
                  <c:v>97.324074074074076</c:v>
                </c:pt>
                <c:pt idx="19">
                  <c:v>97.324074074074076</c:v>
                </c:pt>
                <c:pt idx="20">
                  <c:v>97.324074074074076</c:v>
                </c:pt>
                <c:pt idx="21">
                  <c:v>97.324074074074076</c:v>
                </c:pt>
                <c:pt idx="22">
                  <c:v>97.324074074074076</c:v>
                </c:pt>
                <c:pt idx="23">
                  <c:v>97.324074074074076</c:v>
                </c:pt>
                <c:pt idx="24">
                  <c:v>97.324074074074076</c:v>
                </c:pt>
                <c:pt idx="25">
                  <c:v>97.324074074074076</c:v>
                </c:pt>
                <c:pt idx="26">
                  <c:v>97.324074074074076</c:v>
                </c:pt>
                <c:pt idx="27">
                  <c:v>97.324074074074076</c:v>
                </c:pt>
                <c:pt idx="28">
                  <c:v>97.324074074074076</c:v>
                </c:pt>
                <c:pt idx="29">
                  <c:v>97.324074074074076</c:v>
                </c:pt>
                <c:pt idx="30">
                  <c:v>97.324074074074076</c:v>
                </c:pt>
                <c:pt idx="31">
                  <c:v>97.324074074074076</c:v>
                </c:pt>
                <c:pt idx="32">
                  <c:v>97.324074074074076</c:v>
                </c:pt>
                <c:pt idx="33">
                  <c:v>97.324074074074076</c:v>
                </c:pt>
                <c:pt idx="34">
                  <c:v>97.324074074074076</c:v>
                </c:pt>
                <c:pt idx="35">
                  <c:v>97.324074074074076</c:v>
                </c:pt>
                <c:pt idx="36">
                  <c:v>97.324074074074076</c:v>
                </c:pt>
                <c:pt idx="37">
                  <c:v>97.324074074074076</c:v>
                </c:pt>
                <c:pt idx="38">
                  <c:v>97.324074074074076</c:v>
                </c:pt>
                <c:pt idx="39">
                  <c:v>97.324074074074076</c:v>
                </c:pt>
                <c:pt idx="40">
                  <c:v>97.324074074074076</c:v>
                </c:pt>
                <c:pt idx="41">
                  <c:v>97.324074074074076</c:v>
                </c:pt>
                <c:pt idx="42">
                  <c:v>97.324074074074076</c:v>
                </c:pt>
                <c:pt idx="43">
                  <c:v>97.324074074074076</c:v>
                </c:pt>
                <c:pt idx="44">
                  <c:v>97.324074074074076</c:v>
                </c:pt>
                <c:pt idx="45">
                  <c:v>97.324074074074076</c:v>
                </c:pt>
                <c:pt idx="46">
                  <c:v>97.324074074074076</c:v>
                </c:pt>
                <c:pt idx="47">
                  <c:v>97.324074074074076</c:v>
                </c:pt>
                <c:pt idx="48">
                  <c:v>97.324074074074076</c:v>
                </c:pt>
                <c:pt idx="49">
                  <c:v>97.324074074074076</c:v>
                </c:pt>
                <c:pt idx="50">
                  <c:v>97.324074074074076</c:v>
                </c:pt>
                <c:pt idx="51">
                  <c:v>97.324074074074076</c:v>
                </c:pt>
                <c:pt idx="52">
                  <c:v>97.324074074074076</c:v>
                </c:pt>
                <c:pt idx="53">
                  <c:v>97.324074074074076</c:v>
                </c:pt>
                <c:pt idx="54">
                  <c:v>97.324074074074076</c:v>
                </c:pt>
                <c:pt idx="55">
                  <c:v>97.324074074074076</c:v>
                </c:pt>
                <c:pt idx="56">
                  <c:v>97.324074074074076</c:v>
                </c:pt>
                <c:pt idx="57">
                  <c:v>97.324074074074076</c:v>
                </c:pt>
                <c:pt idx="58">
                  <c:v>97.324074074074076</c:v>
                </c:pt>
                <c:pt idx="59">
                  <c:v>97.324074074074076</c:v>
                </c:pt>
                <c:pt idx="60">
                  <c:v>97.324074074074076</c:v>
                </c:pt>
                <c:pt idx="61">
                  <c:v>97.324074074074076</c:v>
                </c:pt>
                <c:pt idx="62">
                  <c:v>97.324074074074076</c:v>
                </c:pt>
                <c:pt idx="63">
                  <c:v>97.324074074074076</c:v>
                </c:pt>
                <c:pt idx="64">
                  <c:v>97.324074074074076</c:v>
                </c:pt>
                <c:pt idx="65">
                  <c:v>97.324074074074076</c:v>
                </c:pt>
                <c:pt idx="66">
                  <c:v>97.324074074074076</c:v>
                </c:pt>
                <c:pt idx="67">
                  <c:v>97.324074074074076</c:v>
                </c:pt>
                <c:pt idx="68">
                  <c:v>97.324074074074076</c:v>
                </c:pt>
                <c:pt idx="69">
                  <c:v>97.324074074074076</c:v>
                </c:pt>
                <c:pt idx="70">
                  <c:v>97.324074074074076</c:v>
                </c:pt>
                <c:pt idx="71">
                  <c:v>97.324074074074076</c:v>
                </c:pt>
                <c:pt idx="72">
                  <c:v>97.324074074074076</c:v>
                </c:pt>
                <c:pt idx="73">
                  <c:v>97.324074074074076</c:v>
                </c:pt>
                <c:pt idx="74">
                  <c:v>97.324074074074076</c:v>
                </c:pt>
                <c:pt idx="75">
                  <c:v>97.324074074074076</c:v>
                </c:pt>
                <c:pt idx="76">
                  <c:v>97.324074074074076</c:v>
                </c:pt>
                <c:pt idx="77">
                  <c:v>97.324074074074076</c:v>
                </c:pt>
                <c:pt idx="78">
                  <c:v>97.324074074074076</c:v>
                </c:pt>
                <c:pt idx="79">
                  <c:v>97.324074074074076</c:v>
                </c:pt>
                <c:pt idx="80">
                  <c:v>97.324074074074076</c:v>
                </c:pt>
                <c:pt idx="81">
                  <c:v>97.324074074074076</c:v>
                </c:pt>
                <c:pt idx="82">
                  <c:v>97.324074074074076</c:v>
                </c:pt>
                <c:pt idx="83">
                  <c:v>97.324074074074076</c:v>
                </c:pt>
                <c:pt idx="84">
                  <c:v>97.324074074074076</c:v>
                </c:pt>
                <c:pt idx="85">
                  <c:v>97.324074074074076</c:v>
                </c:pt>
                <c:pt idx="86">
                  <c:v>97.324074074074076</c:v>
                </c:pt>
                <c:pt idx="87">
                  <c:v>97.324074074074076</c:v>
                </c:pt>
                <c:pt idx="88">
                  <c:v>97.324074074074076</c:v>
                </c:pt>
                <c:pt idx="89">
                  <c:v>97.324074074074076</c:v>
                </c:pt>
                <c:pt idx="90">
                  <c:v>97.324074074074076</c:v>
                </c:pt>
                <c:pt idx="91">
                  <c:v>97.324074074074076</c:v>
                </c:pt>
                <c:pt idx="92">
                  <c:v>97.324074074074076</c:v>
                </c:pt>
                <c:pt idx="93">
                  <c:v>97.324074074074076</c:v>
                </c:pt>
                <c:pt idx="94">
                  <c:v>97.324074074074076</c:v>
                </c:pt>
                <c:pt idx="95">
                  <c:v>97.324074074074076</c:v>
                </c:pt>
                <c:pt idx="96">
                  <c:v>97.324074074074076</c:v>
                </c:pt>
                <c:pt idx="97">
                  <c:v>97.324074074074076</c:v>
                </c:pt>
                <c:pt idx="98">
                  <c:v>97.324074074074076</c:v>
                </c:pt>
                <c:pt idx="99">
                  <c:v>97.324074074074076</c:v>
                </c:pt>
                <c:pt idx="100">
                  <c:v>97.324074074074076</c:v>
                </c:pt>
                <c:pt idx="101">
                  <c:v>97.324074074074076</c:v>
                </c:pt>
                <c:pt idx="102">
                  <c:v>97.324074074074076</c:v>
                </c:pt>
                <c:pt idx="103">
                  <c:v>97.324074074074076</c:v>
                </c:pt>
                <c:pt idx="104">
                  <c:v>97.324074074074076</c:v>
                </c:pt>
                <c:pt idx="105">
                  <c:v>97.324074074074076</c:v>
                </c:pt>
                <c:pt idx="106">
                  <c:v>97.324074074074076</c:v>
                </c:pt>
                <c:pt idx="107">
                  <c:v>97.324074074074076</c:v>
                </c:pt>
              </c:numCache>
            </c:numRef>
          </c:val>
          <c:smooth val="0"/>
          <c:extLst>
            <c:ext xmlns:c16="http://schemas.microsoft.com/office/drawing/2014/chart" uri="{C3380CC4-5D6E-409C-BE32-E72D297353CC}">
              <c16:uniqueId val="{00000001-BF08-42AF-8E6F-A61E87859D54}"/>
            </c:ext>
          </c:extLst>
        </c:ser>
        <c:dLbls>
          <c:showLegendKey val="0"/>
          <c:showVal val="0"/>
          <c:showCatName val="0"/>
          <c:showSerName val="0"/>
          <c:showPercent val="0"/>
          <c:showBubbleSize val="0"/>
        </c:dLbls>
        <c:marker val="1"/>
        <c:smooth val="0"/>
        <c:axId val="271484624"/>
        <c:axId val="271488432"/>
      </c:lineChart>
      <c:catAx>
        <c:axId val="27148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71488432"/>
        <c:crosses val="autoZero"/>
        <c:auto val="1"/>
        <c:lblAlgn val="ctr"/>
        <c:lblOffset val="100"/>
        <c:noMultiLvlLbl val="0"/>
      </c:catAx>
      <c:valAx>
        <c:axId val="27148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71484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Nº de palestras por Quantidade de Likes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0"/>
          <c:order val="0"/>
          <c:tx>
            <c:strRef>
              <c:f>'Palestras por grupo de likes'!$K$1</c:f>
              <c:strCache>
                <c:ptCount val="1"/>
                <c:pt idx="0">
                  <c:v>Nº de palestras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'Palestras por grupo de likes'!$J$2:$J$26</c:f>
              <c:strCache>
                <c:ptCount val="25"/>
                <c:pt idx="0">
                  <c:v>0</c:v>
                </c:pt>
                <c:pt idx="1">
                  <c:v>1 a 10</c:v>
                </c:pt>
                <c:pt idx="2">
                  <c:v>11 a 20</c:v>
                </c:pt>
                <c:pt idx="3">
                  <c:v>21 a 30</c:v>
                </c:pt>
                <c:pt idx="4">
                  <c:v>31 a 40</c:v>
                </c:pt>
                <c:pt idx="5">
                  <c:v>41 a 50</c:v>
                </c:pt>
                <c:pt idx="6">
                  <c:v>51 a 60</c:v>
                </c:pt>
                <c:pt idx="7">
                  <c:v>61 a 70</c:v>
                </c:pt>
                <c:pt idx="8">
                  <c:v>71 a 80</c:v>
                </c:pt>
                <c:pt idx="9">
                  <c:v>81 a 90</c:v>
                </c:pt>
                <c:pt idx="10">
                  <c:v>91 a 100</c:v>
                </c:pt>
                <c:pt idx="11">
                  <c:v>101 a 110</c:v>
                </c:pt>
                <c:pt idx="12">
                  <c:v>111 a 120</c:v>
                </c:pt>
                <c:pt idx="13">
                  <c:v>121 a 130</c:v>
                </c:pt>
                <c:pt idx="14">
                  <c:v>131 a 140</c:v>
                </c:pt>
                <c:pt idx="15">
                  <c:v>141 a 150</c:v>
                </c:pt>
                <c:pt idx="16">
                  <c:v>151 a 160</c:v>
                </c:pt>
                <c:pt idx="17">
                  <c:v>161 a 170</c:v>
                </c:pt>
                <c:pt idx="18">
                  <c:v>171 a 180</c:v>
                </c:pt>
                <c:pt idx="19">
                  <c:v>181 a 190</c:v>
                </c:pt>
                <c:pt idx="20">
                  <c:v>191 a 200</c:v>
                </c:pt>
                <c:pt idx="21">
                  <c:v>201 a 210</c:v>
                </c:pt>
                <c:pt idx="22">
                  <c:v>211 a 220</c:v>
                </c:pt>
                <c:pt idx="23">
                  <c:v>241 a 250</c:v>
                </c:pt>
                <c:pt idx="24">
                  <c:v>281 a 290</c:v>
                </c:pt>
              </c:strCache>
            </c:strRef>
          </c:cat>
          <c:val>
            <c:numRef>
              <c:f>'Palestras por grupo de likes'!$K$2:$K$26</c:f>
              <c:numCache>
                <c:formatCode>General</c:formatCode>
                <c:ptCount val="25"/>
                <c:pt idx="0">
                  <c:v>37</c:v>
                </c:pt>
                <c:pt idx="1">
                  <c:v>110</c:v>
                </c:pt>
                <c:pt idx="2">
                  <c:v>45</c:v>
                </c:pt>
                <c:pt idx="3">
                  <c:v>38</c:v>
                </c:pt>
                <c:pt idx="4">
                  <c:v>32</c:v>
                </c:pt>
                <c:pt idx="5">
                  <c:v>20</c:v>
                </c:pt>
                <c:pt idx="6">
                  <c:v>18</c:v>
                </c:pt>
                <c:pt idx="7">
                  <c:v>19</c:v>
                </c:pt>
                <c:pt idx="8">
                  <c:v>17</c:v>
                </c:pt>
                <c:pt idx="9">
                  <c:v>8</c:v>
                </c:pt>
                <c:pt idx="10">
                  <c:v>6</c:v>
                </c:pt>
                <c:pt idx="11">
                  <c:v>7</c:v>
                </c:pt>
                <c:pt idx="12">
                  <c:v>6</c:v>
                </c:pt>
                <c:pt idx="13">
                  <c:v>7</c:v>
                </c:pt>
                <c:pt idx="14">
                  <c:v>5</c:v>
                </c:pt>
                <c:pt idx="15">
                  <c:v>2</c:v>
                </c:pt>
                <c:pt idx="16">
                  <c:v>1</c:v>
                </c:pt>
                <c:pt idx="17">
                  <c:v>2</c:v>
                </c:pt>
                <c:pt idx="18">
                  <c:v>2</c:v>
                </c:pt>
                <c:pt idx="19">
                  <c:v>2</c:v>
                </c:pt>
                <c:pt idx="20">
                  <c:v>1</c:v>
                </c:pt>
                <c:pt idx="21">
                  <c:v>1</c:v>
                </c:pt>
                <c:pt idx="22">
                  <c:v>2</c:v>
                </c:pt>
                <c:pt idx="23">
                  <c:v>1</c:v>
                </c:pt>
                <c:pt idx="24">
                  <c:v>1</c:v>
                </c:pt>
              </c:numCache>
            </c:numRef>
          </c:val>
          <c:extLst>
            <c:ext xmlns:c16="http://schemas.microsoft.com/office/drawing/2014/chart" uri="{C3380CC4-5D6E-409C-BE32-E72D297353CC}">
              <c16:uniqueId val="{00000000-2722-4174-8542-6133C1A1CF13}"/>
            </c:ext>
          </c:extLst>
        </c:ser>
        <c:dLbls>
          <c:showLegendKey val="0"/>
          <c:showVal val="0"/>
          <c:showCatName val="0"/>
          <c:showSerName val="0"/>
          <c:showPercent val="0"/>
          <c:showBubbleSize val="0"/>
        </c:dLbls>
        <c:gapWidth val="150"/>
        <c:axId val="148226400"/>
        <c:axId val="148226944"/>
      </c:barChart>
      <c:lineChart>
        <c:grouping val="standard"/>
        <c:varyColors val="0"/>
        <c:ser>
          <c:idx val="1"/>
          <c:order val="1"/>
          <c:tx>
            <c:strRef>
              <c:f>'Palestras por grupo de likes'!$L$1</c:f>
              <c:strCache>
                <c:ptCount val="1"/>
                <c:pt idx="0">
                  <c:v>Concentração cumulativa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'Palestras por grupo de likes'!$J$2:$J$26</c:f>
              <c:strCache>
                <c:ptCount val="25"/>
                <c:pt idx="0">
                  <c:v>0</c:v>
                </c:pt>
                <c:pt idx="1">
                  <c:v>1 a 10</c:v>
                </c:pt>
                <c:pt idx="2">
                  <c:v>11 a 20</c:v>
                </c:pt>
                <c:pt idx="3">
                  <c:v>21 a 30</c:v>
                </c:pt>
                <c:pt idx="4">
                  <c:v>31 a 40</c:v>
                </c:pt>
                <c:pt idx="5">
                  <c:v>41 a 50</c:v>
                </c:pt>
                <c:pt idx="6">
                  <c:v>51 a 60</c:v>
                </c:pt>
                <c:pt idx="7">
                  <c:v>61 a 70</c:v>
                </c:pt>
                <c:pt idx="8">
                  <c:v>71 a 80</c:v>
                </c:pt>
                <c:pt idx="9">
                  <c:v>81 a 90</c:v>
                </c:pt>
                <c:pt idx="10">
                  <c:v>91 a 100</c:v>
                </c:pt>
                <c:pt idx="11">
                  <c:v>101 a 110</c:v>
                </c:pt>
                <c:pt idx="12">
                  <c:v>111 a 120</c:v>
                </c:pt>
                <c:pt idx="13">
                  <c:v>121 a 130</c:v>
                </c:pt>
                <c:pt idx="14">
                  <c:v>131 a 140</c:v>
                </c:pt>
                <c:pt idx="15">
                  <c:v>141 a 150</c:v>
                </c:pt>
                <c:pt idx="16">
                  <c:v>151 a 160</c:v>
                </c:pt>
                <c:pt idx="17">
                  <c:v>161 a 170</c:v>
                </c:pt>
                <c:pt idx="18">
                  <c:v>171 a 180</c:v>
                </c:pt>
                <c:pt idx="19">
                  <c:v>181 a 190</c:v>
                </c:pt>
                <c:pt idx="20">
                  <c:v>191 a 200</c:v>
                </c:pt>
                <c:pt idx="21">
                  <c:v>201 a 210</c:v>
                </c:pt>
                <c:pt idx="22">
                  <c:v>211 a 220</c:v>
                </c:pt>
                <c:pt idx="23">
                  <c:v>241 a 250</c:v>
                </c:pt>
                <c:pt idx="24">
                  <c:v>281 a 290</c:v>
                </c:pt>
              </c:strCache>
            </c:strRef>
          </c:cat>
          <c:val>
            <c:numRef>
              <c:f>'Palestras por grupo de likes'!$L$2:$L$26</c:f>
              <c:numCache>
                <c:formatCode>0.0%</c:formatCode>
                <c:ptCount val="25"/>
                <c:pt idx="0">
                  <c:v>9.4871794871794868E-2</c:v>
                </c:pt>
                <c:pt idx="1">
                  <c:v>0.37692307692307692</c:v>
                </c:pt>
                <c:pt idx="2">
                  <c:v>0.49230769230769234</c:v>
                </c:pt>
                <c:pt idx="3">
                  <c:v>0.58974358974358976</c:v>
                </c:pt>
                <c:pt idx="4">
                  <c:v>0.67179487179487174</c:v>
                </c:pt>
                <c:pt idx="5">
                  <c:v>0.72307692307692306</c:v>
                </c:pt>
                <c:pt idx="6">
                  <c:v>0.76923076923076927</c:v>
                </c:pt>
                <c:pt idx="7">
                  <c:v>0.81794871794871793</c:v>
                </c:pt>
                <c:pt idx="8">
                  <c:v>0.86153846153846159</c:v>
                </c:pt>
                <c:pt idx="9">
                  <c:v>0.88205128205128203</c:v>
                </c:pt>
                <c:pt idx="10">
                  <c:v>0.89743589743589747</c:v>
                </c:pt>
                <c:pt idx="11">
                  <c:v>0.91538461538461535</c:v>
                </c:pt>
                <c:pt idx="12">
                  <c:v>0.93076923076923079</c:v>
                </c:pt>
                <c:pt idx="13">
                  <c:v>0.94871794871794868</c:v>
                </c:pt>
                <c:pt idx="14">
                  <c:v>0.96153846153846156</c:v>
                </c:pt>
                <c:pt idx="15">
                  <c:v>0.96666666666666667</c:v>
                </c:pt>
                <c:pt idx="16">
                  <c:v>0.96923076923076923</c:v>
                </c:pt>
                <c:pt idx="17">
                  <c:v>0.97435897435897434</c:v>
                </c:pt>
                <c:pt idx="18">
                  <c:v>0.97948717948717945</c:v>
                </c:pt>
                <c:pt idx="19">
                  <c:v>0.98461538461538467</c:v>
                </c:pt>
                <c:pt idx="20">
                  <c:v>0.98717948717948723</c:v>
                </c:pt>
                <c:pt idx="21">
                  <c:v>0.98974358974358978</c:v>
                </c:pt>
                <c:pt idx="22">
                  <c:v>0.99487179487179489</c:v>
                </c:pt>
                <c:pt idx="23">
                  <c:v>0.99743589743589745</c:v>
                </c:pt>
                <c:pt idx="24">
                  <c:v>1</c:v>
                </c:pt>
              </c:numCache>
            </c:numRef>
          </c:val>
          <c:smooth val="0"/>
          <c:extLst>
            <c:ext xmlns:c16="http://schemas.microsoft.com/office/drawing/2014/chart" uri="{C3380CC4-5D6E-409C-BE32-E72D297353CC}">
              <c16:uniqueId val="{00000001-2722-4174-8542-6133C1A1CF13}"/>
            </c:ext>
          </c:extLst>
        </c:ser>
        <c:dLbls>
          <c:showLegendKey val="0"/>
          <c:showVal val="0"/>
          <c:showCatName val="0"/>
          <c:showSerName val="0"/>
          <c:showPercent val="0"/>
          <c:showBubbleSize val="0"/>
        </c:dLbls>
        <c:marker val="1"/>
        <c:smooth val="0"/>
        <c:axId val="148237280"/>
        <c:axId val="148228576"/>
      </c:lineChart>
      <c:catAx>
        <c:axId val="14822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8226944"/>
        <c:crosses val="autoZero"/>
        <c:auto val="1"/>
        <c:lblAlgn val="ctr"/>
        <c:lblOffset val="100"/>
        <c:noMultiLvlLbl val="0"/>
      </c:catAx>
      <c:valAx>
        <c:axId val="148226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8226400"/>
        <c:crosses val="autoZero"/>
        <c:crossBetween val="between"/>
      </c:valAx>
      <c:valAx>
        <c:axId val="148228576"/>
        <c:scaling>
          <c:orientation val="minMax"/>
          <c:max val="1.05"/>
          <c:min val="0"/>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8237280"/>
        <c:crosses val="max"/>
        <c:crossBetween val="between"/>
      </c:valAx>
      <c:catAx>
        <c:axId val="148237280"/>
        <c:scaling>
          <c:orientation val="minMax"/>
        </c:scaling>
        <c:delete val="1"/>
        <c:axPos val="b"/>
        <c:numFmt formatCode="General" sourceLinked="1"/>
        <c:majorTickMark val="out"/>
        <c:minorTickMark val="none"/>
        <c:tickLblPos val="nextTo"/>
        <c:crossAx val="148228576"/>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1"/>
          <c:order val="0"/>
          <c:tx>
            <c:strRef>
              <c:f>categorias!$M$1</c:f>
              <c:strCache>
                <c:ptCount val="1"/>
                <c:pt idx="0">
                  <c:v>Nº de categorias com número de palestras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categorias!$L$3:$L$27</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17</c:v>
                </c:pt>
                <c:pt idx="15">
                  <c:v>19</c:v>
                </c:pt>
                <c:pt idx="16">
                  <c:v>20</c:v>
                </c:pt>
                <c:pt idx="17">
                  <c:v>21</c:v>
                </c:pt>
                <c:pt idx="18">
                  <c:v>23</c:v>
                </c:pt>
                <c:pt idx="19">
                  <c:v>24</c:v>
                </c:pt>
                <c:pt idx="20">
                  <c:v>25</c:v>
                </c:pt>
                <c:pt idx="21">
                  <c:v>27</c:v>
                </c:pt>
                <c:pt idx="22">
                  <c:v>32</c:v>
                </c:pt>
                <c:pt idx="23">
                  <c:v>34</c:v>
                </c:pt>
                <c:pt idx="24">
                  <c:v>39</c:v>
                </c:pt>
              </c:numCache>
            </c:numRef>
          </c:cat>
          <c:val>
            <c:numRef>
              <c:f>categorias!$M$3:$M$27</c:f>
              <c:numCache>
                <c:formatCode>General</c:formatCode>
                <c:ptCount val="25"/>
                <c:pt idx="0">
                  <c:v>198</c:v>
                </c:pt>
                <c:pt idx="1">
                  <c:v>44</c:v>
                </c:pt>
                <c:pt idx="2">
                  <c:v>15</c:v>
                </c:pt>
                <c:pt idx="3">
                  <c:v>12</c:v>
                </c:pt>
                <c:pt idx="4">
                  <c:v>12</c:v>
                </c:pt>
                <c:pt idx="5">
                  <c:v>7</c:v>
                </c:pt>
                <c:pt idx="6">
                  <c:v>11</c:v>
                </c:pt>
                <c:pt idx="7">
                  <c:v>3</c:v>
                </c:pt>
                <c:pt idx="8">
                  <c:v>4</c:v>
                </c:pt>
                <c:pt idx="9">
                  <c:v>1</c:v>
                </c:pt>
                <c:pt idx="10">
                  <c:v>2</c:v>
                </c:pt>
                <c:pt idx="11">
                  <c:v>3</c:v>
                </c:pt>
                <c:pt idx="12">
                  <c:v>2</c:v>
                </c:pt>
                <c:pt idx="13">
                  <c:v>2</c:v>
                </c:pt>
                <c:pt idx="14">
                  <c:v>2</c:v>
                </c:pt>
                <c:pt idx="15">
                  <c:v>1</c:v>
                </c:pt>
                <c:pt idx="16">
                  <c:v>2</c:v>
                </c:pt>
                <c:pt idx="17">
                  <c:v>1</c:v>
                </c:pt>
                <c:pt idx="18">
                  <c:v>1</c:v>
                </c:pt>
                <c:pt idx="19">
                  <c:v>1</c:v>
                </c:pt>
                <c:pt idx="20">
                  <c:v>1</c:v>
                </c:pt>
                <c:pt idx="21">
                  <c:v>1</c:v>
                </c:pt>
                <c:pt idx="22">
                  <c:v>1</c:v>
                </c:pt>
                <c:pt idx="23">
                  <c:v>1</c:v>
                </c:pt>
                <c:pt idx="24">
                  <c:v>1</c:v>
                </c:pt>
              </c:numCache>
            </c:numRef>
          </c:val>
          <c:extLst>
            <c:ext xmlns:c16="http://schemas.microsoft.com/office/drawing/2014/chart" uri="{C3380CC4-5D6E-409C-BE32-E72D297353CC}">
              <c16:uniqueId val="{00000001-5129-4D4E-8A39-49C8F7F42C6B}"/>
            </c:ext>
          </c:extLst>
        </c:ser>
        <c:dLbls>
          <c:showLegendKey val="0"/>
          <c:showVal val="0"/>
          <c:showCatName val="0"/>
          <c:showSerName val="0"/>
          <c:showPercent val="0"/>
          <c:showBubbleSize val="0"/>
        </c:dLbls>
        <c:gapWidth val="219"/>
        <c:overlap val="-27"/>
        <c:axId val="148239456"/>
        <c:axId val="148234560"/>
      </c:barChart>
      <c:catAx>
        <c:axId val="14823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8234560"/>
        <c:crosses val="autoZero"/>
        <c:auto val="1"/>
        <c:lblAlgn val="ctr"/>
        <c:lblOffset val="100"/>
        <c:noMultiLvlLbl val="0"/>
      </c:catAx>
      <c:valAx>
        <c:axId val="14823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823945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28575</xdr:colOff>
      <xdr:row>2</xdr:row>
      <xdr:rowOff>128586</xdr:rowOff>
    </xdr:from>
    <xdr:to>
      <xdr:col>19</xdr:col>
      <xdr:colOff>47625</xdr:colOff>
      <xdr:row>24</xdr:row>
      <xdr:rowOff>161925</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247650</xdr:colOff>
      <xdr:row>3</xdr:row>
      <xdr:rowOff>171450</xdr:rowOff>
    </xdr:from>
    <xdr:to>
      <xdr:col>23</xdr:col>
      <xdr:colOff>266700</xdr:colOff>
      <xdr:row>25</xdr:row>
      <xdr:rowOff>161926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514349</xdr:colOff>
      <xdr:row>8</xdr:row>
      <xdr:rowOff>9524</xdr:rowOff>
    </xdr:from>
    <xdr:to>
      <xdr:col>27</xdr:col>
      <xdr:colOff>409574</xdr:colOff>
      <xdr:row>24</xdr:row>
      <xdr:rowOff>19049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elipe Mugnaini Raffani" refreshedDate="42888.524198032406" createdVersion="6" refreshedVersion="6" minRefreshableVersion="3" recordCount="390">
  <cacheSource type="worksheet">
    <worksheetSource ref="A1:L391" sheet="palestras"/>
  </cacheSource>
  <cacheFields count="12">
    <cacheField name="id" numFmtId="0">
      <sharedItems containsSemiMixedTypes="0" containsString="0" containsNumber="1" containsInteger="1" minValue="507" maxValue="946" count="390">
        <n v="659"/>
        <n v="707"/>
        <n v="567"/>
        <n v="740"/>
        <n v="730"/>
        <n v="540"/>
        <n v="636"/>
        <n v="867"/>
        <n v="619"/>
        <n v="651"/>
        <n v="778"/>
        <n v="710"/>
        <n v="586"/>
        <n v="657"/>
        <n v="745"/>
        <n v="713"/>
        <n v="731"/>
        <n v="700"/>
        <n v="724"/>
        <n v="743"/>
        <n v="902"/>
        <n v="665"/>
        <n v="738"/>
        <n v="530"/>
        <n v="639"/>
        <n v="864"/>
        <n v="789"/>
        <n v="725"/>
        <n v="701"/>
        <n v="888"/>
        <n v="635"/>
        <n v="899"/>
        <n v="559"/>
        <n v="752"/>
        <n v="653"/>
        <n v="650"/>
        <n v="531"/>
        <n v="871"/>
        <n v="608"/>
        <n v="861"/>
        <n v="845"/>
        <n v="797"/>
        <n v="756"/>
        <n v="774"/>
        <n v="637"/>
        <n v="834"/>
        <n v="718"/>
        <n v="726"/>
        <n v="624"/>
        <n v="516"/>
        <n v="708"/>
        <n v="898"/>
        <n v="690"/>
        <n v="825"/>
        <n v="719"/>
        <n v="872"/>
        <n v="544"/>
        <n v="712"/>
        <n v="868"/>
        <n v="543"/>
        <n v="714"/>
        <n v="602"/>
        <n v="921"/>
        <n v="588"/>
        <n v="638"/>
        <n v="683"/>
        <n v="809"/>
        <n v="705"/>
        <n v="796"/>
        <n v="688"/>
        <n v="794"/>
        <n v="595"/>
        <n v="869"/>
        <n v="925"/>
        <n v="732"/>
        <n v="874"/>
        <n v="728"/>
        <n v="886"/>
        <n v="830"/>
        <n v="759"/>
        <n v="931"/>
        <n v="933"/>
        <n v="676"/>
        <n v="642"/>
        <n v="548"/>
        <n v="800"/>
        <n v="881"/>
        <n v="739"/>
        <n v="696"/>
        <n v="717"/>
        <n v="673"/>
        <n v="880"/>
        <n v="558"/>
        <n v="522"/>
        <n v="662"/>
        <n v="629"/>
        <n v="524"/>
        <n v="693"/>
        <n v="917"/>
        <n v="633"/>
        <n v="820"/>
        <n v="832"/>
        <n v="646"/>
        <n v="783"/>
        <n v="664"/>
        <n v="634"/>
        <n v="545"/>
        <n v="761"/>
        <n v="593"/>
        <n v="647"/>
        <n v="609"/>
        <n v="833"/>
        <n v="840"/>
        <n v="627"/>
        <n v="628"/>
        <n v="903"/>
        <n v="533"/>
        <n v="769"/>
        <n v="768"/>
        <n v="900"/>
        <n v="839"/>
        <n v="711"/>
        <n v="788"/>
        <n v="815"/>
        <n v="746"/>
        <n v="582"/>
        <n v="843"/>
        <n v="810"/>
        <n v="727"/>
        <n v="737"/>
        <n v="904"/>
        <n v="591"/>
        <n v="927"/>
        <n v="577"/>
        <n v="889"/>
        <n v="791"/>
        <n v="771"/>
        <n v="626"/>
        <n v="702"/>
        <n v="600"/>
        <n v="801"/>
        <n v="814"/>
        <n v="618"/>
        <n v="770"/>
        <n v="929"/>
        <n v="780"/>
        <n v="715"/>
        <n v="893"/>
        <n v="615"/>
        <n v="709"/>
        <n v="829"/>
        <n v="798"/>
        <n v="841"/>
        <n v="802"/>
        <n v="704"/>
        <n v="795"/>
        <n v="611"/>
        <n v="584"/>
        <n v="767"/>
        <n v="772"/>
        <n v="614"/>
        <n v="684"/>
        <n v="858"/>
        <n v="849"/>
        <n v="695"/>
        <n v="716"/>
        <n v="518"/>
        <n v="687"/>
        <n v="946"/>
        <n v="784"/>
        <n v="747"/>
        <n v="760"/>
        <n v="766"/>
        <n v="561"/>
        <n v="529"/>
        <n v="601"/>
        <n v="539"/>
        <n v="555"/>
        <n v="681"/>
        <n v="757"/>
        <n v="785"/>
        <n v="792"/>
        <n v="742"/>
        <n v="691"/>
        <n v="913"/>
        <n v="911"/>
        <n v="928"/>
        <n v="851"/>
        <n v="668"/>
        <n v="594"/>
        <n v="546"/>
        <n v="775"/>
        <n v="570"/>
        <n v="568"/>
        <n v="675"/>
        <n v="654"/>
        <n v="565"/>
        <n v="612"/>
        <n v="674"/>
        <n v="580"/>
        <n v="847"/>
        <n v="793"/>
        <n v="884"/>
        <n v="547"/>
        <n v="575"/>
        <n v="865"/>
        <n v="875"/>
        <n v="597"/>
        <n v="698"/>
        <n v="753"/>
        <n v="596"/>
        <n v="896"/>
        <n v="844"/>
        <n v="720"/>
        <n v="677"/>
        <n v="818"/>
        <n v="919"/>
        <n v="569"/>
        <n v="755"/>
        <n v="762"/>
        <n v="850"/>
        <n v="811"/>
        <n v="824"/>
        <n v="848"/>
        <n v="806"/>
        <n v="748"/>
        <n v="808"/>
        <n v="592"/>
        <n v="723"/>
        <n v="514"/>
        <n v="721"/>
        <n v="541"/>
        <n v="692"/>
        <n v="860"/>
        <n v="923"/>
        <n v="924"/>
        <n v="749"/>
        <n v="625"/>
        <n v="607"/>
        <n v="587"/>
        <n v="754"/>
        <n v="773"/>
        <n v="706"/>
        <n v="553"/>
        <n v="649"/>
        <n v="648"/>
        <n v="758"/>
        <n v="679"/>
        <n v="630"/>
        <n v="838"/>
        <n v="922"/>
        <n v="645"/>
        <n v="817"/>
        <n v="807"/>
        <n v="930"/>
        <n v="787"/>
        <n v="655"/>
        <n v="894"/>
        <n v="526"/>
        <n v="857"/>
        <n v="598"/>
        <n v="599"/>
        <n v="918"/>
        <n v="663"/>
        <n v="823"/>
        <n v="643"/>
        <n v="682"/>
        <n v="826"/>
        <n v="699"/>
        <n v="855"/>
        <n v="920"/>
        <n v="641"/>
        <n v="515"/>
        <n v="581"/>
        <n v="520"/>
        <n v="828"/>
        <n v="623"/>
        <n v="854"/>
        <n v="697"/>
        <n v="610"/>
        <n v="519"/>
        <n v="661"/>
        <n v="631"/>
        <n v="538"/>
        <n v="574"/>
        <n v="656"/>
        <n v="856"/>
        <n v="579"/>
        <n v="907"/>
        <n v="566"/>
        <n v="689"/>
        <n v="751"/>
        <n v="652"/>
        <n v="536"/>
        <n v="779"/>
        <n v="694"/>
        <n v="859"/>
        <n v="666"/>
        <n v="891"/>
        <n v="852"/>
        <n v="722"/>
        <n v="887"/>
        <n v="836"/>
        <n v="866"/>
        <n v="685"/>
        <n v="741"/>
        <n v="853"/>
        <n v="564"/>
        <n v="632"/>
        <n v="667"/>
        <n v="617"/>
        <n v="901"/>
        <n v="822"/>
        <n v="863"/>
        <n v="744"/>
        <n v="837"/>
        <n v="525"/>
        <n v="660"/>
        <n v="535"/>
        <n v="876"/>
        <n v="532"/>
        <n v="527"/>
        <n v="763"/>
        <n v="537"/>
        <n v="804"/>
        <n v="846"/>
        <n v="781"/>
        <n v="816"/>
        <n v="916"/>
        <n v="644"/>
        <n v="554"/>
        <n v="562"/>
        <n v="590"/>
        <n v="620"/>
        <n v="604"/>
        <n v="606"/>
        <n v="835"/>
        <n v="765"/>
        <n v="812"/>
        <n v="512"/>
        <n v="883"/>
        <n v="885"/>
        <n v="790"/>
        <n v="528"/>
        <n v="776"/>
        <n v="926"/>
        <n v="616"/>
        <n v="777"/>
        <n v="678"/>
        <n v="669"/>
        <n v="905"/>
        <n v="877"/>
        <n v="890"/>
        <n v="912"/>
        <n v="914"/>
        <n v="750"/>
        <n v="557"/>
        <n v="583"/>
        <n v="873"/>
        <n v="821"/>
        <n v="658"/>
        <n v="932"/>
        <n v="534"/>
        <n v="680"/>
        <n v="878"/>
        <n v="585"/>
        <n v="733"/>
        <n v="605"/>
        <n v="572"/>
        <n v="589"/>
        <n v="573"/>
        <n v="613"/>
        <n v="517"/>
        <n v="686"/>
        <n v="513"/>
        <n v="813"/>
        <n v="892"/>
        <n v="895"/>
        <n v="542"/>
        <n v="507"/>
        <n v="897"/>
        <n v="729"/>
        <n v="556"/>
        <n v="786"/>
        <n v="870"/>
        <n v="764"/>
        <n v="879"/>
        <n v="805"/>
        <n v="909"/>
        <n v="603"/>
      </sharedItems>
    </cacheField>
    <cacheField name="nome" numFmtId="0">
      <sharedItems count="389">
        <s v="Inovação, Propriedade Intelectual e Informações Tecnológicas - O que todo mundo deveria saber"/>
        <s v="Social Media: a MAIOR Ferramenta de Transformação Educacional"/>
        <s v="Indo além dos likes: mensurando resultados REAIS de Influenciadores em Mídias Sociais"/>
        <s v="Como as redes sociais nos ajudaram a viajar o mundo!"/>
        <s v="Geração de conteúdo automatizado"/>
        <s v="A nova era da realidade digital para as empresas quanto ao Facebook e Google"/>
        <s v="O Poder das Conexões!"/>
        <s v="Criatividade para superar desafios"/>
        <s v="Instagram para atrair mais clientes"/>
        <s v="Algoritmos: tem alguém te seguindo"/>
        <s v="Technology Roadmap: Ferramenta de Planejamento Estratégico para Alinhar Mercado-Produto-Tecnologia"/>
        <s v="Neuromarketing Aplicado ao Marketing Digital - Técnicas práticas para emocionar o consumidor"/>
        <s v="Universo B2B: Como falar sobre negócios sem deixar de ser social"/>
        <s v="Gestão de Processos: a Base das Estratégias de Growth Hacking"/>
        <s v="Como a nova geração pode conquistar um mundo além do digital"/>
        <s v="Interdisciplinaridade: uma nova visão informacional"/>
        <s v="Live MKT. Leve seu Evento ou Ativação de Marca para as Mídias Sociais."/>
        <s v="Branded Content Data: como utilizar dados de social media na elaboração do propósito de uma marca."/>
        <s v="Mobile Commerce para seu Varejo"/>
        <s v="O Monge e O Executivo no mundo Digital."/>
        <s v="Consumo multi-telas:A influência do digital nas vendas offline"/>
        <s v="Social Media and Accountability: Challenges and Opportunities for 2018"/>
        <s v="7 truques para bombar seu Adwords"/>
        <s v="Influencer Marketing and the future of Ads via content"/>
        <s v="Como funciona a performance de uma campanha em uma rede de afiliação."/>
        <s v="Usando a Língua"/>
        <s v="Seu negócio não precisa de Marketing Digital. Necessita!"/>
        <s v="Pense como uma startup"/>
        <s v="O Agronegócio na Internet"/>
        <s v="Filtro Bolha no Facebook -  Pertencimento e Intolerância"/>
        <s v="Inteligência artificial, bots e as redes sociais das máquinas"/>
        <s v="Marketing Digital no interior do Brasil - Maturidade e possibilidades"/>
        <s v="Não quero saber número de fãs. Quero impulsionar o meu negócio!"/>
        <s v="Foco no Insight: potencialidades do Excel como aliado na gestão de dados"/>
        <s v="Marketing Science para Anunciantes e Entusiastas"/>
        <s v="Desenvolvendo uma das principais redes sociais para consumidores de cannabis!"/>
        <s v="O aplicativo que muda a vida dos caminhoneiros nas estradas"/>
        <s v="Case TAQE: como a gamificação está impactando positivamente e vida de milhares de jovens"/>
        <s v="Como Fazer Seus Negócios Decolarem Utilizando a Industria Bilionária dos Aplicativos Móveis."/>
        <s v="ASO 101 / Como ter mais downloads orgânicos para seu app"/>
        <s v="Arte e (é) vida na ágora eletrônica"/>
        <s v="Usando o poder digital para bombar o PR"/>
        <s v="Afinal, a assessoria de imprensa morreu?"/>
        <s v="Do Off ao On: Relações Públicas nas Mídias Sociais"/>
        <s v="Marketing Digital para Jornalistas e Assessores de Imprensa"/>
        <s v="Case Brasil 2016: RP Digital, uma alternativa de baixo custo e grande impacto."/>
        <s v="PR Pro - Quem é, o que faz, onde vive e para onde vai"/>
        <s v="Marketing Jurídico: o poder que as ferramentas de comunicação permitidas pela OAB têm para divulgar a sua marca"/>
        <s v="Mães em midias sociais / Clube de assinaturas / Como lidar com clientes onlines"/>
        <s v="10 Maneiras de sua marca e empresa ser odiada nas redes sociais"/>
        <s v="Atendimento ao Cliente como Diferencial Competitivo -  SAC 3.0"/>
        <s v="O lugar das manas não é no fogão: ativismo, feminismo e publicidade"/>
        <s v="Redes sociais - uma ferramenta de ativismo e militância politico-social"/>
        <s v="Uma produtora na palma da mão - a produção audiovisual com um smartphone"/>
        <s v="Auto amor: a base de toda prosperidade"/>
        <s v="Coaching Love"/>
        <s v="Conheça seu perfil e use-o a seu favor nas Mídias Sociais!"/>
        <s v="SmartWork: Produtividade e Comportamento de Alta Performance"/>
        <s v="Estratégias de sucesso para alavancar sua B2B no ambiente digital"/>
        <s v="Como fazer Marketing e Vendas se apaixonarem"/>
        <s v="B2B Social Media: Retransformando personas em pessoas"/>
        <s v="8 Abordagens para o Relacionamento com o Cliente (B2B)"/>
        <s v="Uma mídia social before it was cool"/>
        <s v="Métricas não-óbvias em Social Media"/>
        <s v="Big Data - Como gerar insights para impulsionar o sucesso das marcas no comércio eletrônico"/>
        <s v="Small Data: Identificando oportunidades com poucas pistas"/>
        <s v="Netnografia: redes de influenciadores para gerar negócios em marketing, vendas e comunicação"/>
        <s v="A Revolução do Big Data no Mercado de Pesquisa"/>
        <s v="Fast Future - os avanços da tecnologia x humanidade"/>
        <s v="#DeathTo"/>
        <s v="Transformação Digital nos Governos: da Democracia Representativa à Governança Colaborativa"/>
        <s v="Sim: o Black Mirror é aqui e agora. Onde iremos parar? Como tirar proveito de toda tecnologia para crescermos como pessoas e empresas no mundo online?"/>
        <s v="O Direito na era do Blockchain"/>
        <s v="Projetos Colaborativos na era do Blockchain"/>
        <s v="Causa mortis: Boato na internet"/>
        <s v="Chatbots, deixe de ter o contato e passe a ter o acesso"/>
        <s v="Influenciadores digitais: aliados das marcas na produção de conteúdo de precisão"/>
        <s v="Marketing de Conteúdo: Reinventando a Comunicação"/>
        <s v="Pare de fazer marketing de conteúdo meia boca"/>
        <s v="Storytelling - como histórias podem alavancar vendas, causas e votos?"/>
        <s v="Muito além dos inscritos. O que realmente importa para uma campanha de branded content com influenciadores"/>
        <s v="As Marcas como Produtoras de Mídia e Entretenimento"/>
        <s v="Como conquistar fãs incondicionais através das redes sociais"/>
        <s v="Branding, Marketing e Publicidade: a diferenciação desses conceitos aplicados à gestão de conteúdo e redes sociais."/>
        <s v="O papel do relações públicas no contexto digital"/>
        <s v="Marketing de conteúdo sem palavras"/>
        <s v="Construindo Marcas Fortes e Fodas"/>
        <s v="Empreendedorismo Digital - Quero botar meu negócio pra funcionar"/>
        <s v="​ Os 15 segredos do Marketing com Propósito - do Branding ao Conteúdo | da Autenticidade ao Mindset"/>
        <s v="Você é uma marca"/>
        <s v="Comunicação na Rede: a empresa como receptora das mensagens"/>
        <s v="Social media: como flopar com classe"/>
        <s v="Como o branding (gestão de marcas) está aliado a redes sociais"/>
        <s v="BRAINding. o processo físico-químico da marca no cérebro."/>
        <s v="Branded Entertainment e o Mundo das Marcas"/>
        <s v="O que o marketing das gerações Y e Z tem a ensinar ao marketing da geração X. E vice-versa."/>
        <s v="Branding is free"/>
        <s v="Os maiores erros em mídias sociais cometidos em 2017"/>
        <s v="Construindo Marcas Fodas !"/>
        <s v="Afinal, o que as empresas esperam de um profissional de BI?"/>
        <s v="Kozmo hair: A inteligência de negócios mais acessível e dinâmica no mercado de beleza!"/>
        <s v="Criando sua primeira planilha de BI em tempo real"/>
        <s v="Crises corporativas e a estratégia do “vai dar m*”"/>
        <s v="Copywriting para Mídias Digitais - Práticas de Sucesso para Redatores"/>
        <s v="Reputação digital: construa o caminho para seu sucesso!"/>
        <s v="Carreira Social Media - Erros e acertos que você deveria saber!"/>
        <s v="De 0 a 300 mil seguidores no Linkedin: o poder do conteúdo para gerar negócios"/>
        <s v="Coaching e o serviço social, um caminho para fazer o bem!"/>
        <s v="Vivendo de Freela: empreendendo a própria carreira!"/>
        <s v="Perfil Ideal no Linkedin de A a Z"/>
        <s v="Os segredos da carreira de sucesso"/>
        <s v="Aposentadoria, será que isso ainda vai existir até lá?!"/>
        <s v="Desafios éticos para carros autônomos"/>
        <s v="Como construir um jornalismo mais diverso?"/>
        <s v="Quando uma empresa deve abraçar uma causa?"/>
        <s v="O uso de computação cognitiva para criar a Nat, a assistente da Natura no Facebook Messenger."/>
        <s v="Facebook bots uma nova arma no relacionamento e atendimento ao consumidor"/>
        <s v="ChatBot | O que aprendi fazendo um chatbot para a Campus Party"/>
        <s v="ChatBot | A construção de um novo canal com o consumidor"/>
        <s v="Chatbots e os MicroMomentos"/>
        <s v="Transhumanismo - Hackeando a evolução humana através da tecnologia"/>
        <s v="Criando Sintonia com PNL"/>
        <s v="Futurismo, como a era digital afetará o mercado de negócios"/>
        <s v="Como parar de jogar tempo fora e me sentir mais produtivo?"/>
        <s v="Sete passos para uma vida Feliz!"/>
        <s v="Pitch Coaching"/>
        <s v="Empreendendo no Mercado LGBT: Riscos e Oportunidades"/>
        <s v="Liderando a própria vida"/>
        <s v="Coragem funciona"/>
        <s v="Higiene Psico Emocional"/>
        <s v="Nada de novo sob o Sol: teorias classiconas da comunicação explicando o modus operandi do Facebook."/>
        <s v="Criação e Desenvolvimento de Personagens de Histórias em Quadrinhos"/>
        <s v="COMO PLANEJAR E REALIZAR UMA 1ª VISITA QUE SEJA UMA 1ª VENDA"/>
        <s v="Postcrossing: muito além da mera troca de cartões postais"/>
        <s v="Dare to be Young: decifrando os jovens no mundo digital"/>
        <s v="As Religiões na Esfera Digital"/>
        <s v="Ativismo vende mais que sexo"/>
        <s v="Ainda somos os mesmos e vivemos como nossos pais? 10 macro tendências que estão mudando o mundo em que vivemos."/>
        <s v="I am not a number: o novo consumidor digital"/>
        <s v="Intraempreendedorismo - como chegar a excelência no seu trabalho."/>
        <s v="Mídias Sociais e Influência: por que copiamos comportamentos?"/>
        <s v="Modelo Mental Digital"/>
        <s v="Segurança na rede: por que devo me preocupar com isso?"/>
        <s v="Propósito é o seu resultado"/>
        <s v="Vida sem reservas"/>
        <s v="O que aprendi sendo um TopVoice do Linkedin Brasil?"/>
        <s v="Como usar a psicologia na sua estratégia de Social Media (sem ser psicólogo!)"/>
        <s v="Redes Sociais e o Novo Perfil do Profissional de Marketing e Comunicação."/>
        <s v="O feijão com arroz do planejamento"/>
        <s v="Miopias em marketing: 3 colírios para a realidade digital-first"/>
        <s v="Storytelling: Conte sua história nas mídias sociais"/>
        <s v="Comunicação digital no Setor Público: case Senado Federal"/>
        <s v="Influenciadores: é possível conciliar resultados pagos e espontâneos?"/>
        <s v="A comunicação a favor do seu negócio"/>
        <s v="Chega de “Faz um post?”! É hora de falar em Negócios Digitais"/>
        <s v="Instagram Marketing: Conecte-se e potencialize!"/>
        <s v="E-gov e comunicação digital no setor público"/>
        <s v="O que vem depois da pós-verdade?"/>
        <s v="Como seu negócio tem usado a internet?"/>
        <s v="TI no palco: Marketing para empresas de Tecnologia"/>
        <s v="O Poder dos Micro Influenciadores Digitais"/>
        <s v="Todo mundo virou mídia. E agora RP?"/>
        <s v="Rádio Peão 2.0: o uso do whatsapp como instrumento de comunicação (in)formal nas organizações"/>
        <s v="Comunicação não violenta entre consumidores e empresas nas mídias sociais"/>
        <s v="Tá pensando que CM é bagunça?!"/>
        <s v="Os avanços da ciência na análise de Influenciadores &amp; Comunidades"/>
        <s v="Social Media Dungeon Master"/>
        <s v="Social MatchMaking e Saúde: como as redes sociais melhoram adesão ao tratamento e aumentam a qualidade de vida"/>
        <s v="O desafio da gestão do conhecimento na nova economia"/>
        <s v="Design para não designer -"/>
        <s v="Comunicação com Propósito: o momento de recriar conexões"/>
        <s v="Jornada Digital - O comportamento do consumidor mudou"/>
        <s v="Desvendando o Marketing Preditivo"/>
        <s v="Mídias Sociais e a Geração Dialógica"/>
        <s v="Comunicação Multiplataforma. Técnicas de gestão para publicar em todas as mídias de forma agregada."/>
        <s v="Conteúdo fora do eixo: uma visão externa do mercado de social media"/>
        <s v="Direito Autoral nas Mídias Sociais"/>
        <s v="Os diversos pilares de uma estratégia de conteúdo"/>
        <s v="Falando para Você: O Poder das Audiências Personalizadas"/>
        <s v="Social Media na Veia - Inovação correndo no sangue"/>
        <s v="Minhas 408 horas nos Jogos Olímpicos Rio 2016"/>
        <s v="Documentar vs. Criar: A nova batalha da comunicação digital"/>
        <s v="Snapchat x Stories, a era da humanização das marcas"/>
        <s v="Produtor de conteúdo: mude seu perfil ou de atividade!"/>
        <s v="Como transformar minha banda em uma &quot;marca&quot; forte"/>
        <s v="A Importância do Conteúdo Digital no Marketing Jurídico"/>
        <s v="Do pornô cult ao thriller: A influência das cores na construção da narrativa cinematográfica"/>
        <s v="Marketing de Relacionamento e Loyalty para Consumo Digital"/>
        <s v="Lideres com Credibilidade - Crie uma cultura de Comunicação e Colaboração para seus líderes."/>
        <s v="Unblocking Insight: como desbloquear a mente e liberar a criatividade"/>
        <s v="Liderança Criativa através do Design"/>
        <s v="O Diploma morreu ... Viva o Portfolio"/>
        <s v="Creative Media or Die"/>
        <s v="10 Dicas Práticas para Você Nunca Transformar uma Propaganda LGBT em um Gerenciamento de Crise Online"/>
        <s v="Então me ajuda a gerenciar essa barra que é essa crise. Dig dig dig iê."/>
        <s v="Gestão de crise ao extremo! Como lidar com tragédias nas redes sociais?"/>
        <s v="Caiu na Rede. E agora? Gestão e Gerenciamento de Crise nas Redes Sociais"/>
        <s v="Poder público, um gerenciamento constante de crise em redes sociais"/>
        <s v="Gerenciamento de crises de imagem. A comunicação como ferramenta para minimizar danos"/>
        <s v="Gestão de crise: como os haters podem gerar audiência"/>
        <s v="SOCIAL TRETA – Toda crise pode ser evitada"/>
        <s v="Análise Cognitiva e Inteligência Artificial no relacionamento em redes sociais no momento de crise"/>
        <s v="Gestão de Crises na era digital"/>
        <s v="Financiando o Sonho Pop"/>
        <s v="A culpa disso tudo é mesmo da internet?"/>
        <s v="Análise de redes sociais do Festival de Parintins 2017"/>
        <s v="Blogs de musica e cultura no mundo digital pós MTV"/>
        <s v="4a revolução industrial e as ameaças cibernéticas"/>
        <s v="Quem é você atrás da tela: Dados e métodos de mídias sociais para pesquisa social"/>
        <s v="Dados, internet e o futuro da comunicação das marcas."/>
        <s v="Cloud: Uma Revolução na Arte de Fazer Negócios"/>
        <s v="Decisões e Redes Sociais: descubra o ponto cego que certamente vai te impedir de viver a sua paixão"/>
        <s v="A Inteligência artificial irá mudar o jogo. Você está preparado(a)?"/>
        <s v="UX não é Frescura"/>
        <s v="Social Media como ferramenta de Design de Serviços"/>
        <s v="Play-Driven Design - A metodologia inteligente para engajamento de personas e produção espontânea de conteúdo."/>
        <s v="Design Thinking e Marketing Digital: Como conhecer suas personas faz toda a diferença para sua presença digital"/>
        <s v="Mídias socias livres e federadas como alternativas às mídias privadas"/>
        <s v="Como jornalistas podem atuar (e empreender!) no Marketing Digital"/>
        <s v="Pequena Empresa Digital: como competir no mercado dos negócios digitais"/>
        <s v="#StoryFuckingTelling"/>
        <s v="Redes Sociais e Educação Financeira: Como levamos os jovens para o mundo dos investimentos!"/>
        <s v="7 passos simples para você fortalecer a presença digital de instituições educacionais e sem fins lucrativos"/>
        <s v="Quando um cliente te procura na internet, ele te encontra?"/>
        <s v="Depois do apito: como ficam as mídias digitais e os esportes após a Copa e Jogos?"/>
        <s v="Marketing Digital na Saúde: Estratégias para fazer sucesso nesse nicho"/>
        <s v="Escritórios de advocacia - uma fronteira ainda inexplorada"/>
        <s v="Cuidados jurídicos para o social media"/>
        <s v="Marketing e Jurídico: Aliados."/>
        <s v="Disrupção e Pensamento Mágico"/>
        <s v="Como usar as mídias sociais para ensinar DIVERSIDADE (sexual, cultural e social) na sala de aula?"/>
        <s v="Comunicação para pequena empresa"/>
        <s v="Por que os gigantes do varejo digital estão migrando para os marketplaces"/>
        <s v="Como o Pinterest traz a experiência de descoberta do mundo offline para o digital"/>
        <s v="Storytelling de Influência: histórias que inspiram pessoas por meio dos negócios"/>
        <s v="Desenvolva competências do seu time através do gamification"/>
        <s v="Você é o que você transmite."/>
        <s v="O YouTube como vitrine para negócios múltiplos -- e do bem"/>
        <s v="Como ter sucesso em um mundo analfabeto"/>
        <s v="Call Center - qual sua verdadeira identidade"/>
        <s v="Vamos Hackear a Educação? Aplicativos, Smartphone e Redes Sociais na Educação Moderna!"/>
        <s v="Vai ter Trabalho no Futuro?"/>
        <s v="Muito além das videoaulas: como melhorar a relação dos alunos com os estudos"/>
        <s v="A importância da capacitação da mulher empreendedora."/>
        <s v="Aprendizagem puxada e emergente"/>
        <s v="A narrativa transmídia na educação: desafios e perspectivas."/>
        <s v="O que um estagiário tem a dizer?"/>
        <s v="A força das mídias sociais em instituições de ensino."/>
        <s v="Gerando empatia em ambientes de Educação À Distância (EAD)"/>
        <s v="Femvertising e Fempowerment: o empoderamento feminino através da publicidade"/>
        <s v="Gestão sem Gerentes"/>
        <s v="O poder das escolhas"/>
        <s v="Social WOMEN - Conteúdo Feminino pra agora"/>
        <s v="#GoGirl: O Lugar da Mulher no Mercado Digital"/>
        <s v="Marketing Digital: dos gatilhos mentais à conversão acelerada"/>
        <s v="Como as mídias sociais me ajudaram a ser dona do meu negócio"/>
        <s v="Inovação em Negócios e o modelo Canvas."/>
        <s v="Dando a cara à tapa no Social Selling: como seu perfil pessoal pode melhorar as métricas da empresa"/>
        <s v="Gastronomia e quebrada"/>
        <s v="Como Criar uma Startups"/>
        <s v="Transformação era digital, o futuro já chegou com novos modelos de negócios."/>
        <s v="Do B2B e B2C ao P2P - Como as mídias sociais podem transformar as conexões &quot;People to People”?"/>
        <s v="O Humor e a Cultura Pop Como Estratégia de Engajamento no Facebook"/>
        <s v="“Digital Influencer”: o que é? É de comer?"/>
        <s v="Construir narrativas é uma arte, mas também é para qualquer um"/>
        <s v="ROE além do ROI: a importância do planejamento para redes sociais em plataformas digitais"/>
        <s v="Microinfluência: o poder de quem não é ainda uma celebridade"/>
        <s v="Mas afinal, o que é engajamento?"/>
        <s v="Gamificação – quando incluir no planejamento de comunicação"/>
        <s v="Monitorar para engajar"/>
        <s v="Você pode fazer o que eu não posso e eu posso fazer o que você não pode. Juntos, podemos fazer grandes coisas!"/>
        <s v="Quer errar? Me pergunte como."/>
        <s v="Olho no Digital Branding! Estratégias para clubes de futebol (re)conquistarem o torcedor"/>
        <s v="eSports for Agencies"/>
        <s v="Paradesportivo e as redes sociais"/>
        <s v="Marketing Esportivo : Ações atuais desenvolvidas pelos clubes"/>
        <s v="eSports e a Internet - a combinação perfeita para a popularização da categoria"/>
        <s v="Feminismo Online: Uma Lupa nos casos da Rede Globo com Text Minning e Grafos"/>
        <s v="Empresas Baby Boomers x Consumidores Millennials - Design Thinking e Social Mídia para um novo ciclo"/>
        <s v="Gap de estratégia e execução de marketing nas redes sociais para grandes empresas"/>
        <s v="Menos frescura de palco e mais exemplos da vida real de Social Media"/>
        <s v="Ferramentas digitais para crescimento: como potencializar seus resultados com Growth Hacking"/>
        <s v="Comunicação e inovação para pequenas empresas: posicionamento criativo de marca e técnicas para revolucionar os negócios de maneira simples."/>
        <s v="Trade Digital Marketing: como as redes sociais podem alavancar as vendas no PDV"/>
        <s v="O Pragmatismo nas Redes Sociais"/>
        <s v="Marketing Pessoal Nas Mídias Sociais"/>
        <s v="Construindo Organizações Éticas"/>
        <s v="Social Media para Eventos"/>
        <s v="Como as Mídias Sociais estão criando Eventos"/>
        <s v="Mídia: Facebook descomplicado"/>
        <s v="Social Media como instrumento de reinclusão social: o caso do morador de rua Raimundo, O Condicionado."/>
        <s v="Mundo mobile: Overview, Thumbstopping &amp; Ideias"/>
        <s v="De 25 mil para 2 milhões de fãs orgânicos sem gastar um real no Facebook"/>
        <s v="Como simples posts no Facebook fizeram meu cliente vender 1 milhão em 6 semanas!"/>
        <s v="Stalkeando antes de vender: como tirar o máximo da internet antes de fazer a primeira ligação"/>
        <s v="Ensinando com Facebook: estudo de caso de uma turma gamificada através da rede social."/>
        <s v="ON AIR - Como criar lives de qualidade pelo Facebook"/>
        <s v="Redes Sociais: o que eu não aprendi na faculdade"/>
        <s v="Como selecionar os memes da sua vida"/>
        <s v="Equidade de Gênero"/>
        <s v="Google Classroom: A rede social que transforma a educação"/>
        <s v="Você faria negócio com a pessoa da sua foto do LinkedIn?"/>
        <s v="IA, IoT e Futuro 4.0 - mas onde fica a nossa humanidade?"/>
        <s v="Mídias Sociais/Jornalismo: aliados ou rivais?"/>
        <s v="Sou da época que se curtia música e não página."/>
        <s v="Minecraft - a história do jogo e sua trajetória do underground ao mainstream"/>
        <s v="Marketing Gastronômico, o tempero do sucesso."/>
        <s v="Redes sociais na era da Geolocalização: potencializando possibilidades."/>
        <s v="O Futuro Sustentável das Organizações Sociais a Luz da Realidade Atual das Redes Sociais"/>
        <s v="Como utilizar os Grupos Fechados nas Redes Sociais para gerar Autoridade, Leads e Vendas"/>
        <s v="Segurança em Mídias Sociais- Será que seus Likes, Hashtags e Curtidas estão Protegidos?"/>
        <s v="Como a Inteligência Artificial vai tornar o marketing mais humano"/>
        <s v="Network Marketing, Cross branding e Storytelling: Humanizando marcas através de histórias, parcerias estratégicas e experiências genuínas endossadas por influenciadores."/>
        <s v="Liderança e Espiritualidade: Humanizando as relações profissionais"/>
        <s v="Como contar histórias que transformam a sociedade."/>
        <s v="Eu só queria baixar um e-book! Falando sobre a Experiência do Usuário x Inbound Marketing"/>
        <s v="Inbound marketing: como explorar cada etapa do funil"/>
        <s v="SEOcial: como SEO pode ajudar na sua estratégia de inbound AND social media"/>
        <s v="Comunicação nas Redes Sociais para PMEs"/>
        <s v="O sucesso do Inbound depende de ações Outbound nas redes sociais"/>
        <s v="Porque o seu negócio precisa de uma Presença Online para atrair o seu cliente ideal"/>
        <s v="Inbound Marketing - Como gerar uma máquina de vendas"/>
        <s v="Marketing de Influência: o que é e porque você precisa dele!"/>
        <s v="Bill Bernbach estava certo: o boca-a-boca é a propaganda mais poderosa que existe."/>
        <s v="Marketing de Influenciadores. Como, quando e por quê?"/>
        <s v="Marketing Boca a Boca Online + Offline + MarTech - O futuro do marketing já chegou!"/>
        <s v="Produzindo conteúdo para adulto no Youtube"/>
        <s v="Como a música pode ajudar a mudar o mundo?"/>
        <s v="Liderança em tempos de startups"/>
        <s v="Social Bots: Inteligência Artificial como ferramenta de Marketing"/>
        <s v="Inteligência Artificial: Máquinas que aprendem...devemos ter medo?"/>
        <s v="&quot;O&quot; Digital morreu e você está convidado para o velório!"/>
        <s v="Desenvolvendo Parcerias estratégicas para Alavancar seu Negócio"/>
        <s v="Reflexões para se Locomover - Ação Refletida"/>
        <s v="Como vendi moda através do Instagram e WhatsApp sem ter site"/>
        <s v="A dor e a delícia de ser integrado."/>
        <s v="Monitoramento via AI - Como reduzir o trabalho operacional de sua equipe"/>
        <s v="Os desafios do marketing digital no interior"/>
        <s v="De volta para minha casa!"/>
        <s v="Construindo um planeta inteligente"/>
        <s v="IoT de começo ao fim"/>
        <s v="O que o núcleo de Produto pode ensinar ao Jornalismo — e à Comunicação"/>
        <s v="Isso É Muito Netflix: A Nova Safra da Tradução na Sua Telinha"/>
        <s v="Social Selling: Como gerar negócios pelo LinkedIn"/>
        <s v="Encontre sua voz, divida ideias e seja ouvido. Construa sua identidade e da sua marca no Linkedin."/>
        <s v="Social Media vende livros!"/>
        <s v="E sua reputação, vai bem? Criando e melhorando sua marca pessoal hoje!"/>
        <s v="Um empreendimento chamado você"/>
        <s v="Sensibilidade Social - A Era da Interação 100% digital"/>
        <s v="Como marcas e influenciadores podem usar o Pinterest para alavancar a audiência"/>
        <s v="Visibilidade nas mídias sociais: o impacto na sua carreira"/>
        <s v="A Visão Real das Mídias Digitais: Métricas que realmente importam"/>
        <s v="Como conseguir apoio para sua banda? Do press release ao patrocínio"/>
        <s v="Modelos de Negócios Inovadores para músicos e bandas"/>
        <s v="Alice no país do “Feedback”."/>
        <s v="A utilização do Marketing Digital como forma de monetização de do Empreendimento Materno"/>
        <s v="Virei meme e agora?"/>
        <s v="Mentoria Estratégica para Mulheres"/>
        <s v="Academia e mercado: que venha o match!"/>
        <s v="Métricas para quem não é de exatas"/>
        <s v="Storytelling, métricas e engajamento: conteúdo digital em debate"/>
        <s v="Como reportar resultados para o cliente"/>
        <s v="O Principal P do Marketing Digital: Pessoas. Do Virtual para o Real."/>
        <s v="Segredos de uma Revista Digital de Sucesso"/>
        <s v="Quer atrair e reter consumidores? Seja multiplataforma!"/>
        <s v="A nova era da multicanalidade"/>
        <s v="Os 4 Cavaleiros"/>
        <s v="Gestão de Redes de Negócios"/>
        <s v="Neurociência aplicada á comunicação publicitária."/>
        <s v="O papel das mídias sociais na geração dos Novos Pais"/>
        <s v="Propaganda com Propósito"/>
        <s v="Vai cuidar da sua persona!"/>
        <s v="Planejamento de Comunicação para Empreendedores"/>
        <s v="Planejamento e conteúdo para mídias digitais"/>
        <s v="O Poder das Emoções"/>
        <s v="Don't believe the hype: mídias sociais para micro e pequenas empresas"/>
        <s v="Relatório Brasileiro de Social Media 2017: O resultado."/>
        <s v="Social Media Programática: Frankenstein ou caminho para o futuro do conteúdo?"/>
        <s v="Real time marketing: o futuro é agora"/>
        <s v="Acabe com o mito: aprenda a trabalhar a comunicação Real Time."/>
        <s v="Lego Social: As redes sociais na construção de um ser humano"/>
        <s v="Digital Health :: Um mercado que só cresce e que provavelmente você não conhece"/>
        <s v="Espionagem e comercialização de dados dos usuários"/>
        <s v="Segurança é Vida"/>
        <s v="Social Selling - Gerando Leads através das Redes Sociais"/>
        <s v="Storytelling, Roteiro e Cinema: por que seus usuários vão muito além de cookies"/>
        <s v="SailsJs: do zero ao avançado."/>
        <s v="Você acompanha a transformação digital ou vive correndo atrás da inovação?"/>
        <s v="Como vender mais com as novas mídias digitais (para empreendedores e profissionais)"/>
      </sharedItems>
    </cacheField>
    <cacheField name="palestrante" numFmtId="0">
      <sharedItems/>
    </cacheField>
    <cacheField name="link" numFmtId="0">
      <sharedItems count="390">
        <s v="http://socialmedia.8020mkt.com.br/palestra/Inovacao_Propriedade_Intelectual_e_Informacoes_Tecnologicas_O_que_todo_mundo_deveria_saber/659"/>
        <s v="http://socialmedia.8020mkt.com.br/palestra/Social_Media_a_MAIOR_Ferramenta_de_Transformacao_Educacional/707"/>
        <s v="http://socialmedia.8020mkt.com.br/palestra/Indo_alem_dos_likes_mensurando_resultados_REAIS_de_Influenciadores_em_Midias_Sociais/567"/>
        <s v="http://socialmedia.8020mkt.com.br/palestra/Como_as_redes_sociais_nos_ajudaram_a_viajar_o_mundo/740"/>
        <s v="http://socialmedia.8020mkt.com.br/palestra/Geracao_de_conteudo_automatizado/730"/>
        <s v="http://socialmedia.8020mkt.com.br/palestra/A_nova_era_da_realidade_digital_para_as_empresas_quanto_ao_Facebook_e_Google/540"/>
        <s v="http://socialmedia.8020mkt.com.br/palestra/O_Poder_das_Conexoes/636"/>
        <s v="http://socialmedia.8020mkt.com.br/palestra/Criatividade_para_superar_desafios/867"/>
        <s v="http://socialmedia.8020mkt.com.br/palestra/Instagram_para_atrair_mais_clientes/619"/>
        <s v="http://socialmedia.8020mkt.com.br/palestra/Algoritmos_tem_alguem_te_seguindo/651"/>
        <s v="http://socialmedia.8020mkt.com.br/palestra/Technology_Roadmap_Ferramenta_de_Planejamento_Estrategico_para_Alinhar_Mercado_Produto_Tecnologia/778"/>
        <s v="http://socialmedia.8020mkt.com.br/palestra/Neuromarketing_Aplicado_ao_Marketing_Digital_Tecnicas_praticas_para_emocionar_o_consumidor/710"/>
        <s v="http://socialmedia.8020mkt.com.br/palestra/Universo_B2B_Como_falar_sobre_negocios_sem_deixar_de_ser_social/586"/>
        <s v="http://socialmedia.8020mkt.com.br/palestra/Gestao_de_Processos_a_Base_das_Estrategias_de_Growth_Hacking/657"/>
        <s v="http://socialmedia.8020mkt.com.br/palestra/Como_a_nova_geracao_pode_conquistar_um_mundo_alem_do_digital/745"/>
        <s v="http://socialmedia.8020mkt.com.br/palestra/Interdisciplinaridade_uma_nova_visao_informacional/713"/>
        <s v="http://socialmedia.8020mkt.com.br/palestra/Live_MKT_Leve_seu_Evento_ou_Ativacao_de_Marca_para_as_Midias_Sociais/731"/>
        <s v="http://socialmedia.8020mkt.com.br/palestra/Branded_Content_Data_como_utilizar_dados_de_social_media_na_elaboracao_do_proposito_de_uma_marca/700"/>
        <s v="http://socialmedia.8020mkt.com.br/palestra/Mobile_Commerce_para_seu_Varejo/724"/>
        <s v="http://socialmedia.8020mkt.com.br/palestra/O_Monge_e_O_Executivo_no_mundo_Digital/743"/>
        <s v="http://socialmedia.8020mkt.com.br/palestra/Consumo_multi_telas_A_influencia_do_digital_nas_vendas_offline/902"/>
        <s v="http://socialmedia.8020mkt.com.br/palestra/Social_Media_and_Accountability_Challenges_and_Opportunities_for_2018/665"/>
        <s v="http://socialmedia.8020mkt.com.br/palestra/7_truques_para_bombar_seu_Adwords/738"/>
        <s v="http://socialmedia.8020mkt.com.br/palestra/Influencer_Marketing_and_the_future_of_Ads_via_content/530"/>
        <s v="http://socialmedia.8020mkt.com.br/palestra/Como_funciona_a_performance_de_uma_campanha_em_uma_rede_de_afiliacao/639"/>
        <s v="http://socialmedia.8020mkt.com.br/palestra/Usando_a_Lingua/864"/>
        <s v="http://socialmedia.8020mkt.com.br/palestra/Seu_negocio_nao_precisa_de_Marketing_Digital_Necessita/789"/>
        <s v="http://socialmedia.8020mkt.com.br/palestra/Pense_como_uma_startup/725"/>
        <s v="http://socialmedia.8020mkt.com.br/palestra/O_Agronegocio_na_Internet/701"/>
        <s v="http://socialmedia.8020mkt.com.br/palestra/Filtro_Bolha_no_Facebook_Pertencimento_e_Intolerancia/888"/>
        <s v="http://socialmedia.8020mkt.com.br/palestra/Inteligencia_artificial_bots_e_as_redes_sociais_das_maquinas/635"/>
        <s v="http://socialmedia.8020mkt.com.br/palestra/Marketing_Digital_no_interior_do_Brasil_Maturidade_e_possibilidades/899"/>
        <s v="http://socialmedia.8020mkt.com.br/palestra/Nao_quero_saber_numero_de_fas_Quero_impulsionar_o_meu_negocio/559"/>
        <s v="http://socialmedia.8020mkt.com.br/palestra/Foco_no_Insight_potencialidades_do_Excel_como_aliado_na_gestao_de_dados/752"/>
        <s v="http://socialmedia.8020mkt.com.br/palestra/Marketing_Science_para_Anunciantes_e_Entusiastas/653"/>
        <s v="http://socialmedia.8020mkt.com.br/palestra/Desenvolvendo_uma_das_principais_redes_sociais_para_consumidores_de_cannabis/650"/>
        <s v="http://socialmedia.8020mkt.com.br/palestra/O_aplicativo_que_muda_a_vida_dos_caminhoneiros_nas_estradas/531"/>
        <s v="http://socialmedia.8020mkt.com.br/palestra/Case_TAQE_como_a_gamificacao_esta_impactando_positivamente_e_vida_de_milhares_de_jovens/871"/>
        <s v="http://socialmedia.8020mkt.com.br/palestra/Como_Fazer_Seus_Negocios_Decolarem_Utilizando_a_Industria_Bilionaria_dos_Aplicativos_Moveis/608"/>
        <s v="http://socialmedia.8020mkt.com.br/palestra/ASO_101_Como_ter_mais_downloads_organicos_para_seu_app/861"/>
        <s v="http://socialmedia.8020mkt.com.br/palestra/Arte_e_e_vida_na_agora_eletronica/845"/>
        <s v="http://socialmedia.8020mkt.com.br/palestra/Usando_o_poder_digital_para_bombar_o_PR/797"/>
        <s v="http://socialmedia.8020mkt.com.br/palestra/Afinal_a_assessoria_de_imprensa_morreu/756"/>
        <s v="http://socialmedia.8020mkt.com.br/palestra/Do_Off_ao_On_Relacoes_Publicas_nas_Midias_Sociais/774"/>
        <s v="http://socialmedia.8020mkt.com.br/palestra/Marketing_Digital_para_Jornalistas_e_Assessores_de_Imprensa/637"/>
        <s v="http://socialmedia.8020mkt.com.br/palestra/Case_Brasil_2016_RP_Digital_uma_alternativa_de_baixo_custo_e_grande_impacto/834"/>
        <s v="http://socialmedia.8020mkt.com.br/palestra/PR_Pro_Quem_e_o_que_faz_onde_vive_e_para_onde_vai/718"/>
        <s v="http://socialmedia.8020mkt.com.br/palestra/Marketing_Juridico_o_poder_que_as_ferramentas_de_comunicacao_permitidas_pela_OAB_tem_para_divulgar_a_sua_marca/726"/>
        <s v="http://socialmedia.8020mkt.com.br/palestra/Maes_em_midias_sociais_Clube_de_assinaturas_Como_lidar_com_clientes_onlines/624"/>
        <s v="http://socialmedia.8020mkt.com.br/palestra/10_Maneiras_de_sua_marca_e_empresa_ser_odiada_nas_redes_sociais/516"/>
        <s v="http://socialmedia.8020mkt.com.br/palestra/Atendimento_ao_Cliente_como_Diferencial_Competitivo_SAC_3_0/708"/>
        <s v="http://socialmedia.8020mkt.com.br/palestra/O_lugar_das_manas_nao_e_no_fogao_ativismo_feminismo_e_publicidade/898"/>
        <s v="http://socialmedia.8020mkt.com.br/palestra/Redes_sociais_uma_ferramenta_de_ativismo_e_militancia_politico_social/690"/>
        <s v="http://socialmedia.8020mkt.com.br/palestra/Uma_produtora_na_palma_da_mao_a_producao_audiovisual_com_um_smartphone/825"/>
        <s v="http://socialmedia.8020mkt.com.br/palestra/Auto_amor_a_base_de_toda_prosperidade/719"/>
        <s v="http://socialmedia.8020mkt.com.br/palestra/Coaching_Love/872"/>
        <s v="http://socialmedia.8020mkt.com.br/palestra/Conheca_seu_perfil_e_use_o_a_seu_favor_nas_Midias_Sociais/544"/>
        <s v="http://socialmedia.8020mkt.com.br/palestra/SmartWork_Produtividade_e_Comportamento_de_Alta_Performance/712"/>
        <s v="http://socialmedia.8020mkt.com.br/palestra/Estrategias_de_sucesso_para_alavancar_sua_B2B_no_ambiente_digital/868"/>
        <s v="http://socialmedia.8020mkt.com.br/palestra/Como_fazer_Marketing_e_Vendas_se_apaixonarem/543"/>
        <s v="http://socialmedia.8020mkt.com.br/palestra/B2B_Social_Media_Retransformando_personas_em_pessoas/714"/>
        <s v="http://socialmedia.8020mkt.com.br/palestra/8_Abordagens_para_o_Relacionamento_com_o_Cliente_B2B/602"/>
        <s v="http://socialmedia.8020mkt.com.br/palestra/Uma_midia_social_before_it_was_cool/921"/>
        <s v="http://socialmedia.8020mkt.com.br/palestra/Metricas_nao_obvias_em_Social_Media/588"/>
        <s v="http://socialmedia.8020mkt.com.br/palestra/Big_Data_Como_gerar_insights_para_impulsionar_o_sucesso_das_marcas_no_comercio_eletronico/638"/>
        <s v="http://socialmedia.8020mkt.com.br/palestra/Small_Data_Identificando_oportunidades_com_poucas_pistas/683"/>
        <s v="http://socialmedia.8020mkt.com.br/palestra/Netnografia_redes_de_influenciadores_para_gerar_negocios_em_marketing_vendas_e_comunicacao/809"/>
        <s v="http://socialmedia.8020mkt.com.br/palestra/A_Revolucao_do_Big_Data_no_Mercado_de_Pesquisa/705"/>
        <s v="http://socialmedia.8020mkt.com.br/palestra/Fast_Future_os_avancos_da_tecnologia_x_humanidade/796"/>
        <s v="http://socialmedia.8020mkt.com.br/palestra/DeathTo/688"/>
        <s v="http://socialmedia.8020mkt.com.br/palestra/Transformacao_Digital_nos_Governos_da_Democracia_Representativa_a_Governanca_Colaborativa/794"/>
        <s v="http://socialmedia.8020mkt.com.br/palestra/Sim_o_Black_Mirror_e_aqui_e_agora_Onde_iremos_parar_Como_tirar_proveito_de_toda_tecnologia_para_crescermos_como_pessoas_e_empresas_no_mundo_online/595"/>
        <s v="http://socialmedia.8020mkt.com.br/palestra/O_Direito_na_era_do_Blockchain/869"/>
        <s v="http://socialmedia.8020mkt.com.br/palestra/Projetos_Colaborativos_na_era_do_Blockchain/925"/>
        <s v="http://socialmedia.8020mkt.com.br/palestra/Causa_mortis_Boato_na_internet/732"/>
        <s v="http://socialmedia.8020mkt.com.br/palestra/Chatbots_deixe_de_ter_o_contato_e_passe_a_ter_o_acesso/874"/>
        <s v="http://socialmedia.8020mkt.com.br/palestra/Influenciadores_digitais_aliados_das_marcas_na_producao_de_conteudo_de_precisao/728"/>
        <s v="http://socialmedia.8020mkt.com.br/palestra/Marketing_de_Conteudo_Reinventando_a_Comunicacao/886"/>
        <s v="http://socialmedia.8020mkt.com.br/palestra/Pare_de_fazer_marketing_de_conteudo_meia_boca/830"/>
        <s v="http://socialmedia.8020mkt.com.br/palestra/Storytelling_como_historias_podem_alavancar_vendas_causas_e_votos/759"/>
        <s v="http://socialmedia.8020mkt.com.br/palestra/Muito_alem_dos_inscritos_O_que_realmente_importa_para_uma_campanha_de_branded_content_com_influenciadores/931"/>
        <s v="http://socialmedia.8020mkt.com.br/palestra/As_Marcas_como_Produtoras_de_Midia_e_Entretenimento/933"/>
        <s v="http://socialmedia.8020mkt.com.br/palestra/Como_conquistar_fas_incondicionais_atraves_das_redes_sociais/676"/>
        <s v="http://socialmedia.8020mkt.com.br/palestra/Branding_Marketing_e_Publicidade_a_diferenciacao_desses_conceitos_aplicados_a_gestao_de_conteudo_e_redes_sociais/642"/>
        <s v="http://socialmedia.8020mkt.com.br/palestra/O_papel_do_relacoes_publicas_no_contexto_digital/548"/>
        <s v="http://socialmedia.8020mkt.com.br/palestra/Marketing_de_conteudo_sem_palavras/800"/>
        <s v="http://socialmedia.8020mkt.com.br/palestra/Construindo_Marcas_Fortes_e_Fodas/881"/>
        <s v="http://socialmedia.8020mkt.com.br/palestra/Empreendedorismo_Digital_Quero_botar_meu_negocio_pra_funcionar/739"/>
        <s v="http://socialmedia.8020mkt.com.br/palestra/Os_15_segredos_do_Marketing_com_Proposito_do_Branding_ao_Conteudo_da_Autenticidade_ao_Mindset/696"/>
        <s v="http://socialmedia.8020mkt.com.br/palestra/Voce_e_uma_marca/717"/>
        <s v="http://socialmedia.8020mkt.com.br/palestra/Comunicacao_na_Rede_a_empresa_como_receptora_das_mensagens/673"/>
        <s v="http://socialmedia.8020mkt.com.br/palestra/Social_media_como_flopar_com_classe/880"/>
        <s v="http://socialmedia.8020mkt.com.br/palestra/Como_o_branding_gestao_de_marcas_esta_aliado_a_redes_sociais/558"/>
        <s v="http://socialmedia.8020mkt.com.br/palestra/BRAINding_o_processo_fisico_quimico_da_marca_no_cerebro/522"/>
        <s v="http://socialmedia.8020mkt.com.br/palestra/Branded_Entertainment_e_o_Mundo_das_Marcas/662"/>
        <s v="http://socialmedia.8020mkt.com.br/palestra/O_que_o_marketing_das_geracoes_Y_e_Z_tem_a_ensinar_ao_marketing_da_geracao_X_E_vice_versa/629"/>
        <s v="http://socialmedia.8020mkt.com.br/palestra/Branding_is_free/524"/>
        <s v="http://socialmedia.8020mkt.com.br/palestra/Os_maiores_erros_em_midias_sociais_cometidos_em_2017/693"/>
        <s v="http://socialmedia.8020mkt.com.br/palestra/Construindo_Marcas_Fodas/917"/>
        <s v="http://socialmedia.8020mkt.com.br/palestra/Afinal_o_que_as_empresas_esperam_de_um_profissional_de_BI/633"/>
        <s v="http://socialmedia.8020mkt.com.br/palestra/Kozmo_hair_A_inteligencia_de_negocios_mais_acessivel_e_dinamica_no_mercado_de_beleza/820"/>
        <s v="http://socialmedia.8020mkt.com.br/palestra/Criando_sua_primeira_planilha_de_BI_em_tempo_real/832"/>
        <s v="http://socialmedia.8020mkt.com.br/palestra/Crises_corporativas_e_a_estrategia_do_vai_dar_m/646"/>
        <s v="http://socialmedia.8020mkt.com.br/palestra/Copywriting_para_Midias_Digitais_Praticas_de_Sucesso_para_Redatores/783"/>
        <s v="http://socialmedia.8020mkt.com.br/palestra/Reputacao_digital_construa_o_caminho_para_seu_sucesso/664"/>
        <s v="http://socialmedia.8020mkt.com.br/palestra/Carreira_Social_Media_Erros_e_acertos_que_voce_deveria_saber/634"/>
        <s v="http://socialmedia.8020mkt.com.br/palestra/De_0_a_300_mil_seguidores_no_Linkedin_o_poder_do_conteudo_para_gerar_negocios/545"/>
        <s v="http://socialmedia.8020mkt.com.br/palestra/Coaching_e_o_servico_social_um_caminho_para_fazer_o_bem/761"/>
        <s v="http://socialmedia.8020mkt.com.br/palestra/Vivendo_de_Freela_empreendendo_a_propria_carreira/593"/>
        <s v="http://socialmedia.8020mkt.com.br/palestra/Perfil_Ideal_no_Linkedin_de_A_a_Z/647"/>
        <s v="http://socialmedia.8020mkt.com.br/palestra/Os_segredos_da_carreira_de_sucesso/609"/>
        <s v="http://socialmedia.8020mkt.com.br/palestra/Aposentadoria_sera_que_isso_ainda_vai_existir_ate_la/833"/>
        <s v="http://socialmedia.8020mkt.com.br/palestra/Desafios_eticos_para_carros_autonomos/840"/>
        <s v="http://socialmedia.8020mkt.com.br/palestra/Como_construir_um_jornalismo_mais_diverso/627"/>
        <s v="http://socialmedia.8020mkt.com.br/palestra/Quando_uma_empresa_deve_abracar_uma_causa/628"/>
        <s v="http://socialmedia.8020mkt.com.br/palestra/O_uso_de_computacao_cognitiva_para_criar_a_Nat_a_assistente_da_Natura_no_Facebook_Messenger/903"/>
        <s v="http://socialmedia.8020mkt.com.br/palestra/Facebook_bots_uma_nova_arma_no_relacionamento_e_atendimento_ao_consumidor/533"/>
        <s v="http://socialmedia.8020mkt.com.br/palestra/ChatBot_O_que_aprendi_fazendo_um_chatbot_para_a_Campus_Party/769"/>
        <s v="http://socialmedia.8020mkt.com.br/palestra/ChatBot_A_construcao_de_um_novo_canal_com_o_consumidor/768"/>
        <s v="http://socialmedia.8020mkt.com.br/palestra/Chatbots_e_os_MicroMomentos/900"/>
        <s v="http://socialmedia.8020mkt.com.br/palestra/Transhumanismo_Hackeando_a_evolucao_humana_atraves_da_tecnologia/839"/>
        <s v="http://socialmedia.8020mkt.com.br/palestra/Criando_Sintonia_com_PNL/711"/>
        <s v="http://socialmedia.8020mkt.com.br/palestra/Futurismo_como_a_era_digital_afetara_o_mercado_de_negocios/788"/>
        <s v="http://socialmedia.8020mkt.com.br/palestra/Como_parar_de_jogar_tempo_fora_e_me_sentir_mais_produtivo/815"/>
        <s v="http://socialmedia.8020mkt.com.br/palestra/Sete_passos_para_uma_vida_Feliz/746"/>
        <s v="http://socialmedia.8020mkt.com.br/palestra/Pitch_Coaching/582"/>
        <s v="http://socialmedia.8020mkt.com.br/palestra/Empreendendo_no_Mercado_LGBT_Riscos_e_Oportunidades/843"/>
        <s v="http://socialmedia.8020mkt.com.br/palestra/Liderando_a_propria_vida/810"/>
        <s v="http://socialmedia.8020mkt.com.br/palestra/Coragem_funciona/727"/>
        <s v="http://socialmedia.8020mkt.com.br/palestra/Higiene_Psico_Emocional/737"/>
        <s v="http://socialmedia.8020mkt.com.br/palestra/Nada_de_novo_sob_o_Sol_teorias_classiconas_da_comunicacao_explicando_o_modus_operandi_do_Facebook/904"/>
        <s v="http://socialmedia.8020mkt.com.br/palestra/Criacao_e_Desenvolvimento_de_Personagens_de_Historias_em_Quadrinhos/591"/>
        <s v="http://socialmedia.8020mkt.com.br/palestra/COMO_PLANEJAR_E_REALIZAR_UMA_1a_VISITA_QUE_SEJA_UMA_1a_VENDA/927"/>
        <s v="http://socialmedia.8020mkt.com.br/palestra/Postcrossing_muito_alem_da_mera_troca_de_cartoes_postais/577"/>
        <s v="http://socialmedia.8020mkt.com.br/palestra/Dare_to_be_Young_decifrando_os_jovens_no_mundo_digital/889"/>
        <s v="http://socialmedia.8020mkt.com.br/palestra/As_Religioes_na_Esfera_Digital/791"/>
        <s v="http://socialmedia.8020mkt.com.br/palestra/Ativismo_vende_mais_que_sexo/771"/>
        <s v="http://socialmedia.8020mkt.com.br/palestra/Ainda_somos_os_mesmos_e_vivemos_como_nossos_pais_10_macro_tendencias_que_estao_mudando_o_mundo_em_que_vivemos/626"/>
        <s v="http://socialmedia.8020mkt.com.br/palestra/I_am_not_a_number_o_novo_consumidor_digital/702"/>
        <s v="http://socialmedia.8020mkt.com.br/palestra/Intraempreendedorismo_como_chegar_a_excelencia_no_seu_trabalho/600"/>
        <s v="http://socialmedia.8020mkt.com.br/palestra/Midias_Sociais_e_Influencia_por_que_copiamos_comportamentos/801"/>
        <s v="http://socialmedia.8020mkt.com.br/palestra/Modelo_Mental_Digital/814"/>
        <s v="http://socialmedia.8020mkt.com.br/palestra/Seguranca_na_rede_por_que_devo_me_preocupar_com_isso/618"/>
        <s v="http://socialmedia.8020mkt.com.br/palestra/Proposito_e_o_seu_resultado/770"/>
        <s v="http://socialmedia.8020mkt.com.br/palestra/Vida_sem_reservas/929"/>
        <s v="http://socialmedia.8020mkt.com.br/palestra/O_que_aprendi_sendo_um_TopVoice_do_Linkedin_Brasil/780"/>
        <s v="http://socialmedia.8020mkt.com.br/palestra/Como_usar_a_psicologia_na_sua_estrategia_de_Social_Media_sem_ser_psicologo/715"/>
        <s v="http://socialmedia.8020mkt.com.br/palestra/Redes_Sociais_e_o_Novo_Perfil_do_Profissional_de_Marketing_e_Comunicacao/893"/>
        <s v="http://socialmedia.8020mkt.com.br/palestra/O_feijao_com_arroz_do_planejamento/615"/>
        <s v="http://socialmedia.8020mkt.com.br/palestra/Miopias_em_marketing_3_colirios_para_a_realidade_digital_first/709"/>
        <s v="http://socialmedia.8020mkt.com.br/palestra/Storytelling_Conte_sua_historia_nas_midias_sociais/829"/>
        <s v="http://socialmedia.8020mkt.com.br/palestra/Comunicacao_digital_no_Setor_Publico_case_Senado_Federal/798"/>
        <s v="http://socialmedia.8020mkt.com.br/palestra/Influenciadores_e_possivel_conciliar_resultados_pagos_e_espontaneos/841"/>
        <s v="http://socialmedia.8020mkt.com.br/palestra/A_comunicacao_a_favor_do_seu_negocio/802"/>
        <s v="http://socialmedia.8020mkt.com.br/palestra/Chega_de_Faz_um_post_E_hora_de_falar_em_Negocios_Digitais/704"/>
        <s v="http://socialmedia.8020mkt.com.br/palestra/Instagram_Marketing_Conecte_se_e_potencialize/795"/>
        <s v="http://socialmedia.8020mkt.com.br/palestra/E_gov_e_comunicacao_digital_no_setor_publico/611"/>
        <s v="http://socialmedia.8020mkt.com.br/palestra/O_que_vem_depois_da_pos_verdade/584"/>
        <s v="http://socialmedia.8020mkt.com.br/palestra/Como_seu_negocio_tem_usado_a_internet/767"/>
        <s v="http://socialmedia.8020mkt.com.br/palestra/TI_no_palco_Marketing_para_empresas_de_Tecnologia/772"/>
        <s v="http://socialmedia.8020mkt.com.br/palestra/O_Poder_dos_Micro_Influenciadores_Digitais/614"/>
        <s v="http://socialmedia.8020mkt.com.br/palestra/Todo_mundo_virou_midia_E_agora_RP/684"/>
        <s v="http://socialmedia.8020mkt.com.br/palestra/Radio_Peao_2_0_o_uso_do_whatsapp_como_instrumento_de_comunicacao_in_formal_nas_organizacoes/858"/>
        <s v="http://socialmedia.8020mkt.com.br/palestra/Comunicacao_nao_violenta_entre_consumidores_e_empresas_nas_midias_sociais/849"/>
        <s v="http://socialmedia.8020mkt.com.br/palestra/Ta_pensando_que_CM_e_bagunca/695"/>
        <s v="http://socialmedia.8020mkt.com.br/palestra/Os_avancos_da_ciencia_na_analise_de_Influenciadores_Comunidades/716"/>
        <s v="http://socialmedia.8020mkt.com.br/palestra/Social_Media_Dungeon_Master/518"/>
        <s v="http://socialmedia.8020mkt.com.br/palestra/Social_MatchMaking_e_Saude_como_as_redes_sociais_melhoram_adesao_ao_tratamento_e_aumentam_a_qualidade_de_vida/687"/>
        <s v="http://socialmedia.8020mkt.com.br/palestra/O_desafio_da_gestao_do_conhecimento_na_nova_economia/946"/>
        <s v="http://socialmedia.8020mkt.com.br/palestra/Design_para_nao_designer/784"/>
        <s v="http://socialmedia.8020mkt.com.br/palestra/Comunicacao_com_Proposito_o_momento_de_recriar_conexoes/747"/>
        <s v="http://socialmedia.8020mkt.com.br/palestra/Jornada_Digital_O_comportamento_do_consumidor_mudou/760"/>
        <s v="http://socialmedia.8020mkt.com.br/palestra/Desvendando_o_Marketing_Preditivo/766"/>
        <s v="http://socialmedia.8020mkt.com.br/palestra/Midias_Sociais_e_a_Geracao_Dialogica/561"/>
        <s v="http://socialmedia.8020mkt.com.br/palestra/Comunicacao_Multiplataforma_Tecnicas_de_gestao_para_publicar_em_todas_as_midias_de_forma_agregada/529"/>
        <s v="http://socialmedia.8020mkt.com.br/palestra/Conteudo_fora_do_eixo_uma_visao_externa_do_mercado_de_social_media/601"/>
        <s v="http://socialmedia.8020mkt.com.br/palestra/Direito_Autoral_nas_Midias_Sociais/539"/>
        <s v="http://socialmedia.8020mkt.com.br/palestra/Os_diversos_pilares_de_uma_estrategia_de_conteudo/555"/>
        <s v="http://socialmedia.8020mkt.com.br/palestra/Falando_para_Voce_O_Poder_das_Audiencias_Personalizadas/681"/>
        <s v="http://socialmedia.8020mkt.com.br/palestra/Social_Media_na_Veia_Inovacao_correndo_no_sangue/757"/>
        <s v="http://socialmedia.8020mkt.com.br/palestra/Minhas_408_horas_nos_Jogos_Olimpicos_Rio_2016/785"/>
        <s v="http://socialmedia.8020mkt.com.br/palestra/Documentar_vs_Criar_A_nova_batalha_da_comunicacao_digital/792"/>
        <s v="http://socialmedia.8020mkt.com.br/palestra/Snapchat_x_Stories_a_era_da_humanizacao_das_marcas/742"/>
        <s v="http://socialmedia.8020mkt.com.br/palestra/Produtor_de_conteudo_mude_seu_perfil_ou_de_atividade/691"/>
        <s v="http://socialmedia.8020mkt.com.br/palestra/Como_transformar_minha_banda_em_uma_marca_forte/913"/>
        <s v="http://socialmedia.8020mkt.com.br/palestra/A_Importancia_do_Conteudo_Digital_no_Marketing_Juridico/911"/>
        <s v="http://socialmedia.8020mkt.com.br/palestra/Do_porno_cult_ao_thriller_A_influencia_das_cores_na_construcao_da_narrativa_cinematografica/928"/>
        <s v="http://socialmedia.8020mkt.com.br/palestra/Marketing_de_Relacionamento_e_Loyalty_para_Consumo_Digital/851"/>
        <s v="http://socialmedia.8020mkt.com.br/palestra/Lideres_com_Credibilidade_Crie_uma_cultura_de_Comunicacao_e_Colaboracao_para_seus_lideres/668"/>
        <s v="http://socialmedia.8020mkt.com.br/palestra/Unblocking_Insight_como_desbloquear_a_mente_e_liberar_a_criatividade/594"/>
        <s v="http://socialmedia.8020mkt.com.br/palestra/Lideranca_Criativa_atraves_do_Design/546"/>
        <s v="http://socialmedia.8020mkt.com.br/palestra/O_Diploma_morreu_Viva_o_Portfolio/775"/>
        <s v="http://socialmedia.8020mkt.com.br/palestra/Creative_Media_or_Die/570"/>
        <s v="http://socialmedia.8020mkt.com.br/palestra/10_Dicas_Praticas_para_Voce_Nunca_Transformar_uma_Propaganda_LGBT_em_um_Gerenciamento_de_Crise_Online/568"/>
        <s v="http://socialmedia.8020mkt.com.br/palestra/Entao_me_ajuda_a_gerenciar_essa_barra_que_e_essa_crise_Dig_dig_dig_ie/675"/>
        <s v="http://socialmedia.8020mkt.com.br/palestra/Gestao_de_crise_ao_extremo_Como_lidar_com_tragedias_nas_redes_sociais/654"/>
        <s v="http://socialmedia.8020mkt.com.br/palestra/Caiu_na_Rede_E_agora_Gestao_e_Gerenciamento_de_Crise_nas_Redes_Sociais/565"/>
        <s v="http://socialmedia.8020mkt.com.br/palestra/Poder_publico_um_gerenciamento_constante_de_crise_em_redes_sociais/612"/>
        <s v="http://socialmedia.8020mkt.com.br/palestra/Gerenciamento_de_crises_de_imagem_A_comunicacao_como_ferramenta_para_minimizar_danos/674"/>
        <s v="http://socialmedia.8020mkt.com.br/palestra/Gestao_de_crise_como_os_haters_podem_gerar_audiencia/580"/>
        <s v="http://socialmedia.8020mkt.com.br/palestra/SOCIAL_TRETA_Toda_crise_pode_ser_evitada/847"/>
        <s v="http://socialmedia.8020mkt.com.br/palestra/Analise_Cognitiva_e_Inteligencia_Artificial_no_relacionamento_em_redes_sociais_no_momento_de_crise/793"/>
        <s v="http://socialmedia.8020mkt.com.br/palestra/Gestao_de_Crises_na_era_digital/884"/>
        <s v="http://socialmedia.8020mkt.com.br/palestra/Financiando_o_Sonho_Pop/547"/>
        <s v="http://socialmedia.8020mkt.com.br/palestra/A_culpa_disso_tudo_e_mesmo_da_internet/575"/>
        <s v="http://socialmedia.8020mkt.com.br/palestra/Analise_de_redes_sociais_do_Festival_de_Parintins_2017/865"/>
        <s v="http://socialmedia.8020mkt.com.br/palestra/Blogs_de_musica_e_cultura_no_mundo_digital_pos_MTV/875"/>
        <s v="http://socialmedia.8020mkt.com.br/palestra/4a_revolucao_industrial_e_as_ameacas_ciberneticas/597"/>
        <s v="http://socialmedia.8020mkt.com.br/palestra/Quem_e_voce_atras_da_tela_Dados_e_metodos_de_midias_sociais_para_pesquisa_social/698"/>
        <s v="http://socialmedia.8020mkt.com.br/palestra/Dados_internet_e_o_futuro_da_comunicacao_das_marcas/753"/>
        <s v="http://socialmedia.8020mkt.com.br/palestra/Cloud_Uma_Revolucao_na_Arte_de_Fazer_Negocios/596"/>
        <s v="http://socialmedia.8020mkt.com.br/palestra/Decisoes_e_Redes_Sociais_descubra_o_ponto_cego_que_certamente_vai_te_impedir_de_viver_a_sua_paixao/896"/>
        <s v="http://socialmedia.8020mkt.com.br/palestra/A_Inteligencia_artificial_ira_mudar_o_jogo_Voce_esta_preparado_a/844"/>
        <s v="http://socialmedia.8020mkt.com.br/palestra/UX_nao_e_Frescura/720"/>
        <s v="http://socialmedia.8020mkt.com.br/palestra/Social_Media_como_ferramenta_de_Design_de_Servicos/677"/>
        <s v="http://socialmedia.8020mkt.com.br/palestra/Play_Driven_Design_A_metodologia_inteligente_para_engajamento_de_personas_e_producao_espontanea_de_conteudo/818"/>
        <s v="http://socialmedia.8020mkt.com.br/palestra/Design_Thinking_e_Marketing_Digital_Como_conhecer_suas_personas_faz_toda_a_diferenca_para_sua_presenca_digital/919"/>
        <s v="http://socialmedia.8020mkt.com.br/palestra/Midias_socias_livres_e_federadas_como_alternativas_as_midias_privadas/569"/>
        <s v="http://socialmedia.8020mkt.com.br/palestra/Como_jornalistas_podem_atuar_e_empreender_no_Marketing_Digital/755"/>
        <s v="http://socialmedia.8020mkt.com.br/palestra/Pequena_Empresa_Digital_como_competir_no_mercado_dos_negocios_digitais/762"/>
        <s v="http://socialmedia.8020mkt.com.br/palestra/StoryFuckingTelling/850"/>
        <s v="http://socialmedia.8020mkt.com.br/palestra/Redes_Sociais_e_Educacao_Financeira_Como_levamos_os_jovens_para_o_mundo_dos_investimentos/811"/>
        <s v="http://socialmedia.8020mkt.com.br/palestra/7_passos_simples_para_voce_fortalecer_a_presenca_digital_de_instituicoes_educacionais_e_sem_fins_lucrativos/824"/>
        <s v="http://socialmedia.8020mkt.com.br/palestra/Quando_um_cliente_te_procura_na_internet_ele_te_encontra/848"/>
        <s v="http://socialmedia.8020mkt.com.br/palestra/Depois_do_apito_como_ficam_as_midias_digitais_e_os_esportes_apos_a_Copa_e_Jogos/806"/>
        <s v="http://socialmedia.8020mkt.com.br/palestra/Marketing_Digital_na_Saude_Estrategias_para_fazer_sucesso_nesse_nicho/748"/>
        <s v="http://socialmedia.8020mkt.com.br/palestra/Escritorios_de_advocacia_uma_fronteira_ainda_inexplorada/808"/>
        <s v="http://socialmedia.8020mkt.com.br/palestra/Cuidados_juridicos_para_o_social_media/592"/>
        <s v="http://socialmedia.8020mkt.com.br/palestra/Marketing_e_Juridico_Aliados/723"/>
        <s v="http://socialmedia.8020mkt.com.br/palestra/Disrupcao_e_Pensamento_Magico/514"/>
        <s v="http://socialmedia.8020mkt.com.br/palestra/Como_usar_as_midias_sociais_para_ensinar_DIVERSIDADE_sexual_cultural_e_social_na_sala_de_aula/721"/>
        <s v="http://socialmedia.8020mkt.com.br/palestra/Comunicacao_para_pequena_empresa/541"/>
        <s v="http://socialmedia.8020mkt.com.br/palestra/Por_que_os_gigantes_do_varejo_digital_estao_migrando_para_os_marketplaces/692"/>
        <s v="http://socialmedia.8020mkt.com.br/palestra/Como_o_Pinterest_traz_a_experiencia_de_descoberta_do_mundo_offline_para_o_digital/860"/>
        <s v="http://socialmedia.8020mkt.com.br/palestra/Storytelling_de_Influencia_historias_que_inspiram_pessoas_por_meio_dos_negocios/923"/>
        <s v="http://socialmedia.8020mkt.com.br/palestra/Storytelling_de_Influencia_historias_que_inspiram_pessoas_por_meio_dos_negocios/924"/>
        <s v="http://socialmedia.8020mkt.com.br/palestra/Desenvolva_competencias_do_seu_time_atraves_do_gamification/749"/>
        <s v="http://socialmedia.8020mkt.com.br/palestra/Voce_e_o_que_voce_transmite/625"/>
        <s v="http://socialmedia.8020mkt.com.br/palestra/O_YouTube_como_vitrine_para_negocios_multiplos_e_do_bem/607"/>
        <s v="http://socialmedia.8020mkt.com.br/palestra/Como_ter_sucesso_em_um_mundo_analfabeto/587"/>
        <s v="http://socialmedia.8020mkt.com.br/palestra/Call_Center_qual_sua_verdadeira_identidade/754"/>
        <s v="http://socialmedia.8020mkt.com.br/palestra/Vamos_Hackear_a_Educacao_Aplicativos_Smartphone_e_Redes_Sociais_na_Educacao_Moderna/773"/>
        <s v="http://socialmedia.8020mkt.com.br/palestra/Vai_ter_Trabalho_no_Futuro/706"/>
        <s v="http://socialmedia.8020mkt.com.br/palestra/Muito_alem_das_videoaulas_como_melhorar_a_relacao_dos_alunos_com_os_estudos/553"/>
        <s v="http://socialmedia.8020mkt.com.br/palestra/A_importancia_da_capacitacao_da_mulher_empreendedora/649"/>
        <s v="http://socialmedia.8020mkt.com.br/palestra/Aprendizagem_puxada_e_emergente/648"/>
        <s v="http://socialmedia.8020mkt.com.br/palestra/A_narrativa_transmidia_na_educacao_desafios_e_perspectivas/758"/>
        <s v="http://socialmedia.8020mkt.com.br/palestra/O_que_um_estagiario_tem_a_dizer/679"/>
        <s v="http://socialmedia.8020mkt.com.br/palestra/A_forca_das_midias_sociais_em_instituicoes_de_ensino/630"/>
        <s v="http://socialmedia.8020mkt.com.br/palestra/Gerando_empatia_em_ambientes_de_Educacao_A_Distancia_EAD/838"/>
        <s v="http://socialmedia.8020mkt.com.br/palestra/Femvertising_e_Fempowerment_o_empoderamento_feminino_atraves_da_publicidade/922"/>
        <s v="http://socialmedia.8020mkt.com.br/palestra/Gestao_sem_Gerentes/645"/>
        <s v="http://socialmedia.8020mkt.com.br/palestra/O_poder_das_escolhas/817"/>
        <s v="http://socialmedia.8020mkt.com.br/palestra/Social_WOMEN_Conteudo_Feminino_pra_agora/807"/>
        <s v="http://socialmedia.8020mkt.com.br/palestra/GoGirl_O_Lugar_da_Mulher_no_Mercado_Digital/930"/>
        <s v="http://socialmedia.8020mkt.com.br/palestra/Marketing_Digital_dos_gatilhos_mentais_a_conversao_acelerada/787"/>
        <s v="http://socialmedia.8020mkt.com.br/palestra/Como_as_midias_sociais_me_ajudaram_a_ser_dona_do_meu_negocio/655"/>
        <s v="http://socialmedia.8020mkt.com.br/palestra/Inovacao_em_Negocios_e_o_modelo_Canvas/894"/>
        <s v="http://socialmedia.8020mkt.com.br/palestra/Dando_a_cara_a_tapa_no_Social_Selling_como_seu_perfil_pessoal_pode_melhorar_as_metricas_da_empresa/526"/>
        <s v="http://socialmedia.8020mkt.com.br/palestra/Gastronomia_e_quebrada/857"/>
        <s v="http://socialmedia.8020mkt.com.br/palestra/Como_Criar_uma_Startups/598"/>
        <s v="http://socialmedia.8020mkt.com.br/palestra/Transformacao_era_digital_o_futuro_ja_chegou_com_novos_modelos_de_negocios/599"/>
        <s v="http://socialmedia.8020mkt.com.br/palestra/Do_B2B_e_B2C_ao_P2P_Como_as_midias_sociais_podem_transformar_as_conexoes_People_to_People/918"/>
        <s v="http://socialmedia.8020mkt.com.br/palestra/O_Humor_e_a_Cultura_Pop_Como_Estrategia_de_Engajamento_no_Facebook/663"/>
        <s v="http://socialmedia.8020mkt.com.br/palestra/Digital_Influencer_o_que_e_E_de_comer/823"/>
        <s v="http://socialmedia.8020mkt.com.br/palestra/Construir_narrativas_e_uma_arte_mas_tambem_e_para_qualquer_um/643"/>
        <s v="http://socialmedia.8020mkt.com.br/palestra/ROE_alem_do_ROI_a_importancia_do_planejamento_para_redes_sociais_em_plataformas_digitais/682"/>
        <s v="http://socialmedia.8020mkt.com.br/palestra/Microinfluencia_o_poder_de_quem_nao_e_ainda_uma_celebridade/826"/>
        <s v="http://socialmedia.8020mkt.com.br/palestra/Mas_afinal_o_que_e_engajamento/699"/>
        <s v="http://socialmedia.8020mkt.com.br/palestra/Gamificacao_quando_incluir_no_planejamento_de_comunicacao/855"/>
        <s v="http://socialmedia.8020mkt.com.br/palestra/Monitorar_para_engajar/920"/>
        <s v="http://socialmedia.8020mkt.com.br/palestra/Voce_pode_fazer_o_que_eu_nao_posso_e_eu_posso_fazer_o_que_voce_nao_pode_Juntos_podemos_fazer_grandes_coisas/641"/>
        <s v="http://socialmedia.8020mkt.com.br/palestra/Quer_errar_Me_pergunte_como/515"/>
        <s v="http://socialmedia.8020mkt.com.br/palestra/Olho_no_Digital_Branding_Estrategias_para_clubes_de_futebol_re_conquistarem_o_torcedor/581"/>
        <s v="http://socialmedia.8020mkt.com.br/palestra/eSports_for_Agencies/520"/>
        <s v="http://socialmedia.8020mkt.com.br/palestra/Paradesportivo_e_as_redes_sociais/828"/>
        <s v="http://socialmedia.8020mkt.com.br/palestra/Marketing_Esportivo_Acoes_atuais_desenvolvidas_pelos_clubes/623"/>
        <s v="http://socialmedia.8020mkt.com.br/palestra/eSports_e_a_Internet_a_combinacao_perfeita_para_a_popularizacao_da_categoria/854"/>
        <s v="http://socialmedia.8020mkt.com.br/palestra/Feminismo_Online_Uma_Lupa_nos_casos_da_Rede_Globo_com_Text_Minning_e_Grafos/697"/>
        <s v="http://socialmedia.8020mkt.com.br/palestra/Empresas_Baby_Boomers_x_Consumidores_Millennials_Design_Thinking_e_Social_Midia_para_um_novo_ciclo/610"/>
        <s v="http://socialmedia.8020mkt.com.br/palestra/Gap_de_estrategia_e_execucao_de_marketing_nas_redes_sociais_para_grandes_empresas/519"/>
        <s v="http://socialmedia.8020mkt.com.br/palestra/Menos_frescura_de_palco_e_mais_exemplos_da_vida_real_de_Social_Media/661"/>
        <s v="http://socialmedia.8020mkt.com.br/palestra/Ferramentas_digitais_para_crescimento_como_potencializar_seus_resultados_com_Growth_Hacking/631"/>
        <s v="http://socialmedia.8020mkt.com.br/palestra/Comunicacao_e_inovacao_para_pequenas_empresas_posicionamento_criativo_de_marca_e_tecnicas_para_revolucionar_os_negocios_de_maneira_simples/538"/>
        <s v="http://socialmedia.8020mkt.com.br/palestra/Trade_Digital_Marketing_como_as_redes_sociais_podem_alavancar_as_vendas_no_PDV/574"/>
        <s v="http://socialmedia.8020mkt.com.br/palestra/O_Pragmatismo_nas_Redes_Sociais/656"/>
        <s v="http://socialmedia.8020mkt.com.br/palestra/Marketing_Pessoal_Nas_Midias_Sociais/856"/>
        <s v="http://socialmedia.8020mkt.com.br/palestra/Construindo_Organizacoes_Eticas/579"/>
        <s v="http://socialmedia.8020mkt.com.br/palestra/Social_Media_para_Eventos/907"/>
        <s v="http://socialmedia.8020mkt.com.br/palestra/Como_as_Midias_Sociais_estao_criando_Eventos/566"/>
        <s v="http://socialmedia.8020mkt.com.br/palestra/Midia_Facebook_descomplicado/689"/>
        <s v="http://socialmedia.8020mkt.com.br/palestra/Social_Media_como_instrumento_de_reinclusao_social_o_caso_do_morador_de_rua_Raimundo_O_Condicionado/751"/>
        <s v="http://socialmedia.8020mkt.com.br/palestra/Mundo_mobile_Overview_Thumbstopping_Ideias/652"/>
        <s v="http://socialmedia.8020mkt.com.br/palestra/De_25_mil_para_2_milhoes_de_fas_organicos_sem_gastar_um_real_no_Facebook/536"/>
        <s v="http://socialmedia.8020mkt.com.br/palestra/Como_simples_posts_no_Facebook_fizeram_meu_cliente_vender_1_milhao_em_6_semanas/779"/>
        <s v="http://socialmedia.8020mkt.com.br/palestra/Stalkeando_antes_de_vender_como_tirar_o_maximo_da_internet_antes_de_fazer_a_primeira_ligacao/694"/>
        <s v="http://socialmedia.8020mkt.com.br/palestra/Ensinando_com_Facebook_estudo_de_caso_de_uma_turma_gamificada_atraves_da_rede_social/859"/>
        <s v="http://socialmedia.8020mkt.com.br/palestra/ON_AIR_Como_criar_lives_de_qualidade_pelo_Facebook/666"/>
        <s v="http://socialmedia.8020mkt.com.br/palestra/Redes_Sociais_o_que_eu_nao_aprendi_na_faculdade/891"/>
        <s v="http://socialmedia.8020mkt.com.br/palestra/Como_selecionar_os_memes_da_sua_vida/852"/>
        <s v="http://socialmedia.8020mkt.com.br/palestra/Equidade_de_Genero/722"/>
        <s v="http://socialmedia.8020mkt.com.br/palestra/Google_Classroom_A_rede_social_que_transforma_a_educacao/887"/>
        <s v="http://socialmedia.8020mkt.com.br/palestra/Voce_faria_negocio_com_a_pessoa_da_sua_foto_do_LinkedIn/836"/>
        <s v="http://socialmedia.8020mkt.com.br/palestra/IA_IoT_e_Futuro_4_0_mas_onde_fica_a_nossa_humanidade/866"/>
        <s v="http://socialmedia.8020mkt.com.br/palestra/Midias_Sociais_Jornalismo_aliados_ou_rivais/685"/>
        <s v="http://socialmedia.8020mkt.com.br/palestra/Sou_da_epoca_que_se_curtia_musica_e_nao_pagina/741"/>
        <s v="http://socialmedia.8020mkt.com.br/palestra/Minecraft_a_historia_do_jogo_e_sua_trajetoria_do_underground_ao_mainstream/853"/>
        <s v="http://socialmedia.8020mkt.com.br/palestra/Marketing_Gastronomico_o_tempero_do_sucesso/564"/>
        <s v="http://socialmedia.8020mkt.com.br/palestra/Redes_sociais_na_era_da_Geolocalizacao_potencializando_possibilidades/632"/>
        <s v="http://socialmedia.8020mkt.com.br/palestra/O_Futuro_Sustentavel_das_Organizacoes_Sociais_a_Luz_da_Realidade_Atual_das_Redes_Sociais/667"/>
        <s v="http://socialmedia.8020mkt.com.br/palestra/Como_utilizar_os_Grupos_Fechados_nas_Redes_Sociais_para_gerar_Autoridade_Leads_e_Vendas/617"/>
        <s v="http://socialmedia.8020mkt.com.br/palestra/Seguranca_em_Midias_Sociais_Sera_que_seus_Likes_Hashtags_e_Curtidas_estao_Protegidos/901"/>
        <s v="http://socialmedia.8020mkt.com.br/palestra/Como_a_Inteligencia_Artificial_vai_tornar_o_marketing_mais_humano/822"/>
        <s v="http://socialmedia.8020mkt.com.br/palestra/Network_Marketing_Cross_branding_e_Storytelling_Humanizando_marcas_atraves_de_historias_parcerias_estrategicas_e_experiencias_genuinas_endossadas_por_influenciadores/863"/>
        <s v="http://socialmedia.8020mkt.com.br/palestra/Lideranca_e_Espiritualidade_Humanizando_as_relacoes_profissionais/744"/>
        <s v="http://socialmedia.8020mkt.com.br/palestra/Como_contar_historias_que_transformam_a_sociedade/837"/>
        <s v="http://socialmedia.8020mkt.com.br/palestra/Eu_so_queria_baixar_um_e_book_Falando_sobre_a_Experiencia_do_Usuario_x_Inbound_Marketing/525"/>
        <s v="http://socialmedia.8020mkt.com.br/palestra/Inbound_marketing_como_explorar_cada_etapa_do_funil/660"/>
        <s v="http://socialmedia.8020mkt.com.br/palestra/SEOcial_como_SEO_pode_ajudar_na_sua_estrategia_de_inbound_AND_social_media/535"/>
        <s v="http://socialmedia.8020mkt.com.br/palestra/Comunicacao_nas_Redes_Sociais_para_PMEs/876"/>
        <s v="http://socialmedia.8020mkt.com.br/palestra/O_sucesso_do_Inbound_depende_de_acoes_Outbound_nas_redes_sociais/532"/>
        <s v="http://socialmedia.8020mkt.com.br/palestra/Porque_o_seu_negocio_precisa_de_uma_Presenca_Online_para_atrair_o_seu_cliente_ideal/527"/>
        <s v="http://socialmedia.8020mkt.com.br/palestra/Inbound_Marketing_Como_gerar_uma_maquina_de_vendas/763"/>
        <s v="http://socialmedia.8020mkt.com.br/palestra/Marketing_de_Influencia_o_que_e_e_porque_voce_precisa_dele/537"/>
        <s v="http://socialmedia.8020mkt.com.br/palestra/Bill_Bernbach_estava_certo_o_boca_a_boca_e_a_propaganda_mais_poderosa_que_existe/804"/>
        <s v="http://socialmedia.8020mkt.com.br/palestra/Marketing_de_Influenciadores_Como_quando_e_por_que/846"/>
        <s v="http://socialmedia.8020mkt.com.br/palestra/Marketing_Boca_a_Boca_Online_Offline_MarTech_O_futuro_do_marketing_ja_chegou/781"/>
        <s v="http://socialmedia.8020mkt.com.br/palestra/Produzindo_conteudo_para_adulto_no_Youtube/816"/>
        <s v="http://socialmedia.8020mkt.com.br/palestra/Como_a_musica_pode_ajudar_a_mudar_o_mundo/916"/>
        <s v="http://socialmedia.8020mkt.com.br/palestra/Lideranca_em_tempos_de_startups/644"/>
        <s v="http://socialmedia.8020mkt.com.br/palestra/Social_Bots_Inteligencia_Artificial_como_ferramenta_de_Marketing/554"/>
        <s v="http://socialmedia.8020mkt.com.br/palestra/Inteligencia_Artificial_Maquinas_que_aprendem_devemos_ter_medo/562"/>
        <s v="http://socialmedia.8020mkt.com.br/palestra/O_Digital_morreu_e_voce_esta_convidado_para_o_velorio/590"/>
        <s v="http://socialmedia.8020mkt.com.br/palestra/Desenvolvendo_Parcerias_estrategicas_para_Alavancar_seu_Negocio/620"/>
        <s v="http://socialmedia.8020mkt.com.br/palestra/Reflexoes_para_se_Locomover_Acao_Refletida/604"/>
        <s v="http://socialmedia.8020mkt.com.br/palestra/Como_vendi_moda_atraves_do_Instagram_e_WhatsApp_sem_ter_site/606"/>
        <s v="http://socialmedia.8020mkt.com.br/palestra/A_dor_e_a_delicia_de_ser_integrado/835"/>
        <s v="http://socialmedia.8020mkt.com.br/palestra/Monitoramento_via_AI_Como_reduzir_o_trabalho_operacional_de_sua_equipe/765"/>
        <s v="http://socialmedia.8020mkt.com.br/palestra/Os_desafios_do_marketing_digital_no_interior/812"/>
        <s v="http://socialmedia.8020mkt.com.br/palestra/De_volta_para_minha_casa/512"/>
        <s v="http://socialmedia.8020mkt.com.br/palestra/Construindo_um_planeta_inteligente/883"/>
        <s v="http://socialmedia.8020mkt.com.br/palestra/IoT_de_comeco_ao_fim/885"/>
        <s v="http://socialmedia.8020mkt.com.br/palestra/O_que_o_nucleo_de_Produto_pode_ensinar_ao_Jornalismo_e_a_Comunicacao/790"/>
        <s v="http://socialmedia.8020mkt.com.br/palestra/Isso_E_Muito_Netflix_A_Nova_Safra_da_Traducao_na_Sua_Telinha/528"/>
        <s v="http://socialmedia.8020mkt.com.br/palestra/Social_Selling_Como_gerar_negocios_pelo_LinkedIn/776"/>
        <s v="http://socialmedia.8020mkt.com.br/palestra/Encontre_sua_voz_divida_ideias_e_seja_ouvido_Construa_sua_identidade_e_da_sua_marca_no_Linkedin/926"/>
        <s v="http://socialmedia.8020mkt.com.br/palestra/Social_Media_vende_livros/616"/>
        <s v="http://socialmedia.8020mkt.com.br/palestra/E_sua_reputacao_vai_bem_Criando_e_melhorando_sua_marca_pessoal_hoje/777"/>
        <s v="http://socialmedia.8020mkt.com.br/palestra/Um_empreendimento_chamado_voce/678"/>
        <s v="http://socialmedia.8020mkt.com.br/palestra/Sensibilidade_Social_A_Era_da_Interacao_100_digital/669"/>
        <s v="http://socialmedia.8020mkt.com.br/palestra/Como_marcas_e_influenciadores_podem_usar_o_Pinterest_para_alavancar_a_audiencia/905"/>
        <s v="http://socialmedia.8020mkt.com.br/palestra/Visibilidade_nas_midias_sociais_o_impacto_na_sua_carreira/877"/>
        <s v="http://socialmedia.8020mkt.com.br/palestra/A_Visao_Real_das_Midias_Digitais_Metricas_que_realmente_importam/890"/>
        <s v="http://socialmedia.8020mkt.com.br/palestra/Como_conseguir_apoio_para_sua_banda_Do_press_release_ao_patrocinio/912"/>
        <s v="http://socialmedia.8020mkt.com.br/palestra/Modelos_de_Negocios_Inovadores_para_musicos_e_bandas/914"/>
        <s v="http://socialmedia.8020mkt.com.br/palestra/Alice_no_pais_do_Feedback/750"/>
        <s v="http://socialmedia.8020mkt.com.br/palestra/A_utilizacao_do_Marketing_Digital_como_forma_de_monetizacao_de_do_Empreendimento_Materno/557"/>
        <s v="http://socialmedia.8020mkt.com.br/palestra/Virei_meme_e_agora/583"/>
        <s v="http://socialmedia.8020mkt.com.br/palestra/Mentoria_Estrategica_para_Mulheres/873"/>
        <s v="http://socialmedia.8020mkt.com.br/palestra/Academia_e_mercado_que_venha_o_match/821"/>
        <s v="http://socialmedia.8020mkt.com.br/palestra/Metricas_para_quem_nao_e_de_exatas/658"/>
        <s v="http://socialmedia.8020mkt.com.br/palestra/Storytelling_metricas_e_engajamento_conteudo_digital_em_debate/932"/>
        <s v="http://socialmedia.8020mkt.com.br/palestra/Como_reportar_resultados_para_o_cliente/534"/>
        <s v="http://socialmedia.8020mkt.com.br/palestra/O_Principal_P_do_Marketing_Digital_Pessoas_Do_Virtual_para_o_Real/680"/>
        <s v="http://socialmedia.8020mkt.com.br/palestra/Segredos_de_uma_Revista_Digital_de_Sucesso/878"/>
        <s v="http://socialmedia.8020mkt.com.br/palestra/Quer_atrair_e_reter_consumidores_Seja_multiplataforma/585"/>
        <s v="http://socialmedia.8020mkt.com.br/palestra/A_nova_era_da_multicanalidade/733"/>
        <s v="http://socialmedia.8020mkt.com.br/palestra/Os_4_Cavaleiros/605"/>
        <s v="http://socialmedia.8020mkt.com.br/palestra/Gestao_de_Redes_de_Negocios/572"/>
        <s v="http://socialmedia.8020mkt.com.br/palestra/Neurociencia_aplicada_a_comunicacao_publicitaria/589"/>
        <s v="http://socialmedia.8020mkt.com.br/palestra/O_papel_das_midias_sociais_na_geracao_dos_Novos_Pais/573"/>
        <s v="http://socialmedia.8020mkt.com.br/palestra/Propaganda_com_Proposito/613"/>
        <s v="http://socialmedia.8020mkt.com.br/palestra/Vai_cuidar_da_sua_persona/517"/>
        <s v="http://socialmedia.8020mkt.com.br/palestra/Planejamento_de_Comunicacao_para_Empreendedores/686"/>
        <s v="http://socialmedia.8020mkt.com.br/palestra/Planejamento_e_conteudo_para_midias_digitais/513"/>
        <s v="http://socialmedia.8020mkt.com.br/palestra/O_Poder_das_Emocoes/813"/>
        <s v="http://socialmedia.8020mkt.com.br/palestra/Don_t_believe_the_hype_midias_sociais_para_micro_e_pequenas_empresas/892"/>
        <s v="http://socialmedia.8020mkt.com.br/palestra/Relatorio_Brasileiro_de_Social_Media_2017_O_resultado/895"/>
        <s v="http://socialmedia.8020mkt.com.br/palestra/Social_Media_Programatica_Frankenstein_ou_caminho_para_o_futuro_do_conteudo/542"/>
        <s v="http://socialmedia.8020mkt.com.br/palestra/Real_time_marketing_o_futuro_e_agora/507"/>
        <s v="http://socialmedia.8020mkt.com.br/palestra/Acabe_com_o_mito_aprenda_a_trabalhar_a_comunicacao_Real_Time/897"/>
        <s v="http://socialmedia.8020mkt.com.br/palestra/Lego_Social_As_redes_sociais_na_construcao_de_um_ser_humano/729"/>
        <s v="http://socialmedia.8020mkt.com.br/palestra/Digital_Health_Um_mercado_que_so_cresce_e_que_provavelmente_voce_nao_conhece/556"/>
        <s v="http://socialmedia.8020mkt.com.br/palestra/Espionagem_e_comercializacao_de_dados_dos_usuarios/786"/>
        <s v="http://socialmedia.8020mkt.com.br/palestra/Seguranca_e_Vida/870"/>
        <s v="http://socialmedia.8020mkt.com.br/palestra/Social_Selling_Gerando_Leads_atraves_das_Redes_Sociais/764"/>
        <s v="http://socialmedia.8020mkt.com.br/palestra/Storytelling_Roteiro_e_Cinema_por_que_seus_usuarios_vao_muito_alem_de_cookies/879"/>
        <s v="http://socialmedia.8020mkt.com.br/palestra/SailsJs_do_zero_ao_avancado/805"/>
        <s v="http://socialmedia.8020mkt.com.br/palestra/Voce_acompanha_a_transformacao_digital_ou_vive_correndo_atras_da_inovacao/909"/>
        <s v="http://socialmedia.8020mkt.com.br/palestra/Como_vender_mais_com_as_novas_midias_digitais_para_empreendedores_e_profissionais/603"/>
      </sharedItems>
    </cacheField>
    <cacheField name="descricao" numFmtId="0">
      <sharedItems longText="1"/>
    </cacheField>
    <cacheField name="bio" numFmtId="0">
      <sharedItems longText="1"/>
    </cacheField>
    <cacheField name="tag1" numFmtId="0">
      <sharedItems count="143">
        <s v="business intelligence"/>
        <s v="comportamento"/>
        <s v="influenciadores"/>
        <s v="empreendedorismo"/>
        <s v="conteúdo"/>
        <s v="carreira"/>
        <s v="cliente"/>
        <s v="algoritmos"/>
        <s v="estratégia"/>
        <s v="digital"/>
        <s v="b2b"/>
        <s v="dados"/>
        <s v="branding"/>
        <s v="branded content"/>
        <s v="marketing"/>
        <s v="consumo"/>
        <s v="accountability"/>
        <s v="ads"/>
        <s v="afiliados"/>
        <s v="afrobrasileira"/>
        <s v="agência"/>
        <s v="agile"/>
        <s v="agronegócio"/>
        <s v="ame_digital"/>
        <s v="análise de dados"/>
        <s v="analytics"/>
        <s v="aplicativos"/>
        <s v="app store optimization"/>
        <s v="arte interativa"/>
        <s v="assessoria de imprensa"/>
        <s v="assinaturas"/>
        <s v="atendimento"/>
        <s v="ativismo"/>
        <s v="audiovisual"/>
        <s v="autoconhecimento"/>
        <s v="awareness"/>
        <s v="baralho"/>
        <s v="big data"/>
        <s v="black mirror"/>
        <s v="blockchain"/>
        <s v="boatos"/>
        <s v="bots"/>
        <s v="branding na veia"/>
        <s v="caráter"/>
        <s v="carros autonomos"/>
        <s v="causas sociais"/>
        <s v="chatbot"/>
        <s v="chatbots"/>
        <s v="ciborguismo"/>
        <s v="coaching"/>
        <s v="colapsodecontextos"/>
        <s v="comics"/>
        <s v="comovendernaprimeiravisita"/>
        <s v="comunicação"/>
        <s v="comunicação corporativa"/>
        <s v="comunicação não violenta"/>
        <s v="comunidades"/>
        <s v="conhecimento"/>
        <s v="consumidores"/>
        <s v="conteúdo para músicos"/>
        <s v="conteúdodigitaljurídico"/>
        <s v="cores"/>
        <s v="cosumo digital"/>
        <s v="credibilidade"/>
        <s v="criatividade"/>
        <s v="crises"/>
        <s v="crowdfunding"/>
        <s v="culpa"/>
        <s v="cultura"/>
        <s v="cybersecurity"/>
        <s v="datacenter"/>
        <s v="decision makers"/>
        <s v="deep learning"/>
        <s v="design"/>
        <s v="design thinking"/>
        <s v="diaspora"/>
        <s v="direito"/>
        <s v="disrupção"/>
        <s v="diversidade"/>
        <s v="divulgação"/>
        <s v="ecommerce"/>
        <s v="economiacriativa"/>
        <s v="educação"/>
        <s v="empatia"/>
        <s v="empoderamento"/>
        <s v="engajamento"/>
        <s v="equipes pequenas"/>
        <s v="erros"/>
        <s v="esportes"/>
        <s v="esports"/>
        <s v="estatística"/>
        <s v="estratégia digital"/>
        <s v="gestão"/>
        <s v="eventos"/>
        <s v="facebook"/>
        <s v="facebook live"/>
        <s v="faculdade"/>
        <s v="felicidade"/>
        <s v="feminismo"/>
        <s v="foreducation edtech"/>
        <s v="fotodeperfil"/>
        <s v="futuro"/>
        <s v="games"/>
        <s v="geolocalização"/>
        <s v="grupos"/>
        <s v="hacker"/>
        <s v="humanização"/>
        <s v="impactosocial"/>
        <s v="inbound"/>
        <s v="iniciativa social"/>
        <s v="inovação"/>
        <s v="insights"/>
        <s v="instagram"/>
        <s v="inteligência artificial"/>
        <s v="interior"/>
        <s v="iot"/>
        <s v="jornalismo"/>
        <s v="legendagem"/>
        <s v="linkedin"/>
        <s v="livros"/>
        <s v="marca pessoal"/>
        <s v="marketing de conteúdo"/>
        <s v="marketing digital"/>
        <s v="marketing musical"/>
        <s v="mercado"/>
        <s v="métricas"/>
        <s v="mídias"/>
        <s v="mobile"/>
        <s v="multicanal"/>
        <s v="negócios"/>
        <s v="networking"/>
        <s v="neuroeconomia"/>
        <s v="paternidade"/>
        <s v="persona"/>
        <s v="pme"/>
        <s v="profissão"/>
        <s v="real time"/>
        <s v="relacionamento"/>
        <s v="saúde"/>
        <s v="segurança"/>
        <s v="social selling"/>
        <s v="storytelling"/>
        <s v="tecnologia"/>
      </sharedItems>
    </cacheField>
    <cacheField name="tag2" numFmtId="0">
      <sharedItems count="170">
        <s v="inovação"/>
        <s v="conteúdo"/>
        <s v="mensuração"/>
        <s v="influenciadores"/>
        <s v="inteligência artificial"/>
        <s v="novas mídias"/>
        <s v="planejamento"/>
        <s v="motivação"/>
        <s v="instagram"/>
        <s v="big data"/>
        <s v="mídias"/>
        <s v="estratégia"/>
        <s v="gestão de processos"/>
        <s v="comportamento"/>
        <s v="futuro"/>
        <s v="mobile"/>
        <s v="liderança"/>
        <s v="experiência"/>
        <s v="responsabilidade"/>
        <s v="adwords"/>
        <s v="linguaportuguesa"/>
        <s v="digital"/>
        <s v="business intelligence"/>
        <s v="bots"/>
        <s v="mktdevalor"/>
        <s v="n/a"/>
        <s v="gestão"/>
        <s v="cannabis"/>
        <s v="logística"/>
        <s v="emprego"/>
        <s v="arte tecnológico-digital"/>
        <s v="relações públicas"/>
        <s v="jornalismo"/>
        <s v="pr"/>
        <s v="direito"/>
        <s v="maternidade"/>
        <s v="crm"/>
        <s v="engajamento"/>
        <s v="feminismo"/>
        <s v="mobilização"/>
        <s v="coaching"/>
        <s v="empoderamento"/>
        <s v="b2b"/>
        <s v="persona"/>
        <s v="cliente"/>
        <s v="memória"/>
        <s v="insights"/>
        <s v="dados"/>
        <s v="consumidores"/>
        <s v="notícias falsas"/>
        <s v="governo"/>
        <s v="colaboração"/>
        <s v="educação"/>
        <s v="chatbots"/>
        <s v="comunicação"/>
        <s v="branded entertainment"/>
        <s v="publicidade"/>
        <s v="gestão de marcas"/>
        <s v="marcas"/>
        <s v="empreendedorismo"/>
        <s v="crise"/>
        <s v="neuromarketing"/>
        <s v="entretenimento"/>
        <s v="tecnologia"/>
        <s v="crises"/>
        <s v="marcas fodas são"/>
        <s v="métricas"/>
        <s v="erros"/>
        <s v="linkedin"/>
        <s v="sucesso"/>
        <s v="natura"/>
        <s v="facebook"/>
        <s v="comunicação corporativa"/>
        <s v="micromomentos"/>
        <s v="evolução humana"/>
        <s v="gestão de tempo"/>
        <s v="pnl"/>
        <s v="pitch"/>
        <s v="gaylife"/>
        <s v="saúde"/>
        <s v="espiraldosilencio"/>
        <s v="personagens"/>
        <s v="prospectaconsultores"/>
        <s v="jovem"/>
        <s v="tendências"/>
        <s v="cybersecurity"/>
        <s v="propósito"/>
        <s v="sem reservas"/>
        <s v="perfil"/>
        <s v="negócios"/>
        <s v="democracia"/>
        <s v="pós-verdade"/>
        <s v="consumidor"/>
        <s v="economia"/>
        <s v="design"/>
        <s v="humor"/>
        <s v="snapchat"/>
        <s v="marketing musical"/>
        <s v="marketingjuridico"/>
        <s v="seriados"/>
        <s v="loylaty"/>
        <s v="lgbt"/>
        <s v="imagem pública"/>
        <s v="gestão de crises"/>
        <s v="cultura pop"/>
        <s v="preconceitos"/>
        <s v="música"/>
        <s v="datacenter"/>
        <s v="metodologia"/>
        <s v="sonhos"/>
        <s v="experiência do usuários"/>
        <s v="personas"/>
        <s v="gnusocial"/>
        <s v="narrativas"/>
        <s v="esportes"/>
        <s v="pequenas empresas"/>
        <s v="marketplaces"/>
        <s v="games"/>
        <s v="performance"/>
        <s v="relacionamento"/>
        <s v="estagiário"/>
        <s v="ensino à distância"/>
        <s v="gastronomia"/>
        <s v="storytelling"/>
        <s v="produtividade"/>
        <s v="futebol"/>
        <s v="esports"/>
        <s v="etnografia"/>
        <s v="execução"/>
        <s v="growth hacking"/>
        <s v="trade"/>
        <s v="marketing pessoal"/>
        <s v="ética"/>
        <s v="social media"/>
        <s v="produção"/>
        <s v="inclusão"/>
        <s v="lives"/>
        <s v="prática"/>
        <s v="meme"/>
        <s v="masculinidade"/>
        <s v="google classroom"/>
        <s v="mudanças"/>
        <s v="seo"/>
        <s v="ongs"/>
        <s v="inbound"/>
        <s v="reputação digital"/>
        <s v="humanização"/>
        <s v="ux"/>
        <s v="vendas"/>
        <s v="reflexão"/>
        <s v="monitoramento"/>
        <s v="interior"/>
        <s v="local"/>
        <s v="netflix"/>
        <s v="social selling"/>
        <s v="mercado editorial"/>
        <s v="pinterest"/>
        <s v="marketing de conteúdo"/>
        <s v="midias digitais"/>
        <s v="modelo negócios inovadores"/>
        <s v="mentoria"/>
        <s v="revistadigital"/>
        <s v="multiplataforma"/>
        <s v="representatividade"/>
        <s v="território"/>
        <s v="simplicidade"/>
        <s v="relatório"/>
        <s v="programática"/>
        <s v="real time"/>
        <s v="sociedade"/>
      </sharedItems>
    </cacheField>
    <cacheField name="tag3" numFmtId="0">
      <sharedItems count="138">
        <s v="insights"/>
        <s v="educação"/>
        <s v="métricas"/>
        <s v="youtube"/>
        <s v="negócios"/>
        <s v="n/a"/>
        <s v="superação"/>
        <s v="dados"/>
        <s v="tecnologia"/>
        <s v="neuromarketing"/>
        <s v="growth hacking"/>
        <s v="digital"/>
        <s v="inovação"/>
        <s v="social commerce"/>
        <s v="redes sociais"/>
        <s v="links patrocinados"/>
        <s v="vendas"/>
        <s v="usandoalingua"/>
        <s v="startups"/>
        <s v="planejamento"/>
        <s v="inteligência artificial"/>
        <s v="mktnointerior"/>
        <s v="consumidores"/>
        <s v="game"/>
        <s v="arte-mídia"/>
        <s v="relações públicas"/>
        <s v="novas mídias"/>
        <s v="rp digital"/>
        <s v="propaganda"/>
        <s v="relacionamento"/>
        <s v="sac"/>
        <s v="publicidade"/>
        <s v="política"/>
        <s v="comportamento"/>
        <s v="produtividade"/>
        <s v="planejamento digital"/>
        <s v="linkedin"/>
        <s v="socialização"/>
        <s v="marcas"/>
        <s v="netnografia"/>
        <s v="pesquisa de mercado"/>
        <s v="tendências"/>
        <s v="ódio"/>
        <s v="direito"/>
        <s v="disrupção"/>
        <s v="segurança"/>
        <s v="influenciadores"/>
        <s v="marketing de conteúdo"/>
        <s v="conteúdo"/>
        <s v="storytelling"/>
        <s v="roi"/>
        <s v="marcasentretenimento"/>
        <s v="gestão de marcas"/>
        <s v="propósito"/>
        <s v="empreendedorismo"/>
        <s v="marketing pessoal"/>
        <s v="comunicação"/>
        <s v="reputação"/>
        <s v="propósito é ser"/>
        <s v="pesquisa"/>
        <s v="gestão"/>
        <s v="sucesso"/>
        <s v="mercado"/>
        <s v="serviço social"/>
        <s v="freelancer"/>
        <s v="networking"/>
        <s v="self-driving"/>
        <s v="representatividade"/>
        <s v="transumanismo"/>
        <s v="pnl"/>
        <s v="futuro"/>
        <s v="lgbt"/>
        <s v="unfriend"/>
        <s v="quadrinhos"/>
        <s v="transformandoleadsemclientes"/>
        <s v="postcrossing"/>
        <s v="marketing jovem"/>
        <s v="religião"/>
        <s v="resultado"/>
        <s v="vida"/>
        <s v="estratégia"/>
        <s v="profissional"/>
        <s v="instagram"/>
        <s v="governo"/>
        <s v="whatsapp"/>
        <s v="relações de consumo"/>
        <s v="rpg"/>
        <s v="saúde"/>
        <s v="visibilidade"/>
        <s v="seo"/>
        <s v="facebook"/>
        <s v="real time"/>
        <s v="stories"/>
        <s v="música"/>
        <s v="marketing de relacionamento"/>
        <s v="writers block"/>
        <s v="liderança"/>
        <s v="imagem pública"/>
        <s v="sociedade"/>
        <s v="monitoramento"/>
        <s v="tomada de decisão"/>
        <s v="kunumi"/>
        <s v="ux"/>
        <s v="serviços"/>
        <s v="inbound"/>
        <s v="software livre"/>
        <s v="jornalismo"/>
        <s v="pequenas empresas"/>
        <s v="finanças"/>
        <s v="mídias"/>
        <s v="sala de aula"/>
        <s v="pinterest"/>
        <s v="positividade"/>
        <s v="snapchat"/>
        <s v="feminismo"/>
        <s v="transmídia"/>
        <s v="publicidade digital"/>
        <s v="empoderamento feminino"/>
        <s v="p2p"/>
        <s v="orgânico"/>
        <s v="roe"/>
        <s v="gamificacao"/>
        <s v="grandes empresas"/>
        <s v="gestão de processos"/>
        <s v="mudanças"/>
        <s v="violência"/>
        <s v="gsfe"/>
        <s v="umretrato"/>
        <s v="iot"/>
        <s v="terceiro setor"/>
        <s v="marketing boca a boca"/>
        <s v="integração"/>
        <s v="traduções"/>
        <s v="personal branding"/>
        <s v="performance digital"/>
        <s v="patrocínio"/>
        <s v="socialmedia"/>
        <s v="transformação"/>
      </sharedItems>
    </cacheField>
    <cacheField name="likes" numFmtId="0">
      <sharedItems containsSemiMixedTypes="0" containsString="0" containsNumber="1" containsInteger="1" minValue="0" maxValue="284" count="119">
        <n v="284"/>
        <n v="245"/>
        <n v="218"/>
        <n v="214"/>
        <n v="200"/>
        <n v="196"/>
        <n v="185"/>
        <n v="183"/>
        <n v="175"/>
        <n v="169"/>
        <n v="168"/>
        <n v="159"/>
        <n v="146"/>
        <n v="143"/>
        <n v="136"/>
        <n v="131"/>
        <n v="130"/>
        <n v="27"/>
        <n v="1"/>
        <n v="35"/>
        <n v="19"/>
        <n v="60"/>
        <n v="111"/>
        <n v="46"/>
        <n v="32"/>
        <n v="74"/>
        <n v="67"/>
        <n v="22"/>
        <n v="38"/>
        <n v="20"/>
        <n v="62"/>
        <n v="14"/>
        <n v="2"/>
        <n v="0"/>
        <n v="51"/>
        <n v="43"/>
        <n v="33"/>
        <n v="25"/>
        <n v="9"/>
        <n v="3"/>
        <n v="26"/>
        <n v="81"/>
        <n v="11"/>
        <n v="112"/>
        <n v="44"/>
        <n v="37"/>
        <n v="36"/>
        <n v="80"/>
        <n v="24"/>
        <n v="59"/>
        <n v="18"/>
        <n v="12"/>
        <n v="7"/>
        <n v="4"/>
        <n v="65"/>
        <n v="121"/>
        <n v="119"/>
        <n v="113"/>
        <n v="104"/>
        <n v="13"/>
        <n v="5"/>
        <n v="86"/>
        <n v="85"/>
        <n v="73"/>
        <n v="94"/>
        <n v="93"/>
        <n v="69"/>
        <n v="57"/>
        <n v="53"/>
        <n v="30"/>
        <n v="92"/>
        <n v="8"/>
        <n v="106"/>
        <n v="41"/>
        <n v="40"/>
        <n v="21"/>
        <n v="96"/>
        <n v="17"/>
        <n v="117"/>
        <n v="105"/>
        <n v="70"/>
        <n v="55"/>
        <n v="34"/>
        <n v="23"/>
        <n v="120"/>
        <n v="115"/>
        <n v="78"/>
        <n v="77"/>
        <n v="72"/>
        <n v="39"/>
        <n v="31"/>
        <n v="47"/>
        <n v="49"/>
        <n v="88"/>
        <n v="122"/>
        <n v="100"/>
        <n v="71"/>
        <n v="68"/>
        <n v="66"/>
        <n v="64"/>
        <n v="58"/>
        <n v="16"/>
        <n v="6"/>
        <n v="54"/>
        <n v="10"/>
        <n v="76"/>
        <n v="63"/>
        <n v="42"/>
        <n v="91"/>
        <n v="124"/>
        <n v="95"/>
        <n v="29"/>
        <n v="109"/>
        <n v="45"/>
        <n v="56"/>
        <n v="128"/>
        <n v="15"/>
        <n v="108"/>
        <n v="52"/>
      </sharedItems>
    </cacheField>
    <cacheField name="comentarios" numFmtId="0">
      <sharedItems containsSemiMixedTypes="0" containsString="0" containsNumber="1" containsInteger="1" minValue="0" maxValue="223"/>
    </cacheField>
    <cacheField name="Um"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0">
  <r>
    <x v="0"/>
    <x v="0"/>
    <s v="Henry Suzuki"/>
    <x v="0"/>
    <s v="Palestra introdutória, recomendada para todos os públicos. Será dividida em 3 blocos: (1) Inovação &amp; Propriedade Intelectual. (2) Propriedade Intelectual em sua várias dimensões, com destaque a patentes. (3) Algumas aplicações práticas de patentes. Ao final, será apresentado o caso das Clever Caps (www.clevercaps.com.br), por um dos seus inventores."/>
    <s v="Sócio Diretor da Axonal Consultoria Tecnológica. Consultor Colaborador da Questel Consulting (FR) e Innovalyst (US). Especialista em Inovação, Propriedade Intelectual e Informações Tecnológicas. Colaborador em diversos programas de capacitação em inovação (EducAnpei, Unicamp, etc). Empreendedor, Inventor"/>
    <x v="0"/>
    <x v="0"/>
    <x v="0"/>
    <x v="0"/>
    <n v="180"/>
    <n v="1"/>
  </r>
  <r>
    <x v="1"/>
    <x v="1"/>
    <s v="Felipe Ponce"/>
    <x v="1"/>
    <s v="O impacto das mídias sociais na educação tem gerado profundas transformações na produção e disseminação do conhecimento. A palestra irá abordar o case DislexClub, um dos principais blogs que visa ajudar pessoas com dislexia. e mostrar como a produção de conteúdo rico tem contribuído para potencializar o desempenho dos disléxicos nos ambientes escolar, social e familiar."/>
    <s v="Publicitário, especialista em Gestão de Marketing Digital, blogueiro, youtuber, criador do DislexClub. Descobri minha dislexia com 10 anos depois de muito sofrer na alfabetização. Hoje considero a dislexia um DOM, e desenvolvo alguns macetes para superar dificuldades de aprendizagem"/>
    <x v="1"/>
    <x v="1"/>
    <x v="1"/>
    <x v="1"/>
    <n v="98"/>
    <n v="1"/>
  </r>
  <r>
    <x v="2"/>
    <x v="2"/>
    <s v="Gabriel Ishida"/>
    <x v="2"/>
    <s v="Pagar milhares de reais para que influenciadores postem sobre sua marca deveria trazer resultados que vão além dos likes e seguidores ganhos. Deveria trazer resultados de negócio, tanto percepção de marca quanto vendas. A palestra irá abordar desde classificação de influenciadores (cada influenciador pode trazer resultados específicos) quanto como mensurar resultados que agreguem para seu negócio."/>
    <s v="Oito anos de experiência com mensuração e inteligência de dados, atendendo jobs da Coca-Cola, Itaú, Mizuno, Visa, Absolut, Chivas Regal, Johnson &amp; Johnson e tantos outros de mesmo porte. Desenvolvi um método de mensuração de influenciadores, sendo publicado pelo IBPAD"/>
    <x v="2"/>
    <x v="2"/>
    <x v="2"/>
    <x v="2"/>
    <n v="48"/>
    <n v="1"/>
  </r>
  <r>
    <x v="3"/>
    <x v="3"/>
    <s v="Mirella Rabelo Marques"/>
    <x v="3"/>
    <s v="Romulo e Mirella viajam o mundo há três anos, vivem na estrada e conseguiram transformar sua viagem em uma oportunidade de empreender. O travel and Share nasceu da ideia de viajar e compartilhar experiências e com isso gerar conteúdo audio visual para empresas . Hoje com mais de 350 mil inscritos além de ser um canal no Youtube, Travel and share também é uma empresa."/>
    <s v="Formada em Administração pela PUC MG e MBA em Marketing pela FGV trabalhou 10 anos na área comercial de empresas do seguimento de Metais decidiu aproveitar a oportunidade de viajar o mundo para empreender. Co Criadora do Travel and Share, um dos maiores canais de viagens do Brasil"/>
    <x v="3"/>
    <x v="3"/>
    <x v="3"/>
    <x v="3"/>
    <n v="108"/>
    <n v="1"/>
  </r>
  <r>
    <x v="4"/>
    <x v="4"/>
    <s v="Krishma Carreira"/>
    <x v="4"/>
    <s v="Sistemas de inteligência artificial apuram, redigem, distribuem e fazem circular, em multiplataformas e mídias sociais, conteúdo (texto, áudio e vídeo) de forma totalmente automatizada. A automação é uma aposta para resolver problemas dos modelos de negócio da comunicação digital. Ela gera engajamento, boas práticas de SEO, personalização, altera as rotinas de trabalho e funções."/>
    <s v="Mestre em Comunicação Social pela Univ. Metodista de São Paulo. Pesquisa  o cruzamento entre inteligência artificial e comunicação, com foco na automação de conteúdo. É jornalista há 22 anos. Foi repórter e editora na TV Globo, Band e Rede TV e trabalhou com comunicação corporativa"/>
    <x v="4"/>
    <x v="4"/>
    <x v="4"/>
    <x v="4"/>
    <n v="116"/>
    <n v="1"/>
  </r>
  <r>
    <x v="5"/>
    <x v="5"/>
    <s v="Valter Rito"/>
    <x v="5"/>
    <s v="Atualmente com a chegada constante e frequente de novas mídias, empresários, estudantes, profissionais e usuários se encontram em um cenário totalmente inovador quando nos referimos a transformar e criar estratégias com as novas mídias digitais para ganhar visibilidade e venda nos dias de hoje. Sem dúvidas estas novas mídias estão já se tornaram a nova forma de fazer marketing do futuro."/>
    <s v="Especialista em Inteligência de Mercado e Social Media. Diretor da Íkonos Business School, professor universitário, palestrante e consultor empresarial. Mais de 1500 pessoas formadas e qualificadas nas áreas de comunicação. Coordenador de um MBA em Marketing Digital e Social Media."/>
    <x v="3"/>
    <x v="5"/>
    <x v="5"/>
    <x v="5"/>
    <n v="223"/>
    <n v="1"/>
  </r>
  <r>
    <x v="6"/>
    <x v="6"/>
    <s v="Gutenberg Almeida"/>
    <x v="6"/>
    <s v="Uma oficina sobre o poder das comunidades online e canais digitais para ampliarem a reputação de marcas (ou pessoas). Vamos identificar o nível de maturidade das empresas na mídias sociais e a partir daí colocaremos a mão na massa com um modelo de planejamento simplificado que pode ampliar sua visão sobre estratégia nas mídias sociais."/>
    <s v="Um entusiasta da internet. Acredito que #opoderdasconexões pode mudar nossas vidas e trazer mais maturidade para as empresas que se interessam em marketing digital e mídias sociais. Atualmente Professor e Coordenador da Especialização em Comunicação Digital do Centro Universitário UNA | M"/>
    <x v="5"/>
    <x v="6"/>
    <x v="5"/>
    <x v="6"/>
    <n v="106"/>
    <n v="1"/>
  </r>
  <r>
    <x v="7"/>
    <x v="7"/>
    <s v="Renato Nicacio"/>
    <x v="7"/>
    <s v="Me chamo Renato Nicacio, fui diagnosticado com paralisia cerebral, tinha um mês de vida.Isto não me define, na verdade este foi só começo de tudo.Com ajuda da minha família, este desafio se tornou o maior estímulo para tornar o que enxergava como limitação, em pura motivação.Descobri que uma escova de dentes, um computador, muita determinação e amor era possível criar coisas [...]"/>
    <s v="Aprendi que limites só são prisões aos que não agem com seus corações.Sou empreendedor, capoeirista, sambista, filho, amigo, designer e sei que muito ainda está por vir.Uma Palestra e papo sobre superação, inspiração e Empreendedorismo.                                               "/>
    <x v="3"/>
    <x v="7"/>
    <x v="6"/>
    <x v="7"/>
    <n v="129"/>
    <n v="1"/>
  </r>
  <r>
    <x v="8"/>
    <x v="8"/>
    <s v="Marina Paduin"/>
    <x v="8"/>
    <s v="Já pensou em saber que horas você deve postar para ter mais curtidas? Quem é o público que te segue no seu perfil? Quantas pessoas você alcançou com o seu post? Quantas pessoas clicaram na sua bio? Ou no seu contato? Eu ensino como usar o instagram para atrair o público certo e alavancar os seus negócios."/>
    <s v="Trabalho no Instituto Gente do Roberto Shinyashiki com campanhas de lançamento.Ajudo empresas a usarem o instagram para atrair mais clientes e assim mais vendas.Tenho uma escola onde trabalho com adolescentes com coach para escolha da profissão e relação pais x filhos."/>
    <x v="6"/>
    <x v="8"/>
    <x v="4"/>
    <x v="8"/>
    <n v="64"/>
    <n v="1"/>
  </r>
  <r>
    <x v="9"/>
    <x v="9"/>
    <s v="Amanda Jurno"/>
    <x v="9"/>
    <s v="Quando acessamos nossas redes sociais deixamos vestígios que são armazenados e utilizados para vários fins. Nessa aula discutiremos sobre questões importantes acerca do chamado Big Data e da ação dos algoritmos no acesso a redes sociais, como Facebook, Instagram e Twitter. Que tipo de dados estão sendo armazenados sobre você? Quê são e como os algoritmos participam da sua experiência na internet?"/>
    <s v="Mestre e Doutoranda pela UFMG, estudo o Facebook há mais de quatro anos. Me interesso por redes sociais, algoritmos, Big Data, novas mídias e por compreender como as informações e conteúdos circulam nesses ambientes. Como professora, procuro instigar e aguçar o pensamento crítico entre meus alunos"/>
    <x v="7"/>
    <x v="9"/>
    <x v="7"/>
    <x v="8"/>
    <n v="53"/>
    <n v="1"/>
  </r>
  <r>
    <x v="10"/>
    <x v="10"/>
    <s v="Suzana Borschiver"/>
    <x v="10"/>
    <s v="O Technology Roadmap é um mapa do conhecimento que influencia no planejamento estratégico das empresas, possibilitando as pessoas trabalharem em conjunto para a identificação e priorização de vantagens competitivas sustentáveis e a alocação correta de recursos humanos e tecnológicos. A palestra vai abordar um estudo de caso com construção de um mapa."/>
    <s v="Doutora e Professora na área de Gestão e Inovação Tecnológica,  na  UFRJ e outros parceiros. Coordenadora do  Núcleo de Estudos Industriais e Tecnológicos e  de diversos projetos de pesquisa com empresas, universidades, centros de pesquisa, na área de organização industrial e estudos de futuro.   "/>
    <x v="8"/>
    <x v="6"/>
    <x v="8"/>
    <x v="9"/>
    <n v="86"/>
    <n v="1"/>
  </r>
  <r>
    <x v="11"/>
    <x v="11"/>
    <s v="Rodrigo Bueno"/>
    <x v="11"/>
    <s v="Conhecer a mente humana permite nos diferenciarmos do todo e nos aproxima dos objetivos.Aprenda as melhores técnicas para vender produtos, serviços e a si mesmo por meio do NEUROMARKETING aplicado ao MKT Digital, respondendo: - O que faz que a gente se conecte e compre?- O que é inovação e como inovar?- Como aumentar o nível de atenção do consumidor?- O que faz que a mente tome uma d"/>
    <s v="Formado em administração de empresas pela PUCPR, é diretor de marketing na WDK Digital e cursa MBA em Gestão estratégica de empresas pela ISAE/FGV. Além disso, é consultor de empresas a três anos atuando em diversas áreas de negócio como: Logística, Recursos Humanos, Gestão Estratégica, Finanças e Neuromarketing"/>
    <x v="9"/>
    <x v="10"/>
    <x v="9"/>
    <x v="10"/>
    <n v="91"/>
    <n v="1"/>
  </r>
  <r>
    <x v="12"/>
    <x v="12"/>
    <s v="Jéssica Alves"/>
    <x v="12"/>
    <s v="Vemos muitos exemplos de como fazer marketing nas redes sociais para empresas B2C. Ao entrar no universo B2B me deparei com outra realidade: como ser social falando sobre negócios sem ser chato ou sem parecer um clichê? Existem muitas redes sociais, além do Linkedin para estruturar a sua estratégia social. Na palestra apresentarei: redes sociais segmentadas, linguagem adequada, cases B2B e etc."/>
    <s v="Jéssica Alves é Relações Públicas formada pela Faculdade  Cásper Líbero. Desde 2009 trabalha com marketing digital, já foi social media, atendimento e gerente de projetos em agências digitais. Atualmente trabalha na Schneider Electric, liderando o time de Social Media para a região daAmérica Latina"/>
    <x v="10"/>
    <x v="11"/>
    <x v="5"/>
    <x v="11"/>
    <n v="35"/>
    <n v="1"/>
  </r>
  <r>
    <x v="13"/>
    <x v="13"/>
    <s v="Bruno Etchepare"/>
    <x v="13"/>
    <s v="'Growth Hack' é um termo criado por Sean Ellis em 2010, no contexto da gestão de marketing em startups. Mais que um conjunto de técnicas, o conceito original propõe uma forma de atingir crescimento por meio da gestão de experimentos de marketing baseados em hipóteses, rápida prototipagem e validação de resultados. A palestra vai abordar os processos e o raciocínio por trás dessa metodologia."/>
    <s v="Growth Hacker com amplo background nas áreas de marketing digital e gestão de presença online. Mais de 8 anos de experiência no planejamento e execução de estratégias de crescimento para projetos digitais: produção de conteúdo, gestão de canais, mídias sociais, SEO, SEM, CRO, web analytics e mais.."/>
    <x v="8"/>
    <x v="12"/>
    <x v="10"/>
    <x v="12"/>
    <n v="45"/>
    <n v="1"/>
  </r>
  <r>
    <x v="14"/>
    <x v="14"/>
    <s v="Xando Natsume"/>
    <x v="14"/>
    <s v="Essa palestra é para todos que buscam acelerar a carreira na era digital. Você que busca escalar sua carreira na velocidade da internet precisa descobrir os segredos de um mundo que ainda não é 100% digital. O tal &quot;comportamento&quot; que as empresas tanto desejam é a soma de experiências vividas por 4 gerações diferentes presente no ambiente de trabalho."/>
    <s v="Publicitário, formado pela Unoeste Pós- graduado em Marketing e Vendas pela Instituição Toledo de Ensino.Atuou como professor universitário por mais 10 anos e foi proprietário da agência publicitária Marca X.Atualmente é Diretor da Fórmula Treinamento"/>
    <x v="5"/>
    <x v="13"/>
    <x v="11"/>
    <x v="13"/>
    <n v="97"/>
    <n v="1"/>
  </r>
  <r>
    <x v="15"/>
    <x v="15"/>
    <s v="Tiago Fernandes de Campos"/>
    <x v="15"/>
    <s v="Nos negócios a competição se tornou mais globalizada e intensa. Os empresários e empreendedores precisam ter uma visão muito mais ampla do que no passado. Assim o futuro das tecnologias, da analise  dos dados e das tomadas de decisão não esta na produção de novos &quot;softwares&quot; e sim na interdisciplinaridade e no conhecimento de vários campos do conhecimento humano."/>
    <s v="Tecnologo pela Fatec no curso de Informática para Gestão de Negocios.Pós graduado pela Fiap no curso de MBA em Engenharia de Software.11 anos de expêriencia com desenvolvimento de software.Consultor de T.I para novos negócios e empreendedor junto a equipe multidisciplinar formando a RxC"/>
    <x v="11"/>
    <x v="14"/>
    <x v="4"/>
    <x v="14"/>
    <n v="67"/>
    <n v="1"/>
  </r>
  <r>
    <x v="16"/>
    <x v="16"/>
    <s v="Thomas Lemke"/>
    <x v="16"/>
    <s v="A melhor publicidade de hoje em dia é a mídia espontânea. A melhor forma de impactar seu cliente é através de experiências. E se você juntar o melhor dos 2 mundos?Essa palestra demonstrará cases de eventos e ativações de marcas que fizeram com que o público os divulgasse por vontade própria. Uma palestra divertida, interativa e bem curiosa. Perfeito para quem trabalha com live Marketing."/>
    <s v="Formado em ADM e MKT pela ESPM. 3 anos de experiência no exterior, e curso de pós graduação em Business pela UCSD. Já trabalhei com Trade MKT, MKT de produto, MKT Digital e MKT de eventos.Atualmente sou responsável pela Área de Marketing da Agência Hands Up e sou fundador da EventsTag Brasil"/>
    <x v="12"/>
    <x v="3"/>
    <x v="12"/>
    <x v="15"/>
    <n v="57"/>
    <n v="1"/>
  </r>
  <r>
    <x v="17"/>
    <x v="17"/>
    <s v="Soraia Lima"/>
    <x v="17"/>
    <s v="Branded Content é mais do que conteúdo de marca. É a intersecção entre a verdade da marca e uma tensão social vigente. Nesta atividade mostraremos como utilizar os dados provenientes de mídias sociais para desenvolver conteúdo relevante, humano e centrado na audiência. Também disponibilizaremos, ao final da palestra, um e-book exclusivo e gratuito com os assuntos abordados."/>
    <s v="Soraia Lima é consultora de mídias digitais e professora universitária. Já atuou como community manager do Scup, repórter e redatora na Editora Aranda e assessora de imprensa no SIEEESP. Além da experiência profissional, já ministrou aulas em instituições como ESPM, SENAC-SP, Estácio e IPOG."/>
    <x v="13"/>
    <x v="1"/>
    <x v="7"/>
    <x v="16"/>
    <n v="17"/>
    <n v="1"/>
  </r>
  <r>
    <x v="18"/>
    <x v="18"/>
    <s v="Alejandro Vazquez"/>
    <x v="18"/>
    <s v="Nesta palestra, compartilharei dicas e boas práticas para aumentar as vendas do seu negócio através da experiência mobile nas mídias sociais. O nosso comportamento como consumidor está mudando junto com os celulares, e os empreendedores e varejistas têm excelentes oportunidades de aumentar as vendas. Ideal para varejistas do mundo online e físico!"/>
    <s v="Alejandro é argentino e formado em Administração de Negócios e TI. Ele é co-fundador da Nuvem Shop e atualmente se desenvolve como Chief Success Officer ajudando ao sucesso de dezenas de milhares de clientes na América Latina"/>
    <x v="14"/>
    <x v="15"/>
    <x v="13"/>
    <x v="16"/>
    <n v="30"/>
    <n v="1"/>
  </r>
  <r>
    <x v="19"/>
    <x v="19"/>
    <s v="Xando Natsume"/>
    <x v="19"/>
    <s v="Com o conceito de liderança servidora a palestra O Monge e O Executivo no mundo digital mostrará como esse estilo de liderança pode aproximar as quatro gerações Baby Boomers, X, Y, Z no ambiente de trabalho. É muito mais que liderança é um estilo de vida que as empresas ainda não entenderam.A geração conectada em tudo e com todos precisa conectar-se consigo mesma."/>
    <s v="Publicitário, formado pela Unoeste.MBA em Marketing e Vendas pela Instituição Toledo de Ensino.Professor universitário por mais 10 anos e foi proprietário da agência publicitária Marca-X Atualmente é palestrante e coach especializado em carreira, liderança e Geração Digital.Diretor da Fórmula "/>
    <x v="9"/>
    <x v="16"/>
    <x v="5"/>
    <x v="16"/>
    <n v="84"/>
    <n v="1"/>
  </r>
  <r>
    <x v="20"/>
    <x v="20"/>
    <s v="Diego Araújo"/>
    <x v="20"/>
    <s v="O impacto do mundo digital no varejo vai além das vendas em canais digitais. Muda a forma como se busca informação, opinião, se compara, e decide uma compra. Uma abordagem direta e simplificada sobre um tema atual, e do interesse de todos."/>
    <s v="Empreendedor, Publicitário, Pós-graduando em Marketing e Inteligência Digital, trabalha com comunicação e marketing  digital desde 2011,  CEO da Café Publicidade, uma das primeiras Agências do norte goiano, atende cerca de 20 empresas, inclusive multinacionais"/>
    <x v="15"/>
    <x v="17"/>
    <x v="14"/>
    <x v="17"/>
    <n v="13"/>
    <n v="1"/>
  </r>
  <r>
    <x v="21"/>
    <x v="21"/>
    <s v="Thiago von Atzingen Bueno"/>
    <x v="21"/>
    <s v="Social Media, Social Responsibility and Accountability for Executives, Governors, Professionals and Students."/>
    <s v="PhD in Accounting, Finance and Actuarial Sciences by PUC - São Paulo - Brazi"/>
    <x v="16"/>
    <x v="18"/>
    <x v="5"/>
    <x v="18"/>
    <n v="0"/>
    <n v="1"/>
  </r>
  <r>
    <x v="22"/>
    <x v="22"/>
    <s v="William Kawaguchi"/>
    <x v="22"/>
    <s v="Muitos de nós conhecemos o básico do Google Adwords, mas você conhece os truques para otimizar sua campanha?Como acompanhar quais canais estão convertendo e como melhorar seu ROI? Nessa palestra vou mostrar na prática cases de clientes que melhoraram sua performance com dicas sobre estrutura de campanha, KPI's a serem acompanhados, entre outras dicas que podem parecer simples, mas poucos conhecem."/>
    <s v="Bacharel em Relações Internacionais pela Universidade Anhembi Morumbi. Experiência em mais de 2 anos trabalhando como gerente de contas Adwords com foco em otimização e performance diretamente para o Google na empresa Cognizant e hoje cuidando do Marketing de Performance na All In Marketing Cloud"/>
    <x v="17"/>
    <x v="19"/>
    <x v="15"/>
    <x v="19"/>
    <n v="4"/>
    <n v="1"/>
  </r>
  <r>
    <x v="23"/>
    <x v="23"/>
    <s v="Juan Zabisky"/>
    <x v="23"/>
    <s v="No novo mundo onde conteúdo é o protagonista da venda e interação com as marcas, como o novo mercado de Influencer Marketing se destaca como uma solução interessante e impactante para empresas, marcas e produtos?"/>
    <s v="Profissional de Marketing, apaixonado por tecnologia, e-commerce e inovação. Com experiências em diversas frentes dentro do mundo do marketing, assim como UX, Digital Strategy, Content Strategy, E-commerce, On and Offline media e outras. Louco por inovação e pelo futuro! "/>
    <x v="17"/>
    <x v="1"/>
    <x v="5"/>
    <x v="20"/>
    <n v="0"/>
    <n v="1"/>
  </r>
  <r>
    <x v="24"/>
    <x v="24"/>
    <s v="Aline dos Santos"/>
    <x v="24"/>
    <s v="O foco da palestra será para empresas de todos os portes que hoje desejam o aumento da performance de seu site em vendas, click ou geração de leads.Assuntos abordados: - História de rede de afiliados no mundo.- Potencial da performance de campanhas - cases de sucesso.- Tipos de midia utilizados em campanhas.- Captação de parceiros para a rede.- Afiliados também trabalham com Mobile."/>
    <s v="Formada em Administração de Empresas atuo no mercado de performance digital há mais de 5 anos e desenvolve planos de melhoria e estratégia para diversos grupos e agências"/>
    <x v="18"/>
    <x v="15"/>
    <x v="16"/>
    <x v="18"/>
    <n v="0"/>
    <n v="1"/>
  </r>
  <r>
    <x v="25"/>
    <x v="25"/>
    <s v="Jana Guinond"/>
    <x v="25"/>
    <s v="Explanação sobre o Programa “Usando a Língua”  que  na primeira temporada, ilustra a influência banta na Língua Portuguesa, apresentando principalmente os Patrimônios imateriais, como “samba”, “GR Cacique de Ramos” “Língua Portuguesa” ressaltando a grande contribuição do subúrbio carioca na manutenção da cultura do País. www.programausandoalingua.com.br"/>
    <s v="Mãe, atriz, Pedagoga, Idealizadora do Programa Usando a Língua e sonhadora em ação. Participação nos filmes: “ Quebrando as Pernas – Boa Sorte” direção Lucas N e no filme “Última Parada 174”, de Bruno Barreto. Foi apresentadora de programa das empresas Petrobras, SESI, Sistema Firjan."/>
    <x v="19"/>
    <x v="20"/>
    <x v="17"/>
    <x v="21"/>
    <n v="51"/>
    <n v="1"/>
  </r>
  <r>
    <x v="26"/>
    <x v="26"/>
    <s v="Sílvia Rocha"/>
    <x v="26"/>
    <s v="Muitos empresários ainda não acreditam nos resultados do Marketing Digital. Com convencê-los? É preciso doutrinar o mercado e desmistificar essa forma de divulgação cada vez mais forte e necessária às marcas. Além disso, fica a pergunta: quanto de Marketing tem no seu Digital? É difícil vender ferramentas ou falta estratégia nas ações? Dados, análises, erros e acertos no mercado digital."/>
    <s v="Especialista em Marketing e em Gestão Empresarial pela FGV, Bacharel em Comunicação Social–Publicidade e Propaganda. CEO na Único Agência Digital, Diretora de Marketing na AlmoçoGrátis, Professora e Palestrante em temas relacionados a: Marketing Digital, Mídias Sociais e Comportamento do Consumidor"/>
    <x v="20"/>
    <x v="21"/>
    <x v="16"/>
    <x v="22"/>
    <n v="41"/>
    <n v="1"/>
  </r>
  <r>
    <x v="27"/>
    <x v="27"/>
    <s v="Rafael Cassinelli Marques"/>
    <x v="27"/>
    <s v="As startups com maior capacidade de adaptação estão vencendo a corrida da transformação digital.  O workshop transita por diferentes áreas que as startups bem sucedidas dominam e por isso tornam-se mais inovadoras. Os participantes irão experienciar técnicas e ferramentas que aceleram inovação. Como pensam as startups? Foco no usuário, ame seu problema, UX, Prototyping e Lean Startup."/>
    <s v="Recém chegado de uma temporada de 1,5 ano na Hyper Island, na Suécia. Atualmente, presto consultorias de Growth Hacking para startups crescerem. Junto a fintech Dreams, ajudei-os a crescer em mais de 500% a base de usuários. E para FLYTE, acabamos de arrecadar +600.000USD em crowdfunding"/>
    <x v="21"/>
    <x v="0"/>
    <x v="18"/>
    <x v="23"/>
    <n v="9"/>
    <n v="1"/>
  </r>
  <r>
    <x v="28"/>
    <x v="28"/>
    <s v="Paulo Renato Rodrigues"/>
    <x v="28"/>
    <s v="A ideia é debater sobre as possibilidades existentes na internet para o mercado Agro no Brasil. Um universo ainda pouco explorado pelas empresas e que há diversos territórios a serem conquistados. Mostrarei alguns cases do mercado sobre planejamento de campanha, compra de mídia e business inteligence em redes sociais."/>
    <s v="Estrategista digital e entusiasta de dados."/>
    <x v="22"/>
    <x v="22"/>
    <x v="19"/>
    <x v="24"/>
    <n v="2"/>
    <n v="1"/>
  </r>
  <r>
    <x v="29"/>
    <x v="29"/>
    <s v="Miriam Rosa"/>
    <x v="29"/>
    <s v="Os algoritmos tornam o Facebook o ciberespaço favorito de centenas de usuários: lá, você encontra pessoas que pensam e agem de forma semelhante a você. Mas será que este filtro-bolha não está nos deixando mais intolerantes? Palestra destinada para estudantes e profissionais de Social Media interessados no comportamento dos usuários na rede e como esta construção se reflete no mundo offline."/>
    <s v="Miriam é Coordenadora de Social Media na Tugare Drucker. Formada em Jornalismo e com 7 anos de experiência em mídias sociais, já atendeu clientes como Toyota do Brasil, Nestlé e Bayer Crop Science. Atualmente cursa Pós Graduação em Mídias e Redes Sociais na Anhembi Morumbi"/>
    <x v="7"/>
    <x v="13"/>
    <x v="20"/>
    <x v="25"/>
    <n v="16"/>
    <n v="1"/>
  </r>
  <r>
    <x v="30"/>
    <x v="30"/>
    <s v="Ricardo Murer"/>
    <x v="30"/>
    <s v="A influência de agentes movidos a inteligência artificial (IA) nas redes sociais é crescente.Qual será o futuro das redes sociais sob o domínio de algoritmos e bots baseados em IA? Nós humanos, seremos ainda necessários numa sociedade virtual artificial? Público alvo: jovens universitários, profissionais de marketing, publicidade e tecnologia."/>
    <s v="Graduado em Ciências da Computação e mestre em Comunicação. Murer possui 28 anos de experiência como gestor nas áreas digitais com passagem pela SKY, iG, Microsoft, Natura e Isobar. Autor do livro “Interactive-se”, é colunista do Olhar Digital, prof. do MBA da ESPM e VP da Agnitio América Latina"/>
    <x v="7"/>
    <x v="23"/>
    <x v="20"/>
    <x v="26"/>
    <n v="9"/>
    <n v="1"/>
  </r>
  <r>
    <x v="31"/>
    <x v="31"/>
    <s v="André Marchetti"/>
    <x v="31"/>
    <s v="O tema engloba o perfil dos empresários de pequenas cidades e a percepção de valor em relação ao marketing digital. Perfil de empresas de cidades de pequeno porte ou interior.Onde estamos, onde queremos chegar - Percepção de valor do marketing digital.Resultados orgânicos e patrocinados - empatia com o público-alvo.Técnicas de persuasão para esse perfil de cliente - Pipeline."/>
    <s v="Graduado em Publicidade pelo Mackenzie, pós-graduado em Marketing pela Anhembi-Morumbi e em gestão de projetos pela FAI-MG. Sempre buscando o melhor de cada pessoa desde 2006 no mercado, com experiência em telemarketing, pós-produção, gerência de canais e gestão de projetos. "/>
    <x v="23"/>
    <x v="24"/>
    <x v="21"/>
    <x v="27"/>
    <n v="7"/>
    <n v="1"/>
  </r>
  <r>
    <x v="32"/>
    <x v="32"/>
    <s v="Mila Paes Leme Marques"/>
    <x v="32"/>
    <s v="Relatórios de performance de mídias sociais quase sempre estão desconectados de indicadores de negócio e de outras iniciativas de marketing digital. Nesta palestra, revelamos a metodologia de Marketing Analytics da Soneto que permite a integração de todos os dados de marketing para otimização de recursos e tomadas de decisões de negócio pela empresa."/>
    <s v="Liderou uma centena de projetos em agências nacionais e internacionais de Comunicação, Marketing e RP. Atendeu clientes como Ford, Peugeot, Accenture, Intel, HP, LG, Electrolux, McDonald’s, Coca-Cola, Walmart, Bayer, Gol, TAM e Vale. É professora de pós-graduação na Casa Educação e sócia da Soneto"/>
    <x v="24"/>
    <x v="25"/>
    <x v="5"/>
    <x v="28"/>
    <n v="4"/>
    <n v="1"/>
  </r>
  <r>
    <x v="33"/>
    <x v="33"/>
    <s v="Jaqueline Buckstegge"/>
    <x v="33"/>
    <s v="As análises meramente descritivas já não ajudam mais na construção de insights para tomada de decisão em mídias sociais. Muitas vezes subutilizados, softwares comuns de análise de dados como o Excel e o Google Drive podem ajudar na complexificação das conclusões.A proposta é indicar quais os principais atalhos e usos cotidianos destas plataformas aumentam qualidade e resultados."/>
    <s v="Gerente de Pesquisa e Professora do IBPAD, com foco em inteligência em mídias sociais e digital analytics. Tem MBA em Marketing pela Fundação Getúlio Vargas (FGV) e é mestre em Ciência Política (PPGCP/UFPR), com ênfase em psicologia política e comportamento eleitoral."/>
    <x v="24"/>
    <x v="26"/>
    <x v="0"/>
    <x v="29"/>
    <n v="1"/>
    <n v="1"/>
  </r>
  <r>
    <x v="34"/>
    <x v="34"/>
    <s v="Guido Sarti"/>
    <x v="34"/>
    <s v="Métricas, métricas para todos os lados. Esse é o assunto do momento, mas o que realmente é importante mensurar? O que é possível mensurar, aliás, o que vale a pena mensurar? A palestra terá como foco principal ajudar o anunciante a gerar maior eficiência com seus anúncios e campanhas sem jamais perder a criatividade."/>
    <s v="Responsável pela integração de dados qualitativos e quantitativos nos processos de UX/ID, mídia, planejamento e disciplinas criativas na DPZ&amp;T.. 10 anos de marketing digital, premiado com Cyber Lions em Mobile e Clio Awards em engajamento"/>
    <x v="25"/>
    <x v="22"/>
    <x v="2"/>
    <x v="30"/>
    <n v="5"/>
    <n v="1"/>
  </r>
  <r>
    <x v="35"/>
    <x v="35"/>
    <s v="João Paulo Costa"/>
    <x v="35"/>
    <s v="João Paulo Costa, um dos criadores da rede social Who is Happy, focada em consumidores de cannabis, vai contar como foi a jornada de desenvolvimento do aplicativo, desde sua criação até a participação no processo de aceleração da CanopyBoulder, programa de aceleração desenvolvido para startups canábicas."/>
    <s v="João Paulo Costa é um empreendedor serial, fundador e CEO do Who is Happy, rede social focada no mercado de cannabis, também é criador do festival Ganja Talks, e foi fundador do Pergunter, rede social de Q&amp;A. acelerada pela Startupbootcamp Dinamarca, no programa Mobility XL"/>
    <x v="26"/>
    <x v="27"/>
    <x v="22"/>
    <x v="31"/>
    <n v="3"/>
    <n v="1"/>
  </r>
  <r>
    <x v="36"/>
    <x v="36"/>
    <s v="Carlos Mira"/>
    <x v="36"/>
    <s v="Uma das atividades profissionais mais 'sofridas' do Brasil é a de Caminhoneiro autônomo para o transporte de cargas.  Hoje existem mais de um milhão destes profissionais no país que desperdiçam tempo e combustível na procura pelo seu próximo frete.  Passam dias, até semanas em busca por cargas, deixando de lado sua vida pessoal e familiares.   Com a ajuda do aplicativo TRUCKPAD, essa rotina MUDOU!"/>
    <s v="Carlos Mira é empreendedor digital, fundador e CEO do TruckPad - uma das mais bem sucedidas startups que atuam no ramo de transportes e logística no Brasil.  Considerado um dos mais atuantes dirigentes em entidades de classe do setor, também é vice-presidente da ABTC (Associação Brasileira do Trans"/>
    <x v="26"/>
    <x v="28"/>
    <x v="5"/>
    <x v="32"/>
    <n v="0"/>
    <n v="1"/>
  </r>
  <r>
    <x v="37"/>
    <x v="37"/>
    <s v="Renato Dias"/>
    <x v="37"/>
    <s v="TAQE é um app em forma de jogo que muda o jeito de recrutar e de procurar emprego. Capacita e recomenda jovens para o mercado de trabalho a partir da lógica de apps de relacionamento e Big Data para simplificar e melhorar o processo de recrutamento, combinando perfil do usuário e das empresas. Tópicos da palestra: Gamificação. Mercado de trabalho. Lógica e conteúdos do TAQE. Futuro do emprego."/>
    <s v="Especialista em comunicação digital com 17 anos no mercado, trabalhou em empresas como AgênciaClick (Isobar) e Natura, onde foi head da área digital e responsável pela estratégia de entrada da empresa nas redes sociais. Foi professor na ESPM e presidente do comitê de social media do IAB."/>
    <x v="26"/>
    <x v="29"/>
    <x v="23"/>
    <x v="18"/>
    <n v="0"/>
    <n v="1"/>
  </r>
  <r>
    <x v="38"/>
    <x v="38"/>
    <s v="Jonathas Freitas"/>
    <x v="38"/>
    <s v="Essa palestra é para quem trabalha com mídias sociais, e querem entender para onde o futuro da tecnologia esta indo, saber como as pessoas estão migrando das redes sociais para os aplicativos móveis, e como isso tem formado as maiores economias do Brasil e o mundo, e como qualquer pessoa pode começar hoje mesmo a pensar em seus negócios de forma mobile ou seja em aplicativos móveis."/>
    <s v="Empreendedor apaixonado por tecnologia, com aplicativos rodando em 62 países e 6 continentes, a 4 anos consecutivos na lista dos aplicativos mais baixados da AppStore e GooglePlay e já ajudou centenas de empresas a crescerem seus negocios através de apps com faturamentos acima de 1 milhão de reai"/>
    <x v="26"/>
    <x v="15"/>
    <x v="8"/>
    <x v="33"/>
    <n v="0"/>
    <n v="1"/>
  </r>
  <r>
    <x v="39"/>
    <x v="39"/>
    <s v="William Hertz"/>
    <x v="39"/>
    <s v="Você otimizar os downloads orgânicos do seu app e não sabe como? Tudo o que você tentou está funcionando bem para Android, mas não está conseguindo evoluir em iOS? Vamos conversar um pouco sobre ASO (App Store Optimization) e vamos ver se algumas dicas que vem funcionando para alguns dos principais apps do Brasil (e do mundo!) vão ajudar o seu app a decolar."/>
    <s v="Publicitário formado pela ECA-USP e professor de pós-graduação, Tem passagens pelas equipes _x000b_de estratégia da AlmapBBDO, Thymus, Lew'Lara\TBWA, GAD'Branding. Leão de Prata no Cannes International Festival of Creativity.Mentor Endeavor e InovAtiva/ MDiC."/>
    <x v="27"/>
    <x v="25"/>
    <x v="5"/>
    <x v="32"/>
    <n v="0"/>
    <n v="1"/>
  </r>
  <r>
    <x v="40"/>
    <x v="40"/>
    <s v="Edilamar Galvão"/>
    <x v="40"/>
    <s v="Os artistas que fazem uso dos recursos tecnológico digitais na forma de uma experiência e do compartilhamento da autoria, se projetam no fundo “comum” do debate contemporâneo sobre o indivíduo, o corpo, o conhecimento, a tecnologia, a ciência e a ética. Mas, os resultados desse processo e o próprio processo são sempre alterados e alteráveis pela ação individual e coletiva. Como a vida."/>
    <s v="Edilamar Galvão é jornalista, poeta e doutora em Comunicação e Semiótica pela PUC-SP. É professora de Estética nos cursos de Comunicação, Produção Cultural e de Pós-Graduação nas Faculdades de Comunicação e de Artes Plásticas da FAAP"/>
    <x v="28"/>
    <x v="30"/>
    <x v="24"/>
    <x v="29"/>
    <n v="12"/>
    <n v="1"/>
  </r>
  <r>
    <x v="41"/>
    <x v="41"/>
    <s v="Bruno Dangelo"/>
    <x v="41"/>
    <s v="O mundo mudou pra todo mundo – até pra quem faz o tal do PR. E quando a matéria sobre o seu cliente sai em um grande veículo, este não é o final do caminho. É apenas metade da entrega possível. Porque você tem ferramentas e métodos para POTENCIALIZAR a matéria no mundo digital. É mais do que PR 2.0. É o PR empoderado pelas ferramentas digitais para ser mais do que o combo pauta-release-follow-up."/>
    <s v="Foi Head Digital da New Content e diretor de criação da Tesla. Foi também um dos fundadores da GalapagosMobile, desenvolvedora de aplicativos para CBF, TAM, TEDx, Brastemp e Saraiva. Antes disso passou pelo Grupo Abril começando como diretor de arte nas revistas Terra, Faça &amp; Venda e Quatro Rodas."/>
    <x v="29"/>
    <x v="21"/>
    <x v="25"/>
    <x v="34"/>
    <n v="8"/>
    <n v="1"/>
  </r>
  <r>
    <x v="42"/>
    <x v="42"/>
    <s v="Paulo Roberto Silva"/>
    <x v="42"/>
    <s v="Eu sempre achei que a assessoria de imprensa estava morrendo, a imprensa morria junto, e tudo não passava de um grande velório. Aí descobri que o Vale do Silício trata o PR - a boa e velha assessoria - como um dos hacks fundamentais do growth hacking, a última fronteira do marketing baseado em dados. Isso desencadeou uma longa jornada, epistemológica e empreendedora, que queremos dividir contigo."/>
    <s v="Jornalista e empreendedor, Paulo já soma 20 anos de experiência, mais dá metade voltado à Comunicação Corporativa. Já escreveu dois romances, usou Teoria dos Jogos no Mestrado e já ocupou reitorias. Tudo isso fez dele um profissional de comunicação melhor"/>
    <x v="29"/>
    <x v="1"/>
    <x v="10"/>
    <x v="35"/>
    <n v="5"/>
    <n v="1"/>
  </r>
  <r>
    <x v="43"/>
    <x v="43"/>
    <s v="Higor Gonçalves"/>
    <x v="43"/>
    <s v="Com as mídias sociais, o RP precisou compreender a nova dinâmica de interação entre marcas e consumidores no ambiente digital. Tópicos: Revisão de conceitos: RP, RP 2.0, reputação, imagem, identidade e mídias sociais. Planejamento de comunicação offline e online. Gestão de crises onlines. Análise de cases. Mensuração e avaliação de resultados. Público-alvo: alunos, profissionais e interessados."/>
    <s v="Jornalista, pós-graduado em Comunicação Mercadológica e Marketing do Consumo, em Assessoria de Comunicação e com MBA em Gestão Estratégica de Marketing. Atua há mais de dez anos no mercado. Ainda é consultor de comunicação em PMEs e escreve artigos para veículos como Meio &amp; Mensagem e Comunique-se."/>
    <x v="29"/>
    <x v="31"/>
    <x v="5"/>
    <x v="36"/>
    <n v="16"/>
    <n v="1"/>
  </r>
  <r>
    <x v="44"/>
    <x v="44"/>
    <s v="Thábata Mondoni"/>
    <x v="44"/>
    <s v="A mudança no jornalismo foi além do impresso para o online. Agora ele está nas redes sociais e depende delas para manter visibilidade. Mas como continuar lucrando se estamos perdendo os anunciantes para as novas mídias? Na minha palestra, vou mostrar como as novas mídias podem ser aliadas e não concorrentes na era do digital."/>
    <s v="Formada em jornalismo pela Universidade Paulista e pós-graduada pela Academia Brasileira de Jornalismo Literário. Passou por redações de revistas, jornais e de TV, onde também desenvolveu o trabalho de novas mídias. Hoje comanda a agência Mondoni Press, de comunicação e assessoria de imprensa"/>
    <x v="29"/>
    <x v="32"/>
    <x v="26"/>
    <x v="37"/>
    <n v="8"/>
    <n v="1"/>
  </r>
  <r>
    <x v="45"/>
    <x v="45"/>
    <s v="Leonardo Dalla Rosa"/>
    <x v="45"/>
    <s v="Os canais do governo federal para os Jogos Rio 2016 ficaram entre os principais influenciadores nas redes sociais. O @Brasil2016 ficou em primeiro lugar como perfil mais retuítado nas Paralimpíadas e em quarto nas Paralimpíadas. Com orçamento limitado, a alternativa foi buscar, no RP Digital, o caminho para o sucesso."/>
    <s v="Jornalista com especialidade em marketing digital, foi o gestor, em 2016, das redes sociais do governo federal para os Jogos Olímpicos e Paralímpicos Rio 2016, gerando case inédito de RP Digital com a Turma da Mônica e case de posicionamento de marca, com o perfil @Brasil2016"/>
    <x v="29"/>
    <x v="31"/>
    <x v="27"/>
    <x v="38"/>
    <n v="0"/>
    <n v="1"/>
  </r>
  <r>
    <x v="46"/>
    <x v="46"/>
    <s v="Camila Russi"/>
    <x v="46"/>
    <s v="Um bate-papo descontraído e bem-humorado sobre o dia a dia do profissional de comunicação corporativa. Os desafios de se reinventar em tempos de redes sociais, influenciadores digitais e transformações na imprensa tradicional BriefingPlanejamento StorytellingRelease Mailing Follow-upConstrução de relacionamento com a imprensa e com influenciadores digitais Crossbranding"/>
    <s v="Profissional de comunicação corporativa com mais de 17 anos de experiência em agências. Formada em jornalismo pela Unesp, pós-graduada em Literatura e Critica Literária pela PUC-SP, atualmente cursa MBA em Marketing na FG"/>
    <x v="29"/>
    <x v="33"/>
    <x v="25"/>
    <x v="39"/>
    <n v="0"/>
    <n v="1"/>
  </r>
  <r>
    <x v="47"/>
    <x v="47"/>
    <s v="Camila Leoni"/>
    <x v="47"/>
    <s v="No CÓDIGO DE ÉTICA DOS ADVOGADOS há um capítulo sobre as restrições da PUBLICIDADE na ATIVIDADE ADVOCATÍCIA. Diferentemente da tradição americana de liberação da publicidade, no Brasilessas, atividades ficam mais limitadas. Para as grandes bancas, as ações de comunicação interna são utilizadas para criar um bom clima organizacional e motivar a equipe."/>
    <s v="Atua principalmente nos seguintes temas: marketing de serviços. promoção de marketing. marketing jurídico e cultural. planejamento e estratégias de marketing.Com mais de 10 anos de experiência em Marketing e Comunicação, atuou em grandes multinacionais como Whirpool e Grupo ACCOR."/>
    <x v="29"/>
    <x v="34"/>
    <x v="28"/>
    <x v="33"/>
    <n v="0"/>
    <n v="1"/>
  </r>
  <r>
    <x v="48"/>
    <x v="48"/>
    <s v="Felipe Behar Wasserman"/>
    <x v="48"/>
    <s v="Como presidente da Petitebox, o maior clube de assinatura para gestante e bebê e professor da ESPM de comportamento do consumidor. Eu gostaria de contar um pouco meus aprendizados em como lidar com um consumidor especifico neste novo mercado que seria os clubes de assinaturas."/>
    <s v="Felipe Wasserman tem 15 anos de experiência profissional em empresas multinacionais, incluindo L' Oreal, Avon, e BRMalls . Com duplo diploma na Anderson School da UCLA (MBA) e CEIBS em Xangai, na China. Atualmente é o CEO da PetiteBox o maior clube de assinatura para bebês e mães"/>
    <x v="30"/>
    <x v="35"/>
    <x v="5"/>
    <x v="18"/>
    <n v="0"/>
    <n v="1"/>
  </r>
  <r>
    <x v="49"/>
    <x v="49"/>
    <s v="Heverton Anunciação"/>
    <x v="49"/>
    <s v="Vou apresentar as 10 piores maneiras que empresas utilizaram nos últimos anos para se relacionar com publico e clientes em redes sociais... pois pensaram apenas numa estratégia social, mas nao integrada ao legado e demais áreas da empresa..  - Vou destacar como uma estratégia organica para toda empresa, mesmo que mais lenta e para o longo prazo, é o melhor caminho. e teremos exemplos otimos"/>
    <s v="Atuou como Gerente de Projetos, PMO e Consultor em projetos de TI e CRM no Brasil e América Latina de empresas como Supremo Tribunal Federal, UNAFISCO, Mary Kay do Brasil, O Boticário, Citibank, Atento, Telemig, Vantive e PeopleSoft, Programa de Fidelidade Clube Extra, e campanha do Aécio Neves"/>
    <x v="31"/>
    <x v="36"/>
    <x v="29"/>
    <x v="40"/>
    <n v="2"/>
    <n v="1"/>
  </r>
  <r>
    <x v="50"/>
    <x v="50"/>
    <s v="Bruno Vilarino"/>
    <x v="50"/>
    <s v="Com a consolidação das Redes Sociais no dia a dia das pessoas e as diversas mudanças de comportamento que elas impactam, notamos um grande mercado se movimentando, o mercado de atendimento ao consumidor, as pessoas estão migrando dos meios “tradicionais” de contato com as empresas como: telefone, cartas, e-mails, atendimento físico, etc. para os meios digitais, mais precisamente, as Red"/>
    <s v="Consultor, Professor e Palestrante, especialista em Vendas e Atendimento ao Cliente em Ambientes Digitais. 12 anos de experiência em operações comerciais nos segmentos de tecnologia digital, e-commerce e mídias sociais. Atuou consultivamente em empresas como Unilever, Boticário, Itaú, Magazine Luiz"/>
    <x v="31"/>
    <x v="37"/>
    <x v="30"/>
    <x v="39"/>
    <n v="1"/>
    <n v="1"/>
  </r>
  <r>
    <x v="51"/>
    <x v="51"/>
    <s v="Tatiana Amendola Sanches"/>
    <x v="51"/>
    <s v="Como desconstruir a visão estereotipada de que lugar de mulher é no fogão? Nessa palestra a questão da construção da  identidade de gênero será abordada do ponto de vista sociológico, mostrando como as representações publicitárias são, ao mesmo tempo, o local de construção e desconstrução do machismo que impera em nossa sociedade."/>
    <s v="Doutora em Ciências Sociais pela UNICAMP, Mestre em Comunicação, Cultura e Sociedade pela University of London. Professora na ESPM, FAAP, Belas Artes, IED e SENAC"/>
    <x v="32"/>
    <x v="38"/>
    <x v="31"/>
    <x v="41"/>
    <n v="34"/>
    <n v="1"/>
  </r>
  <r>
    <x v="52"/>
    <x v="52"/>
    <s v="Luiz Fernando Prado Uchoa"/>
    <x v="52"/>
    <s v="Abordar como as redes sociais podem ser utilizadas como ferramenta de conscientização e de mobilização política e quais são os impactos dessa ciberconscientização na sociedade em geral. Público - alvo: pessoas engajadas em atividades sociais ou interessadas em iniciar o engajamento político."/>
    <s v="Jornalista, professor de inglês e espanhol, idealizador do blog Arco Iris Literário, que tem como objetivo difundir literatura LGBT através de resenhas literárias, colaborador da revista Sync e membro do coletivo família Stronger"/>
    <x v="32"/>
    <x v="39"/>
    <x v="32"/>
    <x v="39"/>
    <n v="2"/>
    <n v="1"/>
  </r>
  <r>
    <x v="53"/>
    <x v="53"/>
    <s v="Fabiano Pereira"/>
    <x v="53"/>
    <s v="Não é novidade que os mais recentes lançamentos em smartphones trazem câmeras com sensores de imagens de inegável qualidade. Contudo, não basta ter em mãos um dispositivo desses: é preciso conhecer seus recursos e se apropriar da linguagem para produzir conteúdo de forma ágil, prática e relevante."/>
    <s v="publicitário, radialista e jornalista, analista de comunicação da USP - onde atua como produtor e repórter da TV USP. Especialista em Jornalismo Científico (Unicamp) e mestre em administração de marketing (Unimep). Coordenador de programas de pós-graduação em Mídias Digitais da Unimep e do Senac SP"/>
    <x v="33"/>
    <x v="1"/>
    <x v="8"/>
    <x v="42"/>
    <n v="0"/>
    <n v="1"/>
  </r>
  <r>
    <x v="54"/>
    <x v="54"/>
    <s v="Daniely Brito"/>
    <x v="54"/>
    <s v="Muitos não conseguem realizar o que tanto desejam por estarem presos nas armadilhas da auto sabotagem. Quando se compreende que o auto amor é a base de toda sua existência é natural entender que a falta dele é a causa do todo medo, insegurança e razão de estar preso à zona de conforto. A boa notícia é que o auto amor pode ser exercitado e as mídias sociais têm importante papel neste processo."/>
    <s v="Meta Coach, Coach Generativo, Trainer e Palestrante comportamental, pesquisadora sobre comportamento humano, física quântica e liderança situacional. Credenciada e associada pela ISNS - Internacional Society of Neuro-Semantics."/>
    <x v="34"/>
    <x v="40"/>
    <x v="33"/>
    <x v="43"/>
    <n v="84"/>
    <n v="1"/>
  </r>
  <r>
    <x v="55"/>
    <x v="55"/>
    <s v="Mara Suassuna"/>
    <x v="55"/>
    <s v="Coaching Love é a aplicação prática da metodologia do Coaching na área de relacionamento afetivo, quem não quer alguém para chamar de seu?Em tempos modernos a habilidade de se relacionar exige competências e estratégias, quer mudar o status para alguém que se relaciona bem consigo e com os outros?Venha conhecer o Coaching Love e aprenda que ser feliz no amor depende de metas e ação."/>
    <s v="Psicóloga, Mestre em Psicologia, Master Coach, escritora e palestrante com atuação na área de desenvolvimento humano.Pós graduada em Administração de Empresas pela FAAP/SP, Especialista em Gerontologia pela UFG, pesquisadora na área da Mulher e Relacionamentos Afetivos"/>
    <x v="34"/>
    <x v="40"/>
    <x v="29"/>
    <x v="44"/>
    <n v="36"/>
    <n v="1"/>
  </r>
  <r>
    <x v="56"/>
    <x v="56"/>
    <s v="Fabíola Salmeron"/>
    <x v="56"/>
    <s v="Na minha experiência acompanhando o desenvolvimento de pessoas e negócios, percebo que na maioria das vezes, as pessoas desconhecem suas potencialidades e vulnerabilidades, e esse ponto obscuro as atrapalha. Falarei sobre os perfis, e de forma interativa, cada participante receberá dicas para utilizar o próprio potencial para arrasar na Carreira, nos Negócios e nas Mídias Sociais."/>
    <s v="Atuando desde 2004 com Desenvolvimento Humano, fundou a Trans em 2015 para auxiliar pessoas a estabelecerem mudanças, reconhecerem potenciais, atingirem objetivos e plenitude!   É Embaixadora da Rede Mulher Empreendedora e Mentora voluntária de Empreendedores e Startups no Campus / SP do Google"/>
    <x v="34"/>
    <x v="41"/>
    <x v="5"/>
    <x v="45"/>
    <n v="23"/>
    <n v="1"/>
  </r>
  <r>
    <x v="57"/>
    <x v="57"/>
    <s v="Sebastian Bonhomme"/>
    <x v="57"/>
    <s v="A palestra é dirigida àqueles que querem aumentar sua produtividade através de etapas simples, práticas que aumentam extremamente níveis de energia, atenção, função de cérebro e controle emocional e comportamental. Indicado para:- Qualquer um que se esforça para manter um equilíbrio entre vida pessoal e vida profissional.- Qualquer um que queira maximizar seu potencial de produtividade."/>
    <s v="Sebastian Bonhomme é co-fundador e CEO da Harve Academy. Coach em comportamento de Alta Performance pelo IBC, MBA em Desenvolvimento Humano de Gestores pela FGV e discente em Neurociências da Aprendizagem pela Harvard Extension School (USA)."/>
    <x v="34"/>
    <x v="22"/>
    <x v="34"/>
    <x v="36"/>
    <n v="9"/>
    <n v="1"/>
  </r>
  <r>
    <x v="58"/>
    <x v="58"/>
    <s v="Andressa Ferolla"/>
    <x v="58"/>
    <s v="Análise da vida cotidiana - líquida, conectada e convergente - com foco nas oportunidades do ambiente digital para as empresas do segmento B2B. Apresentarei  uma metodologia que poderá servir como base para a construção de planejamentos de comunicação digital para B2Bs de modo a gerar mais awareness, leads e conversão via comunicação digital, alcançando todas suas personas e etapas do funil."/>
    <s v="Graduada em Comunicação Social - Relações Públicas pela Universidade de São Paulo e Pós-graduada em Gestão da Comunicação e Marketing Digital pela FAAP-SP. Atua há quase 7 anos na empresa Nielsen com foco atual na gestão da Comunicação Digital para todos os países da América Latina."/>
    <x v="35"/>
    <x v="42"/>
    <x v="35"/>
    <x v="46"/>
    <n v="1"/>
    <n v="1"/>
  </r>
  <r>
    <x v="59"/>
    <x v="59"/>
    <s v="Fernanda Nascimento"/>
    <x v="59"/>
    <s v="Um dos maiores desafios da área comercial é integrar os times de Marketing e Vendas para que trabalhem juntos e não apenas se culpem ou pela baixa qualidade do lead ou pela não capacidade de conversão do lead gerado. Nessa palestra, dicas e cases sobre como, trabalhando em conjunto e com as ferramentas certas, os resultados desses dois departamentos são potencializados e todos ganham."/>
    <s v="Planejadora de Marketing, especialista em criar estratégias de geração de leads somada às de conversão em vendas. Com 23 anos de mercado, hoje atua na Stratlab, empresa de consultoria estratégica com operação de marketing digital, garantindo que os planos de seus clientes serão realizados"/>
    <x v="10"/>
    <x v="11"/>
    <x v="36"/>
    <x v="47"/>
    <n v="47"/>
    <n v="1"/>
  </r>
  <r>
    <x v="60"/>
    <x v="60"/>
    <s v="Luis Marcelo Abud"/>
    <x v="60"/>
    <s v="Frequentemente nos esquecemos que o melhor jeito para se comunicar com as pessoas, é comunicar como pessoas. Por isso, vamos mergulhar em um bate-papo sobre como o social marketing B2B precisa se reinventar. A beleza das personas do marketing nos dá alcance e segmentação mas tira a humanidade e exclusividade. E no final, para que servem as redes sociais?"/>
    <s v="Possuo forte atuação em estratégia e planejamento em marketing digital com mais de 15 anos de experiência em E-commerce e Marketing Digital. Com MBA em Gestão e Marketing Digital pela ESPM-SP e especialização em Planejamento em Marketing pela ESPM-SP, tenho um perfil empreendedor e inovador"/>
    <x v="10"/>
    <x v="43"/>
    <x v="19"/>
    <x v="24"/>
    <n v="8"/>
    <n v="1"/>
  </r>
  <r>
    <x v="61"/>
    <x v="61"/>
    <s v="Helen Monte"/>
    <x v="61"/>
    <s v="A facilidade de acesso a conteúdos exige uma dedicação extra, voltada aos conceitos da qualidade na construção de soluções adequadas, para que cada projeto alcance os resultados esperados pelo cliente. Neste talk vamos explanar como as 8 abordagens da gestão da qualidade de Garvin, podem e devem ser aplicadas como catalizador na construção da estratégia de relacionamento com cada cliente."/>
    <s v="Conecto pessoas, idéias e projetos. Acredito no mkt de relacionamento como chave para o desenvolvimento de novos negócios. Professora e palestrante de empreendedorismo e marketing, relacionamento na Casa Eventos Empresariais e coordenadora de Indústria, Comércio e Inovação, na cidade do Cabo/PE"/>
    <x v="10"/>
    <x v="44"/>
    <x v="16"/>
    <x v="48"/>
    <n v="8"/>
    <n v="1"/>
  </r>
  <r>
    <x v="62"/>
    <x v="62"/>
    <s v="Ludmilla Rossi de Oliveira"/>
    <x v="62"/>
    <s v="O que fazemos hoje nas mídias sociais é uma amplificação do que as gerações passadas faziam enquanto estavam ao redor da mesa jogando cartas de baralho. Nessa palestra iremos apresentar o case da Copag do Dia do Baralho e os desafios atuais. A Mkt Virtual criou a data comemorativa da categoria, anualmente focada em mídias sociais, atualmente o principal meio de comunicação com a marca."/>
    <s v="Fundou a Mkt Virtual aos 19 anos. Desenvolveu ao longo dos últimos 16 anos um ecossistema completo na área de estratégia, tecnologia, audiovisual e games. Seus cases passam por inúmeros projetos de conteúdo e pelo Alpha Beat Cancer, game que ensina crianças a lidarem com o universo oncológico"/>
    <x v="36"/>
    <x v="45"/>
    <x v="37"/>
    <x v="39"/>
    <n v="0"/>
    <n v="1"/>
  </r>
  <r>
    <x v="63"/>
    <x v="63"/>
    <s v="Felipe Proto"/>
    <x v="63"/>
    <s v="Voltada para profissionais que estão procurando ir mais fundo do que simplesmente as métricas-padrão fornecidas pelas ferramentas.Equilibrar métricas positivas, além de taxas simples, entender o relacionamento entre investimento e resultados de maneira não-linear são desafios cotidianos que temos que atacar com matemática simples, mas raciocínios complexos."/>
    <s v="9 anos de experiência em análise de dados, atendi empresas como Grupo Pão de Açúcar, Tiffany&amp;Co., Mastercard e Microsoft. Sempre atrás de números sólidos e conceitos reproduzíveis, meus trabalhos mais interessantes ficam atrás das cortinas e dentro de relatórios"/>
    <x v="37"/>
    <x v="22"/>
    <x v="2"/>
    <x v="49"/>
    <n v="2"/>
    <n v="1"/>
  </r>
  <r>
    <x v="64"/>
    <x v="64"/>
    <s v="Harley Cabral"/>
    <x v="64"/>
    <s v="Voltada para marcas e profissionais que atuam no e-commerce, a palestra abordará como conseguimos mapear todo o varejo online através de uma nova plataforma, que combina técnicas de big data, data mining e data science, proporcionando uma total visibilidade do status atual da marca e de indicadores críticos de performance em vendas."/>
    <s v="Harley Cabral é CTO na startup eRA Retail Analytics, liderando um produto que usa tecnologia de ponta para colher dados das lojas de varejo e gerar relatórios de inteligência para as indústrias. Iniciou sua carreira nos anos 2000 e atuou em projetos com a Vivo TV Fibra (global), TerraTV, TOTVS e muitos outros"/>
    <x v="37"/>
    <x v="46"/>
    <x v="38"/>
    <x v="50"/>
    <n v="0"/>
    <n v="1"/>
  </r>
  <r>
    <x v="65"/>
    <x v="65"/>
    <s v="Douglas Martineli"/>
    <x v="65"/>
    <s v="Atualmente, os pequenos negócios respondem por mais de um quarto do nosso PIB. Juntas, as cerca de 9 milhões de micro e pequenas empresas no país representam 27% do PIB. Embora estejamos na &quot;Era do Big Data&quot;, ter em mãos toda essa infraestrutura gera um custo operacional que não é para qualquer um. Então o quê fazer?"/>
    <s v="Especialista em Marketing Digital, atuando com planejamento e gestão de mídia online para a GM na NBS. Há mais de seis anos trabalhando com comunicação e marketing, ajudando pequenas e grandes marcas a encontrarem as melhores soluções para seus negócios através de estratégias de marketing digital."/>
    <x v="37"/>
    <x v="47"/>
    <x v="4"/>
    <x v="51"/>
    <n v="3"/>
    <n v="1"/>
  </r>
  <r>
    <x v="66"/>
    <x v="66"/>
    <s v="William A. Cerantola"/>
    <x v="66"/>
    <s v="Netnografia reúne as abordagens de big data, ciência das redes e etnografia com o objetivo de identificar, mapear e atuar nas redes de influenciadores em atividade nas redes digitais, fora e dentro de organizações. A palestra trata os conceitos, práticas e cases nos setores de saúde e alimentos. Orienta-se aos públicos que querem conhecer a metodologia e ter contato com plataformas online."/>
    <s v="William A. Cerantola é biólogo, mestre em administração de empresas e doutor em comunicação pela USP. Atua como sócio da Plexus Consutoria nas áreas de marketing, comunicação e multicanais nos setores de saúde, ambiente, alimentos, varejo, tecnologia e construção"/>
    <x v="37"/>
    <x v="3"/>
    <x v="39"/>
    <x v="42"/>
    <n v="6"/>
    <n v="1"/>
  </r>
  <r>
    <x v="67"/>
    <x v="67"/>
    <s v="Izabela Gazzola"/>
    <x v="67"/>
    <s v="Pesquisa de mercado é um importante setor que passou por diversas mudanças ao longo de sua existência. Até agora soube se reinventar de forma positiva. O Big Data vem para agitar mais uma vez este mercado, mas dessa vez impondo mudanças estruturais, que impactam sua base. Este trabalho é sobre como stakeholders veem o impacto do Big Data em suas atividades, e como veem o futuro da atividade."/>
    <s v="Mestre em Ciência Política pela Université Paris I - Panthén Sorbonne, Mestre em Sociologia pela Universidade Federal de Minas Gerais. É Gerente de Atendimento na Ipsos Marketing"/>
    <x v="37"/>
    <x v="48"/>
    <x v="40"/>
    <x v="52"/>
    <n v="0"/>
    <n v="1"/>
  </r>
  <r>
    <x v="68"/>
    <x v="68"/>
    <s v="Danielle Coelho"/>
    <x v="68"/>
    <s v="Inteligência artificial e gadgets integrados aos nossos corpos  abrem as portas para um novo mundo. Uma reflexão sobre o futuro próximo e seus impactos sobre a humanidade e a comunicação como conheçemos hoje.  As redes sociais, por exemplo, estariam com os dias contados?"/>
    <s v="Especialista em tendências para canais sociais, com experiência de 4 anos no mercado, passando por grandes marcas como Paramount, Oi Teleom e Pepsico. Hoje é parte do time da Mcgarrybowen, contribuindo com estratégias de inovação com foco em social media"/>
    <x v="38"/>
    <x v="14"/>
    <x v="41"/>
    <x v="45"/>
    <n v="2"/>
    <n v="1"/>
  </r>
  <r>
    <x v="69"/>
    <x v="69"/>
    <s v="Marcelo Bosco"/>
    <x v="69"/>
    <s v="Se você pudesse matar uma pessoa apenas utilizando uma hashtag, quem seria sua primeira vítima?Ainda não temos essa tecnologia e mesmo assim notícias falsas e o ódio cultivado na internet causam diversas mortes no mundo real.  Vamos falar sobre a raiva que têm tomado conta nas redes sociais. Há punição para os responsáveis? Por que boatos estão se tornando um grande risco para a internet?"/>
    <s v="Publicitário formado na Faculdade Cásper Líbero já passou pelas agências LEWLARA/TBWA, HAVAS, WMcCANN e atualmente é responsável pela interação de todas as marcas da Cia Müller. Ator e dublador em formação, seu grande sonho é protagonizar a novela das 23h ao lado da atriz Suzana Vieira"/>
    <x v="38"/>
    <x v="49"/>
    <x v="42"/>
    <x v="40"/>
    <n v="3"/>
    <n v="1"/>
  </r>
  <r>
    <x v="70"/>
    <x v="70"/>
    <s v="Uirá Porã"/>
    <x v="70"/>
    <s v="Uma conversa sobre os efeitos disruptivos e revolucionários do digital e da internet na governança do bem comum.Da Roma antiga ao último episódio de BlackMirror, a vamos refletir e dialogar sobre o enorme impacto das tecnologias digitais na nossa forma de governar vidas, casas e nações.Trazendo diversos exemplos e casos, do E-Residency ao BITnation, a proposta é mais debater do que palestr"/>
    <s v="Hacker autodidata, atua há 15 anos aprendendo e inovando com a Transformação Digital. Do Marco Civil da Internet ao Gabinete Digital do Gov. do RS, participou da implementação de diversas transformações e políticas digitais do setor público brasileiro, nos governos federal, estaduais e municipais"/>
    <x v="38"/>
    <x v="50"/>
    <x v="12"/>
    <x v="38"/>
    <n v="0"/>
    <n v="1"/>
  </r>
  <r>
    <x v="71"/>
    <x v="71"/>
    <s v="Carolina Stilhano"/>
    <x v="71"/>
    <s v="Não há mais volta. Ou aceitamos que a tecnologia e as infinitas mídias sociais mudaram totalmente nosso padrão de comportamento, ou viramos Amish! Nesta aula, vamos entender como a tecnologia impactou e continua impactando todas nossas questões pessoais e profissionais. Como podemos tirar proveito e crescer como pessoas e empresas num mundo tão robotizado? Onde iremos parar? Há fim?"/>
    <s v="Jornalista, especializada em MKT, com mais de 15 anos de experiência. Master em PNL e escritora. Já atuou em grandes empresas como Catho, Fedex, Merck, YPO e atualmente trabalha na ICF, em Kentucky nos EUA. Ministra aulas de Marketing Digital no SENAC SP"/>
    <x v="38"/>
    <x v="13"/>
    <x v="8"/>
    <x v="53"/>
    <n v="0"/>
    <n v="1"/>
  </r>
  <r>
    <x v="72"/>
    <x v="72"/>
    <s v="Emília Malgueiro Campos"/>
    <x v="72"/>
    <s v="Como o Direito pode ser impactado pela tecnologia do blockchain, garantindo mais segurança, agilidade e confiabilidade para operações, como registro de documentos, contratos e propriedade intelectual.  - Legalidade da tecnologia- Segurança da informação- O futuro do Direito e a mudança de paradigmasA palestra é de interesse do público em geral, não apenas do pessoal técnico."/>
    <s v="23 anos de experiência em direito empresarial, obtida nos maiores escritórios do Brasil. Formada em Direito, cursou o Executive MBA pela Business School of São Paulo e o Legal Exchange Education Program, na Thomas Jefferson School of Law, em San Diego. Ranqueada pelo Chambers em 2014 e 2015"/>
    <x v="39"/>
    <x v="21"/>
    <x v="43"/>
    <x v="33"/>
    <n v="0"/>
    <n v="1"/>
  </r>
  <r>
    <x v="73"/>
    <x v="73"/>
    <s v="Liliane Tie"/>
    <x v="73"/>
    <s v="Blockchain, DAO's (organizações autônomas distribuídas) e o futuro dos Portfólios de Projetos em modelos de gestão horizontais."/>
    <s v="Quer ver mais meninas e mulheres tendo acesso à tecnologia e participando ativamente da transformação digital. Acredita no empreendedorismo e em modelos organizacionais mais horizontais e colaborativos. Para isso, está tecendo redes (NÓS) conectando uma pessoa (nó) de cada vez"/>
    <x v="39"/>
    <x v="51"/>
    <x v="44"/>
    <x v="33"/>
    <n v="0"/>
    <n v="1"/>
  </r>
  <r>
    <x v="74"/>
    <x v="74"/>
    <s v="Roberto Henrique"/>
    <x v="74"/>
    <s v="Boatos agora podem mudar resultados de eleições, causar pânico em massa, acabar com reputações de marcas ou ainda vitimizar inocentes na vida real com uma ferocidade tão intensa que não estamos conseguindo impedir essas tragédias. Se os boatos estão nos atacando pelas redes sociais, então pelas redes sociais teremos que atacar os boatos. Educação ou morte! E rápido, pois estão morrendo de verdade!"/>
    <s v="Analista de Seg. da Informação, especializado em análise de vulnerabilidades e no tratamento de incidentes. Formação em Anal. de Sistemas com pós em Investigação de Fraudes e Forense Computacional. Artigos publicados na Infra-Magazine, Segurança Digital, Portal Imasters e no Diário do Grande ABC"/>
    <x v="40"/>
    <x v="52"/>
    <x v="45"/>
    <x v="54"/>
    <n v="23"/>
    <n v="1"/>
  </r>
  <r>
    <x v="75"/>
    <x v="75"/>
    <s v="Pietro Bujaldon"/>
    <x v="75"/>
    <s v="Chatbots são apenas a ponta do iceberg do que a inteligência artificial por mudar na forma de como as marcas interagem com as pessoas nas mídias sociais. O objetivo é mostrar como esta nova plataforma ajuda as empresas a interagir proativamente de forma mais inteligente e menos intrusiva. Nossos cases ShopFácil (Marketplace do Bradesco), Visa, FutebolCard, Finanças Práticas e mais..."/>
    <s v="BizDev &amp; Co-founder no smarters, colunista de tecnologia na Rádio FAAPEngenheiro de produção, pós-graduado em administração pela FGV. Em 2013 co-fundou o smarters, startup que usa inteligência artificial para ajudar as empresas a entender e interagir de forma mais eficiente com seus clientes"/>
    <x v="41"/>
    <x v="53"/>
    <x v="20"/>
    <x v="33"/>
    <n v="0"/>
    <n v="1"/>
  </r>
  <r>
    <x v="76"/>
    <x v="76"/>
    <s v="Dani Rodrigues"/>
    <x v="76"/>
    <s v="Influenciadores digitais, mais do que mídia, são produtores de conteúdo estratégico. Vamos debater como a relação de parceria e cocriação entre influenciadores e marcas está transformando as campanhas com ativações e narrativas centradas no consumidor. Os resultados são conteúdos assertivos, público genuinamente engajado, preservação do DNA dos canais dos influenciadores e otimização de ROI."/>
    <s v="Real Time na Coca-Cola, mestre em comunicação digital, pesquisadora e professora de pós-graduação da USP. Há 13 anos trabalha com comunicação, atuando como planejadora para clientes como Loreal, Turner Broadcasting (Cartoon, TNT, Warner e outros), Netshoes e Chivas."/>
    <x v="13"/>
    <x v="1"/>
    <x v="46"/>
    <x v="55"/>
    <n v="28"/>
    <n v="1"/>
  </r>
  <r>
    <x v="77"/>
    <x v="77"/>
    <s v="Carolina Hilal"/>
    <x v="77"/>
    <s v="A comunicação precisa ser reinventada para ultrapassar as barreiras, cada vez mais sofisticadas. O consumidor está com um nível altíssimo de exigência e isso é um ótimo sinal. Cabe aos profissionais uma comunicação mais genuína. Para isso, o Marketing de Conteúdo se apresenta como a melhor solução. Como atingir e fidelizar o seu target no cenário atual?"/>
    <s v="Carolina Hilal é Coach, Certificada pela Sociedade Brasileira de Coaching, atualmente especializada nos nichos Transição de Carreira e Finanças Pessoais. Jornalista pós-graduada, com mais de 15 anos de carreira no mercado corporativo, é especializada em marketing de conteúdo e estratégia digital"/>
    <x v="13"/>
    <x v="0"/>
    <x v="47"/>
    <x v="56"/>
    <n v="64"/>
    <n v="1"/>
  </r>
  <r>
    <x v="78"/>
    <x v="78"/>
    <s v="Vanessa Carvalho"/>
    <x v="78"/>
    <s v="Fomos ensinados a praticar uma comunicação impessoal, imparcial e artificial. É hora de rever as fórmulas digitais, os roteiros pasteurizados de inbound e as técnicas de redação sem personalidade. Vamos falar sobre criação de conteúdo bom, formatos que convertem melhor e sua distribuição nas mídias sociais e plataformas digitais. (Pra quem entende dos conceitos de mkt digital e produz conteúdo)"/>
    <s v="Jornalista e Produtora Audiovisual pela Universidade Anhembi Morumbi. Pós-graduada em Gestão da Comunicação pela FGV-SP e Mídias e Informação pela ECA-USP. É Criadora de Conteúdo Web, Consultora de Marketing e Mídias Digitais e Embaixadora do Wix no Brasil"/>
    <x v="13"/>
    <x v="54"/>
    <x v="48"/>
    <x v="36"/>
    <n v="16"/>
    <n v="1"/>
  </r>
  <r>
    <x v="79"/>
    <x v="79"/>
    <s v="Bruno Scartozzoni"/>
    <x v="79"/>
    <s v="O storytelling sempre esteve aí, seja no teatro, no cinema ou na literatura. Mas só de 10 anos para cá o mundo passou a se interessar por essa técnica. Em uma realidade na qual estamos cada vez mais inundados por estímulos, contar uma boa história pode ser o diferencial para conseguir a atenção e o engajamento de seu público. Vamos descobrir como?"/>
    <s v="Bruno Scartozzoni é consultora de estratégia e storytelling, além de ser professor de storytelling da ECA-USP e da FIAP. Em 15 anos de carreira já atendeu clientes como Nestlé, Unilever, Hypermarcas, Caixa e Ministério da Saúde. Graduado e pós-graduado em administração pela FGV"/>
    <x v="13"/>
    <x v="37"/>
    <x v="49"/>
    <x v="37"/>
    <n v="4"/>
    <n v="1"/>
  </r>
  <r>
    <x v="80"/>
    <x v="80"/>
    <s v="Ariel Alexandre"/>
    <x v="80"/>
    <s v="Existem métricas e fatores que significam mais que o número de inscritos/seguidores no canal/perfil na hora da escolha dx influenciadxr certo para as campanhas publicitárias: views, engajamento, perfil de audiência, criação, produção e mais… Saiba aqui quais os requisitos para uma parceria ganha-ganha."/>
    <s v="Ariel Alexandre é autodidata e empreendedor serial. Fundador do Videolog. Em 2009 co-fundou a AmoMuito.com. Recentemente Ariel criou a Celebryts, uma plataforma que conecta marcas e anunciantes aos influenciadores digitais através de algoritmo, utilizando inteligência artificial (IA)"/>
    <x v="13"/>
    <x v="3"/>
    <x v="50"/>
    <x v="33"/>
    <n v="0"/>
    <n v="1"/>
  </r>
  <r>
    <x v="81"/>
    <x v="81"/>
    <s v="Martha Terenzzo"/>
    <x v="81"/>
    <s v="As tradicional propaganda não tem funcionando mais .A fragmentação das mídias e excesso de marcas em todos os setores gera a necessidade de o novo papel  num cenário digital e interativo.Cada vez mais as marcas se tornarão produtoras de conteúdos sejam eles de entretenimento ou educativo.  Na Era da Economia da Atenção  é importante contar uma boa história na mídia correta e no formato correto"/>
    <s v="Profissional multifacetada com experiência de 30 anos em Marketing e Inovação. Foi diretora em empresas como Sadia,Cargill e Parmalat.Ministra aulas Branded Content, Branded Entertainment e Cultura Pop. Foi Júri no Cristal Festival em Courchevel ,França para Branded Content Branded Entertainment"/>
    <x v="13"/>
    <x v="55"/>
    <x v="51"/>
    <x v="33"/>
    <n v="0"/>
    <n v="1"/>
  </r>
  <r>
    <x v="82"/>
    <x v="82"/>
    <s v="Andresa de Carvalho"/>
    <x v="82"/>
    <s v="Vamos abordar as estratégias da Hotmart em dedicar atenção a cada interação dos usuários, oferecendo  conteúdo relevante, mostrando o que acontece dentro da empresa, realizando cobertura dos seus eventos e, assim, despertando nas pessoas admiração, confiança e segurança em seus serviços, além da vontade de fazer parte do time."/>
    <s v="Andresa é coordenadora de conteúdo da Hotmart e, junto a uma equipe de nove redatores, compõe o time que cuida da comunicação da empresa em todos os seus canais, fazendo valer, através da linguagem, a sua principal missão, que é criar fãs incondicionais."/>
    <x v="12"/>
    <x v="11"/>
    <x v="52"/>
    <x v="57"/>
    <n v="18"/>
    <n v="1"/>
  </r>
  <r>
    <x v="83"/>
    <x v="83"/>
    <s v="Rodrigo Otávio"/>
    <x v="83"/>
    <s v="Vamos conversar sobre a diferença entre os conceitos de Branding, Marketing e Publicidade? Que tal refletir sobre como eles estão presentes no dia a dia do Social Media? A era digital transformou algum deles? Vamos entender por que é tão importante saber diferenciar esses conceitos para obter melhores resultados em nossos projetos de gestão de conteúdo no ambiente digital."/>
    <s v="Graduado em Comunicação pela PUC Minas e especialista em Digital desde 2011. É Consultor, empreendedor e foi responsável pela gestão de mídias sociais da Record Minas durante dois anos e meio. É cofundador da Agência 3Nós, onde, desde 2015, comanda as estratégias de conteúdo e gestão de marcas"/>
    <x v="12"/>
    <x v="56"/>
    <x v="5"/>
    <x v="58"/>
    <n v="46"/>
    <n v="1"/>
  </r>
  <r>
    <x v="84"/>
    <x v="84"/>
    <s v="Carol Cardoso"/>
    <x v="84"/>
    <s v="Ser RP é aturar seus amigos dizendo que você conta coxinha, sua mãe achando que é marketing e seu pai então... Acredite, experiência própria. Apesar de consolidado internacionalmente, o PR ainda busca solidificar seu papel no contexto brasileiro. Quando estávamos quase lá, as mídias digitais chegaram para mudar todos os eixos da comunicação. Onde fica o PR deste cenário? Conto no Social Media Week"/>
    <s v="Relações Públicas pela Faculdade Cásper Líbero, pós-graduanda do DIGICORP ECA-USP, com extensão em Branding (FGV), gerenciamento de marketing (ESPM) e pocket de planejamento de comunicação (Miami AdSchool). Atualmente construindo relacionamentos e traçando estratégias digitais na MariaSãoPaulo"/>
    <x v="12"/>
    <x v="57"/>
    <x v="25"/>
    <x v="30"/>
    <n v="23"/>
    <n v="1"/>
  </r>
  <r>
    <x v="85"/>
    <x v="85"/>
    <s v="Eliana Loureiro"/>
    <x v="85"/>
    <s v="Entre a letra maiúscula e o ponto final há espaço para sua marca criar marketing de conteúdo de qualidade a ponto de deixar seu público-alvo sem palavras. Venha aprender em uma oficina prática como fortalecer seu branding por meio do texto desde o planejamento até gatilhos mentais e storytelling. Se o conteúdo é rei, você vai aprender a não perder a majestade."/>
    <s v="Docente da pós-graduação de Mídias Digitais do Senac, empreendedora à frente da agência digital Wonder Comunicação Estratégica (www.wndr.com.br). Escreve para as revistas Gestão &amp; Performance e Coaching em Revista da Editora Ser Mais, e mantém o projeto de entrevistas em vídeo Gente de São Paulo."/>
    <x v="12"/>
    <x v="1"/>
    <x v="38"/>
    <x v="21"/>
    <n v="30"/>
    <n v="1"/>
  </r>
  <r>
    <x v="86"/>
    <x v="86"/>
    <s v="Camilla Cusatis"/>
    <x v="86"/>
    <s v="Uma marca foda é a melhor estratégia de marketing que uma empresa precisa ter, e sua construção parte do pressuposto de conhecer os seus &quot;Porquês&quot;, ou melhor, o porque a empresa faz o que faz.Por isso iremos falar sobre propósitos. O propósito que faz você SER e não Parecer. Tudo o que reflete sua essência e suas qualidades insubstituíveis e vem para atender a necessidade do seu consumidor."/>
    <s v="Camilla Cusatis, é consultora com 20 anos de experiência em marketing com profundo conhecimento na área de Inteligência de Mercado atuando em Planejamento, Criação e Estratégia de Marcas Fortes e Fodas. É Mestre em Administração de empresas, docente e palestrante"/>
    <x v="12"/>
    <x v="58"/>
    <x v="53"/>
    <x v="49"/>
    <n v="22"/>
    <n v="1"/>
  </r>
  <r>
    <x v="87"/>
    <x v="87"/>
    <s v="Samantha Dutra"/>
    <x v="87"/>
    <s v="Antigamente ser dono do próprio negócio não era nada fácil e era quase um &quot;luxo&quot;. Estamos em 2017, onde estudantes empreendem, recém formados viram profissionais independentes, lojas virtuais e projetos saem do papel. Vem cá que vou te mostrar algumas realidades do empreendedorismo e todas as suas alegrias e dores."/>
    <s v="Publicitária, MBA em Gestão Empreendedora em Marketing Digital, atua no mercado de comunicação digital há mais de 6 anos, experiência em gestão de contas, cobertura on line de eventos, marketing, planejamento estratégico e produção de conteúdo."/>
    <x v="12"/>
    <x v="59"/>
    <x v="4"/>
    <x v="17"/>
    <n v="9"/>
    <n v="1"/>
  </r>
  <r>
    <x v="88"/>
    <x v="88"/>
    <s v="Paula Talmelli"/>
    <x v="88"/>
    <s v="​Definir seu Posicionamento, Conhecer Quem Compra de Você, e Nunca Comparar seus Bastidores com o Palco dos Outros são 3 pontos estratégicos para engajar com as pessoas realmente interessadas no seu negócio, gerar conteúdo atrativo e construir um relacionamento com o mercado.Aprenda como aplicar todos os segredos do Marketing com Propósito no seu negócio para atrair clientes e inspirar pessoas"/>
    <s v="​Palestrante e Especialista em construir Campanhas de Marketing para atrair clientes e inspirar pessoas. Atuou no mercado como ​Gerente de Marketing e Comunicação Corporativa e como empreendedora desenvolveu o Método Marketing com Propósito. Paula já palestrou em eventos internacionais e nacionais"/>
    <x v="12"/>
    <x v="1"/>
    <x v="54"/>
    <x v="40"/>
    <n v="19"/>
    <n v="1"/>
  </r>
  <r>
    <x v="89"/>
    <x v="89"/>
    <s v="Thaty Moura"/>
    <x v="89"/>
    <s v="Seja músico, ator ou influenciador. Como saber que você é a sua marca? Qual o racional por trás do planejamento de comunicação de uma pessoa pública e como isso pode impactar diretamente o seu negócio."/>
    <s v="Graduada em Jornalismo pela FACHA - RJ, com seis anos de experiência em comunicação digital. Diretora do curta-documentário &quot;MBP - Música Para Baixar&quot;, palestrante e consultora de comunicação e carreira. Atua como líder de conteúdo na Talquimy e assessora de imprensa e digital do músico Leoni."/>
    <x v="12"/>
    <x v="3"/>
    <x v="55"/>
    <x v="37"/>
    <n v="12"/>
    <n v="1"/>
  </r>
  <r>
    <x v="90"/>
    <x v="90"/>
    <s v="Patricia Maria"/>
    <x v="90"/>
    <s v="As empresas se preocupam com o que dizer nas redes sociais, mas nesta palestra vou mostrar que o mais importante é saber ouvir. Alguns tópicos que serão abordados:  como ouvir os clientes (quais ferramentas utilizar), como identifica-los (construção de personas), como transformar as informações recebidas em diferencial competitivo (business intelligence), entre outras informações relevantes."/>
    <s v="Atua há oito anos como consultora nas áreas de comunicação, marketing e design. Desenvolveu uma metodologia própria de trabalho baseada no princípio de consumer first no qual auxilia as empresas a venderem de forma natural e contínua ao colocarem seus clientes em primeiro lugar"/>
    <x v="12"/>
    <x v="22"/>
    <x v="56"/>
    <x v="29"/>
    <n v="13"/>
    <n v="1"/>
  </r>
  <r>
    <x v="91"/>
    <x v="91"/>
    <s v="Marina Wajnsztejn"/>
    <x v="91"/>
    <s v="Precisamos falar sobre o flop. Coisas dão errado em redes sociais. Quem quer trabalhar com isso precisa estar atento a todos os movimentos das redes. Precisa participar, postar, flopar e consertar. Entender a maneira como as pessoas se relacionam nas redes é essencial para agir em momentos em que as coisas dão errado."/>
    <s v="MaWá lida com redes sociais há 12 anos. É professora da ESPM e trabalhou em agências como DPZ&amp;T., Ogilvy e Sinc. É mestre em semiótica pela PUC, com passagem pela Hyper Island."/>
    <x v="12"/>
    <x v="60"/>
    <x v="57"/>
    <x v="20"/>
    <n v="3"/>
    <n v="1"/>
  </r>
  <r>
    <x v="92"/>
    <x v="92"/>
    <s v="Karla Stevanatto"/>
    <x v="92"/>
    <s v="Definições básicas do que é branding e como aplicar uma estratégia de sucesso para manter a reputação da sua marca nas redes sociais."/>
    <s v="Formada em Design Gráfico e com MBA em Branding - Gestão de Marcas, aplica diariamente suas competências em setores de marketing que buscam gerir estrategicamente suas marcas para seus objetivos, aliados sempre com sustentabilidade, design thinking e relacionamento colaborativo"/>
    <x v="12"/>
    <x v="57"/>
    <x v="5"/>
    <x v="31"/>
    <n v="6"/>
    <n v="1"/>
  </r>
  <r>
    <x v="93"/>
    <x v="93"/>
    <s v="Pedro Camargo"/>
    <x v="93"/>
    <s v="A marca é percebida dentro do cérebro e não fora dele, portanto é preciso entender como acionar as ondas cerebrais e os neurotransmissores corretos, que terão a função de gerar memória. As ondas cerebrais e os efeitos de cada uma. Neurotransmissores que ajudam criar memória .Áreas cerebrais que lidam com a memória. Acoplamento e arrastamento cerebral e. A crença e padronicidade no branding."/>
    <s v="Autor de cinco livros na área de Neuromarketing e biologia do comportamento do consumidor. professor da FGV curso de Pós-MBA em Neurobusiness. Professor e Coordenador dos Cursos de Pós em Neurointeligence do ISAE de Curitiba. Palestante na Unilever, Unimed, Pearson, Copacol,. Libety Seguros, BRfood"/>
    <x v="12"/>
    <x v="61"/>
    <x v="5"/>
    <x v="59"/>
    <n v="1"/>
    <n v="1"/>
  </r>
  <r>
    <x v="94"/>
    <x v="94"/>
    <s v="Martha Terenzzo"/>
    <x v="94"/>
    <s v="Vivemos 99 vidas, muitas telas, muitas marcas.Novas formas de consumir.Você é emissor,produtor e receptor de mensagens. O tempo todo.Tudo misturado.Marcas entretêm e entrelaçam novas formas  de ter fãs.O Branded Entertainment está chegando. Se você é de Marketing,Comunicação, Jornalismo ou estudante buscando inovar, agora é hora de entender o que vem por aí ."/>
    <s v="Profissional multifacetada com mais de 25 anos na área de Marketing e Inovação.Diretora da Inova360o-Gestão de Inovação, autora do  O Guia Completo de Storytelling,leciona Contexto Criativo,Criação e Cultura Pop na ESPM. Foi Júri em Branded Content and Entertainment - 2015 Courchevel,França"/>
    <x v="12"/>
    <x v="62"/>
    <x v="38"/>
    <x v="60"/>
    <n v="0"/>
    <n v="1"/>
  </r>
  <r>
    <x v="95"/>
    <x v="95"/>
    <s v="Cecilia Andreucci"/>
    <x v="95"/>
    <s v="Os consumidores, a alta competitividade e a tecnologia estão redefinindo os negócios e o marketing. Sem perder a mão dos resultados, como lidar com: 1. a arriscada prevalência das ações de performance sobre a marca. a tecnologia (BI, CI, SI, Big Data). 2. a mobilização e convergência das plataformas midiáticas. e 3. a concretização do omnichannel e seu impacto na experiência do cliente."/>
    <s v="Doutora em comunicação [USP]  e mestre em práticas de consumo [ESPM], Cecília Andreucci atua no mercado há 25 anos, como executiva de marketing (Ambev, BAT, Whirlpool, Pão de Açúcar, Livraria Cultura e Fnac). Conselheira de Administração (SolPanamby/Octavio Café) e docente em MBAs (FGV e BSP)"/>
    <x v="12"/>
    <x v="63"/>
    <x v="5"/>
    <x v="32"/>
    <n v="1"/>
    <n v="1"/>
  </r>
  <r>
    <x v="96"/>
    <x v="96"/>
    <s v="Luiz Pryzant"/>
    <x v="96"/>
    <s v="E-books grátis, sites grátis, faça-tudo-você-mesmo grátis, parece que estamos economizando pequenas fortunas. Mas o site grátis não aparece no Google, as campanhas nas redes sociais não geram vendas e o e-book &quot;funil de vendas&quot; nunca foi lido! Contratar bons profissionais traz retorno imediato e continua a trazer resultados. Melhor que grátis hoje, é fazer bons negócios por muito tempo!"/>
    <s v="Consultor com MBA em Branding e Google Partner, maluco por Design, uso o Wordpress para tudo, dedicado a medir resultados e aprender truques novos, vivo pelos web standards com imagens leves, engajado em grandes causas, inclusive nas redes sociais."/>
    <x v="12"/>
    <x v="58"/>
    <x v="18"/>
    <x v="18"/>
    <n v="0"/>
    <n v="1"/>
  </r>
  <r>
    <x v="97"/>
    <x v="97"/>
    <s v="Mateus Rabello"/>
    <x v="97"/>
    <s v="Nessa palestra eu vou analisar os maiores erros que empresas cometeram em mídias sociais em 2017 e os impactos que trouxeram para elas. A cada caso vamos ver como o dano poderia ter sido evitado e se a empresa conseguiu se sair bem desse momento de crise. Uma palestra divertida e que vai ensinar da melhor forma: com os erros dos outros e não os nossos."/>
    <s v="Responsável pela área de marketing e vendas de dois produtos de tecnologia, o Simbo CRM e o Moskit CRM"/>
    <x v="12"/>
    <x v="64"/>
    <x v="25"/>
    <x v="18"/>
    <n v="0"/>
    <n v="1"/>
  </r>
  <r>
    <x v="98"/>
    <x v="98"/>
    <s v="Camilla Cusatis"/>
    <x v="98"/>
    <s v="Uma marca foda é a melhor estratégia de marketing que uma empresa precisa ter, e sua construção parte do pressuposto de conhecer os seus &quot;Porquês&quot;, ou melhor, o porque a empresa faz o que faz.Por isso iremos falar sobre propósitos. O propósito que faz você SER e não Parecer. Tudo o que reflete sua essência e suas qualidades insubstituíveis e vem para atender a necessidade do seu consumidor."/>
    <s v="Camilla Cusatis, é consultora com 20 anos de experiência em marketing e profundo conhecimento na área de Inteligência de Mercado que resultam em Planejamento, Criação e Estratégia de Marcas Fortes e Fodas. É também Mestre em Administração de empresas, docente e palestrante"/>
    <x v="42"/>
    <x v="65"/>
    <x v="58"/>
    <x v="18"/>
    <n v="0"/>
    <n v="1"/>
  </r>
  <r>
    <x v="99"/>
    <x v="99"/>
    <s v="Ana Cláudia Zandavalle"/>
    <x v="99"/>
    <s v="Em pesquisa inédita no mercado, Ana Cláudia Zandavalle e Juliana Freitas divulgam quais as habilidades, competências e ferramentas mais solicitadas do profissional de BI, e até qual a postura profissional exigida. Trazem também reflexões sobre o papel de BI hoje: será que o profissional com o título de BI realmente está sendo contratado para inteligência ou as aparências enganam?"/>
    <s v="Ana Cláudia é Analista de Inteligência na Vert. Atua desde 2011 na área, com foco em pesquisa, monitoramento e métricas de mídias sociais. É responsável pela pesquisa ‘O Profissional de Inteligência de Mídias Sociais’ e participou do e-book do IBPAD  ‘Monitoramento e Pesquisa em Mídias Sociais’"/>
    <x v="0"/>
    <x v="66"/>
    <x v="59"/>
    <x v="61"/>
    <n v="15"/>
    <n v="1"/>
  </r>
  <r>
    <x v="100"/>
    <x v="100"/>
    <s v="Pedro Veríssimo"/>
    <x v="100"/>
    <s v="Conheça a primeira plataforma gratuita de tendências sobre cabelo e beleza com base em publicações nas redes sociais! Já são mais de 1.300 tendências monitoradas e ranqueadas de acordo com volume e relevância nas redes. Profissionais de marketing, cabeleireiros, varejistas, blogueiras e influencers podem acessar e utilizar a Kozmo para tomar decisões melhores e mais seguras para seus negócios!"/>
    <s v="Já foi sócio de agência digital e atendeu marcas importantes dos mais diversos segmentos. Depois de uma década dedicada a compreender e desenvolver o mercado de marketing e negócios digitais, fundou a Kozmo, um lab de pesquisa e análise de comportamento que produz plataformas de inteligência social"/>
    <x v="0"/>
    <x v="13"/>
    <x v="46"/>
    <x v="62"/>
    <n v="21"/>
    <n v="1"/>
  </r>
  <r>
    <x v="101"/>
    <x v="101"/>
    <s v="Kenneth Corrêa"/>
    <x v="101"/>
    <s v="Com a ideia de apresentar o mundo das métricas para quem não entende de números, vou fazer o caminho do início ao fim, para analisar os resultados de um e-commerce com uma planilha de BI desenvolvida em tempo real!Quem quiser montar sua planilha na hora, está convidado a trazer o notebook com acesso à internet, ao Analytics e Facebook Insights!"/>
    <s v="Diretor de Tecnologia e Performance do Grupo WTW. Administrador, Professor, Palestrante, Empresário e Digital Marketer"/>
    <x v="0"/>
    <x v="66"/>
    <x v="5"/>
    <x v="38"/>
    <n v="2"/>
    <n v="1"/>
  </r>
  <r>
    <x v="102"/>
    <x v="102"/>
    <s v="Rodrigo Pinotti"/>
    <x v="102"/>
    <s v="A internet está disponível há mais de 20 anos, e as mídias sociais, há mais de 15. Já tivemos tempo para aprender que, se existe algo errado, isso vai se tornar público em algum momento – e cada vez mais rápido, porque hoje qualquer um é mídia, em qualquer lugar. Por que, então, as organizações continuam sofrendo crises públicas facilmente evitáveis? Entenda deficiências e processos de controle."/>
    <s v="É formado em jornalismo pela Fundação Cásper Libero e possui MBA em gestão estratégica e econômica pela Fundação Getúlio Vargas (FGV). Com mais de 15 anos de experiência em comunicação corporativa, é especialista no desenvolvimento e implementação de programas de gerenciamento de riscos."/>
    <x v="43"/>
    <x v="64"/>
    <x v="60"/>
    <x v="63"/>
    <n v="12"/>
    <n v="1"/>
  </r>
  <r>
    <x v="103"/>
    <x v="103"/>
    <s v="Mônica Bulgari"/>
    <x v="103"/>
    <s v="Quais são as regras de uma boa redação quando se trata de mídias digitais? Vamos apresentar as melhores práticas para um Copywriting assertivo e discutir estratégias de como escrever sobre tudo: de memes a assuntos técnicos, que não sejam da sua área de expertise. Como montar uma rotina autodidata para ser um Copywriter de sucesso: exercícios, leituras e materiais de referência."/>
    <s v="Mônica Bulgari é Redatora e Gerente de Projetos do Laboratório Funeel de Marketing Digital. É jornalista e Cientista Social e atualmente é mestranda em Linguística pela Unicamp, onde realiza pesquisa na área de Análise de Discurso. No último ano, tem se aprofundado em técnicas de Copywriting"/>
    <x v="5"/>
    <x v="1"/>
    <x v="34"/>
    <x v="64"/>
    <n v="16"/>
    <n v="1"/>
  </r>
  <r>
    <x v="104"/>
    <x v="104"/>
    <s v="Paulo Silvestre"/>
    <x v="104"/>
    <s v="Você fez tudo para sua carreira ou negócio decolar: montou um site, entrou nas redes sociais, pagou campanhas. Mas sem retorno, como se ninguém percebesse a sua existência! O problema é que uma boa presença digital já não é suficiente. Para se diferenciar, agora é preciso desenvolver uma sólida REPUTAÇÃO DIGITAL! E isso vale para qualquer profissional ou empresa! Mas como fazer isso? Aprenda aqui!"/>
    <s v="Consultor e professor da pós da PUC, Mackenzie, Metodista e Senac, está online desde 1987. Sétimo brasileiro mais influente no LinkedIn (Top Voice), colocou a Folha na Internet e ajudou a lançar o UOL e a AOL Brasil. Passou por Abril, Estadão, Saraiva, Microsoft e Samsung"/>
    <x v="5"/>
    <x v="11"/>
    <x v="61"/>
    <x v="65"/>
    <n v="47"/>
    <n v="1"/>
  </r>
  <r>
    <x v="105"/>
    <x v="105"/>
    <s v="Fernando Souza"/>
    <x v="105"/>
    <s v="Essa palestra aborda os principais cargos e desdobramentos que podem aparecer pelo caminho de um profissional de social media, além de elencar alguns erros e acertos que podem alavancar ou derrubar sua carreira profissional. Conheça alguns cases e boa praticas para não fazer feio =)"/>
    <s v="Consultor e Professor de Marketing Digital e Mídias Sociais. Publicitário, Palestrante, Empreteco. Atuante no mercado digital há mais de15 anos. Desenvolveu projetos para: Fundação Telefônica, Alpargatas, Corinthians, Big X Picanha, Editora Abril, Ticket Edenred, Microsoft, entre outras"/>
    <x v="5"/>
    <x v="67"/>
    <x v="62"/>
    <x v="66"/>
    <n v="22"/>
    <n v="1"/>
  </r>
  <r>
    <x v="106"/>
    <x v="106"/>
    <s v="Flavia Gamonar"/>
    <x v="106"/>
    <s v="Em 2014 fiquei desempregada por seis meses. Um dia, já empregada de novo, descobri que podia escrever artigos no Linkedin. O primeiro teve apenas 3 curtidas, até que um dia o alcance começou a aumentar e muitas oportunidades profissionais apareceram. Para dar conta, pedi demissão. Duzentos e setenta artigos e 300 mil seguidores depois, falarei sobre o poder do conteúdo para alavancar sua carreira."/>
    <s v="Professora em cursos de pós-graduação (ESPM, USC, SENAC, UNIMAR)Doutoranda em Mídia e Tecnologia.Co-fundadora da Content Revie"/>
    <x v="5"/>
    <x v="1"/>
    <x v="36"/>
    <x v="67"/>
    <n v="19"/>
    <n v="1"/>
  </r>
  <r>
    <x v="107"/>
    <x v="107"/>
    <s v="Daniele Gebin"/>
    <x v="107"/>
    <s v="Como a atuação do coach pode contribuir socialmente, com fomento a educação, cultura e inclusão social. A estrutura da palestra será dividida em 3 tópicos: Apresentação da Ateliê do Coaching, metodologia Aldafi, Rede sociais e aplicativos: como aproveitar esses recursos para levar o coaching para quem mais precisa e o social media como ponte estratégica!"/>
    <s v="Com +10 anos de experiência, coautora do livro Coaching a Arte da Superação, Coach, Mentora, formada em Marketing, RH, pós graduada: Psicologia Organizacional e MBA Coach executivo. Está a frente da Ateliê do Coach com projeto de impacto social baseado em 3 pilares bem estar,capacitação e resultado"/>
    <x v="5"/>
    <x v="40"/>
    <x v="63"/>
    <x v="68"/>
    <n v="48"/>
    <n v="1"/>
  </r>
  <r>
    <x v="108"/>
    <x v="108"/>
    <s v="Luciane Costa"/>
    <x v="108"/>
    <s v="E aí, como faz para viver de freela? Definição de serviço, formação de preços, prospecção e relacionamento com clientes, formalização e produtividade são alguns dos tópicos dessa palestra, criada com base na minha experiência como freelancer full time e na dos leitores do blog Vivendo de Freela!"/>
    <s v="Formada em jornalismo e apaixonada por conteúdo digital e inbound marketing. Virou freelancer porque precisava de uma grana extra e acabou descobrindo que adora trabalhar assim. Hoje está de volta à vida de agência, mas sem deixar de lado o Vivendo de Freela, blog que fundou no tempo de freela"/>
    <x v="5"/>
    <x v="59"/>
    <x v="64"/>
    <x v="19"/>
    <n v="6"/>
    <n v="1"/>
  </r>
  <r>
    <x v="109"/>
    <x v="109"/>
    <s v="Carolina Dostal"/>
    <x v="109"/>
    <s v="Treinamento Linkedin - Princípios básicos, conceito, regras de funcionamento, boas práticas, otimização da utilização da ferramenta e dicas preciosas de como construir sua imagem profissional, provar sua autoridade profissional, ser mais visualizado, contribuir com a sua rede, encontrar o emprego ideal, aumentar sua presença on line, fazer negocios e criar networking eficaz no Linkedin."/>
    <s v="Formada em Administração de Empresas, Pós Graduada em Marketing de Serviços, Extensão universitária pela FGV e MIT em Empreendedorismo. Especialização em Marketing Digital e formada pelo Instituto brasileiro de Coaching e atua como consultora ajudando profissionais a se destacarem no"/>
    <x v="5"/>
    <x v="68"/>
    <x v="65"/>
    <x v="38"/>
    <n v="2"/>
    <n v="1"/>
  </r>
  <r>
    <x v="110"/>
    <x v="110"/>
    <s v="Luciana Ferreira"/>
    <x v="110"/>
    <s v="Olhar para trás e apreciar a construção de uma carreira de sucesso, oposto ao que muitos imaginam não é sorte ou QI. De fato, alguns tem mais facilidade , porém cabe a você investir no desenvolvimento de competências e habilidades importante que lhe levarão ao topo.  Esse tema não tratará somente dos segredos de uma carreira de sucesso, mas também tem por objetivo fornecer direções."/>
    <s v="Luciana Ferreira é Administradora de empresas, com especialização em gestão de pessoas e gestão pública, Coach de profissionais com foco em transição de carreira, líderes e equipes. É Fundadora e Presidente do grupo Elemento RH formado pelas empresas Elemento RH e Canal de Talentos"/>
    <x v="5"/>
    <x v="69"/>
    <x v="5"/>
    <x v="53"/>
    <n v="0"/>
    <n v="1"/>
  </r>
  <r>
    <x v="111"/>
    <x v="111"/>
    <s v="Estevão Rizzo"/>
    <x v="111"/>
    <s v="Da automação a computação cognitiva, da fusão nuclear ao CRISPR, e como isso vai impactar a nossa relação com o trabalho e com o mundo. Nessa palestra mostro como diversas tecnologias, e o casamento entre elas, vão mudar o mundo como o conhecemos de uma forma muito mais intensa e rápida do que conseguimos imaginar, e como podemos nos preparar para todas essas mudanças."/>
    <s v="Empresário, sócio e Diretor de Marketing e Expansão no Grupo WTW (80 20 Marketeria Digital, Compet Comunicação, Gestão Ativa Soluções Web e Superbiz Hospedagem e Sites Inteligentes), pós-graduado em marketing e vendas, professor de pós-graduação e mentor na Você Aprende Agora e UnCollege Brasil."/>
    <x v="5"/>
    <x v="14"/>
    <x v="8"/>
    <x v="32"/>
    <n v="0"/>
    <n v="1"/>
  </r>
  <r>
    <x v="112"/>
    <x v="112"/>
    <s v="JC Rodrigues"/>
    <x v="112"/>
    <s v="Os carros autônomos serão a mais impactante mudança não somente no tráfego em geral, mas também na saúde pública, com uma estimativa de 10 milhões de vidas salvas por década graças à redução de acidentes causados por motoristas humanos. A transferência de tarefas e responsabilidade para a máquina, contudo, traz diversas questões éticas, como busca pelo mal menor em acidentes inevitáveis."/>
    <s v="Mestrando em Comportamento do Consumidor (ESPM). tem 20 anos de experiência no mercado digital / interativo, 7 dos quais como Diretor da Disney Interactive. Também é professor de temas ligados à Marketing e Negócios Digitais na ESPM e na PUC-SP"/>
    <x v="44"/>
    <x v="4"/>
    <x v="66"/>
    <x v="69"/>
    <n v="3"/>
    <n v="1"/>
  </r>
  <r>
    <x v="113"/>
    <x v="113"/>
    <s v="Nina Weingrill"/>
    <x v="113"/>
    <s v="O mercado do jornalismo é majoritariamente branco. A porcentagem de colunistas negros nos três principais jornais impressos do Brasil, por exemplo, não passa de 10%. Falta diversidade na cobertura e dentro das redações. Vamos debater sobre como estamos conectando veículos de comunicação, formadores e jovens jornalistas para olhar, pensar e construir um jornalismo mais diverso via formação."/>
    <s v="Co-fundadora da Énois e da Escola de Jornalismo – um projeto de formação de jovens jornalistas para democratizar e descentralizar a mídia. Hoje atua no planejamento e desenvolvimento de projetos de jornalismo e educação"/>
    <x v="45"/>
    <x v="32"/>
    <x v="67"/>
    <x v="63"/>
    <n v="23"/>
    <n v="1"/>
  </r>
  <r>
    <x v="114"/>
    <x v="114"/>
    <s v="Tatiane Leiser"/>
    <x v="114"/>
    <s v="A ideia desta palestra é falar sobre empresas e causas como homossexualidade, feminismo, transsexualidade, racismo e outras e dizer em que momentos é preciso se ter uma posição e quando é importante ficar quieto.Para tratar o tema trarei cases e trarei a opinião de pessoas que fazem parte das projetos que envolvem estas causas ou que têm alguma experiência com marcas em relação a estes assuntos."/>
    <s v="Tatiane Leiser é graduada em jornalismo e pós-graduada em Mídias Sociais. Em sua carreira passou por empresas como Catho e BBC, e pela startup TaCerto.com. Atualmente trabalha na Lendico, empresa alemã do grupo Rocket Internet, na qual trabalha como responsável pelo marketing de conteúdo"/>
    <x v="45"/>
    <x v="38"/>
    <x v="67"/>
    <x v="52"/>
    <n v="0"/>
    <n v="1"/>
  </r>
  <r>
    <x v="115"/>
    <x v="115"/>
    <s v="Barbara Villar"/>
    <x v="115"/>
    <s v="As diferenças entre CHATBOT e CHATTERBOT. O processamento de linguagem natural e as Gerações de robôs de linguagem natural, reativos, evocativos e cognitivos. Deep Learning e o uso de redes neurais para melhorar as coisas, tais como reconhecimento de fala, visão computacional e processamento de linguagem natural. A timeline do chatbot no mundo, o cenário atual no Brasil, tendências e Case Natura"/>
    <s v="Líder de UX no Núcleo de Inovação Digital da Natura, onde atua desde 2013. Graduada em Marketing pela Anhembi Morumbi, fez diversas especializações na área de UX, Inovação, Mobile e Digital e cursa a Pós graduação em Comunicação e Mídias Digitais na ESPM"/>
    <x v="46"/>
    <x v="70"/>
    <x v="5"/>
    <x v="20"/>
    <n v="5"/>
    <n v="1"/>
  </r>
  <r>
    <x v="116"/>
    <x v="116"/>
    <s v="Fátima Silana"/>
    <x v="116"/>
    <s v="O que é um Bot? É um programa que interage com o consumidor no chat privado do Facebook (Facebook Messenger) de forma automática e sem intervenção humana.Empresas no Brasil e no mundo passaram a adotar essa solução como parte de sua estratégia de relacionamento. Vou mostrar não somente o que fazer, mas como fazer, apresentando funcionalidades, metodologias e cases. Público: Profissionais de Mk"/>
    <s v="Especialista em comunicação, monitoramento e inteligência de dados em redes sociais, com 13 anos de experiência profissional. 1ª analista de mídias sociais Brasil. Desde 2010 ministra palestras na E.Life. DIGITALKS, etc,tratando sobre temas de Monitoramento e análise de dados, métricas e social CRM"/>
    <x v="47"/>
    <x v="71"/>
    <x v="2"/>
    <x v="70"/>
    <n v="12"/>
    <n v="1"/>
  </r>
  <r>
    <x v="117"/>
    <x v="117"/>
    <s v="Alessandra Rosa"/>
    <x v="117"/>
    <s v="Quando novas tecnologias aparecem só conseguem se estabelecer e fortalecer com o apoio da comunidade, assim está acontecendo com os Chatbots, ainda novidade experimentamos um estudo de caso dentro do maior ambiente de discussão de novas tecnologias, e vamos mostrar para a comunidade o que aprendemos com a experiência de criar um chatbot para a campus party"/>
    <s v="Especialista em Interação Humano Computador pela Unicamp, bacharel em Comunicação Social, e Marketing. Há 6 anos trabalho com artefatos digitais para smartphones, tablets, desktops e wearables. Technical UX Evangelist Instituto de Pesquisas Eldorado em um projeto em parceria com a Microsof"/>
    <x v="47"/>
    <x v="13"/>
    <x v="8"/>
    <x v="71"/>
    <n v="0"/>
    <n v="1"/>
  </r>
  <r>
    <x v="118"/>
    <x v="118"/>
    <s v="Alessandra Rosa"/>
    <x v="118"/>
    <s v="Novos meios de comunicação surgem à medida que a tecnologia se torna parte do dia a dia das pessoas, não largamos o celular e nele contem todos os nossos dados, a comunicação humana em um clique de distância. Nesta palestra você vai aprender construir um chatbot que não frustre o usuário, que tire proveito dessa comunicação rápida e fortaleça o relacionamento com clientes e usuários."/>
    <s v="Especialista em Interação Humano Computador pela Unicamp, bacharel em Comunicação Social, Tecnóloga em Marketing | Trabalha com Experiência do Usuário do time de Evangelistas Técnicos do MIC Campinas, Microsoft Innovation Center."/>
    <x v="47"/>
    <x v="72"/>
    <x v="8"/>
    <x v="18"/>
    <n v="0"/>
    <n v="1"/>
  </r>
  <r>
    <x v="119"/>
    <x v="119"/>
    <s v="Ricardo Blumer Grobel"/>
    <x v="119"/>
    <s v="Os chatbots vieram para reduzir os passos e ações necessárias para as pessoas satisfazerem suas necessidades durante micro-momentos. Essa palestra será um overview de chatbots, micromomentos e uma explicação do porque essa tecnologia que existe a muito tempo se encaixa tão bem neste momento da internet."/>
    <s v="Co-fundador e CTO da Harlio Bots, criou diversos bots que já interagiram milhões de vezes com seus usuários"/>
    <x v="47"/>
    <x v="73"/>
    <x v="5"/>
    <x v="33"/>
    <n v="0"/>
    <n v="1"/>
  </r>
  <r>
    <x v="120"/>
    <x v="120"/>
    <s v="JC Rodrigues"/>
    <x v="120"/>
    <s v="A tecnologia não mudou apenas a forma como consumimos e nos relacionamos, ela é capaz de mudar o ser-humano em sim. A incorporação de componentes tecnológicos ao corpo, criando a figura do pós-humano. Da abolição do sofrimento à vida eterna, a criação do Übermensch (&quot;super-homem&quot;) deixa de ser um sonho da ficção e passa a se tornar um objetivo viável."/>
    <s v="Mestrando em Comportamento do Consumidor (ESPM). tem 20 anos de experiência no mercado digital / interativo, 7 dos quais como Diretor da Disney Interactive. Também é professor de temas ligados à Marketing e Negócios Digitais na ESPM e na PUC-SP"/>
    <x v="48"/>
    <x v="74"/>
    <x v="68"/>
    <x v="53"/>
    <n v="0"/>
    <n v="1"/>
  </r>
  <r>
    <x v="121"/>
    <x v="121"/>
    <s v="Fernando Augusto"/>
    <x v="121"/>
    <s v="A PNL estuda os padrões (Programação) que são gerados pela interação entre o cérebro (Neuro) e a comunicação (Linguística). Quando entendemos como as nossas emoções, sentimentos e comportamentos são criados, podemos reprogramar a nossa mente para obtermos melhores resultados em qualquer área da vida e criarmos relacionamentos de confiança entrando em sintonia de forma inconsciente com os clientes."/>
    <s v="Coach e Master Practitioner em PNL, Pós-Graduado em Administração de Empresas (FGV) e Marketing (IPAM), Graduado em Comunicação Social, Coautor dos livros Novo Manual de Coaching (2016), Coaching &amp; Autorrealização (2016) e Vendas &amp; Atendimento (2013)"/>
    <x v="49"/>
    <x v="61"/>
    <x v="69"/>
    <x v="72"/>
    <n v="77"/>
    <n v="1"/>
  </r>
  <r>
    <x v="122"/>
    <x v="122"/>
    <s v="Jaqueline Weigel"/>
    <x v="122"/>
    <s v="Uma apresentação estruturada das mudanças da próxima década e da Quarta Revolução Industrial para demonstrar como os diferentes segmentos precisam adaptar sua cultura, o modelo mental para a era do crescimento exponencial. Todos os mercados serão impactados, a tecnologia é a grande estrela, a convergência e a singularidade levam as coisas para uma velocidade acima da capacidade humana."/>
    <s v="Pesquisadora de Futurismo, Business &amp; Executive Coach, PCC, especialista em Desenvolvimento Humano, Cultura Social e Corporativa, Educadora."/>
    <x v="49"/>
    <x v="59"/>
    <x v="70"/>
    <x v="73"/>
    <n v="17"/>
    <n v="1"/>
  </r>
  <r>
    <x v="123"/>
    <x v="123"/>
    <s v="Daniela Gebenlian"/>
    <x v="123"/>
    <s v="Você perde muito tempo do dia e não produz nada? Quantas vezes virou noite pra terminar a apresentação que estava procrastinando há dias e entregou com qualidade abaixo do que gostaria? Todo dia você promete que vai sair mais cedo da agência, que vai produzir mais,  que vai à academia, que vai voltar a ter vida? Então escolha minha palestra sobre gestão de tempo e produtividade!"/>
    <s v="Coach das @s, 15 anos de experiência profissional, 3 anos exclusivamente como coach profissional e de carreira, +2mil horas de atendimento e com foco em clientes de comunicação e marketing digital.Formação: Master Coach |PMP |Administração/ESPM |Varejo/FIA |MBA Gestão TI/FGV |Gestão de Pessoas/IB"/>
    <x v="49"/>
    <x v="75"/>
    <x v="34"/>
    <x v="74"/>
    <n v="14"/>
    <n v="1"/>
  </r>
  <r>
    <x v="124"/>
    <x v="124"/>
    <s v="Fernando Tobgyal"/>
    <x v="124"/>
    <s v="Viver é uma atividade que, por natureza, deixa a pessoa agitada, preocupada, com elevado nível de tensão e ansiedades, todos queremos resultados rápidos. Descobri que existem diferentes métodos para integrar Mente e Corpo que podem fortalecer e fazer com que a vida seja mais feliz e com realizações.São apenas 7 passos para transformar seus velhos hábitos em alternativas de sucesso e realizações."/>
    <s v="Facilitador em Meditação Tibetana, Coach, Master Practitioner PNL. Mestre  Reiki,  Terapeuta Floral. Mestre Mídia e Tecnologia, Graduado  Comunicação  Social, Empreendedor, Mentor em Startups e Aceleração Projetos, Avaliador. Mentor e Agente do InovAtiva"/>
    <x v="49"/>
    <x v="76"/>
    <x v="61"/>
    <x v="74"/>
    <n v="22"/>
    <n v="1"/>
  </r>
  <r>
    <x v="125"/>
    <x v="125"/>
    <s v="Andrell Lopes"/>
    <x v="125"/>
    <s v="Este evento é para quem lida com a dificuldade de fazer apresentações de alto impacto em tempo reduzido.  A referência são as apresentações conhecidas pelo nome de pitch onde o empreendedor tem de 3 a 5 minutos para expor sua idéia, os motivos que o levaram a criar a empresa/produto, seus diferenciais e as projeções de desenvolvimento. Será uma demonstração prática do processo de Coaching e a"/>
    <s v="Andrell Lopes é ator, cantor e diretor de teatro há 36 anos. Mais do que encenador, foi sempre um formador de atores especializado em preparação vocal e corporal. Fez formação no Centro de Pesquisa Teatral com o diretor Antunes Filho. É Coach Executivo e Empresarial pela ABRACEM. Tem formação em Dinâmica dos Grupos pela SBDG e especialização em Administração de Marketing e Propaganda pela UEL"/>
    <x v="49"/>
    <x v="77"/>
    <x v="5"/>
    <x v="32"/>
    <n v="1"/>
    <n v="1"/>
  </r>
  <r>
    <x v="126"/>
    <x v="126"/>
    <s v="André Kummer"/>
    <x v="126"/>
    <s v="O mercado LGBT, de 20 milhoes de pessoas, ainda é um nicho inexplorado e com muitos pressupostos que não correspondem a realidade, especialmente a brasileira. Com a chegada avassaladora da AIDS nos anos 90 esse grupo começou a &quot;mostrar a cara&quot; e abrir seus espaços, mas a verdade é que pouco sabemos sobre o mercado LGBT. A palestra fará um debate, trará cases e pessoas para ampliar conhecimentos."/>
    <s v="André Kummer tem MBA em Gestão Empresarial pela FGV, cursou Teologia, Filosofia e tem formação em Psicanalise. Coach a mais de 15 anos, teve seu Projeto Gay Life Coach selecionado pela NESsT e Arcus Foundation. Autor do livro Reescrevendo Relacionamentos, blogueiro e atende online para todo Brasil"/>
    <x v="49"/>
    <x v="78"/>
    <x v="71"/>
    <x v="32"/>
    <n v="0"/>
    <n v="1"/>
  </r>
  <r>
    <x v="127"/>
    <x v="127"/>
    <s v="Marcio Arruda"/>
    <x v="127"/>
    <s v="O que é preciso para engajar pessoas em torno de um propósito? Entre tantas respostas possíveis, uma liderança de sucesso só é possível quando utilizamos as estratégias corretas para que a batalha, o jogo interno possa ser vencido. Para todos aqueles que enfrentam os desafios cotidianos de liderar, o primeiro passo é a  liderança eficaz de si mesmo."/>
    <s v="Professor de Filosofia e História é educador com 13 anos de experiência, atuando com jovens, e adultos. Desenvolve processos de Coaching com enfoque em desenvolvimento pessoal e vocacional ministrando cursos de liderança e Workshop sobre diversos temas entre eles Escolha profissional. "/>
    <x v="49"/>
    <x v="16"/>
    <x v="53"/>
    <x v="18"/>
    <n v="0"/>
    <n v="1"/>
  </r>
  <r>
    <x v="128"/>
    <x v="128"/>
    <s v="Wander Ribeiro"/>
    <x v="128"/>
    <s v="Coragem e ousadia são a base para viver uma vida vitoriosa. Ousamos grandemente quando desenvolvemos a coragem de ser vulnerável. E quando somos corajosos o suficiente muitas vezes, caímos, mas erguemo-nos forte quando escolhemos atacar as nossas emoções, nossas próprias histórias de luta, e escrever nossos próprios finais.E quando fazemos isso juntos, vamos fazer do mundo um lugar mais corajoso"/>
    <s v="Palestrante com ênfase em desafiar as pessoas a utilizarem a coragem para superar desafios. Escritor do Livro &quot;Coragem para Vencer&quot;,  &quot;Celebre sua Individualidade&quot; e &quot;Somos um, mas não somos Iguais&quot;."/>
    <x v="49"/>
    <x v="25"/>
    <x v="5"/>
    <x v="18"/>
    <n v="0"/>
    <n v="1"/>
  </r>
  <r>
    <x v="129"/>
    <x v="129"/>
    <s v="Rafael Almeida Prado Valentim"/>
    <x v="129"/>
    <s v="Saúde integral do ser humano, partindo do princípio de que as raízes dos resultados, são os pensamentos. Que o combustível das ações são as emoções. E que, assim como temos hábitos de higiene física, dentária, etc. Devemos sim termos práticas diárias para limpar e fortalecer nossa estrutura psico emocional. Para inclusive não ser fonte de doenças psico somáticas tão comuns hoje em dia."/>
    <s v="Instrutor de Yoga e Meditação. Aluno de Jiu Jitsu há 6 anos. Coach e Palestrante desde 2009. Trabalho direcionado a empresas, líderes, times, pessoas. Áreas corporativas, esportivas, políticas."/>
    <x v="49"/>
    <x v="79"/>
    <x v="5"/>
    <x v="33"/>
    <n v="0"/>
    <n v="1"/>
  </r>
  <r>
    <x v="130"/>
    <x v="130"/>
    <s v="Marília Duque"/>
    <x v="130"/>
    <s v="Colapso de contextos, unfriend, diminuição crescente nas postagens originais. Essa palestra retoma algumas teorias da Comunicação para entender alguns dos entraves atuais do Facebook. Sem alardes ou previsões para o futuro, partimos do inegável: estamos hiperconectados, mas continuamos os mesmos. Indicada para planejadores e produtores de conteúdo no Facebook."/>
    <s v="Mestre pelo PPGCOM-ESPM com a dissertação ÉTHOS CONECTADO EM REDE.Participação no Social Media Society em 2015 (Toronto) e em 2016 (Londres).Doutoranda integrante do projeto global SmartPhone, SmartAgeing (UCL).Fundadora do aplicativo Crushing Table, vencedor da Campus Party 2015"/>
    <x v="50"/>
    <x v="80"/>
    <x v="72"/>
    <x v="75"/>
    <n v="8"/>
    <n v="1"/>
  </r>
  <r>
    <x v="131"/>
    <x v="131"/>
    <s v="Germana Viana"/>
    <x v="131"/>
    <s v="Nesta oficina trataremos dos princípios básicos para criação de personagens de histórias em quadrinhos, desde adequação de diálogos a quebras de estereótipos, como também traremos exemplos de  personagens consagrados que deram certo e de erros que botaram tudo a perder!"/>
    <s v="GERMANA VIANA é quadrinista e trabalha como letrista/designer para editoras como Panini, Riot, Jambô. Entre seus quadrinhos estão Lizzie Bordello e as Piratas do Espaço1 e 2 (Jambô), SPAM (coletânea ZarabatanaBooks), As Empoderadas (https://www.socialcomics.com.br/as-empoderadas/1)"/>
    <x v="51"/>
    <x v="81"/>
    <x v="73"/>
    <x v="76"/>
    <n v="39"/>
    <n v="1"/>
  </r>
  <r>
    <x v="132"/>
    <x v="132"/>
    <s v="Carlos Alberto Borgneth"/>
    <x v="132"/>
    <s v="Gerar “hot leads” é consequência direta de uma eficiente campanha nas mídias sociais. Mas é preciso saber transformar a 1ª visita a um prospect em uma 1ª venda!Neste workshop-oficina 100% interativo os profissionais de vendas discutem como criar e executar ações para potencializar as suas melhores habilidades para planejar, agendar e realizar uma 1ª visita e concretizá-la como uma 1ª venda."/>
    <s v="Consultor de empresas com mais de 25 anos de experiência criando e conduzindo treinamentos sobre Vendas e Negociação. Borgneth já treinou mais de 12.000 profissionais de vendas atuantes em suas mais de 300 empresas-clientes e instituições de ensino superior como ESPM, FMU, AnhembiiMorumbi"/>
    <x v="52"/>
    <x v="82"/>
    <x v="74"/>
    <x v="77"/>
    <n v="7"/>
    <n v="1"/>
  </r>
  <r>
    <x v="133"/>
    <x v="133"/>
    <s v="Luzia Celeste Rodrigues"/>
    <x v="133"/>
    <s v="Postcrossing.com é uma rede global em que os participantes se dedicam a enviar e receber cartões postais. Sim, isso mesmo. Escritos e selados à antiga. Orquestrados por um site que organiza e viabiliza essa troca entre pessoas que nunca se viram. Uma midia que resignifica a comunicação e é um nicho de criatividade, como por exemplo a publicação Dear Data, de Lupi e Posavec, pela Princeton Arch P"/>
    <s v="Filósofa pela USP, Mestre em Ecologia Humana pela VUB na Bélgica e pós graduada em Pesquisa de Mercado em Comunicação pela ECA-USP. Trabalha com pesquisa desde 1997. Foi técnica em pesquisa na FIA-Usp,  diretora de projetos na Demanda e há cinco anos criou e dirige a Sinapses Inteligência de Mercad"/>
    <x v="1"/>
    <x v="54"/>
    <x v="75"/>
    <x v="78"/>
    <n v="57"/>
    <n v="1"/>
  </r>
  <r>
    <x v="134"/>
    <x v="134"/>
    <s v="João Paulo Raia"/>
    <x v="134"/>
    <s v="Quem disse que jovem é tudo igual? Esqueça os antigos demográficos! 18-24, que nada! Te convidamos a repensar o que é ser jovem, mesmo, sem mimimi. Se não ouviu falar de Marketing Jovem, agora é a hora! Vamos falar da importância de marcas centradas no humano, de comportamento, de clichês, big data e muito mais pra decifrar os jovens. Ouse ser jovem também!"/>
    <s v="Head creative e sócio-fundador da No Clima, a primeira agência de marketing jovem de Minas Gerais. Formado em Comunicação Social pela UFMG. Paulistano de nascença, mineiro de coração, adoro um bom bate papo sobre criatividade, marketing jovem, inovação e comunicação"/>
    <x v="1"/>
    <x v="83"/>
    <x v="76"/>
    <x v="79"/>
    <n v="24"/>
    <n v="1"/>
  </r>
  <r>
    <x v="135"/>
    <x v="135"/>
    <s v="Nathalie Hornhardt"/>
    <x v="135"/>
    <s v="As religiões devem se adaptar ao mundo contemporâneo para conquistar adeptos. Por conta disso, cada vez mais, as espiritualidades atuam por meio das mídias digitais e passam a utilizar ferramentas tecnológicas. Diante da esfera digital, as religiões alimentam um modelo empresarial e individualista para conquistar mais “clientes”. Seria essa uma nova maneira de sanar angústias e sofrimentos?"/>
    <s v="Nathalie Hornhardt é professora na Faculdade de Comunicação da FAAP, radialista e colunista do site Update or Die, onde escreve principalmente sobre comportamento, religiosidade e contemporaneidade. Mestre em Mídia e Religião pela PUC-SP e graduada em Comunicação Social pela FAAP"/>
    <x v="1"/>
    <x v="21"/>
    <x v="77"/>
    <x v="80"/>
    <n v="23"/>
    <n v="1"/>
  </r>
  <r>
    <x v="136"/>
    <x v="136"/>
    <s v="Luíza Troina"/>
    <x v="136"/>
    <s v="&quot;Ativismo vende mais que sexo&quot; disse o The Guardian em 2017. Sim, é chuva de marcas querendo levantar bandeiras e se fazer relevante nos tempos em que a hashtag é o poder. Como plantar uma estratégia que não leve a uma colheita de frustrações? Juntamos minas com experiências diversas - agência, terceiro setor, militância - para um debate massa sobre marcas e engajamento social. Abrace nossa causa!"/>
    <s v="Graduada em Jornalismo e especialista em Relações Internacionais. Atualmente é Social Media Strategist na MariaSãoPaulo,onde já está há 3 anos. Aprendeu a ser diplomática com os internacionalistas e vem aperfeiçoando essa habilidade em batalhas virtuais desde então. Vai mediar esse debate"/>
    <x v="1"/>
    <x v="6"/>
    <x v="67"/>
    <x v="66"/>
    <n v="21"/>
    <n v="1"/>
  </r>
  <r>
    <x v="137"/>
    <x v="137"/>
    <s v="Gabriel Derisio"/>
    <x v="137"/>
    <s v="O comportamento no mundo on-line influenciou o off-line e vice e versa, mas hoje tudo se uniu. Não temos mais barreiras de conexão. On-line ou off-line, mudamos nossa forma de agir e pensar e não somos mais os mesmos que nossos pais. Sem pessimismo nem otimismo em demasiado, a palestra apresentará 10 macro tendências que estão mudando o mundo em que vivemos."/>
    <s v="Trabalho com internet desde 2008 e sou pós graduado em mídias digitais "/>
    <x v="1"/>
    <x v="84"/>
    <x v="5"/>
    <x v="54"/>
    <n v="30"/>
    <n v="1"/>
  </r>
  <r>
    <x v="138"/>
    <x v="138"/>
    <s v="Kleber Oliveira"/>
    <x v="138"/>
    <s v="Social media e comportamento dos consumidores: como a segmentação de público e canais – antes, durante e depois das ações digitais de comunicação – impacta nas métricas e nos resultados? Algoritmos e customização em massa: a serviço das marcas ou dos consumidores? Para gestores de marca e comunicação digital."/>
    <s v="Brand manager, gestor de design para startups tecno/financeiras, mestre em Design, doutorando em Marketing pela FEA-USP, com linha de pesquisa em comunicação de marca e comportamento do consumidor em canais digitais. Criador da agência on/offline BrandStorming. Professor no Senac. Palestrante no SM"/>
    <x v="1"/>
    <x v="54"/>
    <x v="2"/>
    <x v="21"/>
    <n v="38"/>
    <n v="1"/>
  </r>
  <r>
    <x v="139"/>
    <x v="139"/>
    <s v="Leonardo Silva do Espirito Santo"/>
    <x v="139"/>
    <s v="empreendedorismo, intraempreendedorismo, postura e posicionamento pessoal, marketing pessoal, pensar fora caixa, para todos os públicos em geral"/>
    <s v="DIRETOR EXECUTIVO TOPSTARTUPS - DIRETOR CENESE - PALESTRANTE - CONSULTOR E COACHIN"/>
    <x v="1"/>
    <x v="59"/>
    <x v="0"/>
    <x v="81"/>
    <n v="11"/>
    <n v="1"/>
  </r>
  <r>
    <x v="140"/>
    <x v="140"/>
    <s v="Tiago Souza"/>
    <x v="140"/>
    <s v="Consumo, suicídio, participação em eventos, voto, notícias, violência, reserva de hotéis etc. De que forma as mídias sociais influenciam as atitudes morais e de consumo do nosso dia a dia?  Essa palestra fará uma relação entre comunicação e comportamento, mostrando o poder das análises qualitativas e quantitativas dos usuários que compõem a nossa bolha digital."/>
    <s v="Professor universitário de comunicação e mídias sociais digitais na Belas Artes. Consultor de negócios digitais. Publicitário e mestre na área pela PUC-SP. Colunista do E-commerce Brasil e do Update or Die"/>
    <x v="1"/>
    <x v="54"/>
    <x v="46"/>
    <x v="45"/>
    <n v="12"/>
    <n v="1"/>
  </r>
  <r>
    <x v="141"/>
    <x v="141"/>
    <s v="Fernando Ruivo"/>
    <x v="141"/>
    <s v="São os modelos mentais que comandam nossa percepção, pensamentos, sentimentos e como agimos ou reagimos a um determinado problema, situação ou circunstância. Nosso modelos mentais acabam por definir o nosso comportamento. Nessa oficina aprendemos a interação entre as tarefas do cotidiano e o uso de equipamentos eletrônicos e a internet, principalmente as interações nas redes sociais. Ciborgues."/>
    <s v="Co-fundador do Futuramos plataforma educacional sobre as competências de futuro,  coletivos e ambientes de inovação. Formação da primeira agência de marketing digital em rede. Presidente de ong que fomenta a economia colaborativa e inovação social. Mentor em desenvolvimento de novos negócios"/>
    <x v="1"/>
    <x v="21"/>
    <x v="20"/>
    <x v="82"/>
    <n v="11"/>
    <n v="1"/>
  </r>
  <r>
    <x v="142"/>
    <x v="142"/>
    <s v="Tatiane Pires"/>
    <x v="142"/>
    <s v="Smartphones, tablets, notebooks e redes Wi-Fi para todo lado. Você já pensou que suas informações de login, emails e outros dados podem estar sendo coletados por terceiros? Software e hardware falham. E sempre há alguém que se aproveita dessas falhas e do comportamento despreocupado das pessoas para bisbilhotar."/>
    <s v="Desenvolvedora full stack, graduada em Sistemas de Informação PUCRS, graduanda em Ciências Jurídicas e Sociais UFRG"/>
    <x v="1"/>
    <x v="85"/>
    <x v="45"/>
    <x v="36"/>
    <n v="9"/>
    <n v="1"/>
  </r>
  <r>
    <x v="143"/>
    <x v="143"/>
    <s v="Marcelo Alciati"/>
    <x v="143"/>
    <s v="Num mercado altamente competitivo, as diversas ferramentas surgem para aproximar você dos resultados. Importante compreender que VOCÊ é o único responsável pelo seu RESULTADO. O medo, a dúvida e a procrastinação são nocivos ao seu sucesso. Seja no online ou no offline VOCÊ deve ir além de uma ideia ou de um faturamento desejado. Por isso pergunto: Qual o seu propósito?"/>
    <s v="Empresário e Empreendedor, formado em direito, pós-graduado em gestão pública. Foi gestor de projetos no SEBRAE-SP. Consultor e palestrante nos temas de vendas e planejamento estratégico. Apaixonado por gente e diretor da Akantu Projetos de Desenvolvido"/>
    <x v="1"/>
    <x v="86"/>
    <x v="78"/>
    <x v="48"/>
    <n v="17"/>
    <n v="1"/>
  </r>
  <r>
    <x v="144"/>
    <x v="144"/>
    <s v="Bruno Fonseca"/>
    <x v="144"/>
    <s v="Essência em ser o que você é, sem a absorção cotidiana de desnecessárias argumentações e posições. Cultura, gostos, comportamento, seu redor é tóxico ou às vezes próspero. A vida é orgânica, caótica e rotineira. Saiba lhe dar com os valores de forma coerente."/>
    <s v="Barista, DJ e Produtor no segmento da música eletrônica, Diretor de arte no segmento publicitário, produtor de uma banda independente e gerenciador de um núcleo cultural"/>
    <x v="1"/>
    <x v="87"/>
    <x v="79"/>
    <x v="83"/>
    <n v="6"/>
    <n v="1"/>
  </r>
  <r>
    <x v="145"/>
    <x v="145"/>
    <s v="Murillo Leal"/>
    <x v="145"/>
    <s v="Como um jovem jornalista, em menos de um ano, construiu mais de 100 mil seguidores apenas escrevendo para o Linkedin? Essa é a história de como influencio pessoas e transformo suas vidas apenas com conteúdo transformador para além da técnica, conceitos, metodologias. É possível ser impactante, trazer experiência e engajamento apenas encontrando conexão e propósito consigo mesmo e com o seu leitor."/>
    <s v="É jornalista, blogueiro e autor do livro digital &quot;Como Trabalhar sem perder o propósito&quot;. Criador do Casal do Blog e fundador da Staff Digital. Em 2017, adquiriu 110 mil pessoas o seguindo no"/>
    <x v="1"/>
    <x v="1"/>
    <x v="54"/>
    <x v="77"/>
    <n v="7"/>
    <n v="1"/>
  </r>
  <r>
    <x v="146"/>
    <x v="146"/>
    <s v="Luis Marcelo Abud"/>
    <x v="146"/>
    <s v="Já tentou usar a psicologia inversa com um amigo? Tentou aplicar conceitos de testes de personalidades nos colegas de trabalho? Nessa conversa, vamos falar um pouco sobre como utilizar ferramentas psicológicas para melhorar o engajamento e resultados da sua estratégia de social media."/>
    <s v="Possuo forte atuação em estratégia e planejamento em marketing digital com mais de 15 anos de experiência em E-commerce e Marketing Digital. Com MBA em Gestão e Marketing Digital pela ESPM-SP e especialização em Planejamento em Marketing pela ESPM-SP, tenho um perfil empreendedor e inovador"/>
    <x v="1"/>
    <x v="54"/>
    <x v="80"/>
    <x v="38"/>
    <n v="0"/>
    <n v="1"/>
  </r>
  <r>
    <x v="147"/>
    <x v="147"/>
    <s v="Prof. Carlos Euardo Silva"/>
    <x v="147"/>
    <s v="As novas tecnologias estão provocando mudanças profundas no consumo, nas empresas e nos profissionais que lidam com elas."/>
    <s v="Professor, Consultor e Palestrante, com mais de 15 anos de experiência nas áreas de Marketing e Comunicação. Mestre em Educação, Arte e História da Cultura e pai do João Pedro"/>
    <x v="53"/>
    <x v="88"/>
    <x v="81"/>
    <x v="84"/>
    <n v="71"/>
    <n v="1"/>
  </r>
  <r>
    <x v="148"/>
    <x v="148"/>
    <s v="Gustavo Rodrigues"/>
    <x v="148"/>
    <s v="Os nomes rebuscados que aparecem em leituras sobre planejamento são o fino da bossa, a opção mais cara do restaurant français, mas também tem o PF que é ótimo, o básico do planejamento, a base para um bom trabalho nas mídias sociais. Vou falar sobre o mercado e as etapas do planejamento, como: pesquisa, desenvolvimento e implementação de estratégia - e o indispensável monitoramento."/>
    <s v="Graduado em Comunicação Social - Publicidade e Propaganda pela FAPCOM, tenho 25 e estou no mercado desde 2011. Atualmente sou Digital Planner na DBR.ag e Professor na Impacta, no curso Mídias Sociais - Fundamentos."/>
    <x v="53"/>
    <x v="11"/>
    <x v="19"/>
    <x v="85"/>
    <n v="23"/>
    <n v="1"/>
  </r>
  <r>
    <x v="149"/>
    <x v="149"/>
    <s v="Maria Claudia Bacci"/>
    <x v="149"/>
    <s v="A palestra debate social media e a realidade digital-first. O que é o digital-first e seus 3 impactos. O que muda em relacionamento e criação de conteúdo para social media. Como lidar com as novas expectativas e demandas? Quais os eixos de transformação e elementos que podem influenciar a velocidade da disrupção? Quais são as principais miopias? Público: gestores de marketing e comunicação."/>
    <s v="Sócia Fundadora da Bowler. Ex-executiva da Visanet e BankBoston. Foi sócia-diretora da FSB Digital. Reúne passagens pela Curtin University, Hyper Island e Syracuse University. Ganhou Leão em Cannes por “Best Use of Social Media&quot; em 2012. Palestrou em HSM Management, Microsoft, Francal, Mega Brasil."/>
    <x v="53"/>
    <x v="1"/>
    <x v="11"/>
    <x v="86"/>
    <n v="42"/>
    <n v="1"/>
  </r>
  <r>
    <x v="150"/>
    <x v="150"/>
    <s v="Laiana Ferrari"/>
    <x v="150"/>
    <s v="A humanidade é feita de história e com sua empresa não é diferente. No meio digital as pessoas querem mais autenticidade das empresas, elas querem um contato próximo, manter a comunicação horizontal e quando você conta uma história, automaticamente permite isso. Contar para engajar e envolver!"/>
    <s v="Técnica Administrativa, Graduanda em Publicidade e Propaganda, possui certificação em Inbound Marketing, Marketing de Conteúdo e Google Adwords. Com apenas 22 anos, já foi sócia de uma agência de Inbound em Salvador, e hoje atua como consultora, atendendo clientes em várias partes do Brasil"/>
    <x v="53"/>
    <x v="21"/>
    <x v="49"/>
    <x v="87"/>
    <n v="32"/>
    <n v="1"/>
  </r>
  <r>
    <x v="151"/>
    <x v="151"/>
    <s v="Jéssica Macedo"/>
    <x v="151"/>
    <s v="As instituições públicas gradativamente têm aceitado e se empenhado em fazer comunicação também em redes sociais. De modo geral, estas plataformas são por si só algo algo novo e desafiador. Para o Setor Público é ainda mais. O Senado Federal nos últimos três anos têm despontado como referência no uso das mídias sociais. Esta apresentação visa mostrar como este trabalho vem sendo construído."/>
    <s v="Jéssica Macedo é jornalista por formação, especialista em Marketing Digital. Passou por órgãos como a Câmara dos Deputados, Ministério da Saúde e Casa Civil da Previdência sempre com foco na comunicação digital das instituições. É atualmente analista de mídias sociais do Senado Federal"/>
    <x v="53"/>
    <x v="21"/>
    <x v="32"/>
    <x v="25"/>
    <n v="14"/>
    <n v="1"/>
  </r>
  <r>
    <x v="152"/>
    <x v="152"/>
    <s v="Martha Schubert"/>
    <x v="152"/>
    <s v="O mercado de marketing de influência vem crescendo a cada dia, as marcas já separam boas fatias de suas verbas para investir nesse formato e as agências trabalham com uma linha a mais nos planos de mídia. Mas, será que a ainda é possível conseguir resultados espontâneos com influenciadores? A resposta é sim e quero mostrar algumas maneiras para encontrar o equilíbrio entre o pago e o espontâneo."/>
    <s v="Formada em RP pela FAAP e pós-graduada em Ciências do Consumo pela ESPM, atuo há mais de 6 anos no mercado digital em agências de comunicação e publicidade. Hoje sou Especialista em Estratégia &amp; Influência na Ketchum, atendendo grandes clientes como P&amp;G., Ferrero, Burger King, Arno, entre outros"/>
    <x v="53"/>
    <x v="3"/>
    <x v="25"/>
    <x v="88"/>
    <n v="22"/>
    <n v="1"/>
  </r>
  <r>
    <x v="153"/>
    <x v="153"/>
    <s v="Zuleica Souza"/>
    <x v="153"/>
    <s v="Na era da atenção o grande desafio das empresas é chamar a atenção do consumidor para sua marca. Vamos falar sobre autoconhecimento, posicionamento de marca, neuromarketing e a comunicação para ajudar você empreendedor ou empresário no seu negócio."/>
    <s v="Especializada em mudança de comportamento, aumento de produtividade, comunicação e empreendedorismo.  Coordenadora do núcleo Communications do Grupo de Excelência em Gestão de Pessoas do Conselho Regional do Administrado de SP - CRASP"/>
    <x v="53"/>
    <x v="89"/>
    <x v="9"/>
    <x v="89"/>
    <n v="20"/>
    <n v="1"/>
  </r>
  <r>
    <x v="154"/>
    <x v="154"/>
    <s v="Paula Nadal"/>
    <x v="154"/>
    <s v="A mobilidade reina. nosso comportamento é cada vez mais digital. a exigência por resultados é crescente e as  tecnologias estão aí para reinventar o mundo do marketing. Hoje, o sucesso da estratégia de comunicação de uma marca depende de uma boa combinação entre reputação e brand marketing. Mais do que ter fluência digital, precisamos desenvolver negócios digitais de sucesso. Vamos conversar?"/>
    <s v="Paula Nadal é gerente de Digital Strategy na Edelman Digital Brasil. Jornalista, pós-graduada em Semiótica Psicanalítica, é responsável, na agência, pelas estratégias de conteúdo digital de clientes como GE, Abbott, AMD Brasil, Novelis, Instituto Embratel Claro, Instituto C&amp;A. entre outros.Em 2015,"/>
    <x v="53"/>
    <x v="21"/>
    <x v="80"/>
    <x v="28"/>
    <n v="12"/>
    <n v="1"/>
  </r>
  <r>
    <x v="155"/>
    <x v="155"/>
    <s v="Iuri Glaucio"/>
    <x v="155"/>
    <s v="Já são 700 milhões de usuários ativos! O Instagram se tornou uma rede social imprescindível se você deseja estar conectado com o mundo. Essa palestra se desenha estrategicamente para você descobrir como gestionar, conectar e potencializar seu perfil do Instagram de uma forma profissional, utilizando estratégias efetivas de comunicação digital. Para estudantes, empreendedores e entusiastas."/>
    <s v="Empreendedor, Especialista em Marketing Digital e Redes Sociais, com formação em Administração e com “Master en Marketing Digital y Redes Sociales” (em fase final), realizado em Barcelona/Espanha, onde viveu e acumulou experiências nos mais diversos países europeus."/>
    <x v="53"/>
    <x v="21"/>
    <x v="82"/>
    <x v="90"/>
    <n v="12"/>
    <n v="1"/>
  </r>
  <r>
    <x v="156"/>
    <x v="156"/>
    <s v="Fred Perillo"/>
    <x v="156"/>
    <s v="A palestra vai discutir como governos e instituições podem utilizar as novas tecnologias para prestar serviços públicos e interagir com os cidadãos e os principais stakeholders.A apresentação será dividida em duas partes - tecnologias e estratégias - e serão apresentados cases e estudos de casos para profissionais de comunicação que atuam em órgãos públicos dos três poderes."/>
    <s v="Fred Perillo é estrategista digital, consultor e palestrante.Atua em Brasília através da agência Nuvem Digital, com estratégias de presença digital para políticos e órgãos públicas.Ministra palestras e treinamentos para instituições como Sebrae, Fecomércio, Câmara dos Deputados e ABAV"/>
    <x v="53"/>
    <x v="90"/>
    <x v="83"/>
    <x v="48"/>
    <n v="17"/>
    <n v="1"/>
  </r>
  <r>
    <x v="157"/>
    <x v="157"/>
    <s v="Danilo Maeda"/>
    <x v="157"/>
    <s v="Com informação e acesso abundantes e preocupação sobre falsidades que se espalham rapidamente, presenciamos o início de um período inédito na comunicação de marcas, caracterizado por engajamento, hiperconectividade, ativismo digital, e, acima de tudo, transparência como premissa fundamental. Ironicamente, a sucessão da pós-verdade pode ser o triunfo da transparência, ou a Era da Verdade."/>
    <s v="Mais de 10 anos de experiência em comunicação, com foco em sustentabilidade, análise e planejamento estratégico. Jornalista e especialista em história, é sócio da Imagem Corporativa, onde atendeu clientes como Google, Roche, Itaú, Gerdau, PepsiCo, Deutsche Bank, B3, BCG, Hays e outros"/>
    <x v="53"/>
    <x v="91"/>
    <x v="57"/>
    <x v="29"/>
    <n v="1"/>
    <n v="1"/>
  </r>
  <r>
    <x v="158"/>
    <x v="158"/>
    <s v="Flávio Pavanelli"/>
    <x v="158"/>
    <s v="Em um mundo com excesso de informações, onde o poder da comunicação está ao alcance de qualquer empresa, muitos negócios estão deixando de aproveitar o que a internet tem de melhor, quando o assunto é gestão! Desde ferramentas gratuitas ou até mesmo com uso de recursos como SaaS  (Software as a Service), hoje vivemos um momento único, e de transição, onde quem se adaptar melhor, sobreviverá!"/>
    <s v="Empresário, Palestrante, Professor e Consultor em Marketing Digital. Considerado um dos 30 maiores experts de Marketing para Indústria pela Soluções Industriais em 2015, possui MBA em Administração de Marketing e MBA em Marketing Digital pela Impacta"/>
    <x v="53"/>
    <x v="26"/>
    <x v="4"/>
    <x v="77"/>
    <n v="7"/>
    <n v="1"/>
  </r>
  <r>
    <x v="159"/>
    <x v="159"/>
    <s v="Gláucia Civa Kirch"/>
    <x v="159"/>
    <s v="Como transformar software, hardware e serviços de Tecnologia em informação atraente para o público da imprensa e das mídias sociais? Como comunicar assuntos de TI de forma a atrair audiência, gerar e converter leads, fidelizar clientes e encantar no pós-venda? Como melhorar a comunicação TI-Empresa e TI-Imprensa? Para profissionais de Marketing, RH e empresários de Tecnologia."/>
    <s v="CEO da Aceká Marketing Digital, agência especializada em Comunicação e Marketing para Tecnologia e Telecomunicações. Jornalista com 15 anos de experiência em assessoria de imprensa, com passagens por empresas como TIM e VoxPress, e redações de veículos como Terra Networks e Baguete Diário"/>
    <x v="53"/>
    <x v="63"/>
    <x v="16"/>
    <x v="59"/>
    <n v="4"/>
    <n v="1"/>
  </r>
  <r>
    <x v="160"/>
    <x v="160"/>
    <s v="Dani Almeida"/>
    <x v="160"/>
    <s v="Fonte de maior engajamento e envolvimento para as marcas, os micro infuenciadores (5k a 100k) passaram a ser alvo das empresas. O motivo? Eles são muito mais próximos do seu público. Algumas marcas de beleza, por exemplo, já começam a estruturar planos de parceria/carreira para eles. O objetivo? Melhores resultados com menores investimentos. O poder agora está na mão dos micro!"/>
    <s v="Sou jornalista com 12 anos de mercado em grandes agências de comunicação e veículos de imprensa. Me formei em consultoria de imagem e criei @opoderdaimagem, perfil com 35 mil no Instagram, 3,5 mil no YouTube e 1,5 no Facebook. Minha missão é empoderar pessoas e empresas, por meio da sua imagem"/>
    <x v="53"/>
    <x v="3"/>
    <x v="26"/>
    <x v="59"/>
    <n v="0"/>
    <n v="1"/>
  </r>
  <r>
    <x v="161"/>
    <x v="161"/>
    <s v="Marjori Schroeder"/>
    <x v="161"/>
    <s v="Os departamentos de comunicação e Relações Públicas  por anos desenharam estratégias de divulgação considerando um universo limitado de mídias, como veículos impressos e on-line, televisão, rádio...No entanto, o fenômeno dos influenciadores digitais fez com que cada individuo possa torna-se um veículo de comunicação (mídia), exigindo uma reestruturação das estratégias corporativas."/>
    <s v="A criatividade dessa jornalista que está há quase 15 anos no mercado de turismo não tem limites. Viveu alguns anos a intensidade de uma redação, mas foi no mundo corporativo que encontrou o seu caminho. Seus projetos de relações públicas são sempre inovadores e geram incontáveis resultados positivo"/>
    <x v="54"/>
    <x v="3"/>
    <x v="25"/>
    <x v="91"/>
    <n v="11"/>
    <n v="1"/>
  </r>
  <r>
    <x v="162"/>
    <x v="162"/>
    <s v="Francielle Hensoldt"/>
    <x v="162"/>
    <s v="Atualmente, a maioria dos usuários se comunica por aplicativos de mensagens instantâneas, cuja liderança no Brasil é do whatsapp. Todo esse cenário é propício para o uso da comunicação via celular com o público interno. De que forma o whatsapp influencia a relação empregador-empregado? De Castells a Tapscott, vamos entender como a famosa conversa de corredores se tornou um bate-papo em rede."/>
    <s v="Francielle Hensoldt é jornalista formada pela FACHA e Relações Públicas pela UERJ. Possui 10 anos de experiência em Comunicação Corporativa. Cursa especialização em Inovação em Mídias Interativas pela UFG."/>
    <x v="54"/>
    <x v="15"/>
    <x v="84"/>
    <x v="29"/>
    <n v="1"/>
    <n v="1"/>
  </r>
  <r>
    <x v="163"/>
    <x v="163"/>
    <s v="Angela Crepo"/>
    <x v="163"/>
    <s v="Cada vez mais consumidores e empresas se relacionam pelas mídias sociais para resolverem questões de consumo. Nem sempre a comunicação entre os dois lados do balcão se dá de forma tranquila, o que pode levar a questão para outros patamares ficando em segundo plano a solução do conflito. É preciso a construção de uma comunicação não violenta com o propósito de promover o escutar e o respeito."/>
    <s v="Jornalista, editora de conteúdo do site Consumo em Pauta. produtora e apresentadora do programa Consumo em Pauta, Rádio mega Brasil Online. colunista em educação para o consumo na Rádio Conectcar SP-RJ. membro do comitê de defesa do consumidor da Samsung. consultora em comunicação na Boa Vista SCPC"/>
    <x v="55"/>
    <x v="92"/>
    <x v="85"/>
    <x v="92"/>
    <n v="10"/>
    <n v="1"/>
  </r>
  <r>
    <x v="164"/>
    <x v="164"/>
    <s v="Cássia Alves"/>
    <x v="164"/>
    <s v="Antes de memes e interações da 'zuera', o Community Manager trabalha com os times de Planejamento, Conteúdo e Métricas para garantir a efetividade das estratégias digitais e posicionamento das marcas nas redes sociais. Como isso é feito? Qual o perfil de quem atua nessa área? Nessa palestra, pretendo esclarecer algumas dessas dúvidas e mostrar que é possível ser divertido e manter o propósito. :"/>
    <s v="Cássia Alves é líder da área de Community Management na Edelman Significa. Desde 2010 trabalha com mídias sociais e projetos digitais, trabalhando para diversos clientes como GE, Abbott, Suzano, HP, Decatlhon, HBO, Samsung, Natura entre outros"/>
    <x v="56"/>
    <x v="26"/>
    <x v="38"/>
    <x v="93"/>
    <n v="27"/>
    <n v="1"/>
  </r>
  <r>
    <x v="165"/>
    <x v="165"/>
    <s v="Rodrigo Helcer"/>
    <x v="165"/>
    <s v="Você sabia que há ao menos 30 anos cientistas já discutem as mensurações, motivações e visualizações dos movimentos de “influência online” e formação de comunidades? Neste papo, iremos conversar sobre as diversas facetas e atualizações dos estudos em torno da formação de comunidades e  “influência online”. Na ótica da sociometria, psicologia, marketing e ciência da computação."/>
    <s v="Formado em Adm. pela FEA-USP e entusiasta da intersecção entre tecnologia, comunicação e comportamento humano. Fundador da Stilingue Inteligência Artificial, onde desenvolvem aplicações de ponta que nos campos da inteligência artificial, linguística, análise de influência online"/>
    <x v="56"/>
    <x v="3"/>
    <x v="20"/>
    <x v="92"/>
    <n v="0"/>
    <n v="1"/>
  </r>
  <r>
    <x v="166"/>
    <x v="166"/>
    <s v="Marielle Zum Bach"/>
    <x v="166"/>
    <s v="Gerir as suas comunidades online e produzir conteúdo para as redes sociais é um processo semelhante ao de mestrar uma campanha de RPG. É importante entender que seus personagens são parte integrada de seu conteúdo - e aprender a jogar e construir uma boa história ao lado de seus públicos é muito mais vantajoso do que desafiá-los até seus limites."/>
    <s v="Mais de seis anos de experiência em Marketing Digital e Mídias Sociais. Palestrante da Campus Party Brasil por quatro anos consecutivo. Certificada em Marketing Digital, Produção de Conteúdo, Processos Criativos e Análise de Dados. Integrante do RPG das Minas, projeto de stream oficial da Jambô"/>
    <x v="56"/>
    <x v="26"/>
    <x v="86"/>
    <x v="82"/>
    <n v="3"/>
    <n v="1"/>
  </r>
  <r>
    <x v="167"/>
    <x v="167"/>
    <s v="André Veloso"/>
    <x v="167"/>
    <s v="O uso de tecnologia vem crescendo dentro da área de saúde, e uma das tendências mais promissoras é o uso de redes sociais para aproximar pacientes, cuidadores e profissionais para aumentar a adesão do paciente ao tratamento,  e melhorando sua qualidade de vida.  Através de  casos reais, empresas do segmento de saúde poderão entender como podem aumentar seus negócios através desta abordagem."/>
    <s v="Responsável pela implementação dos programas digitais de empresas farmacêuticas como Pfizer. MSD e Roche, atingindo mais de 100.00 médicos e de 1.000.000 de pacientes, atuou ainda como consultor nesta área  em diversas indústrias em toda América Latina e em Portuga"/>
    <x v="56"/>
    <x v="89"/>
    <x v="87"/>
    <x v="50"/>
    <n v="4"/>
    <n v="1"/>
  </r>
  <r>
    <x v="168"/>
    <x v="168"/>
    <s v="Luciana Ferreira"/>
    <x v="168"/>
    <s v="O tema surge com a proposta de tratar o contexto de intensificação da competição em setores, tentando perceber de que forma a importância da Gestão do Conhecimento é sua causa e/ou consequência? Onde a transferência de conhecimento tácito deve estar na agenda dos gestores. a escrita é essencial para a estruturar o pensamento?  Qual o significado de gerir conhecimento na nova economia?"/>
    <s v="Luciana Ferreira é Administradora de empresas, com especialização em gestão de pessoas e gestão pública, Coach de profissionais com foco em carreira, líderes e equipes. É Fundadora e Presidente do grupo Elemento RH formado pelas empresas Elemento RH e Canal de Talentos"/>
    <x v="57"/>
    <x v="93"/>
    <x v="60"/>
    <x v="33"/>
    <n v="0"/>
    <n v="1"/>
  </r>
  <r>
    <x v="169"/>
    <x v="169"/>
    <s v="Rodrigo Santos"/>
    <x v="169"/>
    <s v="Como ser um profissional relevante nos dias de hoje? Apenas um layout bacana não é mais suficiente para acalçar os objetivos, o mundo mudou e a pratica da comunicação também.Um olhar muito além de &quot;curtidas&quot; do Facebook, pensar no processo de compra completo, educar o consumidor sobre por que a necessidade dele em adquirir o seu produto, são alguns temas a serem debatidos."/>
    <s v="Bacharel em comunicação pela Universidade Anhembi Morumbi, designer no Laboratório Funeel. Já atendeu contas como Bombril, Porto Seguro Faz, kelloggs, SAHE"/>
    <x v="58"/>
    <x v="94"/>
    <x v="16"/>
    <x v="32"/>
    <n v="0"/>
    <n v="1"/>
  </r>
  <r>
    <x v="170"/>
    <x v="170"/>
    <s v="Debora Carvalho"/>
    <x v="170"/>
    <s v="Tendências em grandes empresas, o propósito vem completar o conjunto missão, visão e valores. O papel das marcas e representatividade na sociedade. A criação de laços com a realidade de cada consumidor, como agente transformador e influenciador. Como os profissionais podem se especializar para oferecer às empresas voz e personalidade."/>
    <s v="Debora Carvalho, publicitária formada pela Universidade Federal do Paraná e graduanda de Letras pela mesma universidade. Há cinco anos atuando com o desenvolvimento de conteúdo para empresas de diversos segmentos, buscando atrelar valor em cada uma. Dá aulas de escrita criativa e redes sociais"/>
    <x v="58"/>
    <x v="86"/>
    <x v="29"/>
    <x v="32"/>
    <n v="0"/>
    <n v="1"/>
  </r>
  <r>
    <x v="171"/>
    <x v="171"/>
    <s v="Marcel Ghiraldini"/>
    <x v="171"/>
    <s v="O marketing tradicional não está gerando mais resultados. O perfil do consumidor mudou, mas de que forma você pode atrair este novo perfil de consumidor?"/>
    <s v="Seu trabalho consiste em gerenciar vendas complexas e ajudar grandes empresas a transformar a forma de fazer marketing a partir do uso inteligente de dados.VP e co-fundador da Math,  Sócio diretor da Conectt, empreendedor com mais de 20 anos de experiência em marketing e vendas, professor na emp"/>
    <x v="1"/>
    <x v="48"/>
    <x v="11"/>
    <x v="32"/>
    <n v="0"/>
    <n v="1"/>
  </r>
  <r>
    <x v="172"/>
    <x v="172"/>
    <s v="Sérgio Larentis júnior"/>
    <x v="172"/>
    <s v="Prever o comportamento do consumidor é o desejo de todo o profissional de marketing e vendas, pois sabendo isso é possível contornar uma objeção, adequar uma oferta e focar os esforços onde certamente teremos mais resultados. Isto tudo é realizado por meio da análise de dados coletados sobre seus leads, como as suas redes sociais e interações em toda a internet."/>
    <s v="Duas graduações (Ciência da Computação e Redes de computadores), Mestrado em Computação, MBA em Negócios, Duas extensões no exterior, mais de 20 certificações e 17 anos atuando na Conectt, sendo os últimos 3 anos responsável por marketing engineering na math marketing"/>
    <x v="1"/>
    <x v="48"/>
    <x v="16"/>
    <x v="18"/>
    <n v="0"/>
    <n v="1"/>
  </r>
  <r>
    <x v="173"/>
    <x v="173"/>
    <s v="João Riva"/>
    <x v="173"/>
    <s v="Atuo com palestra sobre comportamento e digital em todo Brasil, tendo feito reportagens para Globo, Record, etc. Nesta palestra, irei mostrar como as mídias sociais transformaram as pessoas não somente na internet, como também fora dela. Agora, mais que conteúdos discursivos, elas pedem dialógicos. Vou apresentar os fatores que transformaram nossa sociedade, e como marcas podem de apropriar deles."/>
    <s v="Sócio da DuoVozz Inteligência onde atende grandes marcas, professor de pós e MBA na FIA e graduação na Casper Líbero. Escreve para o Promoview e ABC da Comunicação, tem 2 livros de marketing escritos."/>
    <x v="58"/>
    <x v="25"/>
    <x v="5"/>
    <x v="33"/>
    <n v="0"/>
    <n v="1"/>
  </r>
  <r>
    <x v="174"/>
    <x v="174"/>
    <s v="Catarina Pierangeli"/>
    <x v="174"/>
    <s v="Quem nunca abandonou uma plataforma porque acha que publicar dá muito trabalho? É comum apostar as fichas em uma mídia e praticamente não existir em outras. Assistindo essa palestra você ficará sabendo como publicar com frequência nas principais plataformas de forma eficaz, com conteúdo importante p/seu público e coerente com os seus objetivos profissionais ou corporativos."/>
    <s v="Jornalista pós-graduada em Gestão da Comunicação em Mídias Digitais com forte experiência em Comunicação Corporativa. Com a comunicação multiplataforma judo empresas e profissionais a conquistarem reputação e visibilidade. Atuo como gestora, professora, mentora e produtora profissional de conteúdo."/>
    <x v="4"/>
    <x v="10"/>
    <x v="88"/>
    <x v="94"/>
    <n v="128"/>
    <n v="1"/>
  </r>
  <r>
    <x v="175"/>
    <x v="175"/>
    <s v="Arnaldo Rocha Neto"/>
    <x v="175"/>
    <s v="Vamos conversar sobre os desafios de um mercado não consolidado, em transição e aonde as oportunidades serão mais latentes? Os conceitos de marketing são universais mas a atuação é local e precisa de profundidade sociocultural. Apresentarei casos, estratégias e conteúdo para quem trabalha fora do eixo Rio - São Paulo!"/>
    <s v="Profissional de Marketing com mais de 10 anos de mercado, trabalhando com tendências, marketing digital e planejamento estratégico. Foi gerente de marketing de telecom e grupos de varejo, criou a Neotrends em 2010 e atende empresas da área da construção civil, indústria, varejo, serviços e ongs"/>
    <x v="4"/>
    <x v="59"/>
    <x v="5"/>
    <x v="84"/>
    <n v="98"/>
    <n v="1"/>
  </r>
  <r>
    <x v="176"/>
    <x v="176"/>
    <s v="Cinthya Imano"/>
    <x v="176"/>
    <s v="Palestra sobre direitos autorais de fotos, textos e imagem utilizados nas mídias sociais e como o autor pode se precaver e como pode se proteger ao divulgar algo inédito. O que pode ou não ser veiculado nas mídias sociais, tendo como público-alvo todo aquele que atua nessa área e quer entender melhor o aspecto jurídico."/>
    <s v="Advogada atuante há 13 anos na área.Pós Graduada em Direito Processual Civil pela PUC – COGEAEMembro da Comissão de Direito do Consumidor da OAB-JabaquaraProfissional Associada da ABCOMM"/>
    <x v="4"/>
    <x v="34"/>
    <x v="5"/>
    <x v="95"/>
    <n v="33"/>
    <n v="1"/>
  </r>
  <r>
    <x v="177"/>
    <x v="177"/>
    <s v="Thiago Loch"/>
    <x v="177"/>
    <s v="Não tenho equipe, verba ou é bastante complicado. Essas desculpas não colam mais quando o assunto são acessos orgânicos. Alguns pilares sustentam o planejamento de conteúdo, do mapeamento das personas aos aspectos técnicos, tudo contribuindo para o sucesso. Entenda na prática como você pode melhorar sua organização para aproveitar melhor seus recursos e aperfeiçoar seus resultados."/>
    <s v="Conhecido no meio publicitário como Loch, trabalha com mídias sociais desde 2007. Atualmente é Analista de Marketing Digital na Softplan. Desde 2012 é co-founder do Google Business Group Florianópolis, onde ajuda a fomentar o conhecimento sobre as ferramentas Google na Grande Florianópolis"/>
    <x v="4"/>
    <x v="6"/>
    <x v="89"/>
    <x v="96"/>
    <n v="26"/>
    <n v="1"/>
  </r>
  <r>
    <x v="178"/>
    <x v="178"/>
    <s v="Gabriel Ramalho"/>
    <x v="178"/>
    <s v="A identificação do seu público com seu conteúdo é a maior força por trás dos melhores resultados de uma estratégia de conteúdo. Abandonar a ideia de uma persona única, com conteúdo generalista, e abraçar as possibilidades de conversar com grupos independentes de sua audiência pode trazer resultados inimagináveis. Mas como operacionalizar? Essa palestra pretende explorar esse tema, junto com Você."/>
    <s v="Gabriel Ramalho é instrutor, consultor e palestrante de Marketing Digital, com mais de 10 anos de experiência no atendimento de empresas de todos os portes e participação nos maiores eventos de Marketing Digital da América Latina. É também professor em cursos de extensão e pós-graduação pelo Brasil"/>
    <x v="4"/>
    <x v="11"/>
    <x v="90"/>
    <x v="96"/>
    <n v="36"/>
    <n v="1"/>
  </r>
  <r>
    <x v="179"/>
    <x v="179"/>
    <s v="Célio Bisneto"/>
    <x v="179"/>
    <s v="Uma overdose de conhecimentos através das dicas de planejamento e criação de conteúdo que transformaram a página Social Media na Veia, referência para vários estudantes e profissionais da área de comunicação em começo de carreira."/>
    <s v="Um bacharel em Direito que largou tudo para fazer o que realmente gosta. Criador do canal Social Media na Veia é Pós-graduando em Comunicação e Marketing em redes digitais. Apaixonado por comunicação e comportamento online, desde o Orkut vem aprendendo os paranauês. Um Social Media por convicção"/>
    <x v="4"/>
    <x v="95"/>
    <x v="12"/>
    <x v="97"/>
    <n v="38"/>
    <n v="1"/>
  </r>
  <r>
    <x v="180"/>
    <x v="180"/>
    <s v="Fernanda Vicentini"/>
    <x v="180"/>
    <s v="No ano passado, criamos para a LATAM Airlines a campanha “Sonhe Mais Longe”, que concedeu descontos em tempo real durante o Rio 2016. O case venceu o Effie Awards 2016 e o Webby Awards 2017. Vou bater um papo sobre este projeto, da concepção à execução, contando os aprendizados e desafios enfrentados nesses 17 dias intensos de produção de conteúdo ao vivo atrelado a vendas."/>
    <s v="Fernanda Vicentini é jornalista e possui onz anos de experiência social media, produção de conteúdo e gestão e prevenção de crises. Já participou de projetos junto a clientes como Ambev, BASF, Johnson &amp; Johnson, LATAM Airlines, Mercedes-Benz, NET, Rossi Residencial, entre outros."/>
    <x v="4"/>
    <x v="37"/>
    <x v="91"/>
    <x v="98"/>
    <n v="26"/>
    <n v="1"/>
  </r>
  <r>
    <x v="181"/>
    <x v="181"/>
    <s v="Marcos Cunha"/>
    <x v="181"/>
    <s v="Você já sabe que precisa estar nas mídias sociais, mas como? Conteúdo de qualidade exige recurso, tempo e mão de obra, coisas que ninguém tem de sobra. Mas você vai ficar de fora da revolução social por falta de tempo? Documentar a realidade do seu negócio pode ser uma forma barata e eficaz de ser lembrado no universo digital. Criar ou documentar: eis a questão."/>
    <s v="Master em Marketing pela ESPM-SP, consultor de negócios já tendo passado por empresas como Grupo Boticário, GVT, Ambev, PAR Corretora, WWF, Embrapa entre oturas discutindo como levar negócios e marcas mais longe e CEO da Storica, sua agência de marketing e comunicação digital"/>
    <x v="4"/>
    <x v="11"/>
    <x v="19"/>
    <x v="99"/>
    <n v="7"/>
    <n v="1"/>
  </r>
  <r>
    <x v="182"/>
    <x v="182"/>
    <s v="Priscila Milk"/>
    <x v="182"/>
    <s v="Os conteúdos efêmeros vêem dominando as mídias sociais do Mark desde o ano passado, Snapchat sentiu a água batendo na bunda quando a onda dos Stories começou. Entenda o impacto comportamental do uso da ferramenta e as oportunidades para as marcas se conectarem verdadeiramente com seus clientes. Seja através do Snapchat ou do Stories, inicia-se a era da humanização das marcas."/>
    <s v="Social media strategist em Curitiba  - Entusiasta do Snapchat - Publicitária - Professora e Palestrante de Snapchat &amp; Stories Marketing e Branded Content - Já ajudou diversas empresas a aumentar sua autoridade através de Branded Content nas mídias sociais - Potencial a velha louca dos gatos."/>
    <x v="4"/>
    <x v="96"/>
    <x v="92"/>
    <x v="100"/>
    <n v="16"/>
    <n v="1"/>
  </r>
  <r>
    <x v="183"/>
    <x v="183"/>
    <s v="Fernando Viberti"/>
    <x v="183"/>
    <s v="Hoje não basta mais escrever bem e corretamente. Essas duas características são premissas básicas na produção de conteúdo. Porém, novas competências são essenciais: conhecimento de SEO, CTA, Analytics, Inbound, entre outras. O problema é que ainda há uma resistência entre vários produtores de conteúdo em se aprofundar nessas novas disciplinas, seja por medo de mudar ou por falta de visão."/>
    <s v="Um dos pioneiros do marketing digital no país. Jornalista, com atuação em jornais e comunicação corporativa, fundou a Conteúdo Online há 17 anos. Desde então já participou de centenas de projetos de conteúdo para algumas das principais empresas nacionais e multinacionais dos mais diversos segmentos"/>
    <x v="4"/>
    <x v="52"/>
    <x v="5"/>
    <x v="73"/>
    <n v="11"/>
    <n v="1"/>
  </r>
  <r>
    <x v="184"/>
    <x v="184"/>
    <s v="Renata Gomes"/>
    <x v="184"/>
    <s v="O que de fato é uma marca forte e por que eu (minha banda) devo investir nisso?  Que fatores levar em conta para definir o estilo de comunicação da sua marca com o público? Quais são os materiais/mídias e veículos pelos quais minha marca deve em contato com o público? Uma abordagem prática auxiliar na definição da essência de marca e plano de comunicação consistente."/>
    <s v="Renata é Bacharel em Publicidade, Propaganda e Criação e Mestranda em Comunicação e Cultura Midiática. Atua há mais de 15 anos como gestora de Comunicação e Marketing desenvolvendo estratégias para marcas, artistas e eventos na área musical"/>
    <x v="59"/>
    <x v="97"/>
    <x v="93"/>
    <x v="44"/>
    <n v="7"/>
    <n v="1"/>
  </r>
  <r>
    <x v="185"/>
    <x v="185"/>
    <s v="Felipe Dantas"/>
    <x v="185"/>
    <s v="Com a inclusão da advocacia no Supersimples em 2014, o número de escritórios de advocacia se multiplicaram. Nesse cenário, qualquer plano de marketing precisa considerar os meio digitais como estratégia. Como o site institucional pode fortalecer a marca de escritórios de advocacia, dominar as técnicas e ferramentas das redes sociais e o papel da internet no marketing jurídico."/>
    <s v="Especialista em Marketing e Branding pela UNIFACS, bacharel em Publicidade pela UNIJORGE, extensão em NeuroMarketing e Tendências de Mercado pela ESPM, extensão em Marketing Digital pela Udacity"/>
    <x v="60"/>
    <x v="98"/>
    <x v="5"/>
    <x v="101"/>
    <n v="15"/>
    <n v="1"/>
  </r>
  <r>
    <x v="186"/>
    <x v="186"/>
    <s v="Maia Ferrari"/>
    <x v="186"/>
    <s v="Terror não é representado pelo vermelho. Comédia não diz respeito ao amarelo. Romance nada tem de tons de rosa. Nem tudo que parece óbvio, é o certo. O uso correto das cores é essencial para a criação do clima e ambientação de uma série. Com análise de cases da Netflix, Pixar e etc, será investigado o poder das cores no storytelling e como utilizá-las para engajar e emocionar as diversas targets."/>
    <s v="Bacharela em Design, especialista em Branding e pós-graduanda em Gestão de Projetos. Com mais de 13 anos de experiência no mercado publicitário/corporativo, atua como estrategista de marca e mídias digitais, onde trabalhou com clientes como: Ministério da Saúde, Multishow, Oracle e Ambev."/>
    <x v="61"/>
    <x v="99"/>
    <x v="49"/>
    <x v="102"/>
    <n v="0"/>
    <n v="1"/>
  </r>
  <r>
    <x v="187"/>
    <x v="187"/>
    <s v="Guaracy Carlos da Silveira"/>
    <x v="187"/>
    <s v="Conceitos chave de Marketing de Relacionamento, Loyalty e Consumo Digital. Análise de tendências e orientações sobre desenvolvimento de programas voltado para o consumo mediado por dispositivos digitais. Voltada para todos que trabalham com social media com foco em CRM, fidelidade e incentivos."/>
    <s v="Doutorando em Educação, Arte e História da Cultura pela universidade Mackenzie, mestre em Cibercomunicação pela Umesp, bacharel em publicidade pela FAAP. Atua como coordenador de curso, professores de Marketing e propaganda e como consultor em projetos na área de Marketing e Relacionamento e Loyalt"/>
    <x v="62"/>
    <x v="100"/>
    <x v="94"/>
    <x v="52"/>
    <n v="3"/>
    <n v="1"/>
  </r>
  <r>
    <x v="188"/>
    <x v="188"/>
    <s v="Fábio Di Renzo"/>
    <x v="188"/>
    <s v="Num cenário onde ganhamos uma pluralidade de interlocutores. Nossas referências se multiplicaram. E no meio desta enxurrada de informações, o ativo mais importante das pessoas e das organizações ainda deve ser a sua CREDIBILIDADE. Neste caso, o líder que atua diretamente com suas equipes, que atua corretamente nas relações de comunicação e está aberto as diversas opiniões ganha espaço e respeito"/>
    <s v="Atualmente lidera a Novembro 4 - Comunicação Corporativa e Endomarketing.Fábio, atua há 25 anos na área de Comunicação Interna, Endormarketing e Eventos. Trabalhou em grandes empresas como: Ford Motor Company, PSA Peugeot Citroën, Açúcar Guarani, TAM Linhas Aérea"/>
    <x v="63"/>
    <x v="16"/>
    <x v="5"/>
    <x v="103"/>
    <n v="24"/>
    <n v="1"/>
  </r>
  <r>
    <x v="189"/>
    <x v="189"/>
    <s v="Fábio Fernandes"/>
    <x v="189"/>
    <s v="É possível evitar a Síndrome da Folha em Branco? Como trabalhar a mente a seu favor para estarmos sempre atentos e criativos? Nesta palestra, o escritor e tradutor Fábio Fernandes vai ensinar:. A diferença entre insight x inspiração. O que é Plena Atenção. Técnicas para desbloquear a criatividadeIndicado para jornalistas, publicitários, youtubers, escritores, criativos de modo geral."/>
    <s v="Fábio Fernandes é escritor e tradutor. Autor de Os Dias da Peste e No Tempo das Telas. Traduziu clássicos da literatura como Laranja Mecânica e Neuromancer. Estudou na Clarion West Writers Workshop, uma das mais conceituadas oficinas literárias do mundo, tendo entre seus professores Neil Gaiman."/>
    <x v="64"/>
    <x v="46"/>
    <x v="95"/>
    <x v="82"/>
    <n v="3"/>
    <n v="1"/>
  </r>
  <r>
    <x v="190"/>
    <x v="190"/>
    <s v="Menta (Marcelo Pimenta)"/>
    <x v="190"/>
    <s v="Para fazer acontecer um projeto, uma campanha, uma iniciativa é preciso um novo estilo de liderar. O chefe que necessita do crachá e do cargo para conseguir o que quer, está em decadência. É preciso desenvolver um novo estilo que incentive a criatividade de todos para gerar inovação. E a cultura do design, baseado na empatia, na colaboração, e na prototipação, pode indicar esse caminho."/>
    <s v="Menta é jornalista, empreendedor, professor da ESPM. Um dos pioneiros da Internet no Brasil, com 20 anos de experiência em projetos digitais. Recentemente criou o projeto Mentalidades, onde cria conteúdos sobre inovação e empreendedorismo através de blog, podcast e canal no Youtube"/>
    <x v="64"/>
    <x v="94"/>
    <x v="96"/>
    <x v="50"/>
    <n v="6"/>
    <n v="1"/>
  </r>
  <r>
    <x v="191"/>
    <x v="191"/>
    <s v="Mathieu Le Roux"/>
    <x v="191"/>
    <s v="A revolução digital esta obrigando a repensar totalmente nosso sistema educativo. Aquela mentalidade normativa do selo de qualidade do diploma esta perdendo relevância se comparado com a explosão criativa dos estudantes e profissionais preocupando em expressar criatividade e originalidade com portfolio. O que era comum na publicidade ou no mundo dos coders esta se tornando o novo padrão!"/>
    <s v="Mathieu trabalha com startups ha 15 anos, tendo participado do lançamento da Amazon.fr. Depois de 6 anos de experiência como VC em Paris, ele voltou para o Brasil a fim de lançar a Deezer na America Latina. Agora ele esta lançando o Le Wagon, o 1° bootcamp de coding (9 semanas) a chegar na região"/>
    <x v="64"/>
    <x v="52"/>
    <x v="31"/>
    <x v="104"/>
    <n v="2"/>
    <n v="1"/>
  </r>
  <r>
    <x v="192"/>
    <x v="192"/>
    <s v="Filipe Crespo"/>
    <x v="192"/>
    <s v="Mais do que nunca, a criatividade se torna condição especial para todo e qualquer profissional moderno. Isso se faz ainda mais relevante quando o profissional é da área de marketing e em especial, de Publicidade. Em 60min, Filipe crespo pretende levar aos presentes, como estimular a criatividade na mídia  em prol de seus clientes."/>
    <s v="Publicitário formado e mestrando pela FECAP. Gerente de Mídia com passagens por W/McCann, Ogilvy, JWT, Y&amp;R., África e Lowe. Professor universitário titular das disciplinas de Mídia e Planejamento de Mídia da FECAP. Professor do Plugschool (Plugcitários). Fundador do creativosbr ( antigo blogdocrespo"/>
    <x v="64"/>
    <x v="10"/>
    <x v="31"/>
    <x v="53"/>
    <n v="0"/>
    <n v="1"/>
  </r>
  <r>
    <x v="193"/>
    <x v="193"/>
    <s v="Maira Reis"/>
    <x v="193"/>
    <s v="Hoje, as campanhas LGBTs de marcas ganham destaques nas redes sociais. Porém muitas ainda pecam em vários pontos básicos que, não só destroem as suas campanhas como um todo, deixam um gerenciamento de crise profundo para que as empresas trabalhem por um bom tempo para limpar as suas imagens.Então mostrarei como você pode, não só atentar para isso, como implantar um check-list fácil preventivo."/>
    <s v="Jornalista e Publisher do Reversa Magazine, revista eletrônica de cultura, comportamento e turismo LGBT. Foi curadora de curtas LGBTs do Festival Mix Brasil 2016, teve uma palestra sua como recompensa no crowdfunding para a Casa 1 2016 e produz diversos conteúdos online LGBTs para marcas"/>
    <x v="65"/>
    <x v="101"/>
    <x v="28"/>
    <x v="103"/>
    <n v="6"/>
    <n v="1"/>
  </r>
  <r>
    <x v="194"/>
    <x v="194"/>
    <s v="Carol Cardoso"/>
    <x v="194"/>
    <s v="Não há como negar: as crises fazem parte da vida. O que resta é enfrentar os monstros em forma de maus resultados e fantasiados de polêmica que podem surgir de uma ação, mesmo que ela tenha nascido de belas intenções e feita com amor. Precisamos lidar com as crises. Como? Com uma dose de humildade e uma estratégia melhor ainda. É hora de trazer o divã para o SMWSP e falar sobre o que deu errado!"/>
    <s v="Relações Públicas pela Faculdade Cásper Líbero, pós-graduanda do DIGICORP ECA-USP, com extensão em Branding (FGV), gerenciamento de marketing (ESPM) e pocket de planejamento de comunicação (Miami AdSchool). Atualmente construindo relacionamentos e traçando estratégias digitais na MariaSãoPaulo."/>
    <x v="65"/>
    <x v="102"/>
    <x v="25"/>
    <x v="40"/>
    <n v="11"/>
    <n v="1"/>
  </r>
  <r>
    <x v="195"/>
    <x v="195"/>
    <s v="Leo Morato"/>
    <x v="195"/>
    <s v="Acidentes aéreos, atentados e mortes de famosos sempre geram comoção tanto da população quanto de marcas que querem se mostrar solidárias, &quot;entrar na conversa&quot; e muitas vezes pecam pela falta de bom senso. Eu e Thiago Nabuco (@thiagosabota) vamos falar sobre o acidente da Chapecoense nas redes sociais do SporTV e o impacto da morte de Eduardo Campos em perfis políticos."/>
    <s v="Jornalista de formação, redator e social media por coincidências da vida. Fiz campanhas políticas para vereadores e governadores e trabalhei com marcas como Santander, Fototica, Lukscolor, SKY, além do SporTV, durante acontecimentos como a Rio 2016 e a tragédia da Chapecoense"/>
    <x v="65"/>
    <x v="26"/>
    <x v="32"/>
    <x v="48"/>
    <n v="4"/>
    <n v="1"/>
  </r>
  <r>
    <x v="196"/>
    <x v="196"/>
    <s v="Patricia B. Teixeira"/>
    <x v="196"/>
    <s v="Estamos na era das crises e elas se tornam mais evidentes quando temos as redes sociais. Voltado para gestores, a palestra visa falar de processos de: como mapear riscos. como se prevenir. como se preparar caso a crise aconteça. quando a crise acontecer, o que fazer? como reconstruir a reputação da marca. Crise é uma ameaça ou oportunidade e depende de como a empresa está preparada."/>
    <s v="- jornalista, psicanalista e diretora de Trixe Comunicação Estratégica-Autora do Livro Caiu na Rede. E agora? Gestão e Gerenciamento de Crise nas Redes Sociais- Colunista da CBN Ribeirão- Mestre em Comunicação e Tecnologia pela Cásper Libero- Professora d"/>
    <x v="65"/>
    <x v="57"/>
    <x v="5"/>
    <x v="51"/>
    <n v="5"/>
    <n v="1"/>
  </r>
  <r>
    <x v="197"/>
    <x v="197"/>
    <s v="Ednelson Prado"/>
    <x v="197"/>
    <s v="Os cidadãos, cada vez mais conscientes dos seus direitos, se utilizam das redes sociais para reivindicar e reclamar. Com isso, o poder público, nas diversas esferas, enfrenta constantes crises de imagem e relacionamento nas redes sociais.  Em que momento agir, como responder, são alguns pontos que precisam de atenção, por parte de assessores de imprensa, secretários de comunicação e analistas."/>
    <s v="Ex-Secretário de Com. da prefeitura de Lorena. professor de Marketing Digital, da Unifatea. diretor da Vincere Comunicação , atuando em marketing político digital. responsável pelas ações digitais da pref. de Ubatuba, além de ter como clientes prefeitos de Taubaté e Pinda"/>
    <x v="65"/>
    <x v="26"/>
    <x v="32"/>
    <x v="39"/>
    <n v="0"/>
    <n v="1"/>
  </r>
  <r>
    <x v="198"/>
    <x v="198"/>
    <s v="Marcia Scherer"/>
    <x v="198"/>
    <s v="Palestra com duas profissionais com grande expertise em gerenciamento de crise, onde serão oferecidos subsídios aos participantes para ajudar seus clientes a minimizarem os danos e superarem as crises de imagem, especialmente nestes tempos de mídias sociais, para clientes privados, públicos,  instituições e agentes políticos. Tópicos abordados: definição. passos. redes sociais. evitando a crise"/>
    <s v="Especialista em marketing e planejamento, marketing político e gerenciamento de crises. Mais de 20 anos de experiência no mercado publicitário sul-mato-grossense, atendendo clientes de varejo, instituições, governo, prefeituras e campanhas políticas."/>
    <x v="65"/>
    <x v="26"/>
    <x v="97"/>
    <x v="39"/>
    <n v="0"/>
    <n v="1"/>
  </r>
  <r>
    <x v="199"/>
    <x v="199"/>
    <s v="Victor Brasil"/>
    <x v="199"/>
    <s v="A contribuição das redes sociais nos procedimentos de gerenciamento de crise é o principal fator analisado nesta palestra. Busca-se explicar como as empresas se utilizam dos “haters” nas redes sociais para alcançar uma maior audiência e alcance nas redes sociais. A palestra será estruturada, com exemplos reais, sob os conceitos de de imagem, crise, credibilidade e gestão de crises."/>
    <s v="Jornalista, pós-graduado em Assessoria de Comunicação e Marketing e em Gestão de Projetos. Experiência em assessoria de comunicação, onde atua para promover a disseminação das informações com foco na objetividade dos dados e no fortalecimento da imagem institucional"/>
    <x v="65"/>
    <x v="57"/>
    <x v="5"/>
    <x v="32"/>
    <n v="0"/>
    <n v="1"/>
  </r>
  <r>
    <x v="200"/>
    <x v="200"/>
    <s v="Cauê Madeira"/>
    <x v="200"/>
    <s v="Você já parou para pensar que muitas das crises que surgem nas redes sociais poderiam simplesmente ser evitadas? Converse com o time de especialistas em reputação digital da Máquina Cohn &amp; Wolfe e saiba como evitar a próxima #SocialTreta."/>
    <s v="Líder do Digital Innovation Group para a Cohn &amp; Wolfe no Brasil (com escritórios em São Paulo, Rio de Janeiro, Belo Horizonte e Brasília), tem 14 anos de experiência nas indústrias criativa e digital. Liderou estratégias para clientes como Airbnb, Microsoft, Ambev, Castrol, Suvinil e Carrefour"/>
    <x v="1"/>
    <x v="64"/>
    <x v="98"/>
    <x v="32"/>
    <n v="0"/>
    <n v="1"/>
  </r>
  <r>
    <x v="201"/>
    <x v="201"/>
    <s v="Alexandre Marquesi"/>
    <x v="201"/>
    <s v="Nesta palestra buscamos demonstrar as mais novas técnicas de utilização das tecnologias.Esta palestra busca apresentar os principais caminhos e possíveis resultados no relacionamento em redes sociais com a utilização de inteligência artificial"/>
    <s v="Doutor em Comunicação com o Mercado com foco em comportamento digital em redes sociais, pela Universidade Metodista de São Bernardo do Campo Metodista, Mestre em Comunicação e Semiótica pela PUC - Pontifícia Universidade Católica, Pós graduado em Estratégia de Internet e CRM pela ESPM - Escola Supe"/>
    <x v="65"/>
    <x v="4"/>
    <x v="29"/>
    <x v="18"/>
    <n v="0"/>
    <n v="1"/>
  </r>
  <r>
    <x v="202"/>
    <x v="202"/>
    <s v="Andrea Dorea"/>
    <x v="202"/>
    <s v="Na era digital não cabe achismo e nem amadorismo. A prevenção, o treinamento, o monitoramento e a atualização constantes são essenciais na gestão de crises. Tópicos: plano de contingência de comunicação, análise da crise, procedimentos necessários, como minimizar os prejuízos. Público-alvo: estudantes e profissionais de comunicação, MKT  e administração.  empresários. gestores. e interessados."/>
    <s v="Formada em Comunicação Social – Publicidade e Propaganda pela FAAP, com MBA executivo em Marketing pela ESPM, Premiada 03 vezes pela ABERJE por seus projetos em comunicação empresarial. Experiência de 11 anos em gestão de crises nos setores de gás, energia e cosméticos. Representante Blogando no NE"/>
    <x v="65"/>
    <x v="103"/>
    <x v="99"/>
    <x v="33"/>
    <n v="0"/>
    <n v="1"/>
  </r>
  <r>
    <x v="203"/>
    <x v="203"/>
    <s v="Eva Andrade"/>
    <x v="203"/>
    <s v="A cultura pop ocupou em massa as ferramentas de financiamento coletivo no Brasil, que vêm permitindo que empresas focadas na cultura pop surjam e que projetos se tornem realidade. Mas como não deixar o sonho afundar? Como gerar o tão sonhado engajamento? Como partir do sonho para a realidade financiada e nas mãos dos consumidores? Estudaremos, juntos, alguns casos bem-sucedidos e outros nem tanto."/>
    <s v="Editora-Chefe da Aster. Escritora, tradutora e revisora, especializada em cultura pop, com mais de 10 anos de experiência. Tradutora dos jogos Numenera, Hora de Aventura e outros. Autora no livro RPG Caracterização. Colaboradora da revista Dragão Brasil. Bacharelanda em Letras pela USP"/>
    <x v="66"/>
    <x v="104"/>
    <x v="86"/>
    <x v="67"/>
    <n v="7"/>
    <n v="1"/>
  </r>
  <r>
    <x v="204"/>
    <x v="204"/>
    <s v="João Augusto Limeira"/>
    <x v="204"/>
    <s v="A palestra tem o objetivo de provocar a reflexão sobre o ódio. Sim, ele mesmo. Em tempos de notícias falsas, discursos preconceituosos e tiros de razão a um clique, a gente precisa refletir sobre onde realmente está o problema. Na internet ou na gente?"/>
    <s v="Planner de Mídia Digital da Criola Propaganda e Pesquisador em Cibercultura. Graduado pela UFRN em Comunicação Social, trabalha com mídia digital há 8 anos. Atualmente é Professor de Mídia Online e promove debate na interface Internet, Cultura e Democracia."/>
    <x v="67"/>
    <x v="105"/>
    <x v="42"/>
    <x v="105"/>
    <n v="25"/>
    <n v="1"/>
  </r>
  <r>
    <x v="205"/>
    <x v="205"/>
    <s v="Ana Célia Costa"/>
    <x v="205"/>
    <s v="Nova análise sobre o público, percepções e feedbacks comentados nas redes sociais sobre o Festival de Parintins 2017. É nova porque a primeira análise foi feita por mim em 2012. Agora, quero ressaltar mudanças e opiniões do público brasileiro e estrangeiro sobre o maior festival folclórico do Brasil."/>
    <s v="Autora do Livro “Redes Sociais – Estratégias de Monitoramento”.  Trabalha na área de redes sociais desde 2009 (Brasília, SP e Vitória)"/>
    <x v="68"/>
    <x v="106"/>
    <x v="5"/>
    <x v="20"/>
    <n v="3"/>
    <n v="1"/>
  </r>
  <r>
    <x v="206"/>
    <x v="206"/>
    <s v="Luis Otavio Carvalho Lopes"/>
    <x v="206"/>
    <s v="A busca de informação e conteúdo sobre musica e a cultura se fragmentou com as mídias sociais e o mundo digital pós MTV Brasil. Vamos montar um painel com blogueiros e influenciadores dos canais Crush em HiFi, Debbie Hell, Não Toco Raul, Vi Shows, Mais Brasil, Hits Perdidos e Cansei do Mainstream, para discutir troca de audiência, conteúdo e monetização, além de experiências de coletivos e redes."/>
    <s v="Empreendedor e nativo digital, fundador da eComm Web Services, amante da musica e das artes e pensador livre. Blogueiro especializado em Rock e Pop Rock curador e editor do Blog Vi Shows, Educador Social na ONG Casa do Zezinho e Coordenador do Coletivo Yoga no Minhocão"/>
    <x v="68"/>
    <x v="106"/>
    <x v="5"/>
    <x v="18"/>
    <n v="0"/>
    <n v="1"/>
  </r>
  <r>
    <x v="207"/>
    <x v="207"/>
    <s v="Luís Fernando Vieira Quevedo"/>
    <x v="207"/>
    <s v="Nós estamos num mundo em constante evolução. Tecnologias de mobilidade, internet das coisas,  blockchain, robótica e computação cognitiva, vem transformando a sociedade e a forma de se fazer negócios, mas também trazem novas ameaças cibernéticas. Você está preparado para lidar com elas ?"/>
    <s v="Especialista em design, estratégia e segurança de datacenter, com projetos de referência em eventos nacionais e internacionais. Membro do corpo de jurados do DatacenterDynamics AWARDS, considerado o Oscar da indústria de datacenter"/>
    <x v="69"/>
    <x v="107"/>
    <x v="45"/>
    <x v="33"/>
    <n v="0"/>
    <n v="1"/>
  </r>
  <r>
    <x v="208"/>
    <x v="208"/>
    <s v="Débora Zanini"/>
    <x v="208"/>
    <s v="Compreender o indivíduo não é uma tarefa fácil quando estamos frente a frente a ele. Ao mesmo tempo que a expansão das mídias sociais e da participação individual em rede facilitou o processo de pesquisa social, novos cuidados e rigores metodológicos são necessários para compreender o indivíduo e a sociedade e é deles que vamos falar."/>
    <s v="Socióloga e mestranda pela Unicamp, trabalha na área de Pesquisa Digital desde 2011. Desenvolveu e adaptou técnicas das tradicionais formas de pesquisa das ciências sociais para dentro do universo digital. Foi supervisora da área de monitoramento da Ogilvy e atualmente é Gerente de Pesquisa do IBPA"/>
    <x v="11"/>
    <x v="108"/>
    <x v="40"/>
    <x v="98"/>
    <n v="17"/>
    <n v="1"/>
  </r>
  <r>
    <x v="209"/>
    <x v="209"/>
    <s v="Marcos Cunha"/>
    <x v="209"/>
    <s v="O mundo vem passando por micro revoluções digitais constantemente e marcas e comunicadores vêm tendo que lidar com essas mudanças com uma frequência cada vez maior. Profissionais de marketing e comunicação precisam, cada vez mais, aprender a se reinventar na comunicação focando em documentar conteúdos bons e relevantes em detrimento de criações fora da curva em longos espaços de tempo."/>
    <s v="Master em Marketing pela ESPM-SP, consultor de negócios já tendo passado por empresas como Grupo Boticário, GVT, Ambev, PAR Corretora, WWF, Embrapa entre oturas discutindo como levar negócios e marcas mais longe e CEO da Storica, sua agência de marketing e comunicação digital"/>
    <x v="53"/>
    <x v="47"/>
    <x v="70"/>
    <x v="18"/>
    <n v="0"/>
    <n v="1"/>
  </r>
  <r>
    <x v="210"/>
    <x v="210"/>
    <s v="Luís Fernando Vieira Quevedo"/>
    <x v="210"/>
    <s v="Tecnologias de mobilidade, IoT e Computação Cognitiva, vem transformando a sociedade e a forma de se fazer negócios. As soluções de computação em nuvem, permitem que empresas como a sua, ganhem agilidade para acompanhar esta evolução, incrementando sua produtividade e capacidade de oferecer novos produtos e serviços, de forma rápida e eficaz. Desperte seu potencial inovador na geração de  novos"/>
    <s v="Especialista em design, segurança e gestão de Datacenter, com projetos de referência em eventos nacionais e internacionais. Membro do corpo de jurados do DatacenterDynamics AWARDS, considerado o Oscar da indústria de Datacenter."/>
    <x v="70"/>
    <x v="59"/>
    <x v="12"/>
    <x v="18"/>
    <n v="0"/>
    <n v="1"/>
  </r>
  <r>
    <x v="211"/>
    <x v="211"/>
    <s v="Valeria Nakamura"/>
    <x v="211"/>
    <s v="Quantas pessoas você conhece que estão realmente vivendo os seus sonhos? Descubra como as redes sociais estão influenciando a sua tomada de decisão de uma forma que possivelmente você não está percebendo. Aprenda como tomar o controle e se proteger contra esse grande risco que, se você não estiver atento, certamente vai te impedir de viver a sua paixão."/>
    <s v="Especialista em Tomada de Decisão e Empreendedorismo. Diretora de Projetos e Conteúdos da TriadPS de treinamentos presenciais e plataformas online. Foi Gerente Executiva de Operações no Instituto Ethos e atuou em grandes empresas na área de RH (Suzano Papel e Ambev)"/>
    <x v="71"/>
    <x v="109"/>
    <x v="100"/>
    <x v="71"/>
    <n v="2"/>
    <n v="1"/>
  </r>
  <r>
    <x v="212"/>
    <x v="212"/>
    <s v="Filipe Forattini"/>
    <x v="212"/>
    <s v="A revolução causada pela I.A no mundo será profunda e rápida. Ela trabalha com data sets complexos, fazendo cálculos até então impossíveis e trazendo imputs, ações e resultados em tempo real, com profundidade e acurácia inéditos. Temas: o que é deep learning e Inteligência artificial / como impacta o mundo do social media / como aproveitar essa revolução / propósito / futuro."/>
    <s v="Apaixonado pela interação humana com a tecnologia e como isso pode impactar o nosso futuro. Psicólogo, com especialização em Digital Mkt pela NYU, passei os ultimos 15 anos trabalhando em grandes empresas e hoje consigo unir duas coisas que amo: Comunicação e Tecnologia, com propósito e troca."/>
    <x v="72"/>
    <x v="4"/>
    <x v="101"/>
    <x v="33"/>
    <n v="0"/>
    <n v="1"/>
  </r>
  <r>
    <x v="213"/>
    <x v="213"/>
    <s v="Daniel Furtado"/>
    <x v="213"/>
    <s v="Hoje em dia o termo UX (User Experience) é muito difundido e falado. As empresas querem criar produtos mais fáceis de usar porém acabam optando por uma abordagem de 'coloque um pouco de UX ai no final que está bom'.Nessa palestra explico as origens e embasamentos para que uma abordagem de Design Centrado no Usuário possam auxiliar empresas e usuários a terem seus objetivos realizados."/>
    <s v="Tenho 22 anos de experiência com design (trabalhando e dando aula do assunto) e acredito que produtos e serviços poderiam ser bem melhores do que são. Além de possuir em estúdio de Design de Interação também mantenho um canal de Youtube sobre UX - www.youtube.com/uxnow"/>
    <x v="73"/>
    <x v="110"/>
    <x v="102"/>
    <x v="106"/>
    <n v="21"/>
    <n v="1"/>
  </r>
  <r>
    <x v="214"/>
    <x v="214"/>
    <s v="Diogo Carvalho"/>
    <x v="214"/>
    <s v="A Social Media além do Like - Como usar as redes sociais para gerar insights e criar novos produtos, novas experiências de consumo e estratégias promocionais."/>
    <s v="Com mais de 10 anos de experiência, estudou estratégia digital na Hyper Island em Estocolmo, é sócio do Contra.cc, empresa de design, comunicação e tecnologia. Entres os principais cases está um conta-gotas para deficientes visuais, que apresentou no TEDx"/>
    <x v="73"/>
    <x v="46"/>
    <x v="103"/>
    <x v="17"/>
    <n v="2"/>
    <n v="1"/>
  </r>
  <r>
    <x v="215"/>
    <x v="215"/>
    <s v="Angelo Públio"/>
    <x v="215"/>
    <s v="Inbound Marketing é a melhor maneira de atrair visitantes para seu website e diminuir os investimentos em links patrocinados. Mas aos poucos, você, que não queria depender de mídia paga, pode acabar dependendo de investimento em produção de conteúdo. Com Play-Driven Design é possível atrair a atenção do usuário para um website de conteúdo, envolvendo-o e levando-o à criação espontânea de conteúdo."/>
    <s v="Angelo Públio é Professor Mestre em Design com MBA em Business Intelligence e autor da metodologia Play-Driven Design. Compartilha o que é preciso para você engajar o seu público e estimular a produção espontânea de conteúdo."/>
    <x v="4"/>
    <x v="94"/>
    <x v="104"/>
    <x v="18"/>
    <n v="0"/>
    <n v="1"/>
  </r>
  <r>
    <x v="216"/>
    <x v="216"/>
    <s v="Tatiana Coelho"/>
    <x v="216"/>
    <s v="Com o Design Thinking uma abordagem centrada no usuário você poderá identificar lacunas e oportunidades em como você se comunica com suas personas e assim melhorar seu direcionamento e vendas"/>
    <s v="Business por essência, Designer de Serviços por escolha, Associate Brazil &amp; Consultant da Design Thinkers Group, Fundadora da Improve Assessoria, CEO Hack 'n Rock, Conselheira de Startup, Coach pela SBC, Mestre em Sustentabilidade pela FEARP-USP e Gestora de Projetos pela POLI-USP, Alumni da AIESEC"/>
    <x v="74"/>
    <x v="111"/>
    <x v="16"/>
    <x v="75"/>
    <n v="9"/>
    <n v="1"/>
  </r>
  <r>
    <x v="217"/>
    <x v="217"/>
    <s v="Paulo Henrique de Lima Santana"/>
    <x v="217"/>
    <s v="As mídias sociais livres e federadas desenvolvidas por comunidades de software livre ao redor do mundo são alternativas às mídias privadas. Em tempos de falta de privacidade em redes onde você é o produto e todos são espionados, vou mostrar o Diaspora, o Hubzilla, o GNU Social e o Pump.io, que são softwares que você pode instalar no seu servidor, usar livremente e se conectar a outras redes."/>
    <s v="Administrador de sistemas GNU/Linux, sou entusiasta de Software Livre e por isso palestro em eventos da área como Latinoware e FISL, contribuo na organização de eventos como FLISOL, Software Freedom Day e MiniDebConf em Curitiba, e FISL em Porto Alegre. Curador de Software Livre da Campus Party"/>
    <x v="75"/>
    <x v="112"/>
    <x v="105"/>
    <x v="107"/>
    <n v="1"/>
    <n v="1"/>
  </r>
  <r>
    <x v="218"/>
    <x v="218"/>
    <s v="Almir Rizzatto"/>
    <x v="218"/>
    <s v="Na era do Marketing Digital, o jornalista talvez seja o profissional mais beneficiado com este novo universo. Só falta ele mesmo despertar para isso. O objetivo da palestra é mostrar aos jornalistas as diversas possibilidades de atuação, inclusive para empreender."/>
    <s v="Almir Rizzatto é jornalista, fundador da agência RZT Comunicação, especialista em Marketing Digital e instrutor do curso &quot;Marketing Digital para jornalistas&quot;. Com seu treinamento, já capacitou dezenas de profissionais para esta nova era da comunicação"/>
    <x v="9"/>
    <x v="59"/>
    <x v="106"/>
    <x v="108"/>
    <n v="48"/>
    <n v="1"/>
  </r>
  <r>
    <x v="219"/>
    <x v="219"/>
    <s v="Robson Netto"/>
    <x v="219"/>
    <s v="Como empresários podem alavancar as vendas de pequenas empresas utilizando estratégias para sobreviver no mercado e competir com os novos negócios digitais que surgem todos os dias?Conteúdos abordados:- Marketing Digital e o Novo Consumidor- Presença Digital de Pequenas Empresas- Estratégias de Marketing de Localização- Medindo o Sucesso da Pequena Empresa na Web"/>
    <s v="Empreendedor e Consultor Especialista em Marketing Digital. Professor do curso de Publicidade nas Faculdades Ponta Grossa. Diretor do Blog Feicebuque e do Comunica Campos Gerais. Graduado em Administração, Publicidade e MBA em Marketing Digital."/>
    <x v="9"/>
    <x v="59"/>
    <x v="107"/>
    <x v="87"/>
    <n v="16"/>
    <n v="1"/>
  </r>
  <r>
    <x v="220"/>
    <x v="220"/>
    <s v="Luiz Telles"/>
    <x v="220"/>
    <s v="A narrativa continua presente em todas as coisas que fazemos. Sempre foi e continua sendo parte da natureza humana. Mas cansa um pouco ouvir tanto o termo. Porém, esta em todos os lugares pois é importante. E por que há marcas que não conseguem fazer isso direito. A tecnologia (imersiva, virtual, aumentada) nos obriga a repensar a linguagem, e percebemos que não temos mais o controle da história."/>
    <s v="Trabalha com plataformas digitais desde 1996. Foi AlmapBBDO e Wunderman. Como cliente, American Express, Sky e diretor de marketing / criação do Submarino. Formado em Artes Plásticas e Mestre em Poéticas Visuais pela ECA USP, mantém produção artística e faz parte do grupo de artistas Atelie Fidalga"/>
    <x v="9"/>
    <x v="113"/>
    <x v="49"/>
    <x v="66"/>
    <n v="6"/>
    <n v="1"/>
  </r>
  <r>
    <x v="221"/>
    <x v="221"/>
    <s v="Anderson Paiva"/>
    <x v="221"/>
    <s v="A corretora Easynvest tornou seus serviços 100% digitais e transformou o mercado de investimentos com uma estratégia de Marketing totalmente voltada para o online. Usando uma linguagem jovem, revolucionou a forma de falar sobre investimentos ao levar educação financeira às redes sociais, tornando-se uma das maiores corretoras do país, com uma base de 60% de clientes com até 35 anos."/>
    <s v="Anderson Paiva possui onze anos de experiência no mercado financeiro e é um dos responsáveis pelo planejamento estratégico de Marketing da corretora Easynvest. Sua formação é em Engenharia Mecânica pelo Instituto de Matemática Pura e Aplicada e, também, no Instituto Militar de Engenharia"/>
    <x v="9"/>
    <x v="52"/>
    <x v="108"/>
    <x v="23"/>
    <n v="20"/>
    <n v="1"/>
  </r>
  <r>
    <x v="222"/>
    <x v="222"/>
    <s v="Barbara Coelho"/>
    <x v="222"/>
    <s v="Entenda porque planejar e gerenciar a presença digital das instituições educacionais se tornou imprescindível hoje. Essa palestra elaborada para o SMW 2017 tem como meta ajudar você implementar 7 passos fáceis de marketing digital na educação. E o que “Você ganha”: estratégias que mostram com o que, por onde, como e quando começar a presença digital de profissionais e organizações educacionais."/>
    <s v="Em estudos de PÓS-DOC sobre Marketing Digital Educacional, Doutora em Educação e Professora na área de Educação e Ciência da Informação na UFS, UFBA e outros parceiros. Coordena o Laboratório de Tecnologias Informacionais e Inclusão Digital (LTI). Palestrante e autora do livro Tecnologia e Mediação"/>
    <x v="9"/>
    <x v="52"/>
    <x v="19"/>
    <x v="107"/>
    <n v="34"/>
    <n v="1"/>
  </r>
  <r>
    <x v="223"/>
    <x v="223"/>
    <s v="Salomão Faustino"/>
    <x v="223"/>
    <s v="Entender como a internet tem mudado o comportamento do consumidor nos últimos anos é essencial para se manter no jogo do empreendedorismo e alcançar melhores resultados nos negócios. O Marketing Digital sem dúvida é um dos conhecimentos mais essenciais para atingir esses objetivos no mundo online ou offline. A tríade &quot;Presença Digital, Tráfego Qualificado e Conversão&quot; não podem faltar!"/>
    <s v="Desempregado em 2004, comecei a empreender do absoluto zero, sem um real no bolso e nenhuma experiência. A única coisa que eu tinha era uma percepção: “Um dia todos os negócios precisarão estar na internet”. Desde então, tenho ajudado negócios a gerarem mais vendas usando a internet ."/>
    <x v="9"/>
    <x v="59"/>
    <x v="4"/>
    <x v="17"/>
    <n v="14"/>
    <n v="1"/>
  </r>
  <r>
    <x v="224"/>
    <x v="224"/>
    <s v="Rafael Sena"/>
    <x v="224"/>
    <s v="Depois da Copa do Mundo e Jogos Olímpicos, o Brasil enfrenta um cenário de fuga de audiência global e não poderia ser diferente com o esporte. Rafael Sena, coordenador de mídias sociais dos Jogos Olímpicos Rio 2016, e Tiago Cordeiro (Santander Libertadores, Flamengo e Rio 2016) debatem quais os desafios para os profissionais do meio e como evoluir."/>
    <s v="Formado em MKT e pós-graduação em comunicação digital pela ECA/USP, trabalhou com PR 2.0 para empresas como Ambev e Toyota, planejamento digital para Unimed Rio e BNDES e coordenador de mídias sociais pelos Jogos Rio 2016, responsável pelo planejamento, treinamento e execução de mais de 18 canais"/>
    <x v="9"/>
    <x v="114"/>
    <x v="109"/>
    <x v="27"/>
    <n v="5"/>
    <n v="1"/>
  </r>
  <r>
    <x v="225"/>
    <x v="225"/>
    <s v="Douglas Gomides"/>
    <x v="225"/>
    <s v="Atualmente o Marketing Digital é essencial para a divulgação dos serviços nas mais diversas áreas. O setor da saúde tem utilizado bastante de ferramentas digitais em sua divulgação. A palestra visa mostrar cases, estratégias e conversar sobre as peculiaridades dessa área."/>
    <s v="Especialista em Marketing Digital e fundador da empresa Marketing Digital na Saúde. Com experiência internacional, ele tem uma especialização na Sureskills (Irlanda) e cursa uma outra em Digital Marketing na Universidade de Illinois (EUA). Além disso, Douglas é mestrando da Fundação Osvaldo Cruz, e"/>
    <x v="9"/>
    <x v="11"/>
    <x v="87"/>
    <x v="77"/>
    <n v="5"/>
    <n v="1"/>
  </r>
  <r>
    <x v="226"/>
    <x v="226"/>
    <s v="Henrique Arake"/>
    <x v="226"/>
    <s v="Escritórios de advocacia são a &quot;última&quot; fronteira do marketing. Cerca de um milhão de advogados com inscrição ativa no país. A OAB impede o marketing estilo &quot;Better Call Saul&quot;, a saída são as mídias sociais, sobre as quais somos analfabetos funcionais."/>
    <s v="Sócio de Machado Gobbo Advogados. Especializado em fraudes corporativas, falência e recuperação judicial. Professor e pesquisador universitário. Blogueiro há 10 anos traduzindo o juridiquês para português"/>
    <x v="9"/>
    <x v="34"/>
    <x v="26"/>
    <x v="18"/>
    <n v="0"/>
    <n v="1"/>
  </r>
  <r>
    <x v="227"/>
    <x v="227"/>
    <s v="Igor Reichow"/>
    <x v="227"/>
    <s v="ÉTICA NO SOCIAL MEDIA EXISTE?CÓDIGO DE ÉTICA DO CONAREXISTEM LEIS APLICÁVEIS NO SOCIAL MEDIA?PUBLICIDADE VELADA E POSTS PAGOS?O QUE SÃO OS DIREITOS DE IMAGEM NO SOCIAL MEDIA?O QUE SÃO OS DIREITOS AUTORAIS NO SOCIAL MEDIA?APRESENTAÇÃO DE CASES DE FRACASSO DO BRASIL."/>
    <s v="CEO do escritório de advocacia especializado em direitos publicitários, digital e do entretenimento BRR, com mais de uma década de experiência, professor convidado do curso de pós graduação do NIMD - FAAP, pós graduado em direito da tecnologia pela ESA OAB/SP, pós graduado em processo pela UCPEL"/>
    <x v="76"/>
    <x v="25"/>
    <x v="5"/>
    <x v="33"/>
    <n v="0"/>
    <n v="1"/>
  </r>
  <r>
    <x v="228"/>
    <x v="228"/>
    <s v="Ellen Rocha"/>
    <x v="228"/>
    <s v="O intuito desta palestra é ensinar o marketing á trabalhar com as questões jurídicas que hoje envolvem nossa sociedade. É mostrar que mesmo online ou offline temos regras, deveres e posições, mas que podemos ainda ser criativos, dinâmicos e andar aliados á todos os setores da empresa."/>
    <s v="Técnica gráfica, bacharel em desenho industrial, pós-graduada em marketing. Consultora de comunicação, marketing e designer para diversas áreas e empresas. Professora, tutora e mediadora de cursos online e offline. Conhecimentos em softwares gráficos, Office, redes sociais e Google"/>
    <x v="76"/>
    <x v="25"/>
    <x v="5"/>
    <x v="33"/>
    <n v="0"/>
    <n v="1"/>
  </r>
  <r>
    <x v="229"/>
    <x v="229"/>
    <s v="rené de paula jr."/>
    <x v="229"/>
    <s v="Se só a inovação disruptiva nos salvará, por que é que nós queremos ser salvos?  E do que queremos ser salvos?  E se essa ânsia de salvação for justamente o que atrapalha a inovação de verdade?"/>
    <s v="sou um profissional interativo com 21 anos de experiência no mercado digital e hoje trabalho como consultor certificado na Exo Works (http://exo.works) e Fastrack Institute (http://fastrackinstitute.org)"/>
    <x v="77"/>
    <x v="0"/>
    <x v="41"/>
    <x v="35"/>
    <n v="13"/>
    <n v="1"/>
  </r>
  <r>
    <x v="230"/>
    <x v="230"/>
    <s v="Maria Clara Paes"/>
    <x v="230"/>
    <s v="Já pensou em fomentar, na educação, discussões acerca das questões de diversidade utilizando referências das mídias sociais e serviços de streaming?Conduzo uma provocação pautada na necessidade e aplicabilidade de existir, no sistema de ensino, uma abordagem didática, empática e dinâmica sobre o tema."/>
    <s v="Bacharel em Psicologia pela Universidade Anhembi Morumbi.Graduanda em Letras pela Universidade Federal de São Paulo.Heavy user de internet e curadora nata, produzo e curo conteúdo para um portal educacional chamado Sala, além de produzir e editar conteúdo didático para editoras conceituadas."/>
    <x v="78"/>
    <x v="52"/>
    <x v="110"/>
    <x v="19"/>
    <n v="8"/>
    <n v="1"/>
  </r>
  <r>
    <x v="231"/>
    <x v="231"/>
    <s v="Paulo José Carneiro Pires"/>
    <x v="231"/>
    <s v="Como uma pequena empresa ,comunicar com redes sociais,jornais,etc?"/>
    <s v="jornalista,escritor,blogueiro,diretor do site dica de teatr"/>
    <x v="79"/>
    <x v="115"/>
    <x v="5"/>
    <x v="18"/>
    <n v="0"/>
    <n v="1"/>
  </r>
  <r>
    <x v="232"/>
    <x v="232"/>
    <s v="André Ferracini"/>
    <x v="232"/>
    <s v="Vamos compreender porque os gigantes do e-commerce nacional como B2W, Via Varejo, Walmart entre outros, aderiram com força total ao sistema de marketplaces. Quais os pontos fortes e quais as dificuldades que pequenos empreendedores encontrarão ao comercializar seus produtos em lojas de grande visibilidade como Submarino, Extra.com, Walmart, MercadoLivre e outros."/>
    <s v="Mais de 15 anos de experiência no mercado de internet e tecnologia. Atualmente ocupo a posição de Chief Marketing Officer em uma empresa que desenvolve uma plataforma de e-commerce voltada a oferecer ferramentas que viabilizam integrações de alto volume com marketplaces"/>
    <x v="80"/>
    <x v="116"/>
    <x v="16"/>
    <x v="104"/>
    <n v="0"/>
    <n v="1"/>
  </r>
  <r>
    <x v="233"/>
    <x v="233"/>
    <s v="Ricardo Sangion"/>
    <x v="233"/>
    <s v="Palestra sobre a visão/missão do Pinterest e como a plataforma funciona na pratica, falando como pode ajudar influenciadores, publishers, marcas e varejo a alavancar seus negocios e distribuir seus conteudos."/>
    <s v="Responsável pelo Pinterest na América Latina. Com 20 anos de experiência no mercado digital, foi Gerente de Expansão do Facebook e executivo da Microsoft, ambos para América Latina, e passou mais de 10 anos trabalhando com desenvolvimento de produtos na indústria mobile na Vivo, Claro, F.biz e EA"/>
    <x v="80"/>
    <x v="3"/>
    <x v="111"/>
    <x v="18"/>
    <n v="0"/>
    <n v="1"/>
  </r>
  <r>
    <x v="234"/>
    <x v="234"/>
    <s v="Delza Carvalho"/>
    <x v="234"/>
    <s v="Uma marca poderosa é aquela que cria vínculo emocional com o seu público. Através de elementos sensoriais que enriquecem o discurso, uma história é capaz de mobilizar a audiência, produzir analogia e gerar identidade. Essa palestra tem como objetivo despertar nas pessoas (empreendedores, comunicadores, palestrantes, coachs, etc) a importância de valorizar sua  história através do seu negócio."/>
    <s v="Jornalista e RP, graduada pela PUC/MG.Considera sua melhor escola os aprendizados que a vida lhe proporciona.De Storyteller a Storymaker, transformou suas histórias de vida em negócios. Atua em projetos que valorizam as conexões como catalizador de ações entre pessoas que empreendem pela essência"/>
    <x v="81"/>
    <x v="59"/>
    <x v="49"/>
    <x v="18"/>
    <n v="0"/>
    <n v="1"/>
  </r>
  <r>
    <x v="235"/>
    <x v="234"/>
    <s v="Delza Carvalho"/>
    <x v="235"/>
    <s v="Uma marca poderosa é aquela que cria vínculo emocional com o seu público. Através de elementos sensoriais que enriquecem o discurso, uma história é capaz de mobilizar a audiência, produzir analogia e gerar identidade. Essa palestra tem como objetivo despertar nas pessoas (empreendedores, comunicadores, palestrantes, coachs, etc) a importância de valorizar sua  história através do seu negócio."/>
    <s v="Jornalista e RP, graduada pela PUC/MG.Considera sua melhor escola os aprendizados que a vida lhe proporciona.De Storyteller a Storymaker, transformou suas histórias de vida em negócios. Atua em projetos que valorizam as conexões como catalizador de ações entre pessoas que empreendem pela essência"/>
    <x v="81"/>
    <x v="59"/>
    <x v="49"/>
    <x v="33"/>
    <n v="0"/>
    <n v="1"/>
  </r>
  <r>
    <x v="236"/>
    <x v="235"/>
    <s v="Fabiano Nagamatsu"/>
    <x v="236"/>
    <s v="1) Atuação dos serious games e dos simuladores empresariais no treinamento corporativo e educacional. 2) Dinâmica dos treinamentos lúdicos. 3) Criação e simulação de cenários motivacionais. 4) Aprendizagem vivencial como foco na análise de comportamento. 5) Desenvolvimento de conhecimentos, habilidades e atitudes gerenciais. 6) Cases e estudos sobre treinamentos vivenciais."/>
    <s v="Mestre em Administração (Conhecimento e Inovação), Especialista em Marketing e Recursos Humanos, Graduado em Administração, Técnico em Programação Comercial e web design. É Consultor  do SEBRAE, Professor nos MBA's da FIA-USP, Pesquisador de Jogos, Gestor do Inovativa Brasil Startup"/>
    <x v="82"/>
    <x v="117"/>
    <x v="60"/>
    <x v="109"/>
    <n v="80"/>
    <n v="1"/>
  </r>
  <r>
    <x v="237"/>
    <x v="236"/>
    <s v="Marco Santana"/>
    <x v="237"/>
    <s v="No mundo atual, se você é empreendedor ou colaborador, sua comunicação e energia são ferramentas fundamentais para o sucesso. Ser uma pessoa positiva e com inteligencia emocional, é algo que influencia diretamente em sua alto performance, liderança, networking, entre outros. Abordo todos esses temas com a ótica positiva de quem sempre acredita que as coisas podem dar certo se você acreditar."/>
    <s v="29 anos, empreendedor, pós graduado em marketing e gestão comercial, atualmente, cursando Mba de Gestao de negócios na USP/ESALQ. Analista no Instituto Embelleze Franchising por 5 anos, fundador da Magnética Corp. Palestrante com foco em temas comportamentais que influenciam sua vida profissional"/>
    <x v="82"/>
    <x v="118"/>
    <x v="112"/>
    <x v="110"/>
    <n v="11"/>
    <n v="1"/>
  </r>
  <r>
    <x v="238"/>
    <x v="237"/>
    <s v="Francine Lima"/>
    <x v="238"/>
    <s v="Apresentação do case do canal Do campo à mesa, que com uma única pessoa na equipe se posicionou como uma referência nacional em conteúdo sobre escolhas alimentares inteligentes, voltado à saúde pública, e diversificou negócios para atender consumidores, educadores, instituições educacionais, instituições públicas, marcas de alimentos e outros setores."/>
    <s v="Jornalista formada na USP há 20 anos, com mestrado em nutrição em saúde pública também pela USP. Em 2013 lançou o canal Do campo à mesa no You Tube, hoje com mais 6 milhões de visualizações totais, e já influenciou milhares de pessoas sobre o valor da informação verdadeira sobre os alimentos."/>
    <x v="82"/>
    <x v="59"/>
    <x v="3"/>
    <x v="48"/>
    <n v="5"/>
    <n v="1"/>
  </r>
  <r>
    <x v="239"/>
    <x v="238"/>
    <s v="Lucia Winther"/>
    <x v="239"/>
    <s v="É só fazer uma pesquisa na Internet com o assunto &quot;queda da qualidade da educação&quot; para encontrar as assustadoras estatísticas revelando que um grande número de jovens brasileiros não entendem o que leem e nem conseguem fazer contas. Como esta triste realidade afeta a maneira como as empresas fazem propaganda, obtêm colaboradores e realizam negócios? Será que há alguma solução?"/>
    <s v="Palestrante, empreendedora, escritora, tradutora e intérprete Inglês e Espanhol, especialista na metodologia de estudo Aprendendo a Aprender que ensina como estudar com total compreensão. Diretora da Editora Ponte do Brasil e representante das obras do filósofo americano L. Ron Hubbard"/>
    <x v="82"/>
    <x v="89"/>
    <x v="61"/>
    <x v="77"/>
    <n v="9"/>
    <n v="1"/>
  </r>
  <r>
    <x v="240"/>
    <x v="239"/>
    <s v="Luciana Martins"/>
    <x v="240"/>
    <s v="A evolução do Call Center pensando em pessoas.  linha de produção ou relacionamento? . treinando Call Center - tapando os buracos da educação fundamental."/>
    <s v="Escritora,  treinadora comportamental,  empresária e desenvolvedora da empresa de Treinamento Luciana Martins Treinamentos.  Especialista em Call Center e estratégias comerciais para canais presenciais e remotos. lucianamartinstd.com.b"/>
    <x v="82"/>
    <x v="119"/>
    <x v="30"/>
    <x v="31"/>
    <n v="11"/>
    <n v="1"/>
  </r>
  <r>
    <x v="241"/>
    <x v="240"/>
    <s v="Renatho Siqueira"/>
    <x v="241"/>
    <s v="Oficina prática onde irei demonstrar aos presentes como criar uma metodologia de trabalho que permita usar a &quot;Sala de Aula Invertida&quot; em seus ambientes acadêmicos e de trabalho. Irei mostrar como usar o Telegram, o Facebook Groups, o Evernote e o WordPress.com para criar aulas que dêem aos alunos um maior significado de pertenciamento, protagonismo e que os ajudem a turbinar sua educação!"/>
    <s v="Mestrando em Novas Tecnologias Digitais na Educação, Especialista em Marketing e Comunicação Digital, mais de 20 anos de experiência em educação. 18 anos de Experiência em Tecnologia da Informação e Comunicação. Especialista em criar aulas incríveis! (Podem perguntar para meus alunos"/>
    <x v="82"/>
    <x v="0"/>
    <x v="110"/>
    <x v="42"/>
    <n v="4"/>
    <n v="1"/>
  </r>
  <r>
    <x v="242"/>
    <x v="241"/>
    <s v="Beia Carvalho"/>
    <x v="242"/>
    <s v="O futuro do trabalho - como todas as previsões de um mundo que parou de andar para  dar saltos quânticos - é, ao mesmo tempo, fascinante e terrível. Assistimos às mudanças exponenciais dissolvendo o tradicional mercado de trabalho, e novas plataformas prometendo empregar a todos. Só que não. Os desafios são globais. No Brasil, eles são paradoxalmente ancestrais e futurísticos, arcaicos e digitais."/>
    <s v="Futurista, 1ª figura feminina a falar sobre Inovação e futuro no mercado. Fundadora da 5 Years From Now®. Keynote Speaker do Forum RH, em maio, Lisboa, que terá 58 oradores. Prefaciou o livro &quot;Inovação: Diálogos sobre a Prática&quot;, mês passado. Publicitária com 4 leões/Cannes, Prêmio Excelência Mulhe"/>
    <x v="82"/>
    <x v="14"/>
    <x v="62"/>
    <x v="71"/>
    <n v="1"/>
    <n v="1"/>
  </r>
  <r>
    <x v="243"/>
    <x v="242"/>
    <s v="Tais Bento"/>
    <x v="243"/>
    <s v="Elas são mãe e filha, educadoras e sócias! Para todos que acreditam que o aprendizado na vida não tem fim, essa palestra vai muito além das videoaulas e você vai ver como elas estão aproveitando a popularidade do vídeo nas redes sociais para melhorar a relação dos jovens com os estudos! Aliar experiência na educação, estudos da neurociência cognitiva, redes sociais e muito bom humor é com elas!"/>
    <s v="Autora do livro &quot;Socorro, meu filho não estuda!&quot; (lançado em 2015), fundadora do site do portal Estadão (www.meufilhonaoestuda.com.br), colunista da revista Pais&amp;Filhos. e do site Catraca Livre. Fundadora do SNAP SOSTENHOPROVAGrad, Pedagogia (USP), Pós Marketing (FAAP) Univ. Minnesota e de S. Dieg"/>
    <x v="4"/>
    <x v="52"/>
    <x v="113"/>
    <x v="102"/>
    <n v="0"/>
    <n v="1"/>
  </r>
  <r>
    <x v="244"/>
    <x v="243"/>
    <s v="Patricia Alves"/>
    <x v="244"/>
    <s v="Público-alvo: Mulheres EmpreendedorasFundada em 2016, somos a 1ª Escola de Empreendedorismo Feminino do Brasil com cursos e workshops  exclusivos para mulheres. Nossas Facilitadoras também são mulheres. Nosso lema: #MulherCapacitandoMulher.Queremos promover o desenvolvimento de competências técnicas, comportamentais e estratégicas da mulher empreendedora, visando capacitação profissional."/>
    <s v="Idealizadora do Grupo de Mulheres Empreendedoras Empreendedorismo de Salto, atualmente com mais de 31.000 mulheres no grupo fechado do Facebook. CEO do Núcleo de Capacitação da Mulher Empreendedora. Idealizadora do Dia do Empreendedorismo Feminino nas cidades de Santo André, Diadema e Mauá"/>
    <x v="82"/>
    <x v="59"/>
    <x v="114"/>
    <x v="102"/>
    <n v="0"/>
    <n v="1"/>
  </r>
  <r>
    <x v="245"/>
    <x v="244"/>
    <s v="Yóris Linhares"/>
    <x v="245"/>
    <s v="As mídias socias tem um papel potencializador em como as pessoas aprendem por elas mesmas, integradas ao trabalho. A palestra mostrará que, entretanto, as mídias sociais precisam estar associadas a princípios e um fluxo que suportem uma aprendizagem com menos desperdícios na busca, compartilhamento e criação de conhecimento e que orientam esforços para alcançar melhores resultados."/>
    <s v="Facilitador de aprendizagem. Estou ajudando pessoas, equipes e empresas a melhorarem como aprendem para entregarem melhores resultados. Foi os olhos, ouvidos e voz do Management 3.0 para o Brasil. Mestre em Administração e Bacharel em Ciência da Computação"/>
    <x v="82"/>
    <x v="25"/>
    <x v="5"/>
    <x v="60"/>
    <n v="0"/>
    <n v="1"/>
  </r>
  <r>
    <x v="246"/>
    <x v="245"/>
    <s v="Yan Navarro"/>
    <x v="246"/>
    <s v="A narrativa transmídia é utilizada nas produções audiovisuais para contar histórias, engajar e criar formas de aproximação entre o público e o universo abordado. Inserir a narrativa transmídia no ensino desperta o interesse dos alunos para desenvolver uma produção colaborativa, tornando-os protagonistas do processo de ensino. Público-alvo: Educadores, gestores e criadores de conteúdos."/>
    <s v="Doutor em Didácticas Específicas pela Universidad de Valencia, Espanha, Doutor em Geografia pela UERJ, coordenador do Núcleo de Estudos e Pesquisas Audiovisuais em Geografia e Diretor Pedagógico do Colégio Pedro II é premiado nacional e internacionalmente por seus trabalhos de pesquisa"/>
    <x v="4"/>
    <x v="52"/>
    <x v="115"/>
    <x v="53"/>
    <n v="1"/>
    <n v="1"/>
  </r>
  <r>
    <x v="247"/>
    <x v="246"/>
    <s v="Pedro Júdice"/>
    <x v="247"/>
    <s v="Por que não um estagiário de Social Media dizer o que é o mercado para os estudantes? Vamos conversar sobre pontos cruciais que me ajudaram a conhecer e entender a área. Saber as principais métricas, ferramentas e cursos que são essenciais para quem quer ser um Social Media."/>
    <s v="Experiência de aproximadamente 2 anos como Social Media, gerindo campanhas digitais de empresas como Fundação Abrinq, Nutella, Ferrero Rocher, Pioneer, Lillo e Forno de Minas. Nas áreas de criação de arte, conteúdo e analises."/>
    <x v="82"/>
    <x v="120"/>
    <x v="80"/>
    <x v="39"/>
    <n v="0"/>
    <n v="1"/>
  </r>
  <r>
    <x v="248"/>
    <x v="247"/>
    <s v="Sandro Neto Ribeiro"/>
    <x v="248"/>
    <s v="Panorama de utilização das mídias sociais por instituições de ensino, desafios e avanços no engajamento de alunos e prospects, como desenvolver conteúdos e ações que mantêm fãs engajados."/>
    <s v="Formado em Ciências da Computação, pós-graduado em mídias interativas, com 20 anos de experiência em gestão de tecnologias web e redes sociais."/>
    <x v="82"/>
    <x v="25"/>
    <x v="5"/>
    <x v="32"/>
    <n v="0"/>
    <n v="1"/>
  </r>
  <r>
    <x v="249"/>
    <x v="248"/>
    <s v="JC Rodrigues"/>
    <x v="249"/>
    <s v="Ambientes de EAD sem dúvida contribuíram para a democratização do ensino. contudo, apesar das conhecidas vantagens, as relações humanas construídas na dinâmica entre professor e aluno em sala de aula podem ser prejudicadas pela limitação na interação pessoal (meta-aula).Esta palestra visa discutir o uso de técnicas de storytelling para gerar empatia na realização de cursos à distância."/>
    <s v="JC Rodrigues é Mestrando em Comportamento do Consumidor (ESPM). tem 20 anos de experiência no mercado digital / interativo, 7 dos quais como como Diretor da Disney Interactive. Também é professor de temas ligados à Marketing e Negócios Digitais na ESPM e na PUC-SP"/>
    <x v="83"/>
    <x v="121"/>
    <x v="49"/>
    <x v="104"/>
    <n v="1"/>
    <n v="1"/>
  </r>
  <r>
    <x v="250"/>
    <x v="249"/>
    <s v="Flávia Dias"/>
    <x v="250"/>
    <s v="A partir da discussão de gênero e da forte interação dos movimentos feministas com as marcas, seria possível fazer publicidade voltada para mulheres de um jeito diferente? Vamos analisar campanhas que buscam não apenas quebrar os clichês, mas também garante representatividade às mulheres."/>
    <s v="Jornalista, especialista em marketing digital e mestra em comunicação e cultura pela ECO/UFRJ. Desenvolve pesquisas sobre cultura de rua, interação nas redes e representação feminina. Atua profissionalmente nas áreas de planejamento estratégico, branding e gestão de conteúdo digital"/>
    <x v="84"/>
    <x v="38"/>
    <x v="116"/>
    <x v="97"/>
    <n v="8"/>
    <n v="1"/>
  </r>
  <r>
    <x v="251"/>
    <x v="250"/>
    <s v="Matheus Haddad"/>
    <x v="251"/>
    <s v="O modelo de gestão tradicional busca disciplina e eficiência no trabalho, tratando pessoas como recursos sob o comando e controle de gestores. Novos modelos de gestão, compatíveis com a economia criativa e baseados em autonomia, colaboração e trabalho em equipe, buscam aprendizado e inovação. Essa quebra de paradigma na gestão questiona hierarquias formais, colocando em xeque a posição do gerente."/>
    <s v="Consultor, empreendedor e palestrante nas áreas de empreendedorismo, gestão empresarial e engenharia de software. Co-fundador da Webgoal, do Granatum e do Instituto Haddad. MBA em Gestão Empresarial (FGV), Mestre em Engenharia Elétrica (FEI) e Bacharel em Ciência da Computação (UNIFENAS)"/>
    <x v="84"/>
    <x v="26"/>
    <x v="12"/>
    <x v="111"/>
    <n v="9"/>
    <n v="1"/>
  </r>
  <r>
    <x v="252"/>
    <x v="251"/>
    <s v="Alcir Tonoli"/>
    <x v="252"/>
    <s v="O que são escolhas?escolhemos a todo momento, inclusive sem perceber e somos reflexo dessas escolhas como nosso destino é construido por elas.Avaliar como fazemos nossas escolhas definem os resultados em todos os sentidos de nossas vidas e se refletem nos outros. Com mudar as escolas erradas e sabermos quais as nelhores para termos sucesso e prosperidade e sermos mais realizados e felizes?"/>
    <s v="Administrador da Vetor  Consultoria, treinamentos empresariais, atua há mais de vinte anos na área comercial.Coach com experiência em consultoria, palestras e seminários, Planejamento Organizacional, Marketing e Vendas, Estratégias de Negociação, Avaliação e Desenvolvimento Gerencial, Avaliação po"/>
    <x v="84"/>
    <x v="6"/>
    <x v="61"/>
    <x v="60"/>
    <n v="1"/>
    <n v="1"/>
  </r>
  <r>
    <x v="253"/>
    <x v="252"/>
    <s v="Mariana Cobra"/>
    <x v="253"/>
    <s v="Somos 52% da população, e, ao buscar a palavra &quot;mulheres&quot; no youtube as primeiras coisas que aparecem são: 1. Mulheres de Martinho da Vila. 2. Mulheres sendo pegas roubando. 3. Trollando interesseiras. Hoje, mais que nunca, precisamos de conteúdo que inspire, que promova igualdade para que nos possamos ver assim. Como mudar esse cenário? Muitas youtubers já fazem a diferença, só o começo."/>
    <s v="Diretora de cena e fotógrafa, Mariana é um talento como poucos. Criativa, engajada com questões sociais, seu trabalho foi se formando através de uma junção de habilidades, de assistente de direção à fotógrafa e pesquisadora de casting. Seus projetos pessoais tem a mulher como objeto de investigação"/>
    <x v="4"/>
    <x v="41"/>
    <x v="114"/>
    <x v="53"/>
    <n v="0"/>
    <n v="1"/>
  </r>
  <r>
    <x v="254"/>
    <x v="253"/>
    <s v="Bia Okubo"/>
    <x v="254"/>
    <s v="A palestra &quot;#GoGirl: O lugar da mulher no mercado digital&quot; abordará os desafios de ser mulher no mercado, cases de trabalho realizados por mulheres e tópicos que visam incentivar o empoderamento feminino no mercado criativo. O objetivo principal é mostrar que na mesa do conteúdo, na fotografia, gerenciando verba ou em cima de um palco: o lugar da mulher no mercado digital é onde ela preferir."/>
    <s v="Bia Okubo é publicitária e trabalha com Marketing Digital - área da sua Pós-Graduação.Curiosa que é, trabalhou nos setores de conteúdo e de design. Hoje é Analista de Performance na Leme Digital, trabalhando com criação de campanhas, análise de dados e estratégias de inteligência digital"/>
    <x v="1"/>
    <x v="21"/>
    <x v="117"/>
    <x v="39"/>
    <n v="0"/>
    <n v="1"/>
  </r>
  <r>
    <x v="255"/>
    <x v="254"/>
    <s v="Monica Lobenschuss"/>
    <x v="255"/>
    <s v="A palestra é voltada a profissionais de comunicação e marketing e também a empreendedores e pessoas que queiram promover marcas e negócios na internet. Durante a apresentação, o participante poderá conhecer toda a jornada do consumidor nos meios digitais e como tornar a sua marca referência, acompanhar métricas estratégicas, usar os gatilhos mentais adequados e acelerar a conversão digital."/>
    <s v="Especializada em EMPREENDEDORISMO e MARKETING DIGITAL, Mônica Lobenschuss é colunista da EXAME.COM e palestrante. Começou a empreender do ZERO há mais de 15 anos, é sócia do CORE GROUP e fundadora da SOCIAL LOUNGE, primeira rede de franquias de mídias sociais do Brasil"/>
    <x v="3"/>
    <x v="37"/>
    <x v="46"/>
    <x v="87"/>
    <n v="86"/>
    <n v="1"/>
  </r>
  <r>
    <x v="256"/>
    <x v="255"/>
    <s v="Danuta Ferreira"/>
    <x v="256"/>
    <s v="Desde os 12 anos eu sonhava em ser jornalista. Quando me formei, me vi com um diploma e perdida. As redes sociais me ajudaram a entender o mundo do marketing digital na época que me tornei dona da minha primeira agência, mas eu não sabia o que era realmente ser dono do seu próprio negócio, até que em 2011 eu abri minha segunda agência. Desde então tudo mudou."/>
    <s v="Formou-se em jornalismo, trabalha no mercado de marketing digital desde 2008. Em 2011 fundou a Agência Wise. Desde 2014 ministra curos de marketing digital e já treinou mais de 300 alunos. Já deu palestras e workshops em instituições como UniCEUB, Iesb e UnB"/>
    <x v="3"/>
    <x v="89"/>
    <x v="107"/>
    <x v="98"/>
    <n v="30"/>
    <n v="1"/>
  </r>
  <r>
    <x v="257"/>
    <x v="256"/>
    <s v="Prof. Carlos Eduardo Silva"/>
    <x v="257"/>
    <s v="Se está difícil arrumar emprego, que tal empreender e gerar, emprego. o modelo Canvas te ajudar a pensar melhor a sua ideia de negócio."/>
    <s v="Professor, Consultor e Palestrante com mais de 15 ano s de experiência nas áreas de Marketing e Comunicação. Mestre em Educação, Arte e História da Cultura e Pai do João Pedro"/>
    <x v="3"/>
    <x v="0"/>
    <x v="18"/>
    <x v="19"/>
    <n v="5"/>
    <n v="1"/>
  </r>
  <r>
    <x v="258"/>
    <x v="257"/>
    <s v="Ana Flavia Lacchia"/>
    <x v="258"/>
    <s v="Em tempo de audiência de 3 segundos, a palavra de lei é IDENTIFICAÇÃO. E só é possível se identificar COM QUEM A GENTE CONHECE, mesmo que só virtualmente. Essa palestra vai dar dicas de como trabalhar seu perfil pessoal para fazer suas métricas crescerem. Não só as de mídias sociais, mas principalmente as de conversão. Tudo baseado em cases, não em achismo!"/>
    <s v="Jornalista, comunicadora, empreendedora. Atuo há 13 anos em comunicação e há 7 em mídias sociais, tendo atendido mais de 100 marcas nessa trajetória. Em 2011 abri a Chez Social, focada em uma oferta completa de marketing digital. Em 2017 lanço a How Digital, com foco em educação e consultoria"/>
    <x v="3"/>
    <x v="68"/>
    <x v="2"/>
    <x v="24"/>
    <n v="22"/>
    <n v="1"/>
  </r>
  <r>
    <x v="259"/>
    <x v="258"/>
    <s v="Guilherme Petro"/>
    <x v="259"/>
    <s v="O Prato Firmeza é o primeiro guia gastronômico das quebradas de SP, feito por 10 jovens da Escola de Jornalismo da Énois, moradores de várias periferias de São Paulo. Em um cenário de jornalismo gastronômico focado no centro expandido da cidade, vamos debater sobre como o guia pode ir além do serviço e surgir como uma ferramenta de democratização da comida por meio do jornalismo jovem."/>
    <s v="Formado em Gastronomia pelo Mackenzie, foi cozinheiro, garçom e fez gestão até de cozinhas universitárias. É gastrólogo, sommelier, bartender, fotógrafo e técnico em informática. Formado em Jornalismo pela Escola de Jornalismo da Énois, é co-autor e coordenador do Prato Firmeza"/>
    <x v="3"/>
    <x v="122"/>
    <x v="106"/>
    <x v="17"/>
    <n v="21"/>
    <n v="1"/>
  </r>
  <r>
    <x v="260"/>
    <x v="259"/>
    <s v="Leonardo Silva do Espirito Santo"/>
    <x v="260"/>
    <s v="como criar uma startups, ecossistema de uma startups, tipos de negócios, mercado"/>
    <s v="co-founder topstartups - diretor da cenese - instrutor de treinamentos - consultor de inteligência de negócio"/>
    <x v="3"/>
    <x v="0"/>
    <x v="18"/>
    <x v="37"/>
    <n v="2"/>
    <n v="1"/>
  </r>
  <r>
    <x v="261"/>
    <x v="260"/>
    <s v="Leonardo Silva do Espirito Santo"/>
    <x v="261"/>
    <s v="novos modelos de negócios, tecnologia e inovação no mercado atual, globalização digital, aberto a todo publico, empreendedores, estudantes, profissionais liberais etc..."/>
    <s v="diretor topstatups, diretor executivo cenese, instrutor de treinamentos supply chain e consultor de inteligencia de negócio"/>
    <x v="3"/>
    <x v="0"/>
    <x v="41"/>
    <x v="37"/>
    <n v="1"/>
    <n v="1"/>
  </r>
  <r>
    <x v="262"/>
    <x v="261"/>
    <s v="Marcelo Coffani"/>
    <x v="262"/>
    <s v="Negócios não tomam decisões. Pessoas, sim. A experiência do consumidor é o que diferencia, cada vez mais, a marca A da marca B - mais do que o preço ou, até mesmo, o produto. Qual o papel das mídias sociais nesse cenário P2P e quais estratégias digitais uma marca deve considerar para engajar seu público?"/>
    <s v="Formado em Administração de Empresas e com passagens pelo Itaú, Syngenta e Saint-Gobain do Brasil, é empreendedor há 8 anos, Fundador e Diretor Executivo da Agência Greenz, Estrategista Digital no Grupo Flatbox e Co-fundador da empresa Supermedia"/>
    <x v="85"/>
    <x v="17"/>
    <x v="118"/>
    <x v="98"/>
    <n v="12"/>
    <n v="1"/>
  </r>
  <r>
    <x v="263"/>
    <x v="262"/>
    <s v="André Mazini"/>
    <x v="263"/>
    <s v="Ok, nem todas as organizações têm perfil para usar humor em suas publicações no FB. Mas muitas têm. E muitas outras podem ter, mas ficam receosas de arriscar e acabar gerando repercussão negativa. Nesta palestra apresentaremos algumas estratégias para aumentar o alcance orgânico e o engajamento em publicações no Facebook, por meio de elementos de humor e referências à cultura pop contemporânea."/>
    <s v="É jornalista, doutor em História, mestre em Comunicação e também em Estudios Latinoamericanos. Na Espanha, esteve entre os “Mejores Expedientes Academicos” de 2014/2016. Em 2016 foi finalista do maior prêmio de jornalismo voltado para educação no Brasil. Hoje é responsável pela Comunicação na UEMS"/>
    <x v="85"/>
    <x v="95"/>
    <x v="119"/>
    <x v="100"/>
    <n v="28"/>
    <n v="1"/>
  </r>
  <r>
    <x v="264"/>
    <x v="263"/>
    <s v="Daniel Bovolento"/>
    <x v="264"/>
    <s v="Todo mundo fala deles: influenciadores. Parece que toda ação requer a presença dessa galera, mas… quem são eles? O que eles fazem? Qual a importância deles em campanhas? Como trabalhar com eles? Como escolher o cara certo?Com uma visão dos dois lados (influenciador e planner), pretendo abordar algumas construções sobre influenciadores, seu uso no marketing, boas práticas e planejamento de açõe"/>
    <s v="Publicitário carioca formado pela UFRJ e blogueiro, atua hoje na tríade de planejamento, conteúdo e marketing de influência. Já teve passagem pela Huge Brasil, Ampfy, iWM Agency e Urgh.Us, além de alguns trabalhos pontuais em consultoria para marcas e clientes."/>
    <x v="85"/>
    <x v="3"/>
    <x v="19"/>
    <x v="34"/>
    <n v="12"/>
    <n v="1"/>
  </r>
  <r>
    <x v="265"/>
    <x v="264"/>
    <s v="Rodrigo Pinotti"/>
    <x v="265"/>
    <s v="Todo mundo tem uma história extraordinária para contar – basta saber como. Num mundo onde o conteúdo dita comportamentos sociais e tendências de consumo, isso é fundamental para qualquer um. O objetivo será apresentar algumas técnicas que respondem duas questões principais: como então fazer a audiência prestar atenção no seu conteúdo? E como construí-lo de forma a torna-lo interessante?"/>
    <s v="É formado em jornalismo pela Fundação Cásper Libero e possui MBA em gestão estratégica e econômica pela Fundação Getúlio Vargas (FGV). Atuou em importantes meios de comunicação e tem mais de 15 anos de experiência em comunicação estratégica, construção de marca, posicionamento social e digital"/>
    <x v="85"/>
    <x v="123"/>
    <x v="5"/>
    <x v="20"/>
    <n v="0"/>
    <n v="1"/>
  </r>
  <r>
    <x v="266"/>
    <x v="265"/>
    <s v="Marcel Mendonça"/>
    <x v="266"/>
    <s v="Garantir o ROI (Return of Investment) no planejamento é necessário. Estratégias focadas em influenciadores e redes sociais trouxeram a necessidade da análise além do ROI para garantir engajamento e resultado. Assim surge o ROE: Return of Engagement. Ideal para profissionais de marketing, marcas, influenciadores e mídia, o ROE é necessário para estratégias de comunicação em plataformas digitais."/>
    <s v="Paulistano, adora tecnologia, marketing e viagens.Atua desde 2009 no marketing digital em projetos de entretenimento para empresas Telecom, OTT e Startups.Responsável pelo desenvolvimento do Versy, rede social focada no engajamento através de influenciadores, segmentada e focada nos Millennials"/>
    <x v="85"/>
    <x v="3"/>
    <x v="120"/>
    <x v="59"/>
    <n v="3"/>
    <n v="1"/>
  </r>
  <r>
    <x v="267"/>
    <x v="266"/>
    <s v="Carol Fullen"/>
    <x v="267"/>
    <s v="O jogo virou. Ser mega webcelebridade já não garante atenção das marcas nacionais e internacionais. Hoje o que as empresas buscam são influenciadores que tenham históricos com elas e alto poder de engajamento, que endossem suas causas e produtos, independente do número total de seguidores. Venha conversar sobre cases, tendências locais e globais e entender o que é necessário para se destacar."/>
    <s v="Curiosa, antenada, ligada no 220, com experiência de 17 anos em agências de comunicação, com clientes como Google, Facebook, Spotify, entre outros. Acabou de voltar do SXSW cheia de ideias e tendências para inovar a comunicação de pessoas e marcas"/>
    <x v="9"/>
    <x v="37"/>
    <x v="46"/>
    <x v="60"/>
    <n v="0"/>
    <n v="1"/>
  </r>
  <r>
    <x v="268"/>
    <x v="267"/>
    <s v="Jean  Soldatelli"/>
    <x v="268"/>
    <s v="Você realmente acha que a soma de likes, comentários, compartilhamentos quer dizer que uma pessoa está engajada com uma marca? Qual o conceito de engajamento? O que é? Como se mensura? Do que se alimenta e como se reproduz? Nessa palestra vamos desmistificar o conceito de engajamento, trazendo teorias e técnicas para que você fortaleça as conexões com seu público."/>
    <s v="Formado em Comunicação Social pela ECA-USP, trabalhou por 7 anos com planejamento digital e de endomarketing, quando ganhou 12 Globes Awards. Desde 2013 trabalha engajando públicos para empresas como Facebook, McDonald's e Ambev como um dos sócios da Santo Caos, a primeira consultoria de engajament"/>
    <x v="85"/>
    <x v="11"/>
    <x v="2"/>
    <x v="53"/>
    <n v="0"/>
    <n v="1"/>
  </r>
  <r>
    <x v="269"/>
    <x v="268"/>
    <s v="Roberto Schmidt"/>
    <x v="269"/>
    <s v="Gamificação tornou-se uma das novas competências de comunicação para aumentar o engajamento. Usando técnicas de jogos, o processo visa a melhor experiência do usuário que assim com em um game, busca vencer os desafios para passar de fase, mesclando sua habilidade com a dificuldade de cada etapa. Quando e como isso deve fazer parte do seu planejamento de comunicação?"/>
    <s v="Na Globo há mais de 25 anos, atualmente é Diretor de Planejamento de Marketing e foi o responsável pela elaboração de projetos comerciais envolvendo temas como institucionais, culturais, cinema, promoções, esportes, merchandising, games, multiplataforma, internet e shows musicais."/>
    <x v="85"/>
    <x v="117"/>
    <x v="121"/>
    <x v="18"/>
    <n v="0"/>
    <n v="1"/>
  </r>
  <r>
    <x v="270"/>
    <x v="269"/>
    <s v="Caio Túlio Costa"/>
    <x v="270"/>
    <s v="Se você é um criador de conteúdo, seja social media, publicitário, jornalista ou produtor independente vai ficar impressionado com o quanto um monitoramento eficiente, acompanhado de ferramentas precisas, pode aumentar com consistência o engajamento do seu público, além de multiplicar sua audiência."/>
    <s v="Caio Tulio Costa é jornalista, professor de jornalismo digital e expert em mídias digitais. Doutor em Comunicação pela USP, foi pesquisador da Universidade Columbia (Nova York), fundador e diretor-geral do UOL, presidente do iG e cofundador do Torabit, sistema de monitoramento digital"/>
    <x v="4"/>
    <x v="37"/>
    <x v="99"/>
    <x v="18"/>
    <n v="0"/>
    <n v="1"/>
  </r>
  <r>
    <x v="271"/>
    <x v="270"/>
    <s v="Michelle Barros"/>
    <x v="271"/>
    <s v="Muitas vezes pensamos que apenas com uma equipe gigantesca conseguiremos realizar grandes coisas! O que quero mostrar nessa palestra é como realizar grandes feitos com equipes pequenas, observando, aprendendo e utilizando o potencial de cada um. Essa palestra é voltada para gestores, coordenadores de equipe e para aqueles que desejam montar o seu próprio negócio."/>
    <s v="Jornalista por formação, mas trabalha com marketing digital por ser uma grande paixão. Neste momento escrevendo um novo romance. Coordenadora de Conteúdo WEB e agora palestrante sobre tudo aquilo que são os temas que &quot;assombram&quot; as agências de comunicação."/>
    <x v="86"/>
    <x v="124"/>
    <x v="18"/>
    <x v="24"/>
    <n v="17"/>
    <n v="1"/>
  </r>
  <r>
    <x v="272"/>
    <x v="271"/>
    <s v="Jean Perez"/>
    <x v="272"/>
    <s v="Feliz aquele que consegue enxerga no erro do outro uma possibilidade de não trilhar pelo mesmo caminho!Se você é um desses felizardos seja bem-vindo, nesse bate papo vamos apresentar diversos erros nossos e discutiremos alguns &quot;erros&quot; dos outros também.Vem ser feliz!"/>
    <s v="Do alto de seus 2,08m, é publicitário e relações públicas além de pós-graduado em marketing digital e negócios interativos. Jiu-jiteiro e fã de cachorros, mescla suas horas entre leitura de uma série de revistas e livros de filosofia e testes das novas redes sociais que surgem diariamente"/>
    <x v="87"/>
    <x v="25"/>
    <x v="5"/>
    <x v="33"/>
    <n v="0"/>
    <n v="1"/>
  </r>
  <r>
    <x v="273"/>
    <x v="272"/>
    <s v="Marcella Rodrigues"/>
    <x v="273"/>
    <s v="O futebol é considerado o esporte mais popular no Brasil, porém, a maioria dos clubes têm negligenciado a gestão de suas marcas, principalmente na internet. É possível fazer diferente! Entenda como as estratégias digitais baseadas em conteúdo, relacionamento e emoção podem engajar o torcedor (cada vez mais inconstante) em tempos de comportamentos multifacetados da arquibancada virtual."/>
    <s v="Publicitária pela UFC e Mestre em Comunicação pela UFPE. Diretora de Planejamento Digital do Grupo Maestros e professora dos cursos de Publicidade e Maketing do Unifavip | DeVry. Pesquisas sobre as estratégias de clubes de futebol para o engajamento digital do torcedor. Apaixonada por futebol"/>
    <x v="88"/>
    <x v="125"/>
    <x v="52"/>
    <x v="112"/>
    <n v="48"/>
    <n v="1"/>
  </r>
  <r>
    <x v="274"/>
    <x v="273"/>
    <s v="Bernardo Mendes"/>
    <x v="274"/>
    <s v="Uma visão global e local sobre o mercado de Esportes Eletrônicos (eSports).- O que são eSports- Histórico do setor- Campeonatos Brasileiros e Equipes, uma análise de públicos e afinidades- eSports na TV, uma análise de conteúdos- Análise de cases globais e locais de marcas que investiram no setor estilo receita de bolo: qual mídia, quem, como, resultados."/>
    <s v="A 5 anos no mercado de Live Marketing e Empreendedorismo, entrou para a equipe da ESL assim que a empresa foi lançada no Brasil. Nos últimos tempos tem trabalhado para colocar cada vez mais o gaming e os esportes eletrônicos na sala de estar da casa dos brasileiros"/>
    <x v="88"/>
    <x v="126"/>
    <x v="5"/>
    <x v="53"/>
    <n v="0"/>
    <n v="1"/>
  </r>
  <r>
    <x v="275"/>
    <x v="274"/>
    <s v="Evelin Scandal"/>
    <x v="275"/>
    <s v="O Paradesportivo vem mostrando ao longo do tempo que esporte adaptado pode e deve ser praticado por qualquer portador de deficiência.  E as redes sociais só vem mostrar o quanto nosso país  tem potencial para se manter  no auge dos esportes adaptados. Os jogos paralímpicos  RIO2016  foram um dos mais vistos da história graças as midias digitais."/>
    <s v="Coberturas do Jogos Paralimpicos Rio2016   Cobertura dos Jogos Parapan Americanos  de Jovens 2017   Cobertura do Open Loterias Caixa de Natação e Atletismo  - Paralímpicos    Produção de conteúdo do site www.paradesportivo.com.br "/>
    <x v="9"/>
    <x v="114"/>
    <x v="26"/>
    <x v="32"/>
    <n v="0"/>
    <n v="1"/>
  </r>
  <r>
    <x v="276"/>
    <x v="275"/>
    <s v="Marcos Farber"/>
    <x v="276"/>
    <s v="Já sou palestrante de Instituições como PUC , The 360 entre outras. Atuo profissionalmente com Marketing Esportivo. Minhas palestras são focadas na história do mkt esportivo, presente futuro. Dou enfase através de cases atuais de ferramentas do marketing esportivo entre elas: programa sócio torcedor, ativações de patrocínio, patrocínios pontuais, match day etc"/>
    <s v="Bacharel em Administração de Empresas pela Pontifícia Universidade Católica (PUC/SP)Pós graduado em Marketing pela Escola Superior de Propaganda e Marketing (ESPM/SP)Pós Graduado em Marketing Esportivo pela Universidade Estácio de SáCoach Esportiv"/>
    <x v="88"/>
    <x v="25"/>
    <x v="5"/>
    <x v="32"/>
    <n v="0"/>
    <n v="1"/>
  </r>
  <r>
    <x v="277"/>
    <x v="276"/>
    <s v="Roberto Iervolino"/>
    <x v="277"/>
    <s v="O eSports tornou-se um fenômeno de público nos últimos 5 anos. Uma das empresas mais importantes no segmento é a Riot Games. Criada em 2006 por jogadores empreendedores, a empresa lançou seu primeiro título em 2009, o League of Legends, aclamado pela crítica e pela comunidade com mais de 100 milhões de jogadores/mês."/>
    <s v="Roberto Iervolino é gerente-geral da Riot Games no Brasil.Formado em Engenharia Mecânica pela Universidade de São Paulo (USP), fez MBA na Tuck Business School at Dartmouth. Entre suas principais funções na empresa, o executivo atua nas tomadas de decisões estratégicas da operação brasileira."/>
    <x v="89"/>
    <x v="117"/>
    <x v="5"/>
    <x v="33"/>
    <n v="0"/>
    <n v="1"/>
  </r>
  <r>
    <x v="278"/>
    <x v="277"/>
    <s v="Débora Zanini"/>
    <x v="278"/>
    <s v="Análise exploratória as denúncias de assédio que movimentaram as redes sociais em abril/17.A análise é feita sob 2 técnicas: análise de menções utilizando algoritmos estatísticos de agrupamento (via Text Minning) e identificação dos grandes “atores” do debate virtual, através do uso de grafos  O que a combinação das 2 técnicas podem evidenciar sobre a repercussão dos casos José Mayer e Marcos/"/>
    <s v="Socióloga e mestranda pela UNICAMP dedica-se, desde 2011, se ao estudo e desenvolvimento de pesquisas digitais, utilizando métodos e conceitos das ciências sociais para as pesquisas realizadas em ambiências online. Também é pesquisadora e professora do IBPAD"/>
    <x v="90"/>
    <x v="127"/>
    <x v="114"/>
    <x v="77"/>
    <n v="3"/>
    <n v="1"/>
  </r>
  <r>
    <x v="279"/>
    <x v="278"/>
    <s v="Wallace Vieira"/>
    <x v="279"/>
    <s v="Porque  empresas com 30 anos ou mais de existência continuam querendo usar a mesma fórmula de sucesso de antes para vender para um consumidor que mudou radicalmente sua forma de consumir produtos e serviços? Como  reinventar seu negócio e se perpetuar para um novo ciclo? O que o Design Thinking e as mídias sociais podem fazer nesse contexto? Mapa do Tesouro para mudança!"/>
    <s v="Empresário na indústria e varejo com mais de 20   anos de mercado, criou marcas de vestuário vendendo para Brasil, USA e Europa. Presidente de várias entidades empresariais. experiência em terceiro setor com sua Fundação Wattz.Atualmente Consultor com foco em inovação através do DT e Mentoring"/>
    <x v="8"/>
    <x v="0"/>
    <x v="4"/>
    <x v="47"/>
    <n v="42"/>
    <n v="1"/>
  </r>
  <r>
    <x v="280"/>
    <x v="279"/>
    <s v="Felipe Bogéa"/>
    <x v="280"/>
    <s v="As empresas sofrem com uma deficiência na sua equipe de marketing quando o assunto é redes sociais: os mais velhos têm uma visão restrita de mídias sociais, já os mais jovens só dominam o uso das plataformas. Esse gap de conhecimento leva a estratégias e execuções sub-ótimas do marketing em redes sociais. Serão apresentadas técnicas e dicas para a construção de estratégias coerentes de mkt digital"/>
    <s v="sócio da f2f-digital, agência especializada em marketing digital. Ao longo da sua carreira, Bogéa atuou como consultor (Deloitte, McKinsey) e fundou duas agências de publicidade. No ambiente acadêmico, Bogéa é Professor da pós-graduação FGV e da graduação na ESPM"/>
    <x v="8"/>
    <x v="128"/>
    <x v="122"/>
    <x v="113"/>
    <n v="0"/>
    <n v="1"/>
  </r>
  <r>
    <x v="281"/>
    <x v="280"/>
    <s v="Emanuel Takahashi"/>
    <x v="281"/>
    <s v="‪10 anos em 1 hora: os contos sombrios (com exemplos) da verdadeira face da Social Media nas pequenas e médias empresas, onde o Budget geralmente paga só o lanche na padoca da esquina. O que fazer quando a equipe de Digital é só você mesmo? Como não cair nas armadilhas que os gurus pregam nas palestras &quot;topster&quot; e acabar se achando um 'incapaz' por não fazer o que arrotam do alto de suas vaidades?"/>
    <s v="Social media, gestão de empresas, atendimento, planejamento, métricas, design, vídeo, áudio, servidores, e-mail marketing, inbound marketing e processos.‬‪Isso é tudo o que faço!‬‪Mas não se engane!‬‪São apenas armas para sobreviver nessa selva chamada SOCIAL MEDIA, que nos testa DIARIAMENTE"/>
    <x v="8"/>
    <x v="57"/>
    <x v="123"/>
    <x v="45"/>
    <n v="13"/>
    <n v="1"/>
  </r>
  <r>
    <x v="282"/>
    <x v="281"/>
    <s v="Cristovão Wanderley"/>
    <x v="282"/>
    <s v="São inúmeras as ferramentas de crescimento, mas como garantir que com elas você terá sucesso? Escalabilidade, métodos, estratégias digitais, otimização de recursos. Vamos mostrar como integrar a estratégia para que você possa potencializar os resultados de suas ações."/>
    <s v="Apaixonado por tecnologia e inovação, nos últimos 20 anos vem intercalando a experiência com os algoritmos a estratégias de negócio. Com profundo conhecimento de Marketing e Vendas, está sempre aberto à adoção de novas ferramentas e tendências."/>
    <x v="8"/>
    <x v="129"/>
    <x v="4"/>
    <x v="83"/>
    <n v="9"/>
    <n v="1"/>
  </r>
  <r>
    <x v="283"/>
    <x v="282"/>
    <s v="Camila Krohling Colnago"/>
    <x v="283"/>
    <s v="Comunicação estratégica para pequenos negócios. Posicionamento de marca como forma de diferenciação. Ferramentas e técnicas de inovação e criatividade para pequenos negócios. Criando empresas, produtos e serviços de verdade."/>
    <s v="Doutora em Comunicação, professora, consultora em comunicação estratégica para pequenos negócios à frente da Comunicação 027, empreendedora criativa da Maria Lembrancinha, Diretora de Comunicação da ONG Cidadão Pró-Mundo, palestrante, mentora e influenciadora da Rede Mulher Empreendedora"/>
    <x v="3"/>
    <x v="11"/>
    <x v="107"/>
    <x v="29"/>
    <n v="2"/>
    <n v="1"/>
  </r>
  <r>
    <x v="284"/>
    <x v="283"/>
    <s v="Émerson Biava"/>
    <x v="284"/>
    <s v="A estratégia de só se fazer materiais promocionais para impactar o shopper no momento da compra está ultrapassada! Hoje novas técnicas digitais são empregadas para atrair e fazer a diferença no ponto de venda. Vamos conversar sobre as melhores práticas do mercado, cases e insights para fisgarmos a atenção do consumidor!Indicado para todos que queiram influenciar pessoas na decisão de compra."/>
    <s v="Publicitário com 7 anos de experiência em trade marketing no Grupo Abril, criou diversas campanhas para grandes nomes do mercado como Abril, Globo, Caras, Panini, Tele Sena e Jequiti, além de já ter faturado ouro no Prêmio POPAI.Recentemente abriu a agência BBMO Marketing, integrando o ON e o OFF"/>
    <x v="8"/>
    <x v="130"/>
    <x v="5"/>
    <x v="71"/>
    <n v="1"/>
    <n v="1"/>
  </r>
  <r>
    <x v="285"/>
    <x v="284"/>
    <s v="Iasmine Amazonas"/>
    <x v="285"/>
    <s v="Ser pragmático é ter seus objetivos bem definidos, é fugir do improviso, é se basear no conceito de que as ideias e atos só são verdadeiros se servirem para a solução imediata de seus problemas. A função da palestra é mostrar a importância de um planejamento de ações e quais estratégias um Social Media pode criar para o seu trabalho do dia-a-dia."/>
    <s v="Coordenadora de Social Media e Gerente do Institucional da ONErpm, especialista em criar estratégias e soluções práticas para problemas de comunicação"/>
    <x v="8"/>
    <x v="6"/>
    <x v="5"/>
    <x v="60"/>
    <n v="0"/>
    <n v="1"/>
  </r>
  <r>
    <x v="286"/>
    <x v="285"/>
    <s v="Caio Costa"/>
    <x v="286"/>
    <s v="Até mesmo profissionais do mercado digital cometem erros que podem manchar a sua reputação nas plataformas digitais. A palestra abordará os seguintes pontos:- Boas práticas para as principais redes- Como fortalecer a influência digital- Estratégias para Facebook, LinkedIn e negócios no WhatsApp- Troca de experiências com a plateia"/>
    <s v="Publicitário e produtor de conteúdo há mais de 13 anos. Autor do Blogcitário, apresentador do Criatônicos, palestrante do SMWK 2015 e indicado, por dois anos consecutivos, na categoria Melhor Profissional de Mídias Sociais no Prêmio ABComm (Associação Brasileira de Comércio Eletrônico)"/>
    <x v="91"/>
    <x v="131"/>
    <x v="57"/>
    <x v="23"/>
    <n v="18"/>
    <n v="1"/>
  </r>
  <r>
    <x v="287"/>
    <x v="286"/>
    <s v="Professor Ari"/>
    <x v="287"/>
    <s v="Palestra sobre Ética Empresarial - Construindo Organizações Éticas.Hoje em dia ser ético é quase como nadar contra a maré. Mas começa a se delinear no país posturas e  comportamentos éticos.Comportamento Ético é requisito essencial e passa a ser cobrado em vários setores da sociedade. Que esse movimento se fortaleça e que sufoque  o mar de corrupção que se instalou em todas as instituições, em"/>
    <s v="Executivo de empresas, Consultor, Professor universitário, Mestre em Finanças e Ciências Contábeis. Especialista em redução de Custos, Planejamento, Gestão e Estratégia de Empresas e Liderança. Conhecedor das diversas áreas envolvendo toda a cadeia desde Compras, Logística, Chão de Fábrica até áre"/>
    <x v="92"/>
    <x v="132"/>
    <x v="5"/>
    <x v="33"/>
    <n v="0"/>
    <n v="1"/>
  </r>
  <r>
    <x v="288"/>
    <x v="287"/>
    <s v="Erickson Monteiro"/>
    <x v="288"/>
    <s v="O mercado de eventos cresce em média, 14% ao ano. Mas como podemos absorver o máximo das mídias sociais para vender, interagir e fidelizar os participantes de um evento? Erickson, trabalhou com mais de 300 eventos, gerando vendas para mais de 30 mil pessoas, através das mídias sociais. Ele trará dicas de como construir uma estratégia eficaz, para que você consiga divulgar o seu evento com sucesso."/>
    <s v="Graduado em publicidade pela Devry Brasil, certificado em marketing digital pela ESPM. Está no mercado publicitário há 7 anos, trabalhando com planejamento digital e geração de conteúdo para mais de 40 clientes nacionais e regionais em mídias sociais. Realizou mais de 160 palestras, em 5 países."/>
    <x v="93"/>
    <x v="133"/>
    <x v="16"/>
    <x v="114"/>
    <n v="12"/>
    <n v="1"/>
  </r>
  <r>
    <x v="289"/>
    <x v="288"/>
    <s v="Leonardo Moreira"/>
    <x v="289"/>
    <s v="Através da pesquisa e da observação de nichos, grupos e sub-grupos nas redes sociais, é possível criar e organizar movimentos e eventos bem sucedidos. A grande demanda online destes é influência para a criação de conexões offline. Há novos produtores e produtoras focados nisso."/>
    <s v="Possuo 8 anos de experiência com Marketing Digital, principalmente branding e redação. Fui o criador e idealizador da Ninja Produtora, organizadora do Anime Buzz, um dos maiores eventos do RS. Hoje, além do trabalho no setor de marketing, estou desenvolvendo novos modelos de eventos"/>
    <x v="93"/>
    <x v="134"/>
    <x v="5"/>
    <x v="32"/>
    <n v="0"/>
    <n v="1"/>
  </r>
  <r>
    <x v="290"/>
    <x v="289"/>
    <s v="Carol Teles"/>
    <x v="290"/>
    <s v="Você acha que fazer mídia no Facebook é um bicho de sete cabeças? Então você precisa assistir a essa palestra. Nela vamos dar dicas valiosas de como alcançar o cliente certo no momento certo explicando alguns cruzamentos de segmentação e também de otimização para que você tenha o melhor custo-benefício."/>
    <s v="Estou no mercado desde 2009 e já passei por agências, clientes e startups. Meu objetivo é gerar resultados para os clientes através de estratégias de publicidade online"/>
    <x v="94"/>
    <x v="10"/>
    <x v="31"/>
    <x v="87"/>
    <n v="33"/>
    <n v="1"/>
  </r>
  <r>
    <x v="291"/>
    <x v="290"/>
    <s v="Shalla Monteiro"/>
    <x v="291"/>
    <s v="Shalla contará a história da sua amizade com Raimundo, poeta que morou nas ruas de São Paulo por quase 35 anos. A partir da convivência com ele, ela criou uma Fanpage por meio da qual ele reencontrou sua família e sua obra foi revelada. A página foi eleita pelo Facebook uma das dez histórias para celebração dos seus 10 anos, tornando-se uma das mais difundidas nas mídias sociais."/>
    <s v="Trabalha com tecnologias digitais e, a partir de uma amizade inusitada, transformou a vida de um poeta que vivia nas ruas e a sua profundamente! Escreveu um livro contando a história e está gestando um projeto social com objetivo de inspirar e estimular pessoas a se conectarem e incluírem digitalmente e socialmente quem vive em situação de rua! Conheça o case: https://www.youtube.com/watch?v=NWEhGzih4O"/>
    <x v="94"/>
    <x v="135"/>
    <x v="29"/>
    <x v="114"/>
    <n v="23"/>
    <n v="1"/>
  </r>
  <r>
    <x v="292"/>
    <x v="291"/>
    <s v="Guido Sarti"/>
    <x v="292"/>
    <s v="Que o mundo vive a mudança para o mobile first todos nós sabemos, mas o quão profunda é essa mudança? A forma de ver televisão no Brasil vai mudar? O que diabos é thumbstopping? Essas e outras perguntas vão ser abordadas na palestra. Sempre com um viés métrico e analítico."/>
    <s v="Responsável pela integração de dados qualitativos e quantitativos nos processos de UX/ID, mídia, planejamento e disciplinas criativas na DPZ&amp;T..10 anos de marketing digital, premiado com Cyber Lions em Mobile e Clio Awards em engajamento"/>
    <x v="94"/>
    <x v="15"/>
    <x v="124"/>
    <x v="44"/>
    <n v="1"/>
    <n v="1"/>
  </r>
  <r>
    <x v="293"/>
    <x v="292"/>
    <s v="Felipe Virgili"/>
    <x v="293"/>
    <s v="Um resumo de como trabalhando diretamente no público alvo da emissora, a Fan Page da RedeTV! passou de 25 mil fãs em outubro de 2015 para mais de 2 milhões deles agora no início de 2017. Serão mostrados cases de sucesso na plataforma e a boa utilização de ferramentas simples como compartilhamento de links, vídeos nativos e Lives."/>
    <s v="Atuo há 17 anos com comunicação online. Sou editor-chefe de conteúdo digital e de redes sociais da RedeTV! desde 2013. Em cima de experiências e produção de conteúdo, hoje sabemos exatamente como identificar e fazer a curadoria daquilo que o nosso público que encontrar nas redes sociais"/>
    <x v="94"/>
    <x v="32"/>
    <x v="5"/>
    <x v="102"/>
    <n v="0"/>
    <n v="1"/>
  </r>
  <r>
    <x v="294"/>
    <x v="293"/>
    <s v="Ivo Fio"/>
    <x v="294"/>
    <s v="Case de sucesso da construtora de casas populares Cemag Engenharia (anúncios no Facebook direcionados para celulares na região do empreendimento) Como uma forma simples de atender e vender gerou 1 milhão de reais em casas populares em 6 semanas. Analise do público alvo (avatar/persona), linguagem simples e imagens diretas, pq é bom facilitar a vida do seu cliente."/>
    <s v="Consultor Digital, especialista em marketing digital e vendas online. Especialista em Facebook ads e Google Adwords."/>
    <x v="94"/>
    <x v="89"/>
    <x v="16"/>
    <x v="39"/>
    <n v="0"/>
    <n v="1"/>
  </r>
  <r>
    <x v="295"/>
    <x v="294"/>
    <s v="Mateus Rabello"/>
    <x v="295"/>
    <s v="A internet não é escrita a lápis. Se você souber procurar é possível achar muita informação sobre um prospect antes mesmo de pegar o telefone e fazer a primeira ligação.Nessa palestra eu vou mostrar como se faz essa pesquisa e como você pode usá-la para melhorar o seu processo de vendas."/>
    <s v="Acredito em vendas como ciência e que grandes times não acontecem por acaso. Trabalho implementando processos de vendas há quase uma década e pesquisei muitos clientes antes ligar"/>
    <x v="94"/>
    <x v="63"/>
    <x v="16"/>
    <x v="39"/>
    <n v="0"/>
    <n v="1"/>
  </r>
  <r>
    <x v="296"/>
    <x v="295"/>
    <s v="Daniel Moscardo"/>
    <x v="296"/>
    <s v="Estudo de caso sobre a utilização do Facebook no processo de ensino e aprendizagem para uma turma de Marketing Digital e E-commerce. Saiba como a rede social foi usada para gamificar o conteúdo das aulas favorecendo a aplicação dos conteúdos abordados em classe."/>
    <s v="Diretor executivo na Trupe Inovativa, foi selecionado pelo Google para integrar o grupo de professores Google Certified Innovators, reconhecidos pelo sucesso no uso das novas tecnologias no ambiente de aprendizagem. Além de professor e autor de cursos de marketing  e empreendedorismo digital."/>
    <x v="82"/>
    <x v="71"/>
    <x v="121"/>
    <x v="33"/>
    <n v="0"/>
    <n v="1"/>
  </r>
  <r>
    <x v="297"/>
    <x v="296"/>
    <s v="Ariana Luz"/>
    <x v="297"/>
    <s v="Lives vem se tornando muito populares nos últimos tempos. Mas, muita gente se engana quando pensa que a única possibilidade de live é ligar o celular e transmitir pela plataforma do Facebook. É possível criar lives incríveis com algumas dicas &quot;chaves&quot;. Essa palestra é destinada para quem administra páginas, é dono de marcas ou que apenas quer entender como fazer um live de qualidade."/>
    <s v="Publicitária, trabalha com digital desde 2010 e sempre busca criar estratégias em novas redes sociais. Atualmente trabalha como planner na Labellamafia, uma label do ramo fitness. Em paralelo, é palestrante e professora de marketing digital"/>
    <x v="95"/>
    <x v="136"/>
    <x v="5"/>
    <x v="39"/>
    <n v="0"/>
    <n v="1"/>
  </r>
  <r>
    <x v="298"/>
    <x v="297"/>
    <s v="Cezino Caldas"/>
    <x v="298"/>
    <s v="Aqui não tem blá-blá-blá. Se você também cansou de muita teoria e sente falta de um workshop que realmente te ensine a colocar a mão na massa e estar pronto para o mercado, este curso foi pensado para você.Vamos trabalhar as questões desde a definição de personas até criação de conteúdos relevantes para o público-alvo selecionado e formatos."/>
    <s v="Mais de 7 anos atuando diretamente com redes socais. Atuei no marketing da Banda Eva, onde era responsável pela Direção de Arte. Fui head de Social Media na Global AD, onde gerenciei as redes sociais de empresas como Gerdau, Frigelar, CIEE-RS e PicPay.  Atualmente gerencio as mídias sociais do MPRS"/>
    <x v="96"/>
    <x v="137"/>
    <x v="14"/>
    <x v="33"/>
    <n v="0"/>
    <n v="1"/>
  </r>
  <r>
    <x v="299"/>
    <x v="298"/>
    <s v="Alessandro Lima"/>
    <x v="299"/>
    <s v="Da decoração da casa às ideologias políticas, os memes continuam infectando cérebros e dando a impressão que temos livre arbítrio e autoria sobre as ideias que promovemos. O homem seleciona e repassa memes num processo frenético, que começou com a invenção da linguagem e evoluiu para social media. Entenda como o domínio do processo de seleção e infecção dos memes pode nos ajudar a viver melhor."/>
    <s v="Alessandro Lima, 45, é empreendedor e fundador das empresas E.life, Buzzmonitor e SA365. Passou os últimos 45 anos infectando cérebros e analisando memes para mais de 100 marcas no Brasil e exterior. É mestre em Ciências da Comunicação pela Universidade de São Paulo, autor e palestrante"/>
    <x v="97"/>
    <x v="138"/>
    <x v="87"/>
    <x v="36"/>
    <n v="1"/>
    <n v="1"/>
  </r>
  <r>
    <x v="300"/>
    <x v="299"/>
    <s v="Sérgio Flávio Barbosa"/>
    <x v="300"/>
    <s v="Nossa sociedade mudou. Mulheres e homens desempenham papéis sociais cada vez mais próximos desfazendo as desigualdades sociais. Infelizmente, muitos homens ainda continuam a se comportar num mundo arcaico de valores baseado em posições machistas, patriarcais, misogenicos e homofóbicos. É necessário mudar comportamentos, pensar em diferentes modelos de ser homem e ser mulher na sociedade."/>
    <s v="https://www.youtube.com/watch?v=LTOojnUA270&amp;t.=9sCoordenador dos grupos reflexivos de homens autores de violência contra a mulher. Grupos voltados para homens que foram indiciados na Lei Maria da Penha. Diminuição da reincidência de 86% para 7% após a participação nos grupos"/>
    <x v="98"/>
    <x v="139"/>
    <x v="125"/>
    <x v="52"/>
    <n v="0"/>
    <n v="1"/>
  </r>
  <r>
    <x v="301"/>
    <x v="300"/>
    <s v="Ricardo Nunes"/>
    <x v="301"/>
    <s v="Um bate-papo informal, onde trataremos o impacto da rede social privada aliada a uma plataforma de organização de atividades, material e projetos no processo de aprendizagem, colocando o aluno como protagonista na ação. Além de demostrar as possibilidades e cases de sucesso."/>
    <s v="Formado em Engenharia Elétrica, com especialização em Automação Industrial e apaixonado por Educação, onde desenvolve sua carreira profissional desde muito cedo (há pelo menos 18 anos). Atualmente desenvolve projetos educacionais na Foreducation EdTech"/>
    <x v="99"/>
    <x v="140"/>
    <x v="126"/>
    <x v="33"/>
    <n v="0"/>
    <n v="1"/>
  </r>
  <r>
    <x v="302"/>
    <x v="301"/>
    <s v="Rodrigo Rodrigues"/>
    <x v="302"/>
    <s v="Mais que um bom histórico profissional, boa formação e recomendações, seu perfil do LinkedIn precisa ter uma foto que represente bem você, o seu momento e os seus objetivos. A análise da nossa foto de perfil acontece em uma fração de segundo, seja por recrutadores ou possíveis parceiros. Vamos analisar cases e exemplos práticos para construção da imagem profissional no LinkedIn."/>
    <s v="Fotógrafo especialista em ajudar pessoas e empresas a atingirem seus objetivos por meio da fotografia, criando ensaios e retratos que comunicam personalidade e autenticidade"/>
    <x v="100"/>
    <x v="68"/>
    <x v="127"/>
    <x v="39"/>
    <n v="0"/>
    <n v="1"/>
  </r>
  <r>
    <x v="303"/>
    <x v="302"/>
    <s v="Patricia Galante de Sá"/>
    <x v="303"/>
    <s v="Revolução 4.0: inteligência artificial, Internet das Coisas, bots e assistentes virtuais. Humanos livres do trabalho braçal e até intelectual (viva o IBM Watson!), logística hipereficiente, quase tudo no nosso celular. Futuro distópico, tipo Black Mirror e Westworld, ou uma maravilhosa oportunidade para regenerarmos relações e construirmos uma narrativa de aproximação e mais consciência?"/>
    <s v="Formada em Economia para Transição, comunicóloga e palestrante, depois de 20 anos como executiva de empresas, trabalha com &quot;biomimética organizacional&quot;: espelhar-se no funcionamento super inteligente dos sistemas vivos e complexos para transformar os modelos de negócio e as relações humanas."/>
    <x v="101"/>
    <x v="4"/>
    <x v="128"/>
    <x v="29"/>
    <n v="5"/>
    <n v="1"/>
  </r>
  <r>
    <x v="304"/>
    <x v="303"/>
    <s v="Loriza Kettle"/>
    <x v="304"/>
    <s v="Vamos discutir o futuro do Jornalismo com o avanço das mídias sociais. Também iremos analisar se o jornalista pode se beneficiar dessa ferramenta ou se realmente o mundo digital pode acabar com o Jornalismo no futuro."/>
    <s v="Jornalista pós-graduada em Mídias Digitais, com experiência em várias mídias e com textos publicados em sites como o da Revista Superinteressante. Em 2016 publicou seu primeiro livro-reportagem e atualmente trabalha como jornalista freelancer."/>
    <x v="101"/>
    <x v="32"/>
    <x v="5"/>
    <x v="53"/>
    <n v="0"/>
    <n v="1"/>
  </r>
  <r>
    <x v="305"/>
    <x v="304"/>
    <s v="Angélica Okamoto"/>
    <x v="305"/>
    <s v="Como as redes sociais transformaram os profissionais de marketing (ou deveriam ter transformado) e quais são os desafios para o futuro? Um bate papo para refletir sobre o passado, presente e futuro pelos olhos de quem acompanha (ou pelo menos tenta) as mudanças que a redes sociais provocam."/>
    <s v="Angélica Okamoto é diretora de marketing do Vagalume, maior site de música do Brasil. Com 18 anos de labuta, intercalou sua experiência profissional nas áreas digitais de empresas não digitais e nas área de marketing das empresas digitais que passou."/>
    <x v="101"/>
    <x v="141"/>
    <x v="93"/>
    <x v="39"/>
    <n v="0"/>
    <n v="1"/>
  </r>
  <r>
    <x v="306"/>
    <x v="305"/>
    <s v="Renato Voltarelli"/>
    <x v="306"/>
    <s v="O Minecraft é um dos jogos mais conhecidos e populares dos últimos anos. Desenvolvido pela Mojang e comprado pela Microsoft em uma transação de US$ 2.5 M em 2014, o jogo tornou-se o segundo mais vendido do planeta com 7 anos desde o seu lançamento. A palestra contará um pouco dessa trajetória e como o jogo tornou-se tão popular e os próximos desafios da franquia, contado pelo responsável da marca."/>
    <s v="Graduado em Marketing, com especialização pela Kellogg Business School. Há 20 anos no mercado de Tecnologia. Nos últimos 6 anos, na Microsoft Brasil, como Xbox Category Manager, Xbox Live Product Manager entre outros. Atualmente é o Franchise Business Manager para Minecraft no Brasil"/>
    <x v="102"/>
    <x v="25"/>
    <x v="5"/>
    <x v="33"/>
    <n v="0"/>
    <n v="1"/>
  </r>
  <r>
    <x v="307"/>
    <x v="306"/>
    <s v="Marcia Calderon Sister"/>
    <x v="307"/>
    <s v="A gastronomia esta crescendo a passos largos porem poucos conhecem o potencial do Marketing Gastronômico. Apresentarei como utilizar as redes sociais, como gerar boca a boca , como tornar-se um chef famoso e alavancar negócios, como se relacionar com seus clientes e fideliza-los . Atrair, relacionar e Vender. Saiba como circular entre o Físico e o online de forma lucrativa."/>
    <s v="Especialista em marketing e apaixonada por gastronomia! Tive uma experiência incrível ao administrar uma agência de publicidade por mais de 25 anos e acompanhar o desenvolvimento dos negócios gastronômicos de meu marido e meus clientes. Consultora de Marketing Gastronômico"/>
    <x v="3"/>
    <x v="122"/>
    <x v="5"/>
    <x v="39"/>
    <n v="1"/>
    <n v="1"/>
  </r>
  <r>
    <x v="308"/>
    <x v="307"/>
    <s v="Sandro Neto Ribeiro"/>
    <x v="308"/>
    <s v="As diversas formas de utilização da geolocalização nas redes sociais podem potencializar o seu negócio local: Google+, Instagram, Facebook, Foursquare, Waze e todos os tipos de possibilidades ligadas à localidade, GEO SEO."/>
    <s v="Gestor de Comunicação Digital no Senac São Paulo, formado em Ciências da Computação e pós-graduado em mídias interativas com 20 anos de experiência em web e redes sociais"/>
    <x v="103"/>
    <x v="142"/>
    <x v="5"/>
    <x v="32"/>
    <n v="0"/>
    <n v="1"/>
  </r>
  <r>
    <x v="309"/>
    <x v="308"/>
    <s v="Normando Vítorino"/>
    <x v="309"/>
    <s v="Explicitar a necessidade de modernização e profissionalização das gestões e do corpo diretivo nas organizações sociais, o terceiro setor e de forma geral do empreendedorismo social em vista de sua sobrevivência Dinamizar o leque de possibilidades de captação de recursos nas organizações sociais para os projetos e os custos com o custeio."/>
    <s v="Executivo, militante dos direitos humanos, palestrante, captador de recursos. Essas são dentre outras as minhas características enquanto profissional. Dentro as atividades que desenvolvi com maior destreza e competência destaco a coordenação de equipes de trabalho em congressos e seminários"/>
    <x v="92"/>
    <x v="143"/>
    <x v="129"/>
    <x v="42"/>
    <n v="5"/>
    <n v="1"/>
  </r>
  <r>
    <x v="310"/>
    <x v="309"/>
    <s v="Luiz Carlos Conte"/>
    <x v="310"/>
    <s v="Utilizando a estratégia de Grupos Fechados nas Redes Sociais  para expandir suas consultas, propostas, pedidos e entregas. O Guia Prático para relacionar-se com prospects e clientes altamente interessados em comprar de sua empresa."/>
    <s v="Luiz Carlos Conte, Especialista em Inbound Marketing e Automação Inbound.Fundador e CMO da Inbound Marketing Brasil.Consultor, Professor e Palestrante, inclusive da SMW 2014.https://socialmediaweek.org/saopaulo/events/como-ampliar-o-alcance-de-seu-conteudo-com-midia-social"/>
    <x v="104"/>
    <x v="144"/>
    <x v="4"/>
    <x v="115"/>
    <n v="98"/>
    <n v="1"/>
  </r>
  <r>
    <x v="311"/>
    <x v="310"/>
    <s v="Almir Meira Alves"/>
    <x v="311"/>
    <s v="Pense.....e se sua conta de rede ou mídia social for invadida, hackeada, bloqueada ou excluída? Qual seria o impacto em sua vida social, digital ou profissional? A reputação digital é uma das &quot;coisas&quot; mais valiosas que possuímos e precisamos preservá-la!!Nesta palestra, serão mostrados exemplos de problemas de segurança com redes sociais e como podemos nos proteger."/>
    <s v="- Coordenador de Inovação da Fatec São Caetano do Sul, responsável pelos projetos de Inovação e Empreendedorismo. - Empreendedor da Área de Segurança da Informação, com Startup Incubada na UFABC.- Professor de Tecnologia, Engenharia e Segurança da Informa"/>
    <x v="105"/>
    <x v="145"/>
    <x v="45"/>
    <x v="32"/>
    <n v="0"/>
    <n v="1"/>
  </r>
  <r>
    <x v="312"/>
    <x v="311"/>
    <s v="Ricardo Rodrigues"/>
    <x v="312"/>
    <s v="Por trás de cada número no Analytics e cada clique do Adwords existe uma pessoa. A gente sabe disso. Mas apesar de todo o buzz em torno do tal ~big data~, as ferramentas de marketing ainda falam com cookies. Num mundo dominado por programática e ads segmentadas, a inteligência artificial começa a aparecer como uma solução pra tornar o marketing mais personalizado - e mais humano."/>
    <s v="Ricardo Rodrigues tem 30 anos e é CEO da Social Miner, plataforma de People Marketing do E-commerce Brasil. Mestre em inteligência artificial pelo Instituto Tecnológico de Aeronáutica (ITA), já trabalhou em centros de pesquisa na França e data scientist no Peixe Urbano"/>
    <x v="9"/>
    <x v="146"/>
    <x v="20"/>
    <x v="104"/>
    <n v="0"/>
    <n v="1"/>
  </r>
  <r>
    <x v="313"/>
    <x v="312"/>
    <s v="Roberta Whately"/>
    <x v="313"/>
    <s v="Como criar e narrar histórias através de ações de experiência e parcerias estratégicas que conectem marca e consumidor final. Como humanizar marcas criando uma linguagem única que engaje o público alvo através de influenciadores e divulgação espontânea no meio digital.Esta palestra se destina a profissionais de comunicação e marketing."/>
    <s v="Formada em Relações Públicas pela FAAP, também estudou Branding na ESPM. Morou em Nova York e se aprofundou em conexões entre marcas e pessoas. Tem veia empreendedora, tendo atuado como sócia de empresas em diferentes segmentos."/>
    <x v="106"/>
    <x v="3"/>
    <x v="65"/>
    <x v="33"/>
    <n v="0"/>
    <n v="1"/>
  </r>
  <r>
    <x v="314"/>
    <x v="313"/>
    <s v="Adilson Souza"/>
    <x v="314"/>
    <s v="Uma nova visão sobre liderança e como essa nova perspectiva pode contribuir para humanizar as relações profissionais. Abordarei valores da espiritualidade ( Confiança, Respeito, Sentido de Pertencer, , Justiça, etc)   e exemplos praticados por líderes no mundo dos negócios e no ambiente corporativo."/>
    <s v="Doutorado em Liderança pela Flórida Christian University – Orlando / FL/ EUA , Experiência de 30 anos em Desenvolvimento do Fator Humano em organizações de pequeno, médio e grande porte, tanto nacionais quanto multinacionais. Mentor de empresários e executivos. Experiência de 20 anos como docente"/>
    <x v="106"/>
    <x v="16"/>
    <x v="5"/>
    <x v="33"/>
    <n v="0"/>
    <n v="1"/>
  </r>
  <r>
    <x v="315"/>
    <x v="314"/>
    <s v="Marcelo Douek"/>
    <x v="315"/>
    <s v="O Brasil está repleto de gente maravilhosa fazendo coisas incríveis por um mundo melhor. O dia em que as pessoas tiverem acesso a essas histórias, teremos uma sociedade muito mais engajada e participativa. A arte de contar histórias foi potencializada pelo advento das redes sociais. No mundo de hoje, quem souber contar melhor suas histórias, terá mais capacidade de mudar o mundo."/>
    <s v="Formado em Comunicação Social pela FAAP, pós-graduado em Gestão Empresarial pela BSP, especialização em Branding pela Kellog e com cursos livres de roteiro para cinema. Depois de atuar como planejador em agências de comunicação, fundou a LUKSO Story &amp; Strategy em 2009, onde vem desenvolvendo projet"/>
    <x v="107"/>
    <x v="123"/>
    <x v="5"/>
    <x v="33"/>
    <n v="0"/>
    <n v="1"/>
  </r>
  <r>
    <x v="316"/>
    <x v="315"/>
    <s v="Elis Amâncio"/>
    <x v="316"/>
    <s v="Você já viu um post nas redes sociais divulgando um e-book que parecia ser super bacana, mas, ao baixar o material deixou seu nome, e-mail, telefone, senha de banco (brinqs), etc.? Este é um bate-papo entre profissionais que usam ou já usaram estratégias de Inbound Marketing nas redes sociais e algumas estratégias para que sua marca não seja a chatadigital.com.br!"/>
    <s v="Jornalista, blogueira, palestrante e consultora em Comunicação Digital e Mídias Sociais. Com mais de 50 palestras no currículo, tem viajado pelo Brasil falando sobre a importância do uso consciente e estratégico do meio digital. É autora do livro Mídias Sociais na Igreja."/>
    <x v="108"/>
    <x v="147"/>
    <x v="5"/>
    <x v="47"/>
    <n v="38"/>
    <n v="1"/>
  </r>
  <r>
    <x v="317"/>
    <x v="316"/>
    <s v="Sara Zimmermann"/>
    <x v="317"/>
    <s v="O Inbound Marketing chama cada vez mais atenção no país, mas muitos não sabem por onde começar. Na palestra serão exploradas cada etapa do funil de inbound marketing - atrair, converter, vender e encantar -, com cases reais e muitas dicas! Conteúdo para todos os interessados a planejar e executar projetos de Inbound Marketing!"/>
    <s v="Profissional com mais de dez anos de experiência em Marketing e Comunicação, Planejamento Estratégico, Marketing Digital, Gestão de Vendas, Gestão de Projetos, Eventos e Inteligência de Mercado.Professora de Graduação e MBA. Experiências profissionais nacionais e internacionais"/>
    <x v="108"/>
    <x v="6"/>
    <x v="16"/>
    <x v="67"/>
    <n v="5"/>
    <n v="1"/>
  </r>
  <r>
    <x v="318"/>
    <x v="317"/>
    <s v="Bruno Peccerini"/>
    <x v="318"/>
    <s v="Cada vez mais as marcas precisam estar presente na jornada do usuário em todas as plataformas de contato possíveis, antes, durante e depois da compra de um produto ou serviço e uma boa estratégia de SEO pode ajudar a fisgar esses consumidores ávidos por conteúdo."/>
    <s v="Publicitário com 7 anos de experiência em marketing digital, trabalha com SEO desde 2011 atendendo grandes marcas como Carrefour, Itaú, Honda, Ambev, Vivo e Kroton, com passagens pelas agências Conversion, Jüssi e Cadastra"/>
    <x v="108"/>
    <x v="142"/>
    <x v="5"/>
    <x v="24"/>
    <n v="0"/>
    <n v="1"/>
  </r>
  <r>
    <x v="319"/>
    <x v="318"/>
    <s v="Gil Stefani"/>
    <x v="319"/>
    <s v="A era digital mudou a forma de falar com o consumidor e tornou o conteúdo muito mais relevante e fundamental para o sucesso de qualquer negócio.  Como uma pequena empresa pode se posicionar nas redes sociais para ser mais relevante? Blog, E-book, Email marketing, o que funciona e para quem? Dicas e estratégias para posicionamento da marca."/>
    <s v="Jornalista, especializada em Media &amp; Public Relations  (London-UK). Atua em Comunicação Corporativa há mais de 25 anos com negócios digitais, redes sociais, TI, e-commerce e startups. Foi assessoria de imprensa do #SMWSP, do #404DigitalDay, editou o Guia de e-commerce ABRADi-SP 2017 e Guia de SEO"/>
    <x v="4"/>
    <x v="144"/>
    <x v="107"/>
    <x v="29"/>
    <n v="16"/>
    <n v="1"/>
  </r>
  <r>
    <x v="320"/>
    <x v="319"/>
    <s v="Samira Cardoso"/>
    <x v="320"/>
    <s v="O grande gatilho de conversões de leads se dá através do impacto das campanhas outbound nas redes sociais, em especial em função do impulsionamento de conteúdos ricos. O tema causa confusão na cabeça dos gestores de marketing, analistas de rede sociais e entusiastas do Inbound. A palestra vêm esclarecer que os limites entre Inbound e Outbound não está na compra de mídia, mas na comunicação."/>
    <s v="Fundadora da Layer Up - agência especializada em Inbound Marketing e premiada pela Resultados Digital na categoria Mestre da Conversão. Atua como professora de Inbound Mkt na São Paulo Digital School e Consultora estratégia. Graduada em Comunicação e MKT, possuí 15 anos de experiência profissiona"/>
    <x v="108"/>
    <x v="25"/>
    <x v="5"/>
    <x v="116"/>
    <n v="14"/>
    <n v="1"/>
  </r>
  <r>
    <x v="321"/>
    <x v="320"/>
    <s v="Salomão Faustino"/>
    <x v="321"/>
    <s v="Entender como a internet mudou o comportamento do consumidor nos últimos anos e está mudando a cada dia que passa, é essencial para alcançar se manter no jogo do empreendedorismo e alcançar melhores resultados nos negócios.#Marketing Digital #Vendas Online #Jornada do Consumidor #Como atrair clientes pelo conteúdo, etc"/>
    <s v="Desempregado em 2004, comecei a empreender do absoluto zero, sem um real no bolso e nenhuma experiência. A única coisa que eu tinha era uma percepção: “Um dia todos os negócios precisarão estar na internet”. Desde então, tenho ajudado negócios a gerarem mais vendas usando a interne"/>
    <x v="108"/>
    <x v="148"/>
    <x v="5"/>
    <x v="32"/>
    <n v="0"/>
    <n v="1"/>
  </r>
  <r>
    <x v="322"/>
    <x v="321"/>
    <s v="Marcel Ghiraldini"/>
    <x v="322"/>
    <s v="O que antes era uma mensagem, agora é uma conversa, o boca a boca está mais forte do que nunca. Estamos treinados a ignorar as mensagens de marketing do dia-a-dia, não consumimos mais mídias e sim conteúdo.Mas como ter um processo de venda para este novo consumidor?Esta palestra tem como intuito apresentar a nova forma do marketing: Inbound Marketing."/>
    <s v="Seu trabalho consiste em gerenciar vendas complexas e ajudar grandes empresas a transformar a forma de fazer marketing a partir do uso inteligente de dados.VP e co-fundador da Math,  Sócio diretor da Conectt, empreendedor com mais de 20 anos de experiência em marketing e vendas, professor na emp"/>
    <x v="4"/>
    <x v="144"/>
    <x v="16"/>
    <x v="32"/>
    <n v="0"/>
    <n v="1"/>
  </r>
  <r>
    <x v="323"/>
    <x v="322"/>
    <s v="Tatti Maeda"/>
    <x v="323"/>
    <s v="Relacionamento importa, isso é fato! Não se trata de estar em todas as mídias sociais mas ONDE e COMO se apresentar e relacionar em esfera digital para atrair visibilidade e audiência. Vamos percorrer passos para entender o poder da influência social, reputação, pilares e atributos essenciais. Indicado para profissionais de mídias sociais, jornalistas, profissionais liberais."/>
    <s v="Publicitária, Jornalista com especialização em Redes Sociais e Inovação Digital [ESPM] . Há 7 anos, com passagem em agências e ReclameAqui, atendendo clientes como: Americana, ShopTime, Submarino, Ingresso.com, Walmart, HU, Peixe Urbano e Editora Web nos Jogos Olímpicos 2016 na Rede Globo"/>
    <x v="2"/>
    <x v="119"/>
    <x v="5"/>
    <x v="109"/>
    <n v="60"/>
    <n v="1"/>
  </r>
  <r>
    <x v="324"/>
    <x v="323"/>
    <s v="Eden Pino Wiedemann"/>
    <x v="324"/>
    <s v="Os blogueiros tiveram sua era de ouro. Os grandes perfis no Twitter também. Agora é a vez dos youtubers e influenciadores, as grande &quot;mídias&quot; da vez. Mas até quando? O que vem depois? Ou melhor, quem vem depois? Vamos discutir sobre o seu - é, seu, leitor - futuro nas redes como veículo de mídia, sobre o poder micro-influenciador e como ele vai ser fundamental para o futuro das marcas nas redes."/>
    <s v="Depois de atender marcas (Globo, Kraft, Omo, Seda, Clear, Lux, Close-up, TRESemme, Netshoes, Itaú, Kaiser, Sagatiba e outras), coordenar o digital de diversas campanhas políticas (e gestões públicas) cansei de procurar a plataforma digital perfeita e resolvi desenvolvê-la. Nasceu o Talkative"/>
    <x v="4"/>
    <x v="3"/>
    <x v="5"/>
    <x v="27"/>
    <n v="0"/>
    <n v="1"/>
  </r>
  <r>
    <x v="325"/>
    <x v="324"/>
    <s v="Ignacio García"/>
    <x v="325"/>
    <s v="Na Era da (hiper) Conectividade e da (sobrecarga) de Informação, identificar os influenciadores certos para cada Marca, engajá-los e mensurar o impacto no público alvo é o santo graal da comunicação e do mkt digital. Com +15 anos de experiência na aplicação de técnicas de Netnografia, Ciência de Redes e Ciência de Dados, apresentarei o como, quando e porquê do Marketing de Influenciadores."/>
    <s v="Antropólogo argentino com +15 anos de experiência no desenvolvimento e implementação mercadológica de tecnologias provenientes da Ciência de Dados, Ciência de Redes e Netnografia. Co-founder da TreeIntelligence.com, Livingnethos.com e Netnograph.com."/>
    <x v="4"/>
    <x v="3"/>
    <x v="39"/>
    <x v="31"/>
    <n v="3"/>
    <n v="1"/>
  </r>
  <r>
    <x v="326"/>
    <x v="325"/>
    <s v="Cristiano Machado"/>
    <x v="326"/>
    <s v="Empresas e profissionais que não utilizarem estratégias de Marketing Boca a Boca (Online + Offline) e MarTech (Marketing + Tecnologia) estarão de fora do futuro do marketing. Nesta palestra você aprenderá a importância de ter uma &quot;Visão Holística&quot; das estratégias de marketing e como incluir Marketing Boca a Boca e MarTech em suas estratégias."/>
    <s v="Um dos pioneiros do Marketing Boca a Boca no Brasil. Empreendedor, palestrante, consultor e professor de marketing, empreendedorismo e inovação. É o idealizador, co-fundador e presidente da AbraBoca – Assoc. Bras. de MKT Boca a Boca. Possui artigos científicos publicados nos EUA, Canadá e Brasil."/>
    <x v="2"/>
    <x v="0"/>
    <x v="130"/>
    <x v="42"/>
    <n v="0"/>
    <n v="1"/>
  </r>
  <r>
    <x v="327"/>
    <x v="326"/>
    <s v="Ana Paula Passarelli"/>
    <x v="327"/>
    <s v="Não, essa palestra não é sobre pornografia, porque adulto gosta mesmo é de boleto pago!Cheque a idade das pessoas que acessam o Youtube e você encontrará mais de 60% da audiência composta por pessoas que passaram dos 30 anos de idade.  Esse papo será sobre desejos e oportunidades de desenvolver o ecossistema de creators, produtores e influenciadores para quem já passou dos 30."/>
    <s v="Passa desenvolve modelos de negócios e ajuda empresas a criarem projetos de conteúdo para o mercado digital. Há 10 anos produz conteúdo sobre carreira, educação, estilo de vida e fala sobre esses assuntos em seu canal no Youtube, o PASSA dos 30. Atualmente é consultora de inovação na New Content"/>
    <x v="4"/>
    <x v="3"/>
    <x v="3"/>
    <x v="42"/>
    <n v="1"/>
    <n v="1"/>
  </r>
  <r>
    <x v="328"/>
    <x v="327"/>
    <s v="Renata Gomes"/>
    <x v="328"/>
    <s v="Conheça alguns dos projetos e iniciativas (online e offline) em diferentes partes do mundo que estão ajudando a transformar a realidade de milhões de pessoas através da música. E ainda: como você pode fazer a sua parte usando as suas mídias sociais?"/>
    <s v="Renata é Bacharel em Publicidade, Propaganda e Criação e Mestranda em Comunicação e Cultura Midiática. Atua há mais de 15 anos como gestora de Comunicação e Marketing desenvolvendo estratégias para marcas, artistas e eventos na área musical"/>
    <x v="109"/>
    <x v="97"/>
    <x v="93"/>
    <x v="73"/>
    <n v="6"/>
    <n v="1"/>
  </r>
  <r>
    <x v="329"/>
    <x v="328"/>
    <s v="Thiago Massari"/>
    <x v="329"/>
    <s v="Startups estão dominando o mundo. Mas liderar e trabalhar em uma é diferente de tudo que você já fez – e de tudo que te ensinaram a fazer. As velhas lições e o mindset das empresas tradicionais são verdadeiras armadilhas para quem quer desbravar esse mundo inovador: há muito mais que se considerar na gestão e engajamento de equipe do que horários flexíveis, mesas de ping-pong e pizza na hora extra"/>
    <s v="Graduado em Jornalismo, tem mais de 15 anos de experiência em Comunicação Corporativa e PR, como responsável pelo planejamento estratégico e execução de importantes campanhas de comunicação no Brasil. Liderou iniciativas para companhias como Microsoft, Facebook, Samsung, Netflix, Cisco, Ericsson.."/>
    <x v="110"/>
    <x v="16"/>
    <x v="18"/>
    <x v="117"/>
    <n v="46"/>
    <n v="1"/>
  </r>
  <r>
    <x v="330"/>
    <x v="329"/>
    <s v="Juliano Kimura"/>
    <x v="330"/>
    <s v="A Web dos significados está cada dia mais próxima e, hoje, há ferramentas para aplicar a inteligência artificial no Marketing. Como criar ações que podem impactar nos resultados usando bots em redes sociais. Ainda de quebra entenda quais as principais tendências em Social Media Marketing."/>
    <s v="Juliano Kimura. Possui 15 anos de experiência no mercado de comunicação digital. É diretor da Trianons e idealizador do Social Brunch. Já foi especialista de conteúdo  do Facebook Brasil. Eleito melhor profissional de redes sociais na ABComm em 2015 e 2016. Melhor agencia 2016 na E-award"/>
    <x v="110"/>
    <x v="4"/>
    <x v="5"/>
    <x v="86"/>
    <n v="23"/>
    <n v="1"/>
  </r>
  <r>
    <x v="331"/>
    <x v="330"/>
    <s v="Andrea Hiranaka"/>
    <x v="331"/>
    <s v="Quando pensamos em Inteligência Artificial, nossa mente conecta essa ideia a imagens de robôs ou androides invencíveis que ameaçam acabar com a humanidade. Estudos falam que 50% dos empregos irão desaparecer. Mas empresas e institutos de pesquisa já estão combinando capacidades humanas e artificiais para expandir suas capacidades de análise de dados e inovação. O futuro pode ser menos sombrio."/>
    <s v="Andrea é Global Competence Lead na Ipsos SMX, área do instituto Ipsos responsável por social media research. É responsável por apoiar equipes na prática de Social Intelligence em 25 países. Andrea possui 10 anos de experiência em pesquisa de mercado e 8 anos de experiência em Social Intelligence"/>
    <x v="110"/>
    <x v="4"/>
    <x v="40"/>
    <x v="34"/>
    <n v="14"/>
    <n v="1"/>
  </r>
  <r>
    <x v="332"/>
    <x v="331"/>
    <s v="Vini Melo"/>
    <x v="332"/>
    <s v="Você está preocupado em como trabalhar com &quot;o&quot; Digital? As estratégias da sua empresa ou negócio para o ambiente digital não decolam? Será que seu pensamento está ajustado ao momento já transformado da comunicação?Nessa palestra veremos como o digital se transformou em um estilo de vida de todos. Muito mais do que um canal para se comunicar, é o mundo exclusivo em que muitos vivem."/>
    <s v="Profissional, Professor e Palestrante nas áreas de Comportamento, Marketing Digital, Inovação e Redes Sociais. Fundador da COLON Social Branding, consultoria em operação e estratégia digital"/>
    <x v="1"/>
    <x v="21"/>
    <x v="12"/>
    <x v="53"/>
    <n v="0"/>
    <n v="1"/>
  </r>
  <r>
    <x v="333"/>
    <x v="332"/>
    <s v="Carlos Henrique Moreira dos Santos"/>
    <x v="333"/>
    <s v="Num momento onde se fala de economia compartilhada e tecnologias que ligam um negócio noutro, é imprescindível a formação de parcerias estratégicas que possam alavancar seu negócio. Mostraremos cases de parcerias que deram certo, como buscar um parceiro que pode escalar seu negócio, onde buscar, como se relacionar, manter e como negociar uma relação Win Win."/>
    <s v="CEO da aceleradora, TOP Startups e da empresa de tecnologia e negócios, CH Solutions.Empreendedor desde os 10 anos, formou-se em Análise de Sistemas e jogos pela Fatec. MBA Executivo em Gestão  Empresarial. Trabalhou em grandes empresas na área de TI.Hoje é um desenvolvedor de Negócios inovadores"/>
    <x v="3"/>
    <x v="11"/>
    <x v="12"/>
    <x v="39"/>
    <n v="1"/>
    <n v="1"/>
  </r>
  <r>
    <x v="334"/>
    <x v="333"/>
    <s v="Alexandre Cardoso"/>
    <x v="334"/>
    <s v="Reflexões para se locomover - Ação Refletida trata-se de alguns caminhos e insights para nos locomovermos diante das inibições da vida, trata-se de conteúdo que aborda autoconhecimento e reflexão sobre como estamos lidando com a nossa existência e com o mundo. Público-alvo todos que desejam sair da automotização da vida e levar uma vida com mais atitude, certeza e paixão pelo que faz."/>
    <s v="Palestrante, Coach, Advogado e Ator. Idealizador e Fundador da RPL – “Reflexões para se locomover” e  Diretor-Presidente da ONG Cia dos ClownAticos."/>
    <x v="111"/>
    <x v="149"/>
    <x v="5"/>
    <x v="32"/>
    <n v="0"/>
    <n v="1"/>
  </r>
  <r>
    <x v="335"/>
    <x v="334"/>
    <s v="Ale Moraes"/>
    <x v="335"/>
    <s v="Na palestra explicarei como tive sucesso vendendo moda pelo Instagram e outras mídias sociais, sem ter um website e consegui ter lucro em 27 dias de negócio. O método que desenvolvi foi transformado em um treinamento online FashionMidias, em parceria com Ana Tex,  que conta com mais de 700 alunas em todo o país que têm resultados impressionantes aplicando a mesma estratégia em seus negócios online"/>
    <s v="Bióloga com mestrado em Genética e Bioquímica. MBA em Gestão Empresarial pela FGV e 15 anos como gestora de uma empresa no segmento atacadista agropecuário. Fundou sua loja online, criou o treinamento FashionMidias e hoje atua como palestrante e consultora em Marketing Digital para Negócios"/>
    <x v="112"/>
    <x v="89"/>
    <x v="16"/>
    <x v="32"/>
    <n v="0"/>
    <n v="1"/>
  </r>
  <r>
    <x v="336"/>
    <x v="335"/>
    <s v="Luiz Telles"/>
    <x v="336"/>
    <s v="O atual modelo de comunicação é como o elefante na história dos cinco cegos, onde as disciplinas são isoladas e irredutíveis em suas verdades e territórios. Nos últimos 20 anos vivemos uma explosão de especialidades potencializada pela entrada dos canais digitais e conteúdo. Ser integrado nesse contexto exige coragem, briga e disposição para novos processos onde a ideia pode vir de qualquer lugar."/>
    <s v="Trabalha com plataformas digitais desde 1996. Foi AlmapBBDO e Wunderman. Como cliente, American Express, Sky e diretor de marketing / criação do Submarino. Formado em Artes Plásticas e Mestre em Poéticas Visuais pela ECA USP, mantém produção artística e faz parte do grupo de artistas Atelie Fidalga"/>
    <x v="4"/>
    <x v="21"/>
    <x v="131"/>
    <x v="104"/>
    <n v="3"/>
    <n v="1"/>
  </r>
  <r>
    <x v="337"/>
    <x v="336"/>
    <s v="Diego Luongo"/>
    <x v="337"/>
    <s v="Com o aumento de dados vindo de diversas fontes e cada vez numa velocidade maior, teoricamente precisaríamos de mais pessoas para absorver toda essa informação, certo? Errado!O ideal é ter ferramentas que façam o trabalho operacional e auxiliem o profissional a ser estratégico para tomar decisões mais rápidas em um curto espaço de tempo."/>
    <s v="Checking, pesquisa de mídia, BI e mídia.Em todas as áreas sempre tive que tomar decisões pautadas em dados. Minha preocupação sempre foi em como otimizar o tempo operacional de equipe e transforma-los em estratégicos. Hoje, na Stilingue, enxergo que está mais fácil do que imaginava"/>
    <x v="113"/>
    <x v="150"/>
    <x v="18"/>
    <x v="58"/>
    <n v="30"/>
    <n v="1"/>
  </r>
  <r>
    <x v="338"/>
    <x v="337"/>
    <s v="Fernando Almeida"/>
    <x v="338"/>
    <s v="“O que é Facebook?” &quot;Instagram é só para postar foto né?  “Meu sobrinho faz para mim.” .Essas são frases bastante ouvidas nas cidades do interior. Não há dúvidas que é sempre um desafio maior empreender e investir no interior, mas uma pequena empresa pode ter sim comportamento de grande, e as redes sociais são a mídia perfeita para alavancar o sucesso de pequenas e médias empresas."/>
    <s v="Especialista apaixonado por Marketing. Graduado em Cinema e Audiovisual pela UFRB e Pós-graduando em Marketing Digital, já atua na área há 16 anos. CEO e Diretor de Atendimento na Agência Muito Mais"/>
    <x v="9"/>
    <x v="151"/>
    <x v="107"/>
    <x v="31"/>
    <n v="4"/>
    <n v="1"/>
  </r>
  <r>
    <x v="339"/>
    <x v="338"/>
    <s v="Jean Perez"/>
    <x v="339"/>
    <s v="Como aplicar o conhecimento e tendências de Social Media das grandes capitais para o mercado do interior.Vamos discutir a importancia do pensamento &quot;glocal&quot; - pensando globalmente e agindo local.Como começar e quais cuidados devemos ter para implantar uma comunicação super descolada em mercados menores e com tantas características diferentes da capital."/>
    <s v="Do alto de seus 2,08m, é publicitário e relações públicas além de pós-graduado em marketing digital e negócios interativos. Entre muitos textos e redes e testes Jean divide seu coração com outras paixões igualmente importantes, cozinhar, poemas e escrever sobre ele mesmo na terceira pessoa"/>
    <x v="114"/>
    <x v="152"/>
    <x v="5"/>
    <x v="18"/>
    <n v="0"/>
    <n v="1"/>
  </r>
  <r>
    <x v="340"/>
    <x v="339"/>
    <s v="Julio Cesar Garcia"/>
    <x v="340"/>
    <s v="IoT industrial muito além das fábricas, o futuro é agora. Já pensou em implantar elevadores inteligentes que nunca param por defeito, monitorar onde seus clientes andam na sua loja para promover seu produto no lugar certo ou passar uma propaganda personalizada para cada público no mesmo monitor com reconhecimento facial... Público: Engenheiros e profissionais com projetos nessa área de IoT."/>
    <s v="Trabalha na Advantech há 18 anos, formado em Ciência da Computação e licenciatura em matemática especialista em plataformas computacionais com ênfase em equipamentos Embedded. Palestrante em eventos de parceiros da Advantech como evento da Intel, Microsoft, etc."/>
    <x v="115"/>
    <x v="25"/>
    <x v="5"/>
    <x v="33"/>
    <n v="0"/>
    <n v="1"/>
  </r>
  <r>
    <x v="341"/>
    <x v="340"/>
    <s v="Julio Cesar Garcia"/>
    <x v="341"/>
    <s v="Desenvolver um produto IoT geralmente requer solução de problemas com sensores, conectividade, segurança, integração de sistemas, hardware e assim por diante. Desafios que muitas empresas enfrentam é como migrar para aplicação IoT. Vamos disponibilizar soluções completas de IoT para o público manipular e aprender mais sobre IoT na prática. Público: Engenheiros e profissionais com projetos na área."/>
    <s v="Julio Garcia: Trabalha na Advantech há 18 anos, formado em Ciência da Computação e licenciatura em matemática especialista em plataformas computacionais com ênfase em equipamentos Embedded. Palestrante em eventos de empresas parceiras como a Microsoft, Intel, Softline, etc."/>
    <x v="115"/>
    <x v="25"/>
    <x v="5"/>
    <x v="33"/>
    <n v="0"/>
    <n v="1"/>
  </r>
  <r>
    <x v="342"/>
    <x v="341"/>
    <s v="Rafael Sbarai"/>
    <x v="342"/>
    <s v="Plataformas úteis e de  valor à sociedade, Waze, Facebook e Twitter operam por lógicas de experimentação rápida. Acompanhadas à popularidade de seus serviços, elas revelam uma lição a ser compartilhada com os profissionais de Comunicação — e Jornalismo. Entenda por que a área de Produto pode ampliar a oferta de conteúdo e amealhar fontes de receitas de empresas que buscam sobreviver na internet."/>
    <s v="Rafael Sbarai é jornalista e Supervisor Executivo de Produto do GloboEsporte.com. É mestre em Tecnologia e Mercado e também professor de Jornalismo Digital e Jornalismo de Dados dos programas de graduação e pós-graduação da Fundação Armando Alvares Penteado (FAAP)"/>
    <x v="116"/>
    <x v="89"/>
    <x v="18"/>
    <x v="50"/>
    <n v="0"/>
    <n v="1"/>
  </r>
  <r>
    <x v="343"/>
    <x v="342"/>
    <s v="Leandro L.C. e Rodrigues"/>
    <x v="343"/>
    <s v="A Netflix chegou ao Brasil e com ela temos uma maior demanda de traduções para legendagem e dublagem, não só streaming, mas na TV por assinatura também.Até onde isso é bom? Saiba mais sobre o processo de tradução atual e como podemos fazer para que a &quot;versão brasileira&quot; continue a ser a melhor do mundo."/>
    <s v="Diretor da Crônicas da Magia especializada em todo material nerd há mais de 25 anos, digital ou papel.Colaborou nas localizações de games das séries Mass Effect, Fallout, Shadows of Mordor, e Batman Arkham.Atualmente também é Diretor Editorial da The Ed Greenwood Group Brazil"/>
    <x v="117"/>
    <x v="153"/>
    <x v="132"/>
    <x v="75"/>
    <n v="2"/>
    <n v="1"/>
  </r>
  <r>
    <x v="344"/>
    <x v="343"/>
    <s v="Marcell Rosa"/>
    <x v="344"/>
    <s v="Público-alvo: gestores de vendas, marketing e operações de vendas de empresas B2B.Iremos iniciar a apresentação contextualizando o social selling de acordo com o novo cenário de vendas. Faremos uma introdução ao tema, definindo o conceito e explicando os principais pilares. Daremos exemplos práticos da aplicação do Social Selling e finalizaremos com alguns resultados de empresas que já adotaram."/>
    <s v="Marcell é formado em Administração de Empresas pelo Instituto Mauá de tecnologia e pós-graduado em negociação e gestão de vendas pela FIA. Possui 10 anos de experiência em tecnologia e vendas e atualmente atua como Gerente de Vendas da divisão de Soluções de Vendas do LinkedIn"/>
    <x v="118"/>
    <x v="154"/>
    <x v="16"/>
    <x v="52"/>
    <n v="0"/>
    <n v="1"/>
  </r>
  <r>
    <x v="345"/>
    <x v="344"/>
    <s v="Renata Fontana"/>
    <x v="345"/>
    <s v="O conteúdo da palestra é sobre produção de conteúdo no Linkedin e quanto isso pode contribuir para construção da identidade profissional de usuários e para reputação das marcas.Para usuários vamos explicar como se produz conteúdo no Linkedin, quais os temas mais produzidos, o que ajuda a aumentar engajamento e qual a abordagem esperada na rede profissional.Para as marcas vamos explicar as solu"/>
    <s v="Atuo há 15 anos com mídia digital e contribui com a expansão desse mercado trabalhando em empresas como Abril.com. AOL, UOL e, nos últimos 5 anos, no"/>
    <x v="4"/>
    <x v="68"/>
    <x v="38"/>
    <x v="18"/>
    <n v="0"/>
    <n v="1"/>
  </r>
  <r>
    <x v="346"/>
    <x v="345"/>
    <s v="Luciana Fracchetta"/>
    <x v="346"/>
    <s v="A ideia é apresentar estudos de casos de divulgação de livros da Aleph – editora referência em publicações de sci-fi e obras que inspiraram sucessos do cinema, como Laranja Mecânica, 2001 e Forrest Gump – nas redes sociais e mostrar como uma comunicação mais próxima do público pode impactar os leitores. É destinada para quem trabalha no mercado editorial e comunicação em geral."/>
    <s v="Jornalista formada na Universidade Mackenzie. Como repórter, trabalhou na MTV, iG e Terra. Há sete anos atua como coordenadora de mídias sociais e produtora de conteúdo na Editora Aleph – referência em livros ficção científica e cultura pop."/>
    <x v="119"/>
    <x v="155"/>
    <x v="5"/>
    <x v="102"/>
    <n v="0"/>
    <n v="1"/>
  </r>
  <r>
    <x v="347"/>
    <x v="346"/>
    <s v="Alexandre Formagio"/>
    <x v="347"/>
    <s v="Você planeja e trabalha sua marca pessoal? NÃO?!Então pense em quantas oportunidades você perde por dia. Novos freelas, uma oportunidade de subir na carreira e etc. Não quero assustar, mas realmente pensar em você como uma marca é pensar na sua vida e carreira.Nesta oficina vou mostrar dicas e estudos para te ajudar a pensar em tudo isso de forma APLICÁVEL já no próprio Social Media Week."/>
    <s v="Responsável por novos projetos, eventos e cursos na Media Education. Já fez projetos para empresas como LiveAD, Yahoo, Tumblr, Facebook, .FOX, Socialbakers, entre outras. Também se considera um viajante quase profissional, sonhador, techno lover e criativo nas horas mais inusitadas da vida"/>
    <x v="120"/>
    <x v="131"/>
    <x v="133"/>
    <x v="82"/>
    <n v="4"/>
    <n v="1"/>
  </r>
  <r>
    <x v="348"/>
    <x v="347"/>
    <s v="Thais Nóbile"/>
    <x v="348"/>
    <s v="“Uns vencem, outros fracassam, é uma questão de sorte! ”. A proposta desta palestra é mostrar que não devemos contar apenas com a sorte. Aprendendo a gerenciar o seu marketing pessoal você constrói o que é mais sagrado no mundo das marcas: a reputação, e assim, alavanca o seu posicionamento no mercado. Serão exibidas ferramentas, técnicas, exemplos e dicas para se reinventar nas redes sociais."/>
    <s v="Proprietária de uma Assessoria e Consultoria em Marketing Digital, Palestrante na área, aluna do MBA de Marketing da USP, voluntária na organização Girls In Tech Brazil e formada em cursos como Gestão de Projetos, Facebook Marketing, Google Adwords, Negócios via Instagram, entre outros"/>
    <x v="120"/>
    <x v="131"/>
    <x v="133"/>
    <x v="33"/>
    <n v="0"/>
    <n v="1"/>
  </r>
  <r>
    <x v="349"/>
    <x v="348"/>
    <s v="Rubens Guimarães"/>
    <x v="349"/>
    <s v="Palestra com foco prático e didático comentando sobre técnicas profissionais para destacar marcas, serviços e produtos em meio ao universo digital. Aprenda na prática com grandes cases a associar marcas, posicionar conceitos e entregar resultados. Construa reputação, seguidores e desenvolva públicos de opinião através de estratégias eficazes."/>
    <s v="Desenvolve projetos de tecnologia de ponta e mídias digitais para empresas de porte, instituições financeiras, redes de franquias, indústria e marcas reconhecidas na América Latina, EUA e Europa. Microsoft MVP, MTAC, Mentor de Startups no Campus Google, IBM, Microsoft, Cubo e projetos da ONU"/>
    <x v="9"/>
    <x v="58"/>
    <x v="8"/>
    <x v="33"/>
    <n v="0"/>
    <n v="1"/>
  </r>
  <r>
    <x v="350"/>
    <x v="349"/>
    <s v="Jéssica Uchôa"/>
    <x v="350"/>
    <s v="Através de cases e lições práticas, vou mostrar como você pode trabalhar o seu perfil no Pinterest para ganhar muito mais visibilidade tanto na plataforma como em seu blog e conseguir um público relevante para o seu objetivo."/>
    <s v="Formada em Marketing pela Anhembi Morumbi. Especialista no mercado de influenciadores, com foco em conteúdo, redes sociais e SEO."/>
    <x v="121"/>
    <x v="156"/>
    <x v="5"/>
    <x v="116"/>
    <n v="0"/>
    <n v="1"/>
  </r>
  <r>
    <x v="351"/>
    <x v="350"/>
    <s v="Lilian Rodrigues"/>
    <x v="351"/>
    <s v="O objetivo dessa palestra é mostrar algumas estatísticas sobre o poder das mídias sociais e da importância de construir uma reputação digital. Explanação de métricas para construção de reputação digital utilizando ferramentas de marketing digital."/>
    <s v="Carreira profissional desenvolvida nos últimos 15 anos em empresas do segmento de telecomunicações.Entusiasta do conhecimento e do desenvolvimento humano.Empreendedora"/>
    <x v="9"/>
    <x v="157"/>
    <x v="57"/>
    <x v="32"/>
    <n v="1"/>
    <n v="1"/>
  </r>
  <r>
    <x v="352"/>
    <x v="351"/>
    <s v="Nina Forlin"/>
    <x v="352"/>
    <s v="O que realmente é relevante nas campanhas no universo digital?! É preciso entender quais são as métricas que realmente importam e quais as melhores estratégias para que sua marca se destaque cada vez mais. Nesta palestra, apresentaremos os principais KPIs para cada campanha, avaliando sempre o desempenho da marca no ambiente digital."/>
    <s v="Pós-graduada em Comunicação e Marketing em Mídias Digitais e Gestãode Negócios, atua há 8 anos no mercado de Publicidade e Marketing com foco no Digital. Atualmente, atua diretamente com Mídia na Agência Blinks, além de lecionar em diversas instituições em todo Brasil, como PUC, UNIFEOB e Senac"/>
    <x v="122"/>
    <x v="158"/>
    <x v="134"/>
    <x v="39"/>
    <n v="0"/>
    <n v="1"/>
  </r>
  <r>
    <x v="353"/>
    <x v="352"/>
    <s v="Renata Gomes"/>
    <x v="353"/>
    <s v="Como planejar, selecionar e organizar informações relevantes para abordar um gestor, marca e/ou fabricante da área musical e outros segmentos. Como montar projetos especiais e reports de resultados. diferenças cruciais entre contratos de apoio, parceria e patrocínio. O que as empresas esperam e como sua banda pode produzir conteúdo relevante online/offline para atrair apoiadores."/>
    <s v="Renata é Bacharel em Publicidade, Propaganda e Criação e Mestranda em Comunicação e Cultura Midiática. Atua há mais de 15 anos como gestora de Comunicação e Marketing desenvolvendo estratégias para marcas, artistas e eventos na área musical"/>
    <x v="123"/>
    <x v="106"/>
    <x v="135"/>
    <x v="81"/>
    <n v="9"/>
    <n v="1"/>
  </r>
  <r>
    <x v="354"/>
    <x v="353"/>
    <s v="Renata Gomes"/>
    <x v="354"/>
    <s v="Insights para transformar as mídias sociais, conteúdos e seu expertise em projetos especiais para empresas e marcas. Como desenvolver modelos de negócio e estabelecer parcerias/ alianças estratégicas com outras bandas/músicos, eventos e fabricantes para gerar receita para divulgar ainda mais sua música."/>
    <s v="Renata é Bacharel em Publicidade, Propaganda e Criação e Mestranda em Comunicação e Cultura Midiática. Atua há mais de 15 anos como gestora de Comunicação e Marketing desenvolvendo estratégias para marcas, artistas e eventos na área musical"/>
    <x v="123"/>
    <x v="159"/>
    <x v="93"/>
    <x v="73"/>
    <n v="5"/>
    <n v="1"/>
  </r>
  <r>
    <x v="355"/>
    <x v="354"/>
    <s v="Stephano Diego de Souza"/>
    <x v="355"/>
    <s v="Como a Alice, você já deve ter caído no buraco chamado Feedback!Quantos de nós estamos à espera do feedback de uma entrevista realizada, ou mesmo um parecer do papel que exercemos na empresa em que trabalhamos?Se você se identifica que tal debatermos este assunto?"/>
    <s v="Formado em direção de arte pela escola Cuca e redação publicitária pela o Senac possuo um know-how de mais de 6 anos de experiência em comunicação visual e atualmente sou diretor criativo da agência Engine"/>
    <x v="3"/>
    <x v="131"/>
    <x v="4"/>
    <x v="71"/>
    <n v="0"/>
    <n v="1"/>
  </r>
  <r>
    <x v="356"/>
    <x v="355"/>
    <s v="Telma Morassutti"/>
    <x v="356"/>
    <s v="Desde que comecei a trabalhar com mães empreendedoras,  percebo a grande dificuldade em aceitação e utilização do marketing digital, tanto como forma de divulgação,  quanto como forma de monetização.  A possibilidade de escalonamento de produtos,  tem sido muito bem sucedida nesse nicho, uma vez que &quot;tempo disponível&quot; para produção é uma das maiores dificuldades encontradas por mães empreendedoras"/>
    <s v="Telma Morassutti,  publicitária, mãe empreendedora.  Idealizadora, fundadora e CEO, da Marketing de Mãe pra Mãe, uma empresa que visa o fomento do empreendedorismo materno, através da capacitação e motivação dentro de um propósito de apoio. "/>
    <x v="3"/>
    <x v="35"/>
    <x v="5"/>
    <x v="53"/>
    <n v="0"/>
    <n v="1"/>
  </r>
  <r>
    <x v="357"/>
    <x v="356"/>
    <s v="Thomaz Moraes"/>
    <x v="357"/>
    <s v="Gretchen, Vladimir Putin e uma garotinha adorável. O que essas 3 figuras têm em comum? Todos viraram memes. Famosos, muito famosos ou nada famosos. Ninguém está imune a esse fenômeno. Nem mesmo você!Uma das formas de tratar de um assunto tão denso como Reputação Digital é olhar esse sub produto instantâneo que chamamos de meme. O Brasil é o país dos memes. Criamos até um museu pra eles. :)"/>
    <s v="Palestrante, professor e especialista em comunicação digital. Possui forte atuação em marketing digital, sobretudo em social media, conteúdo e reputação digital em empresas como Pearson (Wizard, Yázigi, Skill, COC, Dom Bosco e Pueri Domus), Elektro, CPFL, Schincariol e Happy Code"/>
    <x v="2"/>
    <x v="138"/>
    <x v="57"/>
    <x v="52"/>
    <n v="1"/>
    <n v="1"/>
  </r>
  <r>
    <x v="358"/>
    <x v="357"/>
    <s v="Luciana Messala"/>
    <x v="358"/>
    <s v="O Programa de Mentoria Estratégica para Mulheres é um Programa de Mentoria On Line que visa orientar e estabelecer metas e estratégias para transformar sonhos em realidade, alcançar o máximo  de mulheres por meio das redes sociais e no mundo digital,nossos objetivos potencializar competências e habilidades de mulheres por meio da Mentoria Estratégica  On Line."/>
    <s v="Arquiteta,Professora Universitária, atuação na área de Branding e Design Thinking,Mentora Estratégica na área de desenvolvimento de negócios para Mulheres"/>
    <x v="8"/>
    <x v="160"/>
    <x v="4"/>
    <x v="33"/>
    <n v="0"/>
    <n v="1"/>
  </r>
  <r>
    <x v="359"/>
    <x v="358"/>
    <s v="Cárlei Nunes"/>
    <x v="359"/>
    <s v="Cases de mercado + estudos científicos avançados. Por que é tão complexo o processo pra que essa conversa aconteça?Nosso papo vai trazer cases lindos entre gestores e estudiosos, outros nem tão incríveis assim e o que podemos fazer para aproximar o pensamento científico do dia-a-dia das grandes empresas.Pra quem é apaixonado por estudo mas não entende que ele fique distanciado da vida real."/>
    <s v="Mestre em Administração com ênfase em Marketing Digital pela Udesc.Empreendedora pela Circulae e outros projetos lindos. Professora de pós-graduação e MBA em SC. Apaixonada por netnografia e dados. Canhota, mãe, pra sempre curios"/>
    <x v="124"/>
    <x v="25"/>
    <x v="5"/>
    <x v="63"/>
    <n v="46"/>
    <n v="1"/>
  </r>
  <r>
    <x v="360"/>
    <x v="359"/>
    <s v="Kaique Oliveira"/>
    <x v="360"/>
    <s v="Desmistificar o universo de métricas neste novo mercado em que precisamos entender de números e pessoas. Os principais tópicos serão: a função do profissional de métricas, análise de dados tangíveis e intangíveis, como entregar um resultado para o seu cliente, tendências e cases. A palestra foi pensada para todos os aspirantes do universo de métricas."/>
    <s v="Formado em publicidade, cursando MBA em Business Intelligence. Possui mais de 4 anos de atuação no mercado de comunicação digital, com experiência na área de planejamento e métricas"/>
    <x v="125"/>
    <x v="25"/>
    <x v="5"/>
    <x v="77"/>
    <n v="0"/>
    <n v="1"/>
  </r>
  <r>
    <x v="361"/>
    <x v="360"/>
    <s v="Ori Hofnung"/>
    <x v="361"/>
    <s v="A forma de consumir informação na internet mudou. Como contar histórias que engajem um público cada vez mais impaciente e resistente a textos longos? Esta e outras questões serão debatidas nesta mesa redonda. O moderador Ori Hofnung, diretor da Playbuzz LATAM, conversará com gente afiada como Diego Maia, Digital Content Manager do Discovery, e Luiz Biagiotti, Country Manager do Outbrain."/>
    <s v="Transferiu-se de Israel ao Brasil para gerenciar a operação da América Latina. Sua missão? Ajudar publishers, marcas e agências a fazer conteúdos relevantes (e gerar novos canais de lucros). Apaixonado por tecnologia, trabalhou na Oracle e publicou artigos no Yahoo! e Business 2 Community"/>
    <x v="4"/>
    <x v="66"/>
    <x v="49"/>
    <x v="59"/>
    <n v="1"/>
    <n v="1"/>
  </r>
  <r>
    <x v="362"/>
    <x v="361"/>
    <s v="Clayton Margiotti"/>
    <x v="362"/>
    <s v="Como reportar resultados para o cliente trata-se de uma palestra que mostra ferramentas práticas usadas no dia a dia da ELEVA.DIGITAL para reportar resultados através das campanhas e trafego do site."/>
    <s v="Profissional com 11 anos de experiencia em Negócios Digitais orientado para performance, rentabilidade e resultado."/>
    <x v="125"/>
    <x v="25"/>
    <x v="5"/>
    <x v="39"/>
    <n v="1"/>
    <n v="1"/>
  </r>
  <r>
    <x v="363"/>
    <x v="362"/>
    <s v="Norberto Almeida de Andrade"/>
    <x v="363"/>
    <s v="Um Planejamento Estratégico Digital exige estruturar uma estratégia de conteúdo, desde a criação do projeto, segmentação de temas e público-alvo, ferramentas para divulgação e otimização, até o processo de mensuração de resultados. Mas o principal objetivo de todo o processo de comunicação são: Pessoas. Apresentarei como devemos privilegiar o Comportamento de Consumidor no Marketing 4.0."/>
    <s v="Atuo com Consultoria em Marketing Digital, Comunicação Estratégica, Gestão de conteúdo, Mídias Sociais, Comportamento do Consumidor e experiência na área Comercial por 14 anos. Sou Mestrando em Marketing pela FMU, tenho MBA em Marketing Digital, graduado em Gestão Comercial e graduado em Letras"/>
    <x v="1"/>
    <x v="10"/>
    <x v="19"/>
    <x v="39"/>
    <n v="0"/>
    <n v="1"/>
  </r>
  <r>
    <x v="364"/>
    <x v="363"/>
    <s v="Augusto Barretto"/>
    <x v="364"/>
    <s v="As revistas digitais tem várias vantagens em relação às impressas. Quando bem utilizadas, podem ser uma eficiente e simpática de se comunicar com o seu público. Contudo, ela ainda é pouco utilizada pelas empresas. O grupo TI Nordeste tem a receita do sucesso em revistas digitais,  clubes de assinantes, eventos e uma série de atividades desenvolvidas a partir desse fantástico canal de comunicação."/>
    <s v="Administrador de Empresas com MBA em Marketing, trabalhou 20 anos em empresas da área de tecnologia. É fundador e editor das revistas TI Nordeste e CIO Nordeste. Sua empresa promove diversos eventos na região Nordeste, dentre eles o Congresso de Tecnologia e Inovação do Nordeste e o UpDayTI."/>
    <x v="126"/>
    <x v="161"/>
    <x v="5"/>
    <x v="33"/>
    <n v="0"/>
    <n v="1"/>
  </r>
  <r>
    <x v="365"/>
    <x v="364"/>
    <s v="Flávio França"/>
    <x v="365"/>
    <s v="Esta palestra visa demonstrar para empresas e pessoas que trabalham com tecnologia a importância do desenvolvimento de soluções multiplataforma.Quanto maior a praticidade na entrega da informação,  maior a capacidade atrair e reter consumidores.- O mundo rumando para o mobile- O comportamento do usuário- Informação com mais velocidade- Soluções nativas x soluções híbridas- Reter para v"/>
    <s v="Técnico em publicidade e gestor de marketing. 2012 abriu a sua primeira empresa, voltada para o desenvolvimento de tecnologia para eventos e ações promocionais. Atualmente, é sócio da produtora digital EVER, responsável pela administração estratégica e o desenvolvimento de novos negócios"/>
    <x v="127"/>
    <x v="162"/>
    <x v="5"/>
    <x v="18"/>
    <n v="0"/>
    <n v="1"/>
  </r>
  <r>
    <x v="366"/>
    <x v="365"/>
    <s v="Mayara Azevedo"/>
    <x v="366"/>
    <s v="Redes sociais, site, ads, loja física, sms, push, email... O que adianta termos tantos canais para comunicar se nenhum deles está integrado? Na nova era da multicanalidade, os times de marketing, vendas e logística precisam trabalhar juntos, analisar dados, integrá-los e decifrar qual melhor canal e a melhor forma para se comunicar com seu cliente. Quer descobrir como fazer isso? Vem comigo!"/>
    <s v="MBA de Marketing pela Fundação Getúlio Vargas (FGV). Bacharel em Comunicação Social com ênfase em Jornalismo pela UFBA. Experiência em Marketing Digital, Marketing de Produtos, Branding e Live Marketing através do planejamento estratégico de ativações para grandes marcas como Ambev e Coca-Cola"/>
    <x v="128"/>
    <x v="162"/>
    <x v="5"/>
    <x v="104"/>
    <n v="0"/>
    <n v="1"/>
  </r>
  <r>
    <x v="367"/>
    <x v="366"/>
    <s v="Paulo Gonçalves"/>
    <x v="367"/>
    <s v="Esta palestra tem como alvo principal a identificação dos 4 grandes problemas existentes que fazem com que não seja possível vender um produto ou serviço e as técnicas ideais para poder quebrar estas barreiras formando uma clientela com qualidade, indo diretamente nos compradores ideais para seu negócio.Marketing simples e poderoso á favor de seu negócio!!!!"/>
    <s v="Personal e Professional Coach.Executive Coach.Filósofo.Escritor.Gestor de Segurança Empresarial á 14 anos.CEO, Lapidate - Consultoria Empresarial"/>
    <x v="129"/>
    <x v="69"/>
    <x v="16"/>
    <x v="45"/>
    <n v="30"/>
    <n v="1"/>
  </r>
  <r>
    <x v="368"/>
    <x v="367"/>
    <s v="Octavio Pitaluga"/>
    <x v="368"/>
    <s v="Conhecer a metodologia de Gestão de Redes de Negócios e o conceito do CNO – Chief Networking Officer, além de conhecer ferramentas digitais de gestão de redes de stakeholders. Público: Profissionais de diferentes áreas que desejam compreender e aprimorar suas habilidades para gerir sua rede de negócios e relacionamentos."/>
    <s v="Cunhou o conceito do Chief Networking Officer mundialmente no Wikipedia e na Internet. CNO - Chief Networking Officer da TEN – Top Executives Net &amp; BCockpit.  Empreendedor digital, Gestor de redes de negócios, Coach de negócios, Palestrante e Facilitador."/>
    <x v="130"/>
    <x v="25"/>
    <x v="5"/>
    <x v="88"/>
    <n v="41"/>
    <n v="1"/>
  </r>
  <r>
    <x v="369"/>
    <x v="368"/>
    <s v="Guilherme Ferris"/>
    <x v="369"/>
    <s v="A aplicabilidade dos estudos em Neurociência está cada vez menos restrito aos laboratórios e tornou-se um pilar importante para ciências sociais. Em todo o mundo companhias dos mais diversos setores passaram a utilizar o conceito para analisar as escolhas e preferências de seus consumidores e otimizar seus resultados publicitários."/>
    <s v="Um dos responsáveis pela disseminação criteriosa do Neuromarketing no Brasil, exercendo cargo de liderança no IBN Brasil (Principal Instituto acerca do tema no Brasil). É atualmente Diretor Executivo do Instituto e Co-Fundador da Instituição de pós graduação São Paulo Marketing School"/>
    <x v="131"/>
    <x v="61"/>
    <x v="5"/>
    <x v="90"/>
    <n v="18"/>
    <n v="1"/>
  </r>
  <r>
    <x v="370"/>
    <x v="369"/>
    <s v="Tomás Dotti"/>
    <x v="370"/>
    <s v="Os Novos Pais se preocupam com o bem-estar da Mãe e do bebê, acompanham as consultas médicas, pesquisam em sites, revistas, livros e tiram dúvidas com os amigos, querem saber a melhor maneira de serem úteis e participar de todos os momentos. E dentre os diversos fatores responsáveis por essa profunda mudança de comportamento as redes sociais têm papel de destaque."/>
    <s v="Trabalhei por 8 anos na área financeira, estudei Jornalismo e Engenharia Civil. Sou fundador do papodepai.com, maior site sobre Paternidade do País, que está no ar desde 10/2016 e já recebe mais de 250 mil visitas mensais. Também administro as 4 principais páginas voltadas para Pais no Brasil, que "/>
    <x v="132"/>
    <x v="25"/>
    <x v="5"/>
    <x v="101"/>
    <n v="6"/>
    <n v="1"/>
  </r>
  <r>
    <x v="371"/>
    <x v="370"/>
    <s v="Tiago Cunha"/>
    <x v="371"/>
    <s v="Transfobia, machismo, homofobia e mais um monte de fobias que sangram nossa sociedade atual, por diversas vezes, foram refletidas em campanhas publicitárias de cunho duvidoso. Vivemos um momento de propagar campanhas com propósito, mas propósito de verdade. As redes sociais ajudam a mapear quando uma marca se engaja em uma causa por pura mídia espontânea e quando ocorre um envolvimento genuíno."/>
    <s v="30 anos, gay, planner, do interior mas amando morar em SP, fã de séries e playlists no Spotify. Trabalho há 10 anos com publicidade, passando por veículos, agências e cliente, após um período trabalhando com moda (porque estava com bode da publicidade) fiz as pazes e voltei a ser planejamento"/>
    <x v="133"/>
    <x v="163"/>
    <x v="41"/>
    <x v="118"/>
    <n v="7"/>
    <n v="1"/>
  </r>
  <r>
    <x v="372"/>
    <x v="371"/>
    <s v="Jean Perez"/>
    <x v="372"/>
    <s v="Vivemos em tempos que marca é tratada como gente, sendo assim, está mais do que na hora de ensinar elas a falarem e principalmente o que falar.Um workshop pensado para que em 60 minutos você tenha conhecimento o suficiente para construir uma persona embasada em categorias, territórios e relevância da sua marca."/>
    <s v="Do alto de seus 2,08m, é publicitário e relações públicas além de pós-graduado em marketing digital e negócios interativos. Entre muitos textos e redes e testes Jean divide seu coração com outras paixões igualmente importantes, cozinhar, poemas e escrever sobre ele mesmo na terceira pessoa"/>
    <x v="133"/>
    <x v="164"/>
    <x v="5"/>
    <x v="18"/>
    <n v="0"/>
    <n v="1"/>
  </r>
  <r>
    <x v="373"/>
    <x v="372"/>
    <s v="Taís Oliveira"/>
    <x v="373"/>
    <s v="O objetivo da palestra é compartilhar com os empreendedores de forma simplificada técnicas de comunicação para promover adequadamente seus produtos e serviços. O conteúdo passa por conceitos e processos de planejamento, exposição de ferramentas e análises de boas práticas."/>
    <s v="Formada em Relações Públicas pela Fapcom e mestranda em Ciências Humanas e Sociais da UFABC. Atuou no setor público, agências, empresas e empreendimentos próprios. Tem experiência, sobretudo, em mídias sociais exercendo atividades como produção, gerenciamento e execução da comunicação online"/>
    <x v="3"/>
    <x v="6"/>
    <x v="25"/>
    <x v="31"/>
    <n v="3"/>
    <n v="1"/>
  </r>
  <r>
    <x v="374"/>
    <x v="373"/>
    <s v="Evandro Carter"/>
    <x v="374"/>
    <s v="O curso tem como objetivo ensinar de forma ampla, todos os pontos chave no planejamento e criação de conteúdo. Os participantes sairão do curso sabendo como obter os melhores resultados para seus clientes/empresa, independente do segmento."/>
    <s v="Evandro Carter, CEO e criativo na agência Avesso Marketing digital, premiada internacionalmente pela excelência em seu método de criação de conteúdo para internet, com clientes como: Banco do Brasil, Cinépolis, Livepass, Schaefer Yatchs, Beto Carrero, Fundação Getulio Vargas (FGV) e Mormaii."/>
    <x v="4"/>
    <x v="6"/>
    <x v="5"/>
    <x v="53"/>
    <n v="0"/>
    <n v="1"/>
  </r>
  <r>
    <x v="375"/>
    <x v="374"/>
    <s v="Alcir Tonoli"/>
    <x v="375"/>
    <s v="O que são escolhas?escolhemos a todo momento, inclusive sem perceber e somos reflexo dessas escolhas como nosso destino é construido por elas.Avaliar como fazemos nossas escolhas definem os resultados em todos os sentidos de nossas vidas e se refletem nos outros. Com mudar as escolas erradas e sabermos quais as nelhores para termos sucesso e prosperidade e sermos mais realizados e felizes?"/>
    <s v="Administrador da Vetor  Consultoria, treinamentos empresariais, atua há mais de vinte anos na área comercial.Coach com experiência em consultoria, palestras e seminários, Planejamento Organizacional, Marketing e Vendas, Estratégias de Negociação, Avaliação e Desenvolvimento Gerencial, Avaliação po"/>
    <x v="8"/>
    <x v="6"/>
    <x v="61"/>
    <x v="33"/>
    <n v="0"/>
    <n v="1"/>
  </r>
  <r>
    <x v="376"/>
    <x v="375"/>
    <s v="Thiago Costa"/>
    <x v="376"/>
    <s v="Ações para grandes marcas, com orçamentos enormes, são muito bonitas e interessantes. Geram cases sensacionais. Mas e o resto do mundo, aquelas empresas menores, aqueles clientes que não são para as mega agências? Como lidar? Vamos trocar experiências e conversar sobre o assunto nesta palestra."/>
    <s v="Thiago Costa é professor e coordenador de cursos nas áreas de Comunicação e Marketing Digital na FAAP. Desde 2004 é sócio da agência EVCOM, atuando na conexão entre marcas e pessoas. Também mantém o Armazém Pop, uma plataforma de conteúdos nerds"/>
    <x v="134"/>
    <x v="165"/>
    <x v="5"/>
    <x v="33"/>
    <n v="0"/>
    <n v="1"/>
  </r>
  <r>
    <x v="377"/>
    <x v="376"/>
    <s v="Mayara Mendes"/>
    <x v="377"/>
    <s v="Lançado em 2017, o 1º Relatório Brasileiro de Social Media, é uma pesquisa idealizada por dois jovens estudiosos da área: Mayara Mendes e Pedro Meirelles, visando responder algumas perguntas do mercado. Elaborado com as 4 frentes principais: o profissional, a profissão, o mercado e o futuro, o resultado traz insights para estudantes, profissionais e empresas como partes fundamentais no processo."/>
    <s v="Pós-graduanda em Marketing com Ênfase em Ambiente Digital pela FGV. Community Manager do núcleo digital do Departamento de Comunicação e Marketing do Hospital São Domingos. Atua no mercado de social, digital analytics e publicidade desde 201"/>
    <x v="135"/>
    <x v="166"/>
    <x v="136"/>
    <x v="19"/>
    <n v="13"/>
    <n v="1"/>
  </r>
  <r>
    <x v="378"/>
    <x v="377"/>
    <s v="Jeff Paiva"/>
    <x v="378"/>
    <s v="Em tempos de omni-channels, disseminação de canais e quando todo mundo é gerador de conteúdo, o que exatamente é necessário para que seu produto seja interessante o suficiente para atrais público e, ao mesmo tempo, anunciantes? Vale mais ser um Lone Wolf ou participar de uma rede?"/>
    <s v="Estrategista digital com 20 anos de experiência no Brasil, América Latina e Europa, sempre trabalhando com as novas tecnologias e sua inclusão no mix de canais de marcas e anunciantes."/>
    <x v="4"/>
    <x v="167"/>
    <x v="3"/>
    <x v="102"/>
    <n v="0"/>
    <n v="1"/>
  </r>
  <r>
    <x v="379"/>
    <x v="378"/>
    <s v="Bruno Neves"/>
    <x v="379"/>
    <s v="Real Time Marketing é um novo jeito de fazer comunicação com foco em negócios, aproveitando todas as vantagens que o ambiente digital traz. Adequando-se ao marketing 3.0 e ajudando a transformar uma série de dados em insights importantes para os negócios da empresa,chega para evoluir o conceito tradicional de pesquisa. Indicado para profissionais que atuam com comunicação."/>
    <s v="Um dos precursores do conceito de Real Time Marketing no Brasil, sou especialista em Digital na Agência We, além de professor de pós-graduação e cursos relacionados à área. Segundo colocado no Prêmio Abradi (2017), que premia profissionais de destaque no ambiente digital, na categoria B.I"/>
    <x v="136"/>
    <x v="25"/>
    <x v="5"/>
    <x v="71"/>
    <n v="0"/>
    <n v="1"/>
  </r>
  <r>
    <x v="380"/>
    <x v="379"/>
    <s v="Thales Moura"/>
    <x v="380"/>
    <s v="O Real Time é praticamente um mito.O Twitter é onde as coisas acontecem primeiro, é onde surgem os memes e é onde todos os portais buscam saber de um atentado recém-ocorrido. Nesta aula nós iremos compartilhar esse know-how e ensinar como se preparar para atuar nesse cenário complexo."/>
    <s v="Formado em Administração pela USP, tendo sido também embaixador universitário do Spotify, ingressou no universo criativo na área de Creative Solutions da ESPN em 2012.Hoje, com 2 anos de Twitter, já passou por Content Partnerships e hoje atua como coordenador dos clientes de Cinema, TV e Telco. "/>
    <x v="53"/>
    <x v="168"/>
    <x v="14"/>
    <x v="18"/>
    <n v="0"/>
    <n v="1"/>
  </r>
  <r>
    <x v="381"/>
    <x v="380"/>
    <s v="Gabriel Matos"/>
    <x v="381"/>
    <s v="Entender como as redes sociais afetam a percepção de nós mesmos e a construção da nossa identidade, é ir atrás daquela peça do quebra cabeça que não se encaixa, mas que você tem certeza que faz parte daquela figura. Mudar a maneira com que vemos a imagem, talvez seja a solução."/>
    <s v="Gabriel Sukita Matos, foi campeão paulista de Pac-Man, já fez uma animação sobre o Roberto Carlos, é entusiasta da cultura pop brasileira e das redes sociais, criador de conteúdo e tem um bloco de carnaval pra chamar de seu. Atualmente trabalha no Buzzfeed Brasil"/>
    <x v="137"/>
    <x v="169"/>
    <x v="8"/>
    <x v="45"/>
    <n v="6"/>
    <n v="1"/>
  </r>
  <r>
    <x v="382"/>
    <x v="381"/>
    <s v="Renata Lino"/>
    <x v="382"/>
    <s v="Da mesma forma como as fintechs tiveram seu boom e começam a influenciar o mercado tradicional financeiro, agora chegou a vez do mercado de saúde que, por conta das legisladoras, tinha receio de utilizar tecnologia e plataformas sociais. Agora é a hora da transição e aqueles que conhecem os compliances e regras do mercado tem se diferenciado e inovado."/>
    <s v="Trabalha a 10 anos com Marketing Digital, premiada em Cannes e no D&amp;AD., atualmente é diretora do núcleo digital da McCann Health Preview eleita por Cannes Health em 2016 &quot;Network Of The Year&quot;. No último ano atendeu indústrias farmacêuticas, startups health e sociedades médicas"/>
    <x v="138"/>
    <x v="63"/>
    <x v="5"/>
    <x v="17"/>
    <n v="7"/>
    <n v="1"/>
  </r>
  <r>
    <x v="383"/>
    <x v="382"/>
    <s v="Wilson Mendes"/>
    <x v="383"/>
    <s v="Já imaginou a sua operadora de telefonia preferida ter a copia das chaves da sua casa?O jogo começou, aperta o start.Por mais de cem anos empresas de telefonia serviram de provedores (clandestinos) de escutas telefônicas e coleta de informações para governos, agencias de inteligência, publicidades e etc.Todas as linhas telefônicas e o que trafega através dela é monitorado pelas operadoras."/>
    <s v="Comentarista da radio TudoFM, integra o time do programa TudoAgora. Falando de tecnologia, cybercrimes, redes socias, criptografia e atualidades do universo digital.Palestra para Uniao de Prefeitos Eleitos da Bahia.Professor de empreendedorismo digital e mídias digitais na Associação Pracatum Açã"/>
    <x v="139"/>
    <x v="25"/>
    <x v="5"/>
    <x v="83"/>
    <n v="27"/>
    <n v="1"/>
  </r>
  <r>
    <x v="384"/>
    <x v="383"/>
    <s v="Daniel Almeida de Paula"/>
    <x v="384"/>
    <s v="Tenho uma pequena maquete que eu mesmo criei e com ela consigo fazer algumas experiencias com uma alta tensão 13,800 volts com ela consigo explanar de uma maneira lúdica a respeito dos riscos com eletricidade"/>
    <s v="Trabalho a 15 anos no ramo elétrico e entre eles sempre fui muito preocupado com a saúde e segurança de todos então decidi criar algo lúdico,foi onde surgiu a maquete de alta tensão já palestrei em centenas de empresas escolas e uma matéria para o G "/>
    <x v="139"/>
    <x v="25"/>
    <x v="5"/>
    <x v="33"/>
    <n v="0"/>
    <n v="1"/>
  </r>
  <r>
    <x v="385"/>
    <x v="384"/>
    <s v="Gui Moane"/>
    <x v="385"/>
    <s v="O maior desafio do uso nas Redes Sociais, está associada á conseguir vender mais. O maior uso no entorno do MKT Digital são: Atendimento, Imagem, Marca, MKT, porém as vendas e a comprovação do ROI - Retorno do Investimento não é muito bem trabalhada."/>
    <s v="Executivo com 25 anos de experiência na área comercial. Liderou projetos na América Latina. Larga Experiência em empresas de T.I, os últimos anos dedicados ao mundo das Redes Sociais, passando por  SCUP e HOOTSUITE na América do Sul. Atualmente na STILINGUE em novos negócios no Brasil e Latam"/>
    <x v="140"/>
    <x v="148"/>
    <x v="5"/>
    <x v="47"/>
    <n v="19"/>
    <n v="1"/>
  </r>
  <r>
    <x v="386"/>
    <x v="385"/>
    <s v="João Pedro Tourinho"/>
    <x v="386"/>
    <s v="Estava escrevendo um texto bacana para colocar na descrição quando, de repente, travei. Como cena de filme, me deparei olhando fixamente para a foto do auditório ao lado. Algo parecia peculiar. Não sei bem se o nariz ou a barba, mas um rapazinho me chamou atenção. E é ai, marqueteiro, que você engaja sua audiência digital. Qual a sua próxima história? Ps: ele está de preto ou azul .)"/>
    <s v="Sócio fundador da Três Pontos Apresentações, é certificado em Storytelling pela Stanford University, pós graduando em Marketing Estratégico pela INSPER e formado em Administração pela Universidade Federal da Bahia. É empreendedor e acredita que apenas a curiosidade insaciável atinge um viés criado"/>
    <x v="141"/>
    <x v="25"/>
    <x v="5"/>
    <x v="32"/>
    <n v="0"/>
    <n v="1"/>
  </r>
  <r>
    <x v="387"/>
    <x v="386"/>
    <s v="Álvaro Paçó"/>
    <x v="387"/>
    <s v="Esta palestra abordará o Framework SailsJs, o Web FrameWork Node mais utilizado na construção de API's RESTful.Tópicos abordados:Neste mini-curso você aprenderá desde o Setup ao deploy de uma applicação SailsJS. - Introdução ao Sails- Setup- Configuração- &quot;Hello World&quot;- BDD de uma API RESTful- Gerando uma API RESTfulentre outros."/>
    <s v="Who I'm? Currently working as a Software Architect at Tokenlab, São Carlos. I have worked on several projects in different areas of computing. Throughout my career, I followed a more focused path to back-end applications, despite having diverse experiences in front-end and mobile applications"/>
    <x v="142"/>
    <x v="25"/>
    <x v="5"/>
    <x v="33"/>
    <n v="0"/>
    <n v="1"/>
  </r>
  <r>
    <x v="388"/>
    <x v="387"/>
    <s v="Bia Granja"/>
    <x v="388"/>
    <s v="As empresas querem ser inovadoras mas não acompanham a mudança digital que acontece no mundo e na vida de seus consumidores. O que significa comunicação em tempos de Whatsapp, Youtube, Netflix e Uber. Como pensar comunicação quando a única constante que temos é a mudança?"/>
    <s v="Bia Granja é co-Founder e Diretora Criativa do YOUPIX, o principal hub de conexões e negócios para a indústria de conteúdo e entretenimento digital. Há mais de 10 anos à frente do YOUPIX, se transformou em referência nesse mercado. Eleita uma das pessoas mais inovadoras e influentes do Brasil"/>
    <x v="53"/>
    <x v="21"/>
    <x v="137"/>
    <x v="18"/>
    <n v="0"/>
    <n v="1"/>
  </r>
  <r>
    <x v="389"/>
    <x v="388"/>
    <s v="Ana Tex"/>
    <x v="389"/>
    <s v="Como usar o Instagram, Whatsapp, Facebook, Youtube e Funil de Emails para fazer vendas através das redes sociais.Como gerar mais leads, possíveis clientes, atrair uma comunidade.O meu público é composto por pequenos e médios empreendedores e profissionais que querem alavancar vendas através das estratégias de marketing digital, e não querem ficar para trás."/>
    <s v="Ana Tex é palestrante, produtora digital, ensina empreendedores e profissionais a utilizar as mídias digitais para obter maior visibilidade, criar oportunidades de vendas e parcerias"/>
    <x v="9"/>
    <x v="59"/>
    <x v="16"/>
    <x v="71"/>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6" indent="0" compact="0" compactData="0" multipleFieldFilters="0">
  <location ref="A3:G393" firstHeaderRow="1" firstDataRow="1" firstDataCol="6"/>
  <pivotFields count="12">
    <pivotField axis="axisRow" compact="0" outline="0" showAll="0" defaultSubtotal="0">
      <items count="390">
        <item x="379"/>
        <item x="339"/>
        <item x="374"/>
        <item x="229"/>
        <item x="272"/>
        <item x="49"/>
        <item x="372"/>
        <item x="166"/>
        <item x="280"/>
        <item x="274"/>
        <item x="93"/>
        <item x="96"/>
        <item x="316"/>
        <item x="258"/>
        <item x="321"/>
        <item x="343"/>
        <item x="174"/>
        <item x="23"/>
        <item x="36"/>
        <item x="320"/>
        <item x="116"/>
        <item x="362"/>
        <item x="318"/>
        <item x="293"/>
        <item x="323"/>
        <item x="283"/>
        <item x="176"/>
        <item x="5"/>
        <item x="231"/>
        <item x="378"/>
        <item x="59"/>
        <item x="56"/>
        <item x="106"/>
        <item x="190"/>
        <item x="203"/>
        <item x="84"/>
        <item x="243"/>
        <item x="330"/>
        <item x="177"/>
        <item x="382"/>
        <item x="356"/>
        <item x="92"/>
        <item x="32"/>
        <item x="173"/>
        <item x="331"/>
        <item x="307"/>
        <item x="196"/>
        <item x="289"/>
        <item x="2"/>
        <item x="193"/>
        <item x="217"/>
        <item x="192"/>
        <item x="368"/>
        <item x="370"/>
        <item x="284"/>
        <item x="204"/>
        <item x="133"/>
        <item x="287"/>
        <item x="199"/>
        <item x="273"/>
        <item x="125"/>
        <item x="357"/>
        <item x="157"/>
        <item x="365"/>
        <item x="12"/>
        <item x="239"/>
        <item x="63"/>
        <item x="369"/>
        <item x="332"/>
        <item x="131"/>
        <item x="227"/>
        <item x="108"/>
        <item x="189"/>
        <item x="71"/>
        <item x="210"/>
        <item x="207"/>
        <item x="260"/>
        <item x="261"/>
        <item x="139"/>
        <item x="175"/>
        <item x="61"/>
        <item x="389"/>
        <item x="334"/>
        <item x="367"/>
        <item x="335"/>
        <item x="238"/>
        <item x="38"/>
        <item x="110"/>
        <item x="279"/>
        <item x="156"/>
        <item x="197"/>
        <item x="371"/>
        <item x="160"/>
        <item x="148"/>
        <item x="346"/>
        <item x="310"/>
        <item x="142"/>
        <item x="8"/>
        <item x="333"/>
        <item x="276"/>
        <item x="48"/>
        <item x="237"/>
        <item x="137"/>
        <item x="113"/>
        <item x="114"/>
        <item x="95"/>
        <item x="248"/>
        <item x="282"/>
        <item x="308"/>
        <item x="99"/>
        <item x="105"/>
        <item x="30"/>
        <item x="6"/>
        <item x="44"/>
        <item x="64"/>
        <item x="24"/>
        <item x="271"/>
        <item x="83"/>
        <item x="265"/>
        <item x="329"/>
        <item x="251"/>
        <item x="102"/>
        <item x="109"/>
        <item x="245"/>
        <item x="244"/>
        <item x="35"/>
        <item x="9"/>
        <item x="292"/>
        <item x="34"/>
        <item x="195"/>
        <item x="256"/>
        <item x="285"/>
        <item x="13"/>
        <item x="360"/>
        <item x="0"/>
        <item x="317"/>
        <item x="281"/>
        <item x="94"/>
        <item x="263"/>
        <item x="104"/>
        <item x="21"/>
        <item x="297"/>
        <item x="309"/>
        <item x="188"/>
        <item x="349"/>
        <item x="90"/>
        <item x="198"/>
        <item x="194"/>
        <item x="82"/>
        <item x="214"/>
        <item x="348"/>
        <item x="247"/>
        <item x="363"/>
        <item x="178"/>
        <item x="266"/>
        <item x="65"/>
        <item x="161"/>
        <item x="304"/>
        <item x="373"/>
        <item x="167"/>
        <item x="69"/>
        <item x="290"/>
        <item x="52"/>
        <item x="183"/>
        <item x="232"/>
        <item x="97"/>
        <item x="295"/>
        <item x="164"/>
        <item x="88"/>
        <item x="278"/>
        <item x="208"/>
        <item x="268"/>
        <item x="17"/>
        <item x="28"/>
        <item x="138"/>
        <item x="154"/>
        <item x="67"/>
        <item x="242"/>
        <item x="1"/>
        <item x="50"/>
        <item x="149"/>
        <item x="11"/>
        <item x="121"/>
        <item x="57"/>
        <item x="15"/>
        <item x="60"/>
        <item x="146"/>
        <item x="165"/>
        <item x="89"/>
        <item x="46"/>
        <item x="54"/>
        <item x="213"/>
        <item x="230"/>
        <item x="300"/>
        <item x="228"/>
        <item x="18"/>
        <item x="27"/>
        <item x="47"/>
        <item x="128"/>
        <item x="76"/>
        <item x="381"/>
        <item x="4"/>
        <item x="16"/>
        <item x="74"/>
        <item x="366"/>
        <item x="129"/>
        <item x="22"/>
        <item x="87"/>
        <item x="3"/>
        <item x="305"/>
        <item x="182"/>
        <item x="19"/>
        <item x="314"/>
        <item x="14"/>
        <item x="124"/>
        <item x="170"/>
        <item x="225"/>
        <item x="236"/>
        <item x="355"/>
        <item x="291"/>
        <item x="33"/>
        <item x="209"/>
        <item x="240"/>
        <item x="218"/>
        <item x="42"/>
        <item x="179"/>
        <item x="246"/>
        <item x="79"/>
        <item x="171"/>
        <item x="107"/>
        <item x="219"/>
        <item x="322"/>
        <item x="385"/>
        <item x="337"/>
        <item x="172"/>
        <item x="158"/>
        <item x="118"/>
        <item x="117"/>
        <item x="143"/>
        <item x="136"/>
        <item x="159"/>
        <item x="241"/>
        <item x="43"/>
        <item x="191"/>
        <item x="344"/>
        <item x="347"/>
        <item x="10"/>
        <item x="294"/>
        <item x="145"/>
        <item x="326"/>
        <item x="103"/>
        <item x="169"/>
        <item x="180"/>
        <item x="383"/>
        <item x="255"/>
        <item x="122"/>
        <item x="26"/>
        <item x="342"/>
        <item x="135"/>
        <item x="181"/>
        <item x="201"/>
        <item x="70"/>
        <item x="155"/>
        <item x="68"/>
        <item x="41"/>
        <item x="151"/>
        <item x="85"/>
        <item x="140"/>
        <item x="153"/>
        <item x="324"/>
        <item x="387"/>
        <item x="224"/>
        <item x="253"/>
        <item x="226"/>
        <item x="66"/>
        <item x="127"/>
        <item x="221"/>
        <item x="338"/>
        <item x="375"/>
        <item x="141"/>
        <item x="123"/>
        <item x="327"/>
        <item x="252"/>
        <item x="215"/>
        <item x="100"/>
        <item x="359"/>
        <item x="312"/>
        <item x="264"/>
        <item x="222"/>
        <item x="53"/>
        <item x="267"/>
        <item x="275"/>
        <item x="150"/>
        <item x="78"/>
        <item x="101"/>
        <item x="111"/>
        <item x="45"/>
        <item x="336"/>
        <item x="302"/>
        <item x="315"/>
        <item x="249"/>
        <item x="120"/>
        <item x="112"/>
        <item x="152"/>
        <item x="126"/>
        <item x="212"/>
        <item x="40"/>
        <item x="325"/>
        <item x="200"/>
        <item x="223"/>
        <item x="163"/>
        <item x="220"/>
        <item x="187"/>
        <item x="299"/>
        <item x="306"/>
        <item x="277"/>
        <item x="269"/>
        <item x="286"/>
        <item x="259"/>
        <item x="162"/>
        <item x="296"/>
        <item x="233"/>
        <item x="39"/>
        <item x="313"/>
        <item x="25"/>
        <item x="205"/>
        <item x="303"/>
        <item x="7"/>
        <item x="58"/>
        <item x="72"/>
        <item x="384"/>
        <item x="37"/>
        <item x="55"/>
        <item x="358"/>
        <item x="75"/>
        <item x="206"/>
        <item x="319"/>
        <item x="351"/>
        <item x="364"/>
        <item x="386"/>
        <item x="91"/>
        <item x="86"/>
        <item x="340"/>
        <item x="202"/>
        <item x="341"/>
        <item x="77"/>
        <item x="301"/>
        <item x="29"/>
        <item x="134"/>
        <item x="352"/>
        <item x="298"/>
        <item x="376"/>
        <item x="147"/>
        <item x="257"/>
        <item x="377"/>
        <item x="211"/>
        <item x="380"/>
        <item x="51"/>
        <item x="31"/>
        <item x="119"/>
        <item x="311"/>
        <item x="20"/>
        <item x="115"/>
        <item x="130"/>
        <item x="350"/>
        <item x="288"/>
        <item x="388"/>
        <item x="185"/>
        <item x="353"/>
        <item x="184"/>
        <item x="354"/>
        <item x="328"/>
        <item x="98"/>
        <item x="262"/>
        <item x="216"/>
        <item x="270"/>
        <item x="62"/>
        <item x="250"/>
        <item x="234"/>
        <item x="235"/>
        <item x="73"/>
        <item x="345"/>
        <item x="132"/>
        <item x="186"/>
        <item x="144"/>
        <item x="254"/>
        <item x="80"/>
        <item x="361"/>
        <item x="81"/>
        <item x="168"/>
      </items>
    </pivotField>
    <pivotField axis="axisRow" compact="0" outline="0" showAll="0" defaultSubtotal="0">
      <items count="389">
        <item x="88"/>
        <item x="331"/>
        <item x="69"/>
        <item x="253"/>
        <item x="220"/>
        <item x="263"/>
        <item x="193"/>
        <item x="49"/>
        <item x="207"/>
        <item x="222"/>
        <item x="22"/>
        <item x="61"/>
        <item x="153"/>
        <item x="204"/>
        <item x="335"/>
        <item x="247"/>
        <item x="243"/>
        <item x="185"/>
        <item x="212"/>
        <item x="245"/>
        <item x="365"/>
        <item x="5"/>
        <item x="67"/>
        <item x="355"/>
        <item x="351"/>
        <item x="379"/>
        <item x="358"/>
        <item x="42"/>
        <item x="99"/>
        <item x="137"/>
        <item x="9"/>
        <item x="354"/>
        <item x="201"/>
        <item x="205"/>
        <item x="111"/>
        <item x="244"/>
        <item x="40"/>
        <item x="81"/>
        <item x="135"/>
        <item x="39"/>
        <item x="50"/>
        <item x="136"/>
        <item x="54"/>
        <item x="60"/>
        <item x="64"/>
        <item x="323"/>
        <item x="206"/>
        <item x="93"/>
        <item x="17"/>
        <item x="94"/>
        <item x="96"/>
        <item x="83"/>
        <item x="196"/>
        <item x="239"/>
        <item x="105"/>
        <item x="45"/>
        <item x="37"/>
        <item x="74"/>
        <item x="118"/>
        <item x="117"/>
        <item x="119"/>
        <item x="75"/>
        <item x="154"/>
        <item x="210"/>
        <item x="107"/>
        <item x="55"/>
        <item x="311"/>
        <item x="327"/>
        <item x="14"/>
        <item x="288"/>
        <item x="255"/>
        <item x="3"/>
        <item x="82"/>
        <item x="352"/>
        <item x="113"/>
        <item x="314"/>
        <item x="259"/>
        <item x="59"/>
        <item x="38"/>
        <item x="24"/>
        <item x="218"/>
        <item x="349"/>
        <item x="92"/>
        <item x="233"/>
        <item x="123"/>
        <item x="132"/>
        <item x="361"/>
        <item x="298"/>
        <item x="158"/>
        <item x="293"/>
        <item x="238"/>
        <item x="184"/>
        <item x="146"/>
        <item x="230"/>
        <item x="309"/>
        <item x="388"/>
        <item x="334"/>
        <item x="170"/>
        <item x="151"/>
        <item x="282"/>
        <item x="174"/>
        <item x="90"/>
        <item x="163"/>
        <item x="318"/>
        <item x="231"/>
        <item x="56"/>
        <item x="98"/>
        <item x="86"/>
        <item x="286"/>
        <item x="339"/>
        <item x="264"/>
        <item x="20"/>
        <item x="175"/>
        <item x="103"/>
        <item x="128"/>
        <item x="192"/>
        <item x="131"/>
        <item x="121"/>
        <item x="101"/>
        <item x="7"/>
        <item x="102"/>
        <item x="227"/>
        <item x="209"/>
        <item x="257"/>
        <item x="134"/>
        <item x="106"/>
        <item x="292"/>
        <item x="338"/>
        <item x="211"/>
        <item x="224"/>
        <item x="112"/>
        <item x="235"/>
        <item x="332"/>
        <item x="35"/>
        <item x="169"/>
        <item x="216"/>
        <item x="172"/>
        <item x="381"/>
        <item x="176"/>
        <item x="229"/>
        <item x="261"/>
        <item x="43"/>
        <item x="186"/>
        <item x="181"/>
        <item x="375"/>
        <item x="346"/>
        <item x="156"/>
        <item x="87"/>
        <item x="126"/>
        <item x="278"/>
        <item x="344"/>
        <item x="295"/>
        <item x="194"/>
        <item x="299"/>
        <item x="226"/>
        <item x="382"/>
        <item x="276"/>
        <item x="273"/>
        <item x="58"/>
        <item x="315"/>
        <item x="116"/>
        <item x="178"/>
        <item x="68"/>
        <item x="277"/>
        <item x="249"/>
        <item x="281"/>
        <item x="29"/>
        <item x="203"/>
        <item x="33"/>
        <item x="122"/>
        <item x="268"/>
        <item x="279"/>
        <item x="258"/>
        <item x="4"/>
        <item x="248"/>
        <item x="198"/>
        <item x="195"/>
        <item x="199"/>
        <item x="202"/>
        <item x="13"/>
        <item x="367"/>
        <item x="250"/>
        <item x="300"/>
        <item x="129"/>
        <item x="138"/>
        <item x="302"/>
        <item x="321"/>
        <item x="316"/>
        <item x="2"/>
        <item x="23"/>
        <item x="76"/>
        <item x="152"/>
        <item x="256"/>
        <item x="0"/>
        <item x="155"/>
        <item x="8"/>
        <item x="30"/>
        <item x="330"/>
        <item x="15"/>
        <item x="139"/>
        <item x="340"/>
        <item x="342"/>
        <item x="171"/>
        <item x="100"/>
        <item x="380"/>
        <item x="190"/>
        <item x="313"/>
        <item x="328"/>
        <item x="127"/>
        <item x="188"/>
        <item x="16"/>
        <item x="48"/>
        <item x="325"/>
        <item x="85"/>
        <item x="77"/>
        <item x="322"/>
        <item x="324"/>
        <item x="187"/>
        <item x="225"/>
        <item x="31"/>
        <item x="44"/>
        <item x="254"/>
        <item x="228"/>
        <item x="275"/>
        <item x="306"/>
        <item x="47"/>
        <item x="285"/>
        <item x="34"/>
        <item x="267"/>
        <item x="280"/>
        <item x="357"/>
        <item x="63"/>
        <item x="359"/>
        <item x="266"/>
        <item x="289"/>
        <item x="173"/>
        <item x="140"/>
        <item x="303"/>
        <item x="217"/>
        <item x="305"/>
        <item x="180"/>
        <item x="149"/>
        <item x="18"/>
        <item x="141"/>
        <item x="353"/>
        <item x="336"/>
        <item x="269"/>
        <item x="242"/>
        <item x="80"/>
        <item x="291"/>
        <item x="130"/>
        <item x="32"/>
        <item x="66"/>
        <item x="312"/>
        <item x="368"/>
        <item x="11"/>
        <item x="28"/>
        <item x="36"/>
        <item x="168"/>
        <item x="191"/>
        <item x="72"/>
        <item x="148"/>
        <item x="308"/>
        <item x="262"/>
        <item x="51"/>
        <item x="19"/>
        <item x="369"/>
        <item x="84"/>
        <item x="6"/>
        <item x="374"/>
        <item x="251"/>
        <item x="160"/>
        <item x="284"/>
        <item x="362"/>
        <item x="145"/>
        <item x="95"/>
        <item x="341"/>
        <item x="246"/>
        <item x="157"/>
        <item x="319"/>
        <item x="115"/>
        <item x="237"/>
        <item x="272"/>
        <item x="296"/>
        <item x="366"/>
        <item x="165"/>
        <item x="337"/>
        <item x="177"/>
        <item x="97"/>
        <item x="110"/>
        <item x="274"/>
        <item x="78"/>
        <item x="27"/>
        <item x="219"/>
        <item x="109"/>
        <item x="125"/>
        <item x="372"/>
        <item x="373"/>
        <item x="215"/>
        <item x="197"/>
        <item x="232"/>
        <item x="320"/>
        <item x="133"/>
        <item x="46"/>
        <item x="183"/>
        <item x="326"/>
        <item x="73"/>
        <item x="370"/>
        <item x="143"/>
        <item x="223"/>
        <item x="114"/>
        <item x="208"/>
        <item x="364"/>
        <item x="271"/>
        <item x="162"/>
        <item x="378"/>
        <item x="52"/>
        <item x="221"/>
        <item x="147"/>
        <item x="307"/>
        <item x="297"/>
        <item x="333"/>
        <item x="376"/>
        <item x="104"/>
        <item x="265"/>
        <item x="386"/>
        <item x="363"/>
        <item x="383"/>
        <item x="310"/>
        <item x="142"/>
        <item x="348"/>
        <item x="317"/>
        <item x="124"/>
        <item x="26"/>
        <item x="71"/>
        <item x="65"/>
        <item x="57"/>
        <item x="182"/>
        <item x="329"/>
        <item x="167"/>
        <item x="21"/>
        <item x="214"/>
        <item x="290"/>
        <item x="166"/>
        <item x="179"/>
        <item x="287"/>
        <item x="377"/>
        <item x="345"/>
        <item x="1"/>
        <item x="91"/>
        <item x="384"/>
        <item x="343"/>
        <item x="200"/>
        <item x="252"/>
        <item x="304"/>
        <item x="294"/>
        <item x="79"/>
        <item x="234"/>
        <item x="360"/>
        <item x="385"/>
        <item x="150"/>
        <item x="164"/>
        <item x="10"/>
        <item x="159"/>
        <item x="161"/>
        <item x="283"/>
        <item x="70"/>
        <item x="260"/>
        <item x="120"/>
        <item x="347"/>
        <item x="62"/>
        <item x="53"/>
        <item x="189"/>
        <item x="12"/>
        <item x="25"/>
        <item x="41"/>
        <item x="213"/>
        <item x="371"/>
        <item x="241"/>
        <item x="240"/>
        <item x="144"/>
        <item x="356"/>
        <item x="350"/>
        <item x="108"/>
        <item x="387"/>
        <item x="236"/>
        <item x="89"/>
        <item x="301"/>
        <item x="270"/>
      </items>
    </pivotField>
    <pivotField compact="0" outline="0" showAll="0" defaultSubtotal="0"/>
    <pivotField axis="axisRow" compact="0" outline="0" showAll="0" defaultSubtotal="0">
      <items count="390">
        <item x="193"/>
        <item x="49"/>
        <item x="207"/>
        <item x="222"/>
        <item x="22"/>
        <item x="61"/>
        <item x="153"/>
        <item x="204"/>
        <item x="336"/>
        <item x="248"/>
        <item x="244"/>
        <item x="185"/>
        <item x="212"/>
        <item x="246"/>
        <item x="366"/>
        <item x="5"/>
        <item x="67"/>
        <item x="356"/>
        <item x="352"/>
        <item x="380"/>
        <item x="359"/>
        <item x="42"/>
        <item x="99"/>
        <item x="137"/>
        <item x="9"/>
        <item x="355"/>
        <item x="201"/>
        <item x="205"/>
        <item x="111"/>
        <item x="245"/>
        <item x="40"/>
        <item x="81"/>
        <item x="135"/>
        <item x="39"/>
        <item x="50"/>
        <item x="136"/>
        <item x="54"/>
        <item x="60"/>
        <item x="64"/>
        <item x="324"/>
        <item x="206"/>
        <item x="93"/>
        <item x="17"/>
        <item x="94"/>
        <item x="96"/>
        <item x="83"/>
        <item x="196"/>
        <item x="240"/>
        <item x="105"/>
        <item x="45"/>
        <item x="37"/>
        <item x="74"/>
        <item x="118"/>
        <item x="117"/>
        <item x="75"/>
        <item x="119"/>
        <item x="154"/>
        <item x="210"/>
        <item x="107"/>
        <item x="55"/>
        <item x="312"/>
        <item x="328"/>
        <item x="14"/>
        <item x="289"/>
        <item x="256"/>
        <item x="3"/>
        <item x="82"/>
        <item x="353"/>
        <item x="113"/>
        <item x="315"/>
        <item x="260"/>
        <item x="59"/>
        <item x="38"/>
        <item x="24"/>
        <item x="218"/>
        <item x="350"/>
        <item x="92"/>
        <item x="233"/>
        <item x="123"/>
        <item x="132"/>
        <item x="362"/>
        <item x="299"/>
        <item x="158"/>
        <item x="294"/>
        <item x="239"/>
        <item x="184"/>
        <item x="146"/>
        <item x="230"/>
        <item x="310"/>
        <item x="389"/>
        <item x="335"/>
        <item x="170"/>
        <item x="151"/>
        <item x="283"/>
        <item x="174"/>
        <item x="90"/>
        <item x="163"/>
        <item x="319"/>
        <item x="231"/>
        <item x="56"/>
        <item x="98"/>
        <item x="86"/>
        <item x="287"/>
        <item x="340"/>
        <item x="265"/>
        <item x="20"/>
        <item x="175"/>
        <item x="103"/>
        <item x="128"/>
        <item x="192"/>
        <item x="131"/>
        <item x="121"/>
        <item x="101"/>
        <item x="7"/>
        <item x="102"/>
        <item x="227"/>
        <item x="209"/>
        <item x="258"/>
        <item x="134"/>
        <item x="106"/>
        <item x="293"/>
        <item x="339"/>
        <item x="69"/>
        <item x="211"/>
        <item x="224"/>
        <item x="112"/>
        <item x="236"/>
        <item x="333"/>
        <item x="35"/>
        <item x="169"/>
        <item x="216"/>
        <item x="172"/>
        <item x="382"/>
        <item x="264"/>
        <item x="176"/>
        <item x="229"/>
        <item x="262"/>
        <item x="43"/>
        <item x="186"/>
        <item x="181"/>
        <item x="376"/>
        <item x="156"/>
        <item x="347"/>
        <item x="87"/>
        <item x="126"/>
        <item x="279"/>
        <item x="345"/>
        <item x="296"/>
        <item x="194"/>
        <item x="300"/>
        <item x="226"/>
        <item x="383"/>
        <item x="277"/>
        <item x="274"/>
        <item x="58"/>
        <item x="316"/>
        <item x="116"/>
        <item x="178"/>
        <item x="68"/>
        <item x="278"/>
        <item x="250"/>
        <item x="282"/>
        <item x="29"/>
        <item x="203"/>
        <item x="33"/>
        <item x="122"/>
        <item x="269"/>
        <item x="280"/>
        <item x="259"/>
        <item x="4"/>
        <item x="249"/>
        <item x="198"/>
        <item x="195"/>
        <item x="199"/>
        <item x="202"/>
        <item x="13"/>
        <item x="368"/>
        <item x="251"/>
        <item x="254"/>
        <item x="301"/>
        <item x="129"/>
        <item x="138"/>
        <item x="303"/>
        <item x="317"/>
        <item x="322"/>
        <item x="2"/>
        <item x="23"/>
        <item x="76"/>
        <item x="152"/>
        <item x="257"/>
        <item x="0"/>
        <item x="155"/>
        <item x="8"/>
        <item x="30"/>
        <item x="331"/>
        <item x="15"/>
        <item x="139"/>
        <item x="341"/>
        <item x="343"/>
        <item x="171"/>
        <item x="100"/>
        <item x="381"/>
        <item x="190"/>
        <item x="314"/>
        <item x="329"/>
        <item x="127"/>
        <item x="188"/>
        <item x="16"/>
        <item x="48"/>
        <item x="326"/>
        <item x="77"/>
        <item x="85"/>
        <item x="323"/>
        <item x="325"/>
        <item x="187"/>
        <item x="255"/>
        <item x="225"/>
        <item x="31"/>
        <item x="44"/>
        <item x="228"/>
        <item x="276"/>
        <item x="307"/>
        <item x="47"/>
        <item x="286"/>
        <item x="34"/>
        <item x="268"/>
        <item x="281"/>
        <item x="358"/>
        <item x="63"/>
        <item x="360"/>
        <item x="267"/>
        <item x="290"/>
        <item x="173"/>
        <item x="140"/>
        <item x="304"/>
        <item x="217"/>
        <item x="306"/>
        <item x="180"/>
        <item x="149"/>
        <item x="18"/>
        <item x="141"/>
        <item x="354"/>
        <item x="337"/>
        <item x="270"/>
        <item x="243"/>
        <item x="80"/>
        <item x="292"/>
        <item x="130"/>
        <item x="32"/>
        <item x="66"/>
        <item x="313"/>
        <item x="369"/>
        <item x="11"/>
        <item x="28"/>
        <item x="36"/>
        <item x="168"/>
        <item x="332"/>
        <item x="191"/>
        <item x="72"/>
        <item x="148"/>
        <item x="309"/>
        <item x="263"/>
        <item x="51"/>
        <item x="19"/>
        <item x="370"/>
        <item x="84"/>
        <item x="6"/>
        <item x="375"/>
        <item x="252"/>
        <item x="160"/>
        <item x="285"/>
        <item x="363"/>
        <item x="145"/>
        <item x="95"/>
        <item x="342"/>
        <item x="247"/>
        <item x="157"/>
        <item x="320"/>
        <item x="115"/>
        <item x="238"/>
        <item x="273"/>
        <item x="297"/>
        <item x="88"/>
        <item x="367"/>
        <item x="165"/>
        <item x="338"/>
        <item x="177"/>
        <item x="97"/>
        <item x="110"/>
        <item x="275"/>
        <item x="78"/>
        <item x="27"/>
        <item x="219"/>
        <item x="109"/>
        <item x="125"/>
        <item x="373"/>
        <item x="374"/>
        <item x="215"/>
        <item x="197"/>
        <item x="232"/>
        <item x="321"/>
        <item x="133"/>
        <item x="46"/>
        <item x="183"/>
        <item x="327"/>
        <item x="73"/>
        <item x="371"/>
        <item x="143"/>
        <item x="223"/>
        <item x="114"/>
        <item x="208"/>
        <item x="365"/>
        <item x="272"/>
        <item x="162"/>
        <item x="379"/>
        <item x="221"/>
        <item x="147"/>
        <item x="308"/>
        <item x="298"/>
        <item x="52"/>
        <item x="334"/>
        <item x="377"/>
        <item x="104"/>
        <item x="266"/>
        <item x="387"/>
        <item x="364"/>
        <item x="384"/>
        <item x="311"/>
        <item x="142"/>
        <item x="349"/>
        <item x="318"/>
        <item x="124"/>
        <item x="26"/>
        <item x="71"/>
        <item x="65"/>
        <item x="57"/>
        <item x="182"/>
        <item x="330"/>
        <item x="167"/>
        <item x="1"/>
        <item x="21"/>
        <item x="214"/>
        <item x="91"/>
        <item x="291"/>
        <item x="166"/>
        <item x="179"/>
        <item x="288"/>
        <item x="378"/>
        <item x="346"/>
        <item x="344"/>
        <item x="385"/>
        <item x="200"/>
        <item x="253"/>
        <item x="305"/>
        <item x="295"/>
        <item x="220"/>
        <item x="79"/>
        <item x="150"/>
        <item x="234"/>
        <item x="235"/>
        <item x="361"/>
        <item x="386"/>
        <item x="164"/>
        <item x="10"/>
        <item x="159"/>
        <item x="161"/>
        <item x="284"/>
        <item x="70"/>
        <item x="261"/>
        <item x="120"/>
        <item x="348"/>
        <item x="62"/>
        <item x="53"/>
        <item x="189"/>
        <item x="12"/>
        <item x="25"/>
        <item x="41"/>
        <item x="213"/>
        <item x="372"/>
        <item x="242"/>
        <item x="241"/>
        <item x="144"/>
        <item x="357"/>
        <item x="351"/>
        <item x="108"/>
        <item x="388"/>
        <item x="237"/>
        <item x="89"/>
        <item x="302"/>
        <item x="271"/>
      </items>
    </pivotField>
    <pivotField compact="0" outline="0" showAll="0" defaultSubtotal="0"/>
    <pivotField compact="0" outline="0" showAll="0" defaultSubtotal="0"/>
    <pivotField axis="axisRow" compact="0" outline="0" showAll="0" defaultSubtotal="0">
      <items count="143">
        <item x="16"/>
        <item x="17"/>
        <item x="18"/>
        <item x="19"/>
        <item x="20"/>
        <item x="21"/>
        <item x="22"/>
        <item x="7"/>
        <item x="23"/>
        <item x="24"/>
        <item x="25"/>
        <item x="26"/>
        <item x="27"/>
        <item x="28"/>
        <item x="29"/>
        <item x="30"/>
        <item x="31"/>
        <item x="32"/>
        <item x="33"/>
        <item x="34"/>
        <item x="35"/>
        <item x="10"/>
        <item x="36"/>
        <item x="37"/>
        <item x="38"/>
        <item x="39"/>
        <item x="40"/>
        <item x="41"/>
        <item x="13"/>
        <item x="12"/>
        <item x="42"/>
        <item x="0"/>
        <item x="43"/>
        <item x="5"/>
        <item x="44"/>
        <item x="45"/>
        <item x="46"/>
        <item x="47"/>
        <item x="48"/>
        <item x="6"/>
        <item x="49"/>
        <item x="50"/>
        <item x="51"/>
        <item x="52"/>
        <item x="1"/>
        <item x="53"/>
        <item x="54"/>
        <item x="55"/>
        <item x="56"/>
        <item x="57"/>
        <item x="58"/>
        <item x="15"/>
        <item x="4"/>
        <item x="59"/>
        <item x="60"/>
        <item x="61"/>
        <item x="62"/>
        <item x="63"/>
        <item x="64"/>
        <item x="65"/>
        <item x="66"/>
        <item x="67"/>
        <item x="68"/>
        <item x="69"/>
        <item x="11"/>
        <item x="70"/>
        <item x="71"/>
        <item x="72"/>
        <item x="73"/>
        <item x="74"/>
        <item x="75"/>
        <item x="9"/>
        <item x="76"/>
        <item x="77"/>
        <item x="78"/>
        <item x="79"/>
        <item x="80"/>
        <item x="81"/>
        <item x="82"/>
        <item x="83"/>
        <item x="84"/>
        <item x="3"/>
        <item x="85"/>
        <item x="86"/>
        <item x="87"/>
        <item x="88"/>
        <item x="89"/>
        <item x="90"/>
        <item x="8"/>
        <item x="91"/>
        <item x="93"/>
        <item x="94"/>
        <item x="95"/>
        <item x="96"/>
        <item x="97"/>
        <item x="98"/>
        <item x="99"/>
        <item x="100"/>
        <item x="101"/>
        <item x="102"/>
        <item x="103"/>
        <item x="92"/>
        <item x="104"/>
        <item x="105"/>
        <item x="106"/>
        <item x="107"/>
        <item x="108"/>
        <item x="2"/>
        <item x="109"/>
        <item x="110"/>
        <item x="111"/>
        <item x="112"/>
        <item x="113"/>
        <item x="114"/>
        <item x="115"/>
        <item x="116"/>
        <item x="117"/>
        <item x="118"/>
        <item x="119"/>
        <item x="120"/>
        <item x="14"/>
        <item x="121"/>
        <item x="122"/>
        <item x="123"/>
        <item x="124"/>
        <item x="125"/>
        <item x="126"/>
        <item x="127"/>
        <item x="128"/>
        <item x="129"/>
        <item x="130"/>
        <item x="131"/>
        <item x="132"/>
        <item x="133"/>
        <item x="134"/>
        <item x="135"/>
        <item x="136"/>
        <item x="137"/>
        <item x="138"/>
        <item x="139"/>
        <item x="140"/>
        <item x="141"/>
        <item x="142"/>
      </items>
    </pivotField>
    <pivotField axis="axisRow" compact="0" outline="0" showAll="0" defaultSubtotal="0">
      <items count="170">
        <item x="19"/>
        <item x="30"/>
        <item x="42"/>
        <item x="9"/>
        <item x="23"/>
        <item x="55"/>
        <item x="22"/>
        <item x="27"/>
        <item x="53"/>
        <item x="44"/>
        <item x="40"/>
        <item x="51"/>
        <item x="13"/>
        <item x="54"/>
        <item x="72"/>
        <item x="92"/>
        <item x="48"/>
        <item x="1"/>
        <item x="60"/>
        <item x="64"/>
        <item x="36"/>
        <item x="104"/>
        <item x="85"/>
        <item x="47"/>
        <item x="107"/>
        <item x="90"/>
        <item x="94"/>
        <item x="21"/>
        <item x="34"/>
        <item x="93"/>
        <item x="52"/>
        <item x="41"/>
        <item x="59"/>
        <item x="29"/>
        <item x="37"/>
        <item x="121"/>
        <item x="62"/>
        <item x="67"/>
        <item x="80"/>
        <item x="114"/>
        <item x="126"/>
        <item x="120"/>
        <item x="11"/>
        <item x="132"/>
        <item x="127"/>
        <item x="74"/>
        <item x="128"/>
        <item x="17"/>
        <item x="110"/>
        <item x="71"/>
        <item x="38"/>
        <item x="125"/>
        <item x="14"/>
        <item x="117"/>
        <item x="122"/>
        <item x="78"/>
        <item x="26"/>
        <item x="103"/>
        <item x="57"/>
        <item x="12"/>
        <item x="75"/>
        <item x="112"/>
        <item x="140"/>
        <item x="50"/>
        <item x="129"/>
        <item x="146"/>
        <item x="95"/>
        <item x="102"/>
        <item x="144"/>
        <item x="135"/>
        <item x="3"/>
        <item x="0"/>
        <item x="46"/>
        <item x="8"/>
        <item x="4"/>
        <item x="151"/>
        <item x="32"/>
        <item x="83"/>
        <item x="101"/>
        <item x="16"/>
        <item x="20"/>
        <item x="68"/>
        <item x="136"/>
        <item x="152"/>
        <item x="28"/>
        <item x="100"/>
        <item x="58"/>
        <item x="65"/>
        <item x="157"/>
        <item x="97"/>
        <item x="131"/>
        <item x="98"/>
        <item x="116"/>
        <item x="139"/>
        <item x="35"/>
        <item x="138"/>
        <item x="45"/>
        <item x="2"/>
        <item x="160"/>
        <item x="155"/>
        <item x="108"/>
        <item x="66"/>
        <item x="73"/>
        <item x="10"/>
        <item x="158"/>
        <item x="24"/>
        <item x="15"/>
        <item x="39"/>
        <item x="159"/>
        <item x="150"/>
        <item x="7"/>
        <item x="141"/>
        <item x="162"/>
        <item x="106"/>
        <item x="25"/>
        <item x="113"/>
        <item x="70"/>
        <item x="89"/>
        <item x="153"/>
        <item x="61"/>
        <item x="49"/>
        <item x="5"/>
        <item x="143"/>
        <item x="115"/>
        <item x="88"/>
        <item x="118"/>
        <item x="43"/>
        <item x="81"/>
        <item x="111"/>
        <item x="156"/>
        <item x="77"/>
        <item x="6"/>
        <item x="76"/>
        <item x="91"/>
        <item x="33"/>
        <item x="137"/>
        <item x="105"/>
        <item x="134"/>
        <item x="124"/>
        <item x="167"/>
        <item x="86"/>
        <item x="82"/>
        <item x="56"/>
        <item x="168"/>
        <item x="149"/>
        <item x="119"/>
        <item x="31"/>
        <item x="166"/>
        <item x="163"/>
        <item x="145"/>
        <item x="18"/>
        <item x="161"/>
        <item x="79"/>
        <item x="87"/>
        <item x="142"/>
        <item x="99"/>
        <item x="165"/>
        <item x="96"/>
        <item x="133"/>
        <item x="154"/>
        <item x="169"/>
        <item x="109"/>
        <item x="123"/>
        <item x="69"/>
        <item x="63"/>
        <item x="84"/>
        <item x="164"/>
        <item x="130"/>
        <item x="147"/>
        <item x="148"/>
      </items>
    </pivotField>
    <pivotField axis="axisRow" compact="0" outline="0" showAll="0" defaultSubtotal="0">
      <items count="138">
        <item x="24"/>
        <item x="33"/>
        <item x="56"/>
        <item x="22"/>
        <item x="48"/>
        <item x="7"/>
        <item x="11"/>
        <item x="43"/>
        <item x="44"/>
        <item x="1"/>
        <item x="117"/>
        <item x="54"/>
        <item x="80"/>
        <item x="90"/>
        <item x="114"/>
        <item x="108"/>
        <item x="64"/>
        <item x="70"/>
        <item x="23"/>
        <item x="121"/>
        <item x="60"/>
        <item x="52"/>
        <item x="123"/>
        <item x="83"/>
        <item x="122"/>
        <item x="10"/>
        <item x="126"/>
        <item x="97"/>
        <item x="104"/>
        <item x="46"/>
        <item x="12"/>
        <item x="0"/>
        <item x="82"/>
        <item x="131"/>
        <item x="20"/>
        <item x="128"/>
        <item x="106"/>
        <item x="101"/>
        <item x="71"/>
        <item x="96"/>
        <item x="36"/>
        <item x="15"/>
        <item x="38"/>
        <item x="51"/>
        <item x="130"/>
        <item x="47"/>
        <item x="94"/>
        <item x="76"/>
        <item x="55"/>
        <item x="62"/>
        <item x="2"/>
        <item x="109"/>
        <item x="21"/>
        <item x="99"/>
        <item x="124"/>
        <item x="93"/>
        <item x="5"/>
        <item x="4"/>
        <item x="39"/>
        <item x="65"/>
        <item x="9"/>
        <item x="26"/>
        <item x="42"/>
        <item x="119"/>
        <item x="118"/>
        <item x="135"/>
        <item x="107"/>
        <item x="134"/>
        <item x="133"/>
        <item x="59"/>
        <item x="40"/>
        <item x="111"/>
        <item x="19"/>
        <item x="35"/>
        <item x="69"/>
        <item x="32"/>
        <item x="112"/>
        <item x="75"/>
        <item x="34"/>
        <item x="81"/>
        <item x="28"/>
        <item x="53"/>
        <item x="58"/>
        <item x="31"/>
        <item x="116"/>
        <item x="73"/>
        <item x="91"/>
        <item x="14"/>
        <item x="29"/>
        <item x="85"/>
        <item x="25"/>
        <item x="77"/>
        <item x="67"/>
        <item x="57"/>
        <item x="78"/>
        <item x="120"/>
        <item x="50"/>
        <item x="27"/>
        <item x="86"/>
        <item x="30"/>
        <item x="110"/>
        <item x="87"/>
        <item x="45"/>
        <item x="66"/>
        <item x="89"/>
        <item x="63"/>
        <item x="103"/>
        <item x="113"/>
        <item x="13"/>
        <item x="37"/>
        <item x="136"/>
        <item x="98"/>
        <item x="105"/>
        <item x="18"/>
        <item x="92"/>
        <item x="49"/>
        <item x="61"/>
        <item x="6"/>
        <item x="8"/>
        <item x="41"/>
        <item x="129"/>
        <item x="100"/>
        <item x="132"/>
        <item x="137"/>
        <item x="74"/>
        <item x="115"/>
        <item x="68"/>
        <item x="127"/>
        <item x="72"/>
        <item x="17"/>
        <item x="102"/>
        <item x="16"/>
        <item x="79"/>
        <item x="125"/>
        <item x="88"/>
        <item x="84"/>
        <item x="95"/>
        <item x="3"/>
      </items>
    </pivotField>
    <pivotField dataField="1" compact="0" outline="0" showAll="0" defaultSubtotal="0">
      <items count="119">
        <item x="33"/>
        <item x="18"/>
        <item x="32"/>
        <item x="39"/>
        <item x="53"/>
        <item x="60"/>
        <item x="102"/>
        <item x="52"/>
        <item x="71"/>
        <item x="38"/>
        <item x="104"/>
        <item x="42"/>
        <item x="51"/>
        <item x="59"/>
        <item x="31"/>
        <item x="116"/>
        <item x="101"/>
        <item x="77"/>
        <item x="50"/>
        <item x="20"/>
        <item x="29"/>
        <item x="75"/>
        <item x="27"/>
        <item x="83"/>
        <item x="48"/>
        <item x="37"/>
        <item x="40"/>
        <item x="17"/>
        <item x="111"/>
        <item x="69"/>
        <item x="90"/>
        <item x="24"/>
        <item x="36"/>
        <item x="82"/>
        <item x="19"/>
        <item x="46"/>
        <item x="45"/>
        <item x="28"/>
        <item x="89"/>
        <item x="74"/>
        <item x="73"/>
        <item x="107"/>
        <item x="35"/>
        <item x="44"/>
        <item x="113"/>
        <item x="23"/>
        <item x="91"/>
        <item x="92"/>
        <item x="34"/>
        <item x="118"/>
        <item x="68"/>
        <item x="103"/>
        <item x="81"/>
        <item x="114"/>
        <item x="67"/>
        <item x="100"/>
        <item x="49"/>
        <item x="21"/>
        <item x="30"/>
        <item x="106"/>
        <item x="99"/>
        <item x="54"/>
        <item x="98"/>
        <item x="26"/>
        <item x="97"/>
        <item x="66"/>
        <item x="80"/>
        <item x="96"/>
        <item x="88"/>
        <item x="63"/>
        <item x="25"/>
        <item x="105"/>
        <item x="87"/>
        <item x="86"/>
        <item x="47"/>
        <item x="41"/>
        <item x="62"/>
        <item x="61"/>
        <item x="93"/>
        <item x="108"/>
        <item x="70"/>
        <item x="65"/>
        <item x="64"/>
        <item x="110"/>
        <item x="76"/>
        <item x="95"/>
        <item x="58"/>
        <item x="79"/>
        <item x="72"/>
        <item x="117"/>
        <item x="112"/>
        <item x="22"/>
        <item x="43"/>
        <item x="57"/>
        <item x="85"/>
        <item x="78"/>
        <item x="56"/>
        <item x="84"/>
        <item x="55"/>
        <item x="94"/>
        <item x="109"/>
        <item x="115"/>
        <item x="16"/>
        <item x="15"/>
        <item x="14"/>
        <item x="13"/>
        <item x="12"/>
        <item x="11"/>
        <item x="10"/>
        <item x="9"/>
        <item x="8"/>
        <item x="7"/>
        <item x="6"/>
        <item x="5"/>
        <item x="4"/>
        <item x="3"/>
        <item x="2"/>
        <item x="1"/>
        <item x="0"/>
      </items>
    </pivotField>
    <pivotField compact="0" outline="0" showAll="0" defaultSubtotal="0"/>
    <pivotField compact="0" outline="0" showAll="0" defaultSubtotal="0"/>
  </pivotFields>
  <rowFields count="6">
    <field x="0"/>
    <field x="1"/>
    <field x="3"/>
    <field x="6"/>
    <field x="7"/>
    <field x="8"/>
  </rowFields>
  <rowItems count="390">
    <i>
      <x/>
      <x v="315"/>
      <x v="314"/>
      <x v="136"/>
      <x v="114"/>
      <x v="56"/>
    </i>
    <i>
      <x v="1"/>
      <x v="127"/>
      <x v="121"/>
      <x v="113"/>
      <x v="83"/>
      <x v="56"/>
    </i>
    <i>
      <x v="2"/>
      <x v="297"/>
      <x v="296"/>
      <x v="52"/>
      <x v="131"/>
      <x v="56"/>
    </i>
    <i>
      <x v="3"/>
      <x v="139"/>
      <x v="135"/>
      <x v="73"/>
      <x v="71"/>
      <x v="119"/>
    </i>
    <i>
      <x v="4"/>
      <x v="313"/>
      <x v="312"/>
      <x v="84"/>
      <x v="114"/>
      <x v="56"/>
    </i>
    <i>
      <x v="5"/>
      <x v="7"/>
      <x v="1"/>
      <x v="16"/>
      <x v="20"/>
      <x v="88"/>
    </i>
    <i>
      <x v="6"/>
      <x v="377"/>
      <x v="378"/>
      <x v="133"/>
      <x v="166"/>
      <x v="56"/>
    </i>
    <i>
      <x v="7"/>
      <x v="343"/>
      <x v="344"/>
      <x v="48"/>
      <x v="56"/>
      <x v="98"/>
    </i>
    <i>
      <x v="8"/>
      <x v="171"/>
      <x v="167"/>
      <x v="88"/>
      <x v="46"/>
      <x v="24"/>
    </i>
    <i>
      <x v="9"/>
      <x v="157"/>
      <x v="153"/>
      <x v="85"/>
      <x v="40"/>
      <x v="56"/>
    </i>
    <i>
      <x v="10"/>
      <x v="47"/>
      <x v="41"/>
      <x v="29"/>
      <x v="119"/>
      <x v="56"/>
    </i>
    <i>
      <x v="11"/>
      <x v="50"/>
      <x v="44"/>
      <x v="29"/>
      <x v="86"/>
      <x v="113"/>
    </i>
    <i>
      <x v="12"/>
      <x v="159"/>
      <x v="155"/>
      <x v="106"/>
      <x v="168"/>
      <x v="56"/>
    </i>
    <i>
      <x v="13"/>
      <x v="123"/>
      <x v="117"/>
      <x v="81"/>
      <x v="81"/>
      <x v="50"/>
    </i>
    <i>
      <x v="14"/>
      <x v="301"/>
      <x v="300"/>
      <x v="106"/>
      <x v="169"/>
      <x v="56"/>
    </i>
    <i>
      <x v="15"/>
      <x v="201"/>
      <x v="198"/>
      <x v="116"/>
      <x v="118"/>
      <x v="122"/>
    </i>
    <i>
      <x v="16"/>
      <x v="100"/>
      <x v="94"/>
      <x v="52"/>
      <x v="103"/>
      <x v="134"/>
    </i>
    <i>
      <x v="17"/>
      <x v="189"/>
      <x v="186"/>
      <x v="1"/>
      <x v="17"/>
      <x v="56"/>
    </i>
    <i>
      <x v="18"/>
      <x v="257"/>
      <x v="254"/>
      <x v="11"/>
      <x v="84"/>
      <x v="56"/>
    </i>
    <i>
      <x v="19"/>
      <x v="279"/>
      <x v="277"/>
      <x v="106"/>
      <x v="114"/>
      <x v="56"/>
    </i>
    <i>
      <x v="20"/>
      <x v="160"/>
      <x v="156"/>
      <x v="37"/>
      <x v="49"/>
      <x v="50"/>
    </i>
    <i>
      <x v="21"/>
      <x v="86"/>
      <x v="80"/>
      <x v="125"/>
      <x v="114"/>
      <x v="56"/>
    </i>
    <i>
      <x v="22"/>
      <x v="331"/>
      <x v="330"/>
      <x v="106"/>
      <x v="154"/>
      <x v="56"/>
    </i>
    <i>
      <x v="23"/>
      <x v="126"/>
      <x v="120"/>
      <x v="91"/>
      <x v="76"/>
      <x v="56"/>
    </i>
    <i>
      <x v="24"/>
      <x v="215"/>
      <x v="212"/>
      <x v="107"/>
      <x v="145"/>
      <x v="56"/>
    </i>
    <i>
      <x v="25"/>
      <x v="99"/>
      <x v="93"/>
      <x v="81"/>
      <x v="42"/>
      <x v="66"/>
    </i>
    <i>
      <x v="26"/>
      <x v="138"/>
      <x v="134"/>
      <x v="52"/>
      <x v="28"/>
      <x v="56"/>
    </i>
    <i>
      <x v="27"/>
      <x v="21"/>
      <x v="15"/>
      <x v="81"/>
      <x v="121"/>
      <x v="56"/>
    </i>
    <i>
      <x v="28"/>
      <x v="104"/>
      <x v="98"/>
      <x v="75"/>
      <x v="123"/>
      <x v="56"/>
    </i>
    <i>
      <x v="29"/>
      <x v="346"/>
      <x v="347"/>
      <x v="52"/>
      <x v="139"/>
      <x v="137"/>
    </i>
    <i>
      <x v="30"/>
      <x v="77"/>
      <x v="71"/>
      <x v="21"/>
      <x v="42"/>
      <x v="40"/>
    </i>
    <i>
      <x v="31"/>
      <x v="105"/>
      <x v="99"/>
      <x v="19"/>
      <x v="31"/>
      <x v="56"/>
    </i>
    <i>
      <x v="32"/>
      <x v="125"/>
      <x v="119"/>
      <x v="33"/>
      <x v="17"/>
      <x v="40"/>
    </i>
    <i>
      <x v="33"/>
      <x v="205"/>
      <x v="202"/>
      <x v="58"/>
      <x v="26"/>
      <x v="39"/>
    </i>
    <i>
      <x v="34"/>
      <x v="167"/>
      <x v="163"/>
      <x v="60"/>
      <x v="21"/>
      <x v="98"/>
    </i>
    <i>
      <x v="35"/>
      <x v="267"/>
      <x v="265"/>
      <x v="29"/>
      <x v="58"/>
      <x v="90"/>
    </i>
    <i>
      <x v="36"/>
      <x v="247"/>
      <x v="244"/>
      <x v="52"/>
      <x v="30"/>
      <x v="107"/>
    </i>
    <i>
      <x v="37"/>
      <x v="338"/>
      <x v="337"/>
      <x v="109"/>
      <x v="74"/>
      <x v="56"/>
    </i>
    <i>
      <x v="38"/>
      <x v="287"/>
      <x v="286"/>
      <x v="52"/>
      <x v="131"/>
      <x v="104"/>
    </i>
    <i>
      <x v="39"/>
      <x v="137"/>
      <x v="132"/>
      <x v="138"/>
      <x v="164"/>
      <x v="56"/>
    </i>
    <i>
      <x v="40"/>
      <x v="23"/>
      <x v="17"/>
      <x v="81"/>
      <x v="94"/>
      <x v="56"/>
    </i>
    <i>
      <x v="41"/>
      <x v="82"/>
      <x v="76"/>
      <x v="29"/>
      <x v="58"/>
      <x v="56"/>
    </i>
    <i>
      <x v="42"/>
      <x v="251"/>
      <x v="248"/>
      <x v="9"/>
      <x v="114"/>
      <x v="56"/>
    </i>
    <i>
      <x v="43"/>
      <x v="235"/>
      <x v="232"/>
      <x v="50"/>
      <x v="114"/>
      <x v="56"/>
    </i>
    <i>
      <x v="44"/>
      <x v="197"/>
      <x v="194"/>
      <x v="109"/>
      <x v="74"/>
      <x v="70"/>
    </i>
    <i>
      <x v="45"/>
      <x v="224"/>
      <x v="221"/>
      <x v="81"/>
      <x v="54"/>
      <x v="56"/>
    </i>
    <i>
      <x v="46"/>
      <x v="52"/>
      <x v="46"/>
      <x v="59"/>
      <x v="58"/>
      <x v="56"/>
    </i>
    <i>
      <x v="47"/>
      <x v="69"/>
      <x v="63"/>
      <x v="90"/>
      <x v="137"/>
      <x v="56"/>
    </i>
    <i>
      <x v="48"/>
      <x v="188"/>
      <x v="185"/>
      <x v="107"/>
      <x v="97"/>
      <x v="50"/>
    </i>
    <i>
      <x v="49"/>
      <x v="6"/>
      <x/>
      <x v="59"/>
      <x v="78"/>
      <x v="80"/>
    </i>
    <i>
      <x v="50"/>
      <x v="238"/>
      <x v="235"/>
      <x v="70"/>
      <x v="61"/>
      <x v="112"/>
    </i>
    <i>
      <x v="51"/>
      <x v="115"/>
      <x v="109"/>
      <x v="58"/>
      <x v="103"/>
      <x v="83"/>
    </i>
    <i>
      <x v="52"/>
      <x v="180"/>
      <x v="176"/>
      <x v="130"/>
      <x v="114"/>
      <x v="56"/>
    </i>
    <i>
      <x v="53"/>
      <x v="266"/>
      <x v="264"/>
      <x v="132"/>
      <x v="114"/>
      <x v="56"/>
    </i>
    <i>
      <x v="54"/>
      <x v="365"/>
      <x v="366"/>
      <x v="88"/>
      <x v="167"/>
      <x v="56"/>
    </i>
    <i>
      <x v="55"/>
      <x v="13"/>
      <x v="7"/>
      <x v="61"/>
      <x v="136"/>
      <x v="62"/>
    </i>
    <i>
      <x v="56"/>
      <x v="302"/>
      <x v="301"/>
      <x v="44"/>
      <x v="13"/>
      <x v="77"/>
    </i>
    <i>
      <x v="57"/>
      <x v="108"/>
      <x v="102"/>
      <x v="101"/>
      <x v="43"/>
      <x v="56"/>
    </i>
    <i>
      <x v="58"/>
      <x v="177"/>
      <x v="173"/>
      <x v="59"/>
      <x v="58"/>
      <x v="56"/>
    </i>
    <i>
      <x v="59"/>
      <x v="282"/>
      <x v="280"/>
      <x v="85"/>
      <x v="51"/>
      <x v="21"/>
    </i>
    <i>
      <x v="60"/>
      <x v="295"/>
      <x v="294"/>
      <x v="40"/>
      <x v="130"/>
      <x v="56"/>
    </i>
    <i>
      <x v="61"/>
      <x v="381"/>
      <x v="382"/>
      <x v="107"/>
      <x v="95"/>
      <x v="93"/>
    </i>
    <i>
      <x v="62"/>
      <x v="278"/>
      <x v="276"/>
      <x v="45"/>
      <x v="133"/>
      <x v="93"/>
    </i>
    <i>
      <x v="63"/>
      <x v="312"/>
      <x v="311"/>
      <x v="127"/>
      <x v="112"/>
      <x v="56"/>
    </i>
    <i>
      <x v="64"/>
      <x v="373"/>
      <x v="374"/>
      <x v="21"/>
      <x v="42"/>
      <x v="56"/>
    </i>
    <i>
      <x v="65"/>
      <x v="90"/>
      <x v="84"/>
      <x v="78"/>
      <x v="117"/>
      <x v="116"/>
    </i>
    <i>
      <x v="66"/>
      <x v="231"/>
      <x v="228"/>
      <x v="23"/>
      <x v="6"/>
      <x v="50"/>
    </i>
    <i>
      <x v="67"/>
      <x v="254"/>
      <x v="251"/>
      <x v="131"/>
      <x v="119"/>
      <x v="56"/>
    </i>
    <i>
      <x v="68"/>
      <x v="1"/>
      <x v="256"/>
      <x v="44"/>
      <x v="27"/>
      <x v="30"/>
    </i>
    <i>
      <x v="69"/>
      <x v="116"/>
      <x v="110"/>
      <x v="42"/>
      <x v="127"/>
      <x v="85"/>
    </i>
    <i>
      <x v="70"/>
      <x v="121"/>
      <x v="115"/>
      <x v="72"/>
      <x v="114"/>
      <x v="56"/>
    </i>
    <i>
      <x v="71"/>
      <x v="383"/>
      <x v="384"/>
      <x v="33"/>
      <x v="32"/>
      <x v="16"/>
    </i>
    <i>
      <x v="72"/>
      <x v="372"/>
      <x v="373"/>
      <x v="58"/>
      <x v="72"/>
      <x v="136"/>
    </i>
    <i>
      <x v="73"/>
      <x v="334"/>
      <x v="333"/>
      <x v="24"/>
      <x v="12"/>
      <x v="118"/>
    </i>
    <i>
      <x v="74"/>
      <x v="63"/>
      <x v="57"/>
      <x v="65"/>
      <x v="32"/>
      <x v="30"/>
    </i>
    <i>
      <x v="75"/>
      <x v="8"/>
      <x v="2"/>
      <x v="63"/>
      <x v="24"/>
      <x v="102"/>
    </i>
    <i>
      <x v="76"/>
      <x v="76"/>
      <x v="70"/>
      <x v="81"/>
      <x v="71"/>
      <x v="113"/>
    </i>
    <i>
      <x v="77"/>
      <x v="367"/>
      <x v="368"/>
      <x v="81"/>
      <x v="71"/>
      <x v="119"/>
    </i>
    <i>
      <x v="78"/>
      <x v="199"/>
      <x v="196"/>
      <x v="44"/>
      <x v="32"/>
      <x v="31"/>
    </i>
    <i>
      <x v="79"/>
      <x v="112"/>
      <x v="106"/>
      <x v="52"/>
      <x v="32"/>
      <x v="56"/>
    </i>
    <i>
      <x v="80"/>
      <x v="11"/>
      <x v="5"/>
      <x v="21"/>
      <x v="9"/>
      <x v="131"/>
    </i>
    <i>
      <x v="81"/>
      <x v="95"/>
      <x v="89"/>
      <x v="71"/>
      <x v="32"/>
      <x v="131"/>
    </i>
    <i>
      <x v="82"/>
      <x v="321"/>
      <x v="320"/>
      <x v="110"/>
      <x v="144"/>
      <x v="56"/>
    </i>
    <i>
      <x v="83"/>
      <x v="284"/>
      <x v="283"/>
      <x v="129"/>
      <x v="163"/>
      <x v="131"/>
    </i>
    <i>
      <x v="84"/>
      <x v="96"/>
      <x v="90"/>
      <x v="111"/>
      <x v="117"/>
      <x v="131"/>
    </i>
    <i>
      <x v="85"/>
      <x v="281"/>
      <x v="279"/>
      <x v="78"/>
      <x v="32"/>
      <x v="137"/>
    </i>
    <i>
      <x v="86"/>
      <x v="78"/>
      <x v="72"/>
      <x v="11"/>
      <x v="106"/>
      <x v="118"/>
    </i>
    <i>
      <x v="87"/>
      <x v="289"/>
      <x v="288"/>
      <x v="33"/>
      <x v="163"/>
      <x v="56"/>
    </i>
    <i>
      <x v="88"/>
      <x v="149"/>
      <x v="145"/>
      <x v="88"/>
      <x v="71"/>
      <x v="57"/>
    </i>
    <i>
      <x v="89"/>
      <x v="146"/>
      <x v="141"/>
      <x v="45"/>
      <x v="25"/>
      <x v="23"/>
    </i>
    <i>
      <x v="90"/>
      <x v="299"/>
      <x v="298"/>
      <x v="59"/>
      <x v="56"/>
      <x v="75"/>
    </i>
    <i>
      <x v="91"/>
      <x v="307"/>
      <x v="306"/>
      <x v="133"/>
      <x v="148"/>
      <x v="119"/>
    </i>
    <i>
      <x v="92"/>
      <x v="271"/>
      <x v="269"/>
      <x v="45"/>
      <x v="70"/>
      <x v="61"/>
    </i>
    <i>
      <x v="93"/>
      <x v="261"/>
      <x v="259"/>
      <x v="45"/>
      <x v="42"/>
      <x v="72"/>
    </i>
    <i>
      <x v="94"/>
      <x v="347"/>
      <x v="348"/>
      <x v="118"/>
      <x v="99"/>
      <x v="56"/>
    </i>
    <i>
      <x v="95"/>
      <x v="94"/>
      <x v="88"/>
      <x v="102"/>
      <x v="68"/>
      <x v="57"/>
    </i>
    <i>
      <x v="96"/>
      <x v="329"/>
      <x v="328"/>
      <x v="44"/>
      <x v="22"/>
      <x v="102"/>
    </i>
    <i>
      <x v="97"/>
      <x v="195"/>
      <x v="192"/>
      <x v="39"/>
      <x v="73"/>
      <x v="57"/>
    </i>
    <i>
      <x v="98"/>
      <x v="132"/>
      <x v="127"/>
      <x v="81"/>
      <x v="42"/>
      <x v="30"/>
    </i>
    <i>
      <x v="99"/>
      <x v="223"/>
      <x v="220"/>
      <x v="85"/>
      <x v="114"/>
      <x v="56"/>
    </i>
    <i>
      <x v="100"/>
      <x v="211"/>
      <x v="208"/>
      <x v="15"/>
      <x v="94"/>
      <x v="56"/>
    </i>
    <i>
      <x v="101"/>
      <x v="385"/>
      <x v="386"/>
      <x v="78"/>
      <x v="125"/>
      <x v="76"/>
    </i>
    <i>
      <x v="102"/>
      <x v="29"/>
      <x v="23"/>
      <x v="44"/>
      <x v="165"/>
      <x v="56"/>
    </i>
    <i>
      <x v="103"/>
      <x v="74"/>
      <x v="68"/>
      <x v="35"/>
      <x v="76"/>
      <x v="92"/>
    </i>
    <i>
      <x v="104"/>
      <x v="310"/>
      <x v="309"/>
      <x v="35"/>
      <x v="50"/>
      <x v="92"/>
    </i>
    <i>
      <x v="105"/>
      <x v="275"/>
      <x v="273"/>
      <x v="29"/>
      <x v="164"/>
      <x v="56"/>
    </i>
    <i>
      <x v="106"/>
      <x v="15"/>
      <x v="9"/>
      <x v="78"/>
      <x v="114"/>
      <x v="56"/>
    </i>
    <i>
      <x v="107"/>
      <x v="165"/>
      <x v="161"/>
      <x v="88"/>
      <x v="64"/>
      <x v="57"/>
    </i>
    <i>
      <x v="108"/>
      <x v="319"/>
      <x v="317"/>
      <x v="100"/>
      <x v="154"/>
      <x v="56"/>
    </i>
    <i>
      <x v="109"/>
      <x v="28"/>
      <x v="22"/>
      <x v="31"/>
      <x v="101"/>
      <x v="69"/>
    </i>
    <i>
      <x v="110"/>
      <x v="54"/>
      <x v="48"/>
      <x v="33"/>
      <x v="37"/>
      <x v="49"/>
    </i>
    <i>
      <x v="111"/>
      <x v="196"/>
      <x v="193"/>
      <x v="7"/>
      <x v="4"/>
      <x v="34"/>
    </i>
    <i>
      <x v="112"/>
      <x v="268"/>
      <x v="266"/>
      <x v="33"/>
      <x v="131"/>
      <x v="56"/>
    </i>
    <i>
      <x v="113"/>
      <x v="220"/>
      <x v="218"/>
      <x v="14"/>
      <x v="76"/>
      <x v="61"/>
    </i>
    <i>
      <x v="114"/>
      <x v="44"/>
      <x v="38"/>
      <x v="23"/>
      <x v="72"/>
      <x v="42"/>
    </i>
    <i>
      <x v="115"/>
      <x v="79"/>
      <x v="73"/>
      <x v="2"/>
      <x v="106"/>
      <x v="131"/>
    </i>
    <i>
      <x v="116"/>
      <x v="388"/>
      <x v="389"/>
      <x v="83"/>
      <x v="138"/>
      <x v="113"/>
    </i>
    <i>
      <x v="117"/>
      <x v="51"/>
      <x v="45"/>
      <x v="29"/>
      <x v="142"/>
      <x v="56"/>
    </i>
    <i>
      <x v="118"/>
      <x v="110"/>
      <x v="104"/>
      <x v="82"/>
      <x v="162"/>
      <x v="56"/>
    </i>
    <i>
      <x v="119"/>
      <x v="207"/>
      <x v="204"/>
      <x v="109"/>
      <x v="79"/>
      <x v="113"/>
    </i>
    <i>
      <x v="120"/>
      <x v="181"/>
      <x v="177"/>
      <x v="80"/>
      <x v="56"/>
      <x v="30"/>
    </i>
    <i>
      <x v="121"/>
      <x v="120"/>
      <x v="114"/>
      <x v="32"/>
      <x v="19"/>
      <x v="20"/>
    </i>
    <i>
      <x v="122"/>
      <x v="294"/>
      <x v="293"/>
      <x v="33"/>
      <x v="81"/>
      <x v="59"/>
    </i>
    <i>
      <x v="123"/>
      <x v="35"/>
      <x v="29"/>
      <x v="78"/>
      <x v="114"/>
      <x v="56"/>
    </i>
    <i>
      <x v="124"/>
      <x v="16"/>
      <x v="10"/>
      <x v="78"/>
      <x v="32"/>
      <x v="14"/>
    </i>
    <i>
      <x v="125"/>
      <x v="133"/>
      <x v="128"/>
      <x v="11"/>
      <x v="7"/>
      <x v="3"/>
    </i>
    <i>
      <x v="126"/>
      <x v="30"/>
      <x v="24"/>
      <x v="7"/>
      <x v="3"/>
      <x v="5"/>
    </i>
    <i>
      <x v="127"/>
      <x v="249"/>
      <x v="246"/>
      <x v="91"/>
      <x v="106"/>
      <x v="54"/>
    </i>
    <i>
      <x v="128"/>
      <x v="227"/>
      <x v="224"/>
      <x v="10"/>
      <x v="6"/>
      <x v="50"/>
    </i>
    <i>
      <x v="129"/>
      <x v="176"/>
      <x v="172"/>
      <x v="59"/>
      <x v="56"/>
      <x v="75"/>
    </i>
    <i>
      <x v="130"/>
      <x v="70"/>
      <x v="64"/>
      <x v="81"/>
      <x v="117"/>
      <x v="66"/>
    </i>
    <i>
      <x v="131"/>
      <x v="272"/>
      <x v="270"/>
      <x v="88"/>
      <x v="131"/>
      <x v="56"/>
    </i>
    <i>
      <x v="132"/>
      <x v="179"/>
      <x v="175"/>
      <x v="88"/>
      <x v="59"/>
      <x v="25"/>
    </i>
    <i>
      <x v="133"/>
      <x v="232"/>
      <x v="229"/>
      <x v="125"/>
      <x v="114"/>
      <x v="56"/>
    </i>
    <i>
      <x v="134"/>
      <x v="193"/>
      <x v="190"/>
      <x v="31"/>
      <x v="71"/>
      <x v="31"/>
    </i>
    <i>
      <x v="135"/>
      <x v="187"/>
      <x v="183"/>
      <x v="106"/>
      <x v="131"/>
      <x v="131"/>
    </i>
    <i>
      <x v="136"/>
      <x v="229"/>
      <x v="226"/>
      <x v="88"/>
      <x v="58"/>
      <x v="22"/>
    </i>
    <i>
      <x v="137"/>
      <x v="49"/>
      <x v="43"/>
      <x v="29"/>
      <x v="36"/>
      <x v="42"/>
    </i>
    <i>
      <x v="138"/>
      <x v="263"/>
      <x v="261"/>
      <x v="82"/>
      <x v="66"/>
      <x v="63"/>
    </i>
    <i>
      <x v="139"/>
      <x v="323"/>
      <x v="322"/>
      <x v="33"/>
      <x v="42"/>
      <x v="116"/>
    </i>
    <i>
      <x v="140"/>
      <x v="340"/>
      <x v="340"/>
      <x/>
      <x v="150"/>
      <x v="56"/>
    </i>
    <i>
      <x v="141"/>
      <x v="283"/>
      <x v="281"/>
      <x v="92"/>
      <x v="82"/>
      <x v="56"/>
    </i>
    <i>
      <x v="142"/>
      <x v="262"/>
      <x v="260"/>
      <x v="101"/>
      <x v="122"/>
      <x v="120"/>
    </i>
    <i>
      <x v="143"/>
      <x v="209"/>
      <x v="206"/>
      <x v="57"/>
      <x v="79"/>
      <x v="56"/>
    </i>
    <i>
      <x v="144"/>
      <x v="330"/>
      <x v="329"/>
      <x v="71"/>
      <x v="86"/>
      <x v="118"/>
    </i>
    <i>
      <x v="145"/>
      <x v="101"/>
      <x v="95"/>
      <x v="29"/>
      <x v="6"/>
      <x v="2"/>
    </i>
    <i>
      <x v="146"/>
      <x v="175"/>
      <x v="171"/>
      <x v="59"/>
      <x v="56"/>
      <x v="27"/>
    </i>
    <i>
      <x v="147"/>
      <x v="152"/>
      <x v="148"/>
      <x v="59"/>
      <x v="67"/>
      <x v="90"/>
    </i>
    <i>
      <x v="148"/>
      <x v="72"/>
      <x v="66"/>
      <x v="29"/>
      <x v="42"/>
      <x v="21"/>
    </i>
    <i>
      <x v="149"/>
      <x v="341"/>
      <x v="341"/>
      <x v="68"/>
      <x v="72"/>
      <x v="106"/>
    </i>
    <i>
      <x v="150"/>
      <x v="369"/>
      <x v="370"/>
      <x v="119"/>
      <x v="90"/>
      <x v="68"/>
    </i>
    <i>
      <x v="151"/>
      <x v="277"/>
      <x v="275"/>
      <x v="78"/>
      <x v="41"/>
      <x v="12"/>
    </i>
    <i>
      <x v="152"/>
      <x v="273"/>
      <x v="271"/>
      <x v="44"/>
      <x v="103"/>
      <x v="72"/>
    </i>
    <i>
      <x v="153"/>
      <x v="161"/>
      <x v="157"/>
      <x v="52"/>
      <x v="42"/>
      <x v="13"/>
    </i>
    <i>
      <x v="154"/>
      <x v="324"/>
      <x v="323"/>
      <x v="82"/>
      <x v="70"/>
      <x v="95"/>
    </i>
    <i>
      <x v="155"/>
      <x v="335"/>
      <x v="334"/>
      <x v="23"/>
      <x v="23"/>
      <x v="57"/>
    </i>
    <i>
      <x v="156"/>
      <x v="364"/>
      <x v="365"/>
      <x v="46"/>
      <x v="70"/>
      <x v="90"/>
    </i>
    <i>
      <x v="157"/>
      <x v="237"/>
      <x v="234"/>
      <x v="98"/>
      <x v="76"/>
      <x v="56"/>
    </i>
    <i>
      <x v="158"/>
      <x v="296"/>
      <x v="295"/>
      <x v="81"/>
      <x v="131"/>
      <x v="90"/>
    </i>
    <i>
      <x v="159"/>
      <x v="339"/>
      <x v="338"/>
      <x v="48"/>
      <x v="117"/>
      <x v="101"/>
    </i>
    <i>
      <x v="160"/>
      <x v="2"/>
      <x v="122"/>
      <x v="24"/>
      <x v="120"/>
      <x v="62"/>
    </i>
    <i>
      <x v="161"/>
      <x v="234"/>
      <x v="231"/>
      <x v="91"/>
      <x v="103"/>
      <x v="83"/>
    </i>
    <i>
      <x v="162"/>
      <x v="316"/>
      <x v="319"/>
      <x v="17"/>
      <x v="107"/>
      <x v="75"/>
    </i>
    <i>
      <x v="163"/>
      <x v="304"/>
      <x v="303"/>
      <x v="52"/>
      <x v="30"/>
      <x v="56"/>
    </i>
    <i>
      <x v="164"/>
      <x v="300"/>
      <x v="299"/>
      <x v="76"/>
      <x v="92"/>
      <x v="131"/>
    </i>
    <i>
      <x v="165"/>
      <x v="288"/>
      <x v="287"/>
      <x v="29"/>
      <x v="19"/>
      <x v="90"/>
    </i>
    <i>
      <x v="166"/>
      <x v="355"/>
      <x v="354"/>
      <x v="91"/>
      <x v="164"/>
      <x v="131"/>
    </i>
    <i>
      <x v="167"/>
      <x v="361"/>
      <x v="362"/>
      <x v="48"/>
      <x v="56"/>
      <x v="42"/>
    </i>
    <i>
      <x v="168"/>
      <x/>
      <x v="282"/>
      <x v="29"/>
      <x v="17"/>
      <x v="11"/>
    </i>
    <i>
      <x v="169"/>
      <x v="163"/>
      <x v="159"/>
      <x v="87"/>
      <x v="44"/>
      <x v="14"/>
    </i>
    <i>
      <x v="170"/>
      <x v="311"/>
      <x v="310"/>
      <x v="64"/>
      <x v="100"/>
      <x v="70"/>
    </i>
    <i>
      <x v="171"/>
      <x v="228"/>
      <x v="225"/>
      <x v="82"/>
      <x v="42"/>
      <x v="50"/>
    </i>
    <i>
      <x v="172"/>
      <x v="48"/>
      <x v="42"/>
      <x v="28"/>
      <x v="17"/>
      <x v="5"/>
    </i>
    <i>
      <x v="173"/>
      <x v="256"/>
      <x v="253"/>
      <x v="6"/>
      <x v="6"/>
      <x v="72"/>
    </i>
    <i>
      <x v="174"/>
      <x v="184"/>
      <x v="181"/>
      <x v="44"/>
      <x v="13"/>
      <x v="50"/>
    </i>
    <i>
      <x v="175"/>
      <x v="62"/>
      <x v="56"/>
      <x v="45"/>
      <x v="27"/>
      <x v="12"/>
    </i>
    <i>
      <x v="176"/>
      <x v="22"/>
      <x v="16"/>
      <x v="23"/>
      <x v="16"/>
      <x v="70"/>
    </i>
    <i>
      <x v="177"/>
      <x v="378"/>
      <x v="379"/>
      <x v="78"/>
      <x v="52"/>
      <x v="49"/>
    </i>
    <i>
      <x v="178"/>
      <x v="348"/>
      <x v="339"/>
      <x v="44"/>
      <x v="17"/>
      <x v="9"/>
    </i>
    <i>
      <x v="179"/>
      <x v="40"/>
      <x v="34"/>
      <x v="16"/>
      <x v="34"/>
      <x v="99"/>
    </i>
    <i>
      <x v="180"/>
      <x v="241"/>
      <x v="238"/>
      <x v="45"/>
      <x v="17"/>
      <x v="6"/>
    </i>
    <i>
      <x v="181"/>
      <x v="255"/>
      <x v="252"/>
      <x v="71"/>
      <x v="103"/>
      <x v="60"/>
    </i>
    <i>
      <x v="182"/>
      <x v="117"/>
      <x v="111"/>
      <x v="40"/>
      <x v="119"/>
      <x v="74"/>
    </i>
    <i>
      <x v="183"/>
      <x v="336"/>
      <x v="335"/>
      <x v="19"/>
      <x v="6"/>
      <x v="78"/>
    </i>
    <i>
      <x v="184"/>
      <x v="198"/>
      <x v="195"/>
      <x v="64"/>
      <x v="52"/>
      <x v="57"/>
    </i>
    <i>
      <x v="185"/>
      <x v="43"/>
      <x v="37"/>
      <x v="21"/>
      <x v="126"/>
      <x v="72"/>
    </i>
    <i>
      <x v="186"/>
      <x v="92"/>
      <x v="86"/>
      <x v="44"/>
      <x v="13"/>
      <x v="12"/>
    </i>
    <i>
      <x v="187"/>
      <x v="285"/>
      <x v="284"/>
      <x v="48"/>
      <x v="70"/>
      <x v="34"/>
    </i>
    <i>
      <x v="188"/>
      <x v="386"/>
      <x v="387"/>
      <x v="29"/>
      <x v="70"/>
      <x v="48"/>
    </i>
    <i>
      <x v="189"/>
      <x v="303"/>
      <x v="302"/>
      <x v="14"/>
      <x v="134"/>
      <x v="90"/>
    </i>
    <i>
      <x v="190"/>
      <x v="42"/>
      <x v="36"/>
      <x v="19"/>
      <x v="10"/>
      <x v="1"/>
    </i>
    <i>
      <x v="191"/>
      <x v="376"/>
      <x v="377"/>
      <x v="68"/>
      <x v="48"/>
      <x v="130"/>
    </i>
    <i>
      <x v="192"/>
      <x v="93"/>
      <x v="87"/>
      <x v="74"/>
      <x v="30"/>
      <x v="100"/>
    </i>
    <i>
      <x v="193"/>
      <x v="153"/>
      <x v="149"/>
      <x v="95"/>
      <x v="93"/>
      <x v="133"/>
    </i>
    <i>
      <x v="194"/>
      <x v="222"/>
      <x v="219"/>
      <x v="72"/>
      <x v="114"/>
      <x v="56"/>
    </i>
    <i>
      <x v="195"/>
      <x v="242"/>
      <x v="239"/>
      <x v="120"/>
      <x v="106"/>
      <x v="108"/>
    </i>
    <i>
      <x v="196"/>
      <x v="292"/>
      <x v="291"/>
      <x v="5"/>
      <x v="71"/>
      <x v="113"/>
    </i>
    <i>
      <x v="197"/>
      <x v="225"/>
      <x v="222"/>
      <x v="14"/>
      <x v="28"/>
      <x v="80"/>
    </i>
    <i>
      <x v="198"/>
      <x v="114"/>
      <x v="108"/>
      <x v="40"/>
      <x v="114"/>
      <x v="56"/>
    </i>
    <i>
      <x v="199"/>
      <x v="190"/>
      <x v="187"/>
      <x v="28"/>
      <x v="17"/>
      <x v="29"/>
    </i>
    <i>
      <x v="200"/>
      <x v="204"/>
      <x v="201"/>
      <x v="137"/>
      <x v="160"/>
      <x v="118"/>
    </i>
    <i>
      <x v="201"/>
      <x v="173"/>
      <x v="169"/>
      <x v="52"/>
      <x v="74"/>
      <x v="57"/>
    </i>
    <i>
      <x v="202"/>
      <x v="210"/>
      <x v="207"/>
      <x v="29"/>
      <x v="70"/>
      <x v="30"/>
    </i>
    <i>
      <x v="203"/>
      <x v="57"/>
      <x v="51"/>
      <x v="26"/>
      <x v="30"/>
      <x v="102"/>
    </i>
    <i>
      <x v="204"/>
      <x v="20"/>
      <x v="14"/>
      <x v="128"/>
      <x v="112"/>
      <x v="56"/>
    </i>
    <i>
      <x v="205"/>
      <x v="183"/>
      <x v="180"/>
      <x v="40"/>
      <x v="152"/>
      <x v="56"/>
    </i>
    <i>
      <x v="206"/>
      <x v="10"/>
      <x v="4"/>
      <x v="1"/>
      <x/>
      <x v="41"/>
    </i>
    <i>
      <x v="207"/>
      <x v="147"/>
      <x v="143"/>
      <x v="29"/>
      <x v="32"/>
      <x v="57"/>
    </i>
    <i>
      <x v="208"/>
      <x v="71"/>
      <x v="65"/>
      <x v="81"/>
      <x v="70"/>
      <x v="137"/>
    </i>
    <i>
      <x v="209"/>
      <x v="354"/>
      <x v="353"/>
      <x v="98"/>
      <x v="111"/>
      <x v="55"/>
    </i>
    <i>
      <x v="210"/>
      <x v="337"/>
      <x v="336"/>
      <x v="52"/>
      <x v="157"/>
      <x v="114"/>
    </i>
    <i>
      <x v="211"/>
      <x v="265"/>
      <x v="263"/>
      <x v="71"/>
      <x v="79"/>
      <x v="56"/>
    </i>
    <i>
      <x v="212"/>
      <x v="206"/>
      <x v="203"/>
      <x v="104"/>
      <x v="79"/>
      <x v="56"/>
    </i>
    <i>
      <x v="213"/>
      <x v="68"/>
      <x v="62"/>
      <x v="33"/>
      <x v="12"/>
      <x v="6"/>
    </i>
    <i>
      <x v="214"/>
      <x v="332"/>
      <x v="331"/>
      <x v="40"/>
      <x v="132"/>
      <x v="116"/>
    </i>
    <i>
      <x v="215"/>
      <x v="97"/>
      <x v="91"/>
      <x v="50"/>
      <x v="140"/>
      <x v="88"/>
    </i>
    <i>
      <x v="216"/>
      <x v="218"/>
      <x v="216"/>
      <x v="71"/>
      <x v="42"/>
      <x v="101"/>
    </i>
    <i>
      <x v="217"/>
      <x v="131"/>
      <x v="126"/>
      <x v="78"/>
      <x v="53"/>
      <x v="20"/>
    </i>
    <i>
      <x v="218"/>
      <x v="31"/>
      <x v="25"/>
      <x v="81"/>
      <x v="90"/>
      <x v="57"/>
    </i>
    <i>
      <x v="219"/>
      <x v="342"/>
      <x v="343"/>
      <x v="91"/>
      <x v="69"/>
      <x v="88"/>
    </i>
    <i>
      <x v="220"/>
      <x v="168"/>
      <x v="164"/>
      <x v="9"/>
      <x v="56"/>
      <x v="31"/>
    </i>
    <i>
      <x v="221"/>
      <x v="122"/>
      <x v="116"/>
      <x v="45"/>
      <x v="23"/>
      <x v="17"/>
    </i>
    <i>
      <x v="222"/>
      <x v="53"/>
      <x v="47"/>
      <x v="78"/>
      <x v="145"/>
      <x v="99"/>
    </i>
    <i>
      <x v="223"/>
      <x v="80"/>
      <x v="74"/>
      <x v="71"/>
      <x v="32"/>
      <x v="36"/>
    </i>
    <i>
      <x v="224"/>
      <x v="27"/>
      <x v="21"/>
      <x v="14"/>
      <x v="17"/>
      <x v="25"/>
    </i>
    <i>
      <x v="225"/>
      <x v="344"/>
      <x v="345"/>
      <x v="52"/>
      <x v="66"/>
      <x v="30"/>
    </i>
    <i>
      <x v="226"/>
      <x v="19"/>
      <x v="13"/>
      <x v="52"/>
      <x v="30"/>
      <x v="125"/>
    </i>
    <i>
      <x v="227"/>
      <x v="356"/>
      <x v="356"/>
      <x v="28"/>
      <x v="34"/>
      <x v="115"/>
    </i>
    <i>
      <x v="228"/>
      <x v="202"/>
      <x v="199"/>
      <x v="44"/>
      <x v="16"/>
      <x v="6"/>
    </i>
    <i>
      <x v="229"/>
      <x v="64"/>
      <x v="58"/>
      <x v="33"/>
      <x v="10"/>
      <x v="105"/>
    </i>
    <i>
      <x v="230"/>
      <x v="293"/>
      <x v="292"/>
      <x v="71"/>
      <x v="32"/>
      <x v="66"/>
    </i>
    <i>
      <x v="231"/>
      <x v="186"/>
      <x v="184"/>
      <x v="52"/>
      <x v="68"/>
      <x v="131"/>
    </i>
    <i>
      <x v="232"/>
      <x v="350"/>
      <x v="350"/>
      <x v="140"/>
      <x v="169"/>
      <x v="56"/>
    </i>
    <i>
      <x v="233"/>
      <x v="245"/>
      <x v="242"/>
      <x v="112"/>
      <x v="109"/>
      <x v="113"/>
    </i>
    <i>
      <x v="234"/>
      <x v="136"/>
      <x v="131"/>
      <x v="44"/>
      <x v="16"/>
      <x v="131"/>
    </i>
    <i>
      <x v="235"/>
      <x v="88"/>
      <x v="82"/>
      <x v="45"/>
      <x v="56"/>
      <x v="57"/>
    </i>
    <i>
      <x v="236"/>
      <x v="58"/>
      <x v="52"/>
      <x v="37"/>
      <x v="14"/>
      <x v="118"/>
    </i>
    <i>
      <x v="237"/>
      <x v="59"/>
      <x v="53"/>
      <x v="37"/>
      <x v="12"/>
      <x v="118"/>
    </i>
    <i>
      <x v="238"/>
      <x v="308"/>
      <x v="307"/>
      <x v="44"/>
      <x v="140"/>
      <x v="94"/>
    </i>
    <i>
      <x v="239"/>
      <x v="41"/>
      <x v="35"/>
      <x v="44"/>
      <x v="131"/>
      <x v="92"/>
    </i>
    <i>
      <x v="240"/>
      <x v="363"/>
      <x v="364"/>
      <x v="45"/>
      <x v="164"/>
      <x v="131"/>
    </i>
    <i>
      <x v="241"/>
      <x v="379"/>
      <x v="380"/>
      <x v="78"/>
      <x v="71"/>
      <x v="100"/>
    </i>
    <i>
      <x v="242"/>
      <x v="141"/>
      <x v="137"/>
      <x v="14"/>
      <x v="146"/>
      <x v="56"/>
    </i>
    <i>
      <x v="243"/>
      <x v="259"/>
      <x v="257"/>
      <x v="58"/>
      <x v="30"/>
      <x v="83"/>
    </i>
    <i>
      <x v="244"/>
      <x v="351"/>
      <x v="349"/>
      <x v="117"/>
      <x v="159"/>
      <x v="131"/>
    </i>
    <i>
      <x v="245"/>
      <x v="145"/>
      <x v="142"/>
      <x v="119"/>
      <x v="90"/>
      <x v="68"/>
    </i>
    <i>
      <x v="246"/>
      <x v="362"/>
      <x v="363"/>
      <x v="88"/>
      <x v="131"/>
      <x v="118"/>
    </i>
    <i>
      <x v="247"/>
      <x v="89"/>
      <x v="83"/>
      <x v="91"/>
      <x v="117"/>
      <x v="131"/>
    </i>
    <i>
      <x v="248"/>
      <x v="274"/>
      <x v="272"/>
      <x v="44"/>
      <x v="17"/>
      <x v="11"/>
    </i>
    <i>
      <x v="249"/>
      <x v="212"/>
      <x v="209"/>
      <x v="107"/>
      <x v="71"/>
      <x v="44"/>
    </i>
    <i>
      <x v="250"/>
      <x v="113"/>
      <x v="107"/>
      <x v="33"/>
      <x v="17"/>
      <x v="78"/>
    </i>
    <i>
      <x v="251"/>
      <x v="134"/>
      <x v="129"/>
      <x v="50"/>
      <x v="26"/>
      <x v="131"/>
    </i>
    <i>
      <x v="252"/>
      <x v="240"/>
      <x v="237"/>
      <x v="52"/>
      <x v="34"/>
      <x v="86"/>
    </i>
    <i>
      <x v="253"/>
      <x v="155"/>
      <x v="151"/>
      <x v="139"/>
      <x v="114"/>
      <x v="56"/>
    </i>
    <i>
      <x v="254"/>
      <x v="221"/>
      <x v="215"/>
      <x v="81"/>
      <x v="34"/>
      <x v="29"/>
    </i>
    <i>
      <x v="255"/>
      <x v="169"/>
      <x v="165"/>
      <x v="40"/>
      <x v="32"/>
      <x v="17"/>
    </i>
    <i>
      <x v="256"/>
      <x v="333"/>
      <x v="332"/>
      <x v="4"/>
      <x v="27"/>
      <x v="131"/>
    </i>
    <i>
      <x v="257"/>
      <x v="276"/>
      <x v="274"/>
      <x v="115"/>
      <x v="117"/>
      <x v="113"/>
    </i>
    <i>
      <x v="258"/>
      <x v="38"/>
      <x v="32"/>
      <x v="44"/>
      <x v="27"/>
      <x v="91"/>
    </i>
    <i>
      <x v="259"/>
      <x v="143"/>
      <x v="139"/>
      <x v="52"/>
      <x v="42"/>
      <x v="72"/>
    </i>
    <i>
      <x v="260"/>
      <x v="32"/>
      <x v="26"/>
      <x v="59"/>
      <x v="74"/>
      <x v="88"/>
    </i>
    <i>
      <x v="261"/>
      <x v="366"/>
      <x v="367"/>
      <x v="24"/>
      <x v="63"/>
      <x v="30"/>
    </i>
    <i>
      <x v="262"/>
      <x v="194"/>
      <x v="191"/>
      <x v="45"/>
      <x v="27"/>
      <x v="32"/>
    </i>
    <i>
      <x v="263"/>
      <x v="162"/>
      <x v="158"/>
      <x v="24"/>
      <x v="52"/>
      <x v="119"/>
    </i>
    <i>
      <x v="264"/>
      <x v="375"/>
      <x v="376"/>
      <x v="14"/>
      <x v="27"/>
      <x v="90"/>
    </i>
    <i>
      <x v="265"/>
      <x v="98"/>
      <x v="92"/>
      <x v="45"/>
      <x v="27"/>
      <x v="75"/>
    </i>
    <i>
      <x v="266"/>
      <x v="213"/>
      <x v="211"/>
      <x v="29"/>
      <x v="17"/>
      <x v="42"/>
    </i>
    <i>
      <x v="267"/>
      <x v="236"/>
      <x v="233"/>
      <x v="44"/>
      <x v="13"/>
      <x v="29"/>
    </i>
    <i>
      <x v="268"/>
      <x v="12"/>
      <x v="6"/>
      <x v="45"/>
      <x v="117"/>
      <x v="60"/>
    </i>
    <i>
      <x v="269"/>
      <x v="45"/>
      <x v="39"/>
      <x v="52"/>
      <x v="70"/>
      <x v="56"/>
    </i>
    <i>
      <x v="270"/>
      <x v="325"/>
      <x v="324"/>
      <x v="142"/>
      <x v="114"/>
      <x v="56"/>
    </i>
    <i>
      <x v="271"/>
      <x v="129"/>
      <x v="124"/>
      <x v="71"/>
      <x v="39"/>
      <x v="51"/>
    </i>
    <i>
      <x v="272"/>
      <x v="353"/>
      <x v="352"/>
      <x v="52"/>
      <x v="31"/>
      <x v="14"/>
    </i>
    <i>
      <x v="273"/>
      <x v="154"/>
      <x v="150"/>
      <x v="71"/>
      <x v="28"/>
      <x v="61"/>
    </i>
    <i>
      <x v="274"/>
      <x v="252"/>
      <x v="249"/>
      <x v="23"/>
      <x v="70"/>
      <x v="58"/>
    </i>
    <i>
      <x v="275"/>
      <x v="208"/>
      <x v="205"/>
      <x v="40"/>
      <x v="79"/>
      <x v="81"/>
    </i>
    <i>
      <x v="276"/>
      <x v="317"/>
      <x v="315"/>
      <x v="71"/>
      <x v="30"/>
      <x v="15"/>
    </i>
    <i>
      <x v="277"/>
      <x v="286"/>
      <x v="285"/>
      <x v="71"/>
      <x v="75"/>
      <x v="66"/>
    </i>
    <i>
      <x v="278"/>
      <x v="269"/>
      <x v="267"/>
      <x v="88"/>
      <x v="131"/>
      <x v="116"/>
    </i>
    <i>
      <x v="279"/>
      <x v="243"/>
      <x v="240"/>
      <x v="44"/>
      <x v="27"/>
      <x v="34"/>
    </i>
    <i>
      <x v="280"/>
      <x v="84"/>
      <x v="78"/>
      <x v="40"/>
      <x v="60"/>
      <x v="78"/>
    </i>
    <i>
      <x v="281"/>
      <x v="305"/>
      <x v="304"/>
      <x v="52"/>
      <x v="70"/>
      <x v="137"/>
    </i>
    <i>
      <x v="282"/>
      <x v="270"/>
      <x v="268"/>
      <x v="80"/>
      <x v="131"/>
      <x v="116"/>
    </i>
    <i>
      <x v="283"/>
      <x v="298"/>
      <x v="297"/>
      <x v="52"/>
      <x v="26"/>
      <x v="28"/>
    </i>
    <i>
      <x v="284"/>
      <x v="203"/>
      <x v="200"/>
      <x v="31"/>
      <x v="12"/>
      <x v="29"/>
    </i>
    <i>
      <x v="285"/>
      <x v="26"/>
      <x v="20"/>
      <x v="124"/>
      <x v="114"/>
      <x v="56"/>
    </i>
    <i>
      <x v="286"/>
      <x v="66"/>
      <x v="60"/>
      <x v="71"/>
      <x v="65"/>
      <x v="34"/>
    </i>
    <i>
      <x v="287"/>
      <x v="5"/>
      <x v="133"/>
      <x v="82"/>
      <x v="70"/>
      <x v="72"/>
    </i>
    <i>
      <x v="288"/>
      <x v="9"/>
      <x v="3"/>
      <x v="71"/>
      <x v="30"/>
      <x v="72"/>
    </i>
    <i>
      <x v="289"/>
      <x v="371"/>
      <x v="372"/>
      <x v="18"/>
      <x v="17"/>
      <x v="118"/>
    </i>
    <i>
      <x v="290"/>
      <x v="233"/>
      <x v="230"/>
      <x v="71"/>
      <x v="34"/>
      <x v="29"/>
    </i>
    <i>
      <x v="291"/>
      <x v="290"/>
      <x v="289"/>
      <x v="71"/>
      <x v="39"/>
      <x v="61"/>
    </i>
    <i>
      <x v="292"/>
      <x v="360"/>
      <x v="357"/>
      <x v="45"/>
      <x v="27"/>
      <x v="115"/>
    </i>
    <i>
      <x v="293"/>
      <x v="291"/>
      <x v="290"/>
      <x v="28"/>
      <x v="13"/>
      <x v="4"/>
    </i>
    <i>
      <x v="294"/>
      <x v="118"/>
      <x v="112"/>
      <x v="31"/>
      <x v="101"/>
      <x v="56"/>
    </i>
    <i>
      <x v="295"/>
      <x v="34"/>
      <x v="28"/>
      <x v="33"/>
      <x v="52"/>
      <x v="118"/>
    </i>
    <i>
      <x v="296"/>
      <x v="55"/>
      <x v="49"/>
      <x v="14"/>
      <x v="146"/>
      <x v="97"/>
    </i>
    <i>
      <x v="297"/>
      <x v="14"/>
      <x v="8"/>
      <x v="52"/>
      <x v="27"/>
      <x v="33"/>
    </i>
    <i>
      <x v="298"/>
      <x v="387"/>
      <x v="388"/>
      <x v="97"/>
      <x v="81"/>
      <x v="127"/>
    </i>
    <i>
      <x v="299"/>
      <x v="75"/>
      <x v="69"/>
      <x v="105"/>
      <x v="162"/>
      <x v="56"/>
    </i>
    <i>
      <x v="300"/>
      <x v="174"/>
      <x v="170"/>
      <x v="79"/>
      <x v="35"/>
      <x v="115"/>
    </i>
    <i>
      <x v="301"/>
      <x v="368"/>
      <x v="369"/>
      <x v="38"/>
      <x v="45"/>
      <x v="126"/>
    </i>
    <i>
      <x v="302"/>
      <x v="130"/>
      <x v="125"/>
      <x v="34"/>
      <x v="74"/>
      <x v="103"/>
    </i>
    <i>
      <x v="303"/>
      <x v="191"/>
      <x v="188"/>
      <x v="45"/>
      <x v="70"/>
      <x v="90"/>
    </i>
    <i>
      <x v="304"/>
      <x v="148"/>
      <x v="144"/>
      <x v="40"/>
      <x v="55"/>
      <x v="38"/>
    </i>
    <i>
      <x v="305"/>
      <x v="18"/>
      <x v="12"/>
      <x v="67"/>
      <x v="74"/>
      <x v="37"/>
    </i>
    <i>
      <x v="306"/>
      <x v="36"/>
      <x v="30"/>
      <x v="13"/>
      <x v="1"/>
      <x/>
    </i>
    <i>
      <x v="307"/>
      <x v="216"/>
      <x v="213"/>
      <x v="52"/>
      <x v="70"/>
      <x v="58"/>
    </i>
    <i>
      <x v="308"/>
      <x v="352"/>
      <x v="351"/>
      <x v="44"/>
      <x v="19"/>
      <x v="111"/>
    </i>
    <i>
      <x v="309"/>
      <x v="309"/>
      <x v="308"/>
      <x v="71"/>
      <x v="32"/>
      <x v="57"/>
    </i>
    <i>
      <x v="310"/>
      <x v="102"/>
      <x v="96"/>
      <x v="47"/>
      <x v="15"/>
      <x v="89"/>
    </i>
    <i>
      <x v="311"/>
      <x v="4"/>
      <x v="355"/>
      <x v="71"/>
      <x v="115"/>
      <x v="115"/>
    </i>
    <i>
      <x v="312"/>
      <x v="217"/>
      <x v="214"/>
      <x v="56"/>
      <x v="85"/>
      <x v="46"/>
    </i>
    <i>
      <x v="313"/>
      <x v="87"/>
      <x v="81"/>
      <x v="94"/>
      <x v="95"/>
      <x v="101"/>
    </i>
    <i>
      <x v="314"/>
      <x v="239"/>
      <x v="236"/>
      <x v="99"/>
      <x v="114"/>
      <x v="56"/>
    </i>
    <i>
      <x v="315"/>
      <x v="156"/>
      <x v="152"/>
      <x v="86"/>
      <x v="53"/>
      <x v="56"/>
    </i>
    <i>
      <x v="316"/>
      <x v="170"/>
      <x v="166"/>
      <x v="82"/>
      <x v="53"/>
      <x v="19"/>
    </i>
    <i>
      <x v="317"/>
      <x v="226"/>
      <x v="223"/>
      <x v="89"/>
      <x v="90"/>
      <x v="93"/>
    </i>
    <i>
      <x v="318"/>
      <x v="172"/>
      <x v="168"/>
      <x v="81"/>
      <x v="54"/>
      <x v="36"/>
    </i>
    <i>
      <x v="319"/>
      <x v="314"/>
      <x v="313"/>
      <x v="46"/>
      <x v="106"/>
      <x v="135"/>
    </i>
    <i>
      <x v="320"/>
      <x v="151"/>
      <x v="147"/>
      <x v="78"/>
      <x v="49"/>
      <x v="19"/>
    </i>
    <i>
      <x v="321"/>
      <x v="83"/>
      <x v="77"/>
      <x v="76"/>
      <x v="70"/>
      <x v="71"/>
    </i>
    <i>
      <x v="322"/>
      <x v="39"/>
      <x v="33"/>
      <x v="12"/>
      <x v="114"/>
      <x v="56"/>
    </i>
    <i>
      <x v="323"/>
      <x v="253"/>
      <x v="250"/>
      <x v="104"/>
      <x v="70"/>
      <x v="59"/>
    </i>
    <i>
      <x v="324"/>
      <x v="374"/>
      <x v="375"/>
      <x v="3"/>
      <x v="80"/>
      <x v="129"/>
    </i>
    <i>
      <x v="325"/>
      <x v="33"/>
      <x v="27"/>
      <x v="62"/>
      <x v="113"/>
      <x v="56"/>
    </i>
    <i>
      <x v="326"/>
      <x v="185"/>
      <x v="182"/>
      <x v="98"/>
      <x v="74"/>
      <x v="35"/>
    </i>
    <i>
      <x v="327"/>
      <x v="119"/>
      <x v="113"/>
      <x v="81"/>
      <x v="110"/>
      <x v="117"/>
    </i>
    <i>
      <x v="328"/>
      <x v="158"/>
      <x v="154"/>
      <x v="20"/>
      <x v="2"/>
      <x v="73"/>
    </i>
    <i>
      <x v="329"/>
      <x v="260"/>
      <x v="258"/>
      <x v="25"/>
      <x v="27"/>
      <x v="7"/>
    </i>
    <i>
      <x v="330"/>
      <x v="327"/>
      <x v="326"/>
      <x v="139"/>
      <x v="114"/>
      <x v="56"/>
    </i>
    <i>
      <x v="331"/>
      <x v="56"/>
      <x v="50"/>
      <x v="11"/>
      <x v="33"/>
      <x v="18"/>
    </i>
    <i>
      <x v="332"/>
      <x v="65"/>
      <x v="59"/>
      <x v="19"/>
      <x v="10"/>
      <x v="88"/>
    </i>
    <i>
      <x v="333"/>
      <x v="230"/>
      <x v="227"/>
      <x v="88"/>
      <x v="98"/>
      <x v="57"/>
    </i>
    <i>
      <x v="334"/>
      <x v="61"/>
      <x v="54"/>
      <x v="27"/>
      <x v="8"/>
      <x v="34"/>
    </i>
    <i>
      <x v="335"/>
      <x v="46"/>
      <x v="40"/>
      <x v="62"/>
      <x v="113"/>
      <x v="56"/>
    </i>
    <i>
      <x v="336"/>
      <x v="103"/>
      <x v="97"/>
      <x v="52"/>
      <x v="68"/>
      <x v="66"/>
    </i>
    <i>
      <x v="337"/>
      <x v="382"/>
      <x v="383"/>
      <x v="71"/>
      <x v="88"/>
      <x v="93"/>
    </i>
    <i>
      <x v="338"/>
      <x v="326"/>
      <x v="325"/>
      <x v="126"/>
      <x v="151"/>
      <x v="56"/>
    </i>
    <i>
      <x v="339"/>
      <x v="359"/>
      <x v="361"/>
      <x v="141"/>
      <x v="114"/>
      <x v="56"/>
    </i>
    <i>
      <x v="340"/>
      <x v="349"/>
      <x v="342"/>
      <x v="29"/>
      <x v="18"/>
      <x v="93"/>
    </i>
    <i>
      <x v="341"/>
      <x v="107"/>
      <x v="101"/>
      <x v="29"/>
      <x v="86"/>
      <x v="81"/>
    </i>
    <i>
      <x v="342"/>
      <x v="109"/>
      <x v="103"/>
      <x v="114"/>
      <x v="114"/>
      <x v="56"/>
    </i>
    <i>
      <x v="343"/>
      <x v="178"/>
      <x v="174"/>
      <x v="59"/>
      <x v="57"/>
      <x v="53"/>
    </i>
    <i>
      <x v="344"/>
      <x v="200"/>
      <x v="197"/>
      <x v="114"/>
      <x v="114"/>
      <x v="56"/>
    </i>
    <i>
      <x v="345"/>
      <x v="214"/>
      <x v="210"/>
      <x v="28"/>
      <x v="71"/>
      <x v="45"/>
    </i>
    <i>
      <x v="346"/>
      <x v="182"/>
      <x v="179"/>
      <x v="96"/>
      <x v="62"/>
      <x v="26"/>
    </i>
    <i>
      <x v="347"/>
      <x v="166"/>
      <x v="162"/>
      <x v="7"/>
      <x v="12"/>
      <x v="34"/>
    </i>
    <i>
      <x v="348"/>
      <x v="124"/>
      <x v="118"/>
      <x v="44"/>
      <x v="77"/>
      <x v="47"/>
    </i>
    <i>
      <x v="349"/>
      <x v="24"/>
      <x v="18"/>
      <x v="122"/>
      <x v="104"/>
      <x v="67"/>
    </i>
    <i>
      <x v="350"/>
      <x v="320"/>
      <x v="318"/>
      <x v="93"/>
      <x v="135"/>
      <x v="87"/>
    </i>
    <i>
      <x v="351"/>
      <x v="144"/>
      <x v="140"/>
      <x v="134"/>
      <x v="156"/>
      <x v="56"/>
    </i>
    <i>
      <x v="352"/>
      <x v="318"/>
      <x v="316"/>
      <x v="45"/>
      <x v="124"/>
      <x v="79"/>
    </i>
    <i>
      <x v="353"/>
      <x v="192"/>
      <x v="189"/>
      <x v="81"/>
      <x v="71"/>
      <x v="113"/>
    </i>
    <i>
      <x v="354"/>
      <x v="322"/>
      <x v="321"/>
      <x v="135"/>
      <x v="147"/>
      <x v="110"/>
    </i>
    <i>
      <x v="355"/>
      <x v="128"/>
      <x v="123"/>
      <x v="66"/>
      <x v="161"/>
      <x v="121"/>
    </i>
    <i>
      <x v="356"/>
      <x v="25"/>
      <x v="19"/>
      <x v="45"/>
      <x v="143"/>
      <x v="87"/>
    </i>
    <i>
      <x v="357"/>
      <x v="264"/>
      <x v="262"/>
      <x v="17"/>
      <x v="50"/>
      <x v="83"/>
    </i>
    <i>
      <x v="358"/>
      <x v="219"/>
      <x v="217"/>
      <x v="8"/>
      <x v="105"/>
      <x v="52"/>
    </i>
    <i>
      <x v="359"/>
      <x v="60"/>
      <x v="55"/>
      <x v="37"/>
      <x v="102"/>
      <x v="56"/>
    </i>
    <i>
      <x v="360"/>
      <x v="328"/>
      <x v="327"/>
      <x v="103"/>
      <x v="149"/>
      <x v="102"/>
    </i>
    <i>
      <x v="361"/>
      <x v="111"/>
      <x v="105"/>
      <x v="51"/>
      <x v="47"/>
      <x v="87"/>
    </i>
    <i>
      <x v="362"/>
      <x v="280"/>
      <x v="278"/>
      <x v="36"/>
      <x v="116"/>
      <x v="56"/>
    </i>
    <i>
      <x v="363"/>
      <x v="250"/>
      <x v="247"/>
      <x v="41"/>
      <x v="38"/>
      <x v="128"/>
    </i>
    <i>
      <x v="364"/>
      <x v="81"/>
      <x v="75"/>
      <x v="121"/>
      <x v="129"/>
      <x v="56"/>
    </i>
    <i>
      <x v="365"/>
      <x v="345"/>
      <x v="346"/>
      <x v="90"/>
      <x v="158"/>
      <x v="131"/>
    </i>
    <i>
      <x v="366"/>
      <x v="384"/>
      <x v="385"/>
      <x v="45"/>
      <x v="27"/>
      <x v="123"/>
    </i>
    <i>
      <x v="367"/>
      <x v="17"/>
      <x v="11"/>
      <x v="54"/>
      <x v="91"/>
      <x v="56"/>
    </i>
    <i>
      <x v="368"/>
      <x v="73"/>
      <x v="67"/>
      <x v="123"/>
      <x v="113"/>
      <x v="65"/>
    </i>
    <i>
      <x v="369"/>
      <x v="91"/>
      <x v="85"/>
      <x v="53"/>
      <x v="89"/>
      <x v="55"/>
    </i>
    <i>
      <x v="370"/>
      <x v="244"/>
      <x v="241"/>
      <x v="123"/>
      <x v="108"/>
      <x v="55"/>
    </i>
    <i>
      <x v="371"/>
      <x v="67"/>
      <x v="61"/>
      <x v="108"/>
      <x v="89"/>
      <x v="55"/>
    </i>
    <i>
      <x v="372"/>
      <x v="106"/>
      <x v="100"/>
      <x v="30"/>
      <x v="87"/>
      <x v="82"/>
    </i>
    <i>
      <x v="373"/>
      <x v="140"/>
      <x v="136"/>
      <x v="82"/>
      <x v="47"/>
      <x v="64"/>
    </i>
    <i>
      <x v="374"/>
      <x v="135"/>
      <x v="130"/>
      <x v="69"/>
      <x v="128"/>
      <x v="131"/>
    </i>
    <i>
      <x v="375"/>
      <x v="246"/>
      <x v="243"/>
      <x v="52"/>
      <x v="34"/>
      <x v="53"/>
    </i>
    <i>
      <x v="376"/>
      <x v="370"/>
      <x v="371"/>
      <x v="22"/>
      <x v="96"/>
      <x v="109"/>
    </i>
    <i>
      <x v="377"/>
      <x v="164"/>
      <x v="160"/>
      <x v="80"/>
      <x v="50"/>
      <x v="84"/>
    </i>
    <i>
      <x v="378"/>
      <x v="357"/>
      <x v="358"/>
      <x v="77"/>
      <x v="32"/>
      <x v="115"/>
    </i>
    <i>
      <x v="379"/>
      <x v="357"/>
      <x v="359"/>
      <x v="77"/>
      <x v="32"/>
      <x v="115"/>
    </i>
    <i>
      <x v="380"/>
      <x v="306"/>
      <x v="305"/>
      <x v="25"/>
      <x v="11"/>
      <x v="8"/>
    </i>
    <i>
      <x v="381"/>
      <x v="150"/>
      <x v="146"/>
      <x v="52"/>
      <x v="81"/>
      <x v="42"/>
    </i>
    <i>
      <x v="382"/>
      <x v="85"/>
      <x v="79"/>
      <x v="43"/>
      <x v="141"/>
      <x v="124"/>
    </i>
    <i>
      <x v="383"/>
      <x v="142"/>
      <x v="138"/>
      <x v="55"/>
      <x v="155"/>
      <x v="115"/>
    </i>
    <i>
      <x v="384"/>
      <x v="380"/>
      <x v="381"/>
      <x v="44"/>
      <x v="153"/>
      <x v="132"/>
    </i>
    <i>
      <x v="385"/>
      <x v="3"/>
      <x v="178"/>
      <x v="44"/>
      <x v="27"/>
      <x v="10"/>
    </i>
    <i>
      <x v="386"/>
      <x v="248"/>
      <x v="245"/>
      <x v="28"/>
      <x v="70"/>
      <x v="96"/>
    </i>
    <i>
      <x v="387"/>
      <x v="358"/>
      <x v="360"/>
      <x v="52"/>
      <x v="101"/>
      <x v="115"/>
    </i>
    <i>
      <x v="388"/>
      <x v="37"/>
      <x v="31"/>
      <x v="28"/>
      <x v="5"/>
      <x v="43"/>
    </i>
    <i>
      <x v="389"/>
      <x v="258"/>
      <x v="255"/>
      <x v="49"/>
      <x v="29"/>
      <x v="20"/>
    </i>
  </rowItems>
  <colItems count="1">
    <i/>
  </colItems>
  <dataFields count="1">
    <dataField name="Soma de lik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93"/>
  <sheetViews>
    <sheetView topLeftCell="A338" zoomScale="70" zoomScaleNormal="70" workbookViewId="0">
      <selection activeCell="A3" sqref="A3:G393"/>
    </sheetView>
  </sheetViews>
  <sheetFormatPr defaultRowHeight="15" x14ac:dyDescent="0.25"/>
  <cols>
    <col min="1" max="1" width="9.28515625" customWidth="1"/>
    <col min="2" max="2" width="38.140625" customWidth="1"/>
    <col min="3" max="3" width="43" customWidth="1"/>
    <col min="4" max="4" width="28.28515625" bestFit="1" customWidth="1"/>
    <col min="5" max="5" width="28.85546875" bestFit="1" customWidth="1"/>
    <col min="6" max="6" width="31" bestFit="1" customWidth="1"/>
    <col min="7" max="8" width="17.42578125" bestFit="1" customWidth="1"/>
  </cols>
  <sheetData>
    <row r="3" spans="1:7" x14ac:dyDescent="0.25">
      <c r="A3" s="2" t="s">
        <v>0</v>
      </c>
      <c r="B3" s="2" t="s">
        <v>1</v>
      </c>
      <c r="C3" s="2" t="s">
        <v>3</v>
      </c>
      <c r="D3" s="2" t="s">
        <v>6</v>
      </c>
      <c r="E3" s="2" t="s">
        <v>7</v>
      </c>
      <c r="F3" s="2" t="s">
        <v>8</v>
      </c>
      <c r="G3" t="s">
        <v>2279</v>
      </c>
    </row>
    <row r="4" spans="1:7" x14ac:dyDescent="0.25">
      <c r="A4">
        <v>507</v>
      </c>
      <c r="B4" t="s">
        <v>2190</v>
      </c>
      <c r="C4" t="s">
        <v>2192</v>
      </c>
      <c r="D4" t="s">
        <v>1099</v>
      </c>
      <c r="E4" t="s">
        <v>55</v>
      </c>
      <c r="F4" t="s">
        <v>55</v>
      </c>
      <c r="G4" s="4">
        <v>8</v>
      </c>
    </row>
    <row r="5" spans="1:7" x14ac:dyDescent="0.25">
      <c r="A5">
        <v>512</v>
      </c>
      <c r="B5" t="s">
        <v>1974</v>
      </c>
      <c r="C5" t="s">
        <v>1975</v>
      </c>
      <c r="D5" t="s">
        <v>1973</v>
      </c>
      <c r="E5" t="s">
        <v>1978</v>
      </c>
      <c r="F5" t="s">
        <v>55</v>
      </c>
      <c r="G5" s="4">
        <v>1</v>
      </c>
    </row>
    <row r="6" spans="1:7" x14ac:dyDescent="0.25">
      <c r="A6">
        <v>513</v>
      </c>
      <c r="B6" t="s">
        <v>2162</v>
      </c>
      <c r="C6" t="s">
        <v>2164</v>
      </c>
      <c r="D6" t="s">
        <v>25</v>
      </c>
      <c r="E6" t="s">
        <v>62</v>
      </c>
      <c r="F6" t="s">
        <v>55</v>
      </c>
      <c r="G6" s="4">
        <v>4</v>
      </c>
    </row>
    <row r="7" spans="1:7" x14ac:dyDescent="0.25">
      <c r="A7">
        <v>514</v>
      </c>
      <c r="B7" t="s">
        <v>1380</v>
      </c>
      <c r="C7" t="s">
        <v>1382</v>
      </c>
      <c r="D7" t="s">
        <v>494</v>
      </c>
      <c r="E7" t="s">
        <v>17</v>
      </c>
      <c r="F7" t="s">
        <v>463</v>
      </c>
      <c r="G7" s="4">
        <v>43</v>
      </c>
    </row>
    <row r="8" spans="1:7" x14ac:dyDescent="0.25">
      <c r="A8">
        <v>515</v>
      </c>
      <c r="B8" t="s">
        <v>1609</v>
      </c>
      <c r="C8" t="s">
        <v>1611</v>
      </c>
      <c r="D8" t="s">
        <v>674</v>
      </c>
      <c r="E8" t="s">
        <v>55</v>
      </c>
      <c r="F8" t="s">
        <v>55</v>
      </c>
      <c r="G8" s="4">
        <v>0</v>
      </c>
    </row>
    <row r="9" spans="1:7" x14ac:dyDescent="0.25">
      <c r="A9">
        <v>516</v>
      </c>
      <c r="B9" t="s">
        <v>337</v>
      </c>
      <c r="C9" t="s">
        <v>339</v>
      </c>
      <c r="D9" t="s">
        <v>342</v>
      </c>
      <c r="E9" t="s">
        <v>343</v>
      </c>
      <c r="F9" t="s">
        <v>344</v>
      </c>
      <c r="G9" s="4">
        <v>26</v>
      </c>
    </row>
    <row r="10" spans="1:7" x14ac:dyDescent="0.25">
      <c r="A10">
        <v>517</v>
      </c>
      <c r="B10" t="s">
        <v>2153</v>
      </c>
      <c r="C10" t="s">
        <v>2154</v>
      </c>
      <c r="D10" t="s">
        <v>415</v>
      </c>
      <c r="E10" t="s">
        <v>2156</v>
      </c>
      <c r="F10" t="s">
        <v>55</v>
      </c>
      <c r="G10" s="4">
        <v>1</v>
      </c>
    </row>
    <row r="11" spans="1:7" x14ac:dyDescent="0.25">
      <c r="A11">
        <v>518</v>
      </c>
      <c r="B11" t="s">
        <v>1018</v>
      </c>
      <c r="C11" t="s">
        <v>1020</v>
      </c>
      <c r="D11" t="s">
        <v>1012</v>
      </c>
      <c r="E11" t="s">
        <v>241</v>
      </c>
      <c r="F11" t="s">
        <v>1023</v>
      </c>
      <c r="G11" s="4">
        <v>34</v>
      </c>
    </row>
    <row r="12" spans="1:7" x14ac:dyDescent="0.25">
      <c r="A12">
        <v>519</v>
      </c>
      <c r="B12" t="s">
        <v>1652</v>
      </c>
      <c r="C12" t="s">
        <v>1654</v>
      </c>
      <c r="D12" t="s">
        <v>90</v>
      </c>
      <c r="E12" t="s">
        <v>1657</v>
      </c>
      <c r="F12" t="s">
        <v>1658</v>
      </c>
      <c r="G12" s="4">
        <v>45</v>
      </c>
    </row>
    <row r="13" spans="1:7" x14ac:dyDescent="0.25">
      <c r="A13">
        <v>520</v>
      </c>
      <c r="B13" t="s">
        <v>1620</v>
      </c>
      <c r="C13" t="s">
        <v>1622</v>
      </c>
      <c r="D13" t="s">
        <v>1359</v>
      </c>
      <c r="E13" t="s">
        <v>1625</v>
      </c>
      <c r="F13" t="s">
        <v>55</v>
      </c>
      <c r="G13" s="4">
        <v>4</v>
      </c>
    </row>
    <row r="14" spans="1:7" x14ac:dyDescent="0.25">
      <c r="A14">
        <v>522</v>
      </c>
      <c r="B14" t="s">
        <v>604</v>
      </c>
      <c r="C14" t="s">
        <v>606</v>
      </c>
      <c r="D14" t="s">
        <v>129</v>
      </c>
      <c r="E14" t="s">
        <v>99</v>
      </c>
      <c r="F14" t="s">
        <v>55</v>
      </c>
      <c r="G14" s="4">
        <v>13</v>
      </c>
    </row>
    <row r="15" spans="1:7" x14ac:dyDescent="0.25">
      <c r="A15">
        <v>524</v>
      </c>
      <c r="B15" t="s">
        <v>619</v>
      </c>
      <c r="C15" t="s">
        <v>621</v>
      </c>
      <c r="D15" t="s">
        <v>129</v>
      </c>
      <c r="E15" t="s">
        <v>439</v>
      </c>
      <c r="F15" t="s">
        <v>204</v>
      </c>
      <c r="G15" s="4">
        <v>1</v>
      </c>
    </row>
    <row r="16" spans="1:7" x14ac:dyDescent="0.25">
      <c r="A16">
        <v>525</v>
      </c>
      <c r="B16" t="s">
        <v>1861</v>
      </c>
      <c r="C16" t="s">
        <v>1863</v>
      </c>
      <c r="D16" t="s">
        <v>1305</v>
      </c>
      <c r="E16" t="s">
        <v>1293</v>
      </c>
      <c r="F16" t="s">
        <v>55</v>
      </c>
      <c r="G16" s="4">
        <v>80</v>
      </c>
    </row>
    <row r="17" spans="1:7" x14ac:dyDescent="0.25">
      <c r="A17">
        <v>526</v>
      </c>
      <c r="B17" t="s">
        <v>1536</v>
      </c>
      <c r="C17" t="s">
        <v>1538</v>
      </c>
      <c r="D17" t="s">
        <v>40</v>
      </c>
      <c r="E17" t="s">
        <v>409</v>
      </c>
      <c r="F17" t="s">
        <v>34</v>
      </c>
      <c r="G17" s="4">
        <v>32</v>
      </c>
    </row>
    <row r="18" spans="1:7" x14ac:dyDescent="0.25">
      <c r="A18">
        <v>527</v>
      </c>
      <c r="B18" t="s">
        <v>1886</v>
      </c>
      <c r="C18" t="s">
        <v>1887</v>
      </c>
      <c r="D18" t="s">
        <v>1305</v>
      </c>
      <c r="E18" t="s">
        <v>183</v>
      </c>
      <c r="F18" t="s">
        <v>55</v>
      </c>
      <c r="G18" s="4">
        <v>2</v>
      </c>
    </row>
    <row r="19" spans="1:7" x14ac:dyDescent="0.25">
      <c r="A19">
        <v>528</v>
      </c>
      <c r="B19" t="s">
        <v>1993</v>
      </c>
      <c r="C19" t="s">
        <v>1995</v>
      </c>
      <c r="D19" t="s">
        <v>1998</v>
      </c>
      <c r="E19" t="s">
        <v>1999</v>
      </c>
      <c r="F19" t="s">
        <v>2000</v>
      </c>
      <c r="G19" s="4">
        <v>21</v>
      </c>
    </row>
    <row r="20" spans="1:7" x14ac:dyDescent="0.25">
      <c r="A20">
        <v>529</v>
      </c>
      <c r="B20" t="s">
        <v>1061</v>
      </c>
      <c r="C20" t="s">
        <v>1063</v>
      </c>
      <c r="D20" t="s">
        <v>25</v>
      </c>
      <c r="E20" t="s">
        <v>98</v>
      </c>
      <c r="F20" t="s">
        <v>1066</v>
      </c>
      <c r="G20" s="4">
        <v>122</v>
      </c>
    </row>
    <row r="21" spans="1:7" x14ac:dyDescent="0.25">
      <c r="A21">
        <v>530</v>
      </c>
      <c r="B21" t="s">
        <v>172</v>
      </c>
      <c r="C21" t="s">
        <v>174</v>
      </c>
      <c r="D21" t="s">
        <v>169</v>
      </c>
      <c r="E21" t="s">
        <v>25</v>
      </c>
      <c r="F21" t="s">
        <v>55</v>
      </c>
      <c r="G21" s="4">
        <v>19</v>
      </c>
    </row>
    <row r="22" spans="1:7" x14ac:dyDescent="0.25">
      <c r="A22">
        <v>531</v>
      </c>
      <c r="B22" t="s">
        <v>256</v>
      </c>
      <c r="C22" t="s">
        <v>258</v>
      </c>
      <c r="D22" t="s">
        <v>253</v>
      </c>
      <c r="E22" t="s">
        <v>261</v>
      </c>
      <c r="F22" t="s">
        <v>55</v>
      </c>
      <c r="G22" s="4">
        <v>2</v>
      </c>
    </row>
    <row r="23" spans="1:7" x14ac:dyDescent="0.25">
      <c r="A23">
        <v>532</v>
      </c>
      <c r="B23" t="s">
        <v>1881</v>
      </c>
      <c r="C23" t="s">
        <v>1883</v>
      </c>
      <c r="D23" t="s">
        <v>1305</v>
      </c>
      <c r="E23" t="s">
        <v>55</v>
      </c>
      <c r="F23" t="s">
        <v>55</v>
      </c>
      <c r="G23" s="4">
        <v>15</v>
      </c>
    </row>
    <row r="24" spans="1:7" x14ac:dyDescent="0.25">
      <c r="A24">
        <v>533</v>
      </c>
      <c r="B24" t="s">
        <v>735</v>
      </c>
      <c r="C24" t="s">
        <v>737</v>
      </c>
      <c r="D24" t="s">
        <v>507</v>
      </c>
      <c r="E24" t="s">
        <v>740</v>
      </c>
      <c r="F24" t="s">
        <v>34</v>
      </c>
      <c r="G24" s="4">
        <v>92</v>
      </c>
    </row>
    <row r="25" spans="1:7" x14ac:dyDescent="0.25">
      <c r="A25">
        <v>534</v>
      </c>
      <c r="B25" t="s">
        <v>2098</v>
      </c>
      <c r="C25" t="s">
        <v>2100</v>
      </c>
      <c r="D25" t="s">
        <v>34</v>
      </c>
      <c r="E25" t="s">
        <v>55</v>
      </c>
      <c r="F25" t="s">
        <v>55</v>
      </c>
      <c r="G25" s="4">
        <v>3</v>
      </c>
    </row>
    <row r="26" spans="1:7" x14ac:dyDescent="0.25">
      <c r="A26">
        <v>535</v>
      </c>
      <c r="B26" t="s">
        <v>1871</v>
      </c>
      <c r="C26" t="s">
        <v>1873</v>
      </c>
      <c r="D26" t="s">
        <v>1305</v>
      </c>
      <c r="E26" t="s">
        <v>1082</v>
      </c>
      <c r="F26" t="s">
        <v>55</v>
      </c>
      <c r="G26" s="4">
        <v>32</v>
      </c>
    </row>
    <row r="27" spans="1:7" x14ac:dyDescent="0.25">
      <c r="A27">
        <v>536</v>
      </c>
      <c r="B27" t="s">
        <v>1726</v>
      </c>
      <c r="C27" t="s">
        <v>1728</v>
      </c>
      <c r="D27" t="s">
        <v>740</v>
      </c>
      <c r="E27" t="s">
        <v>310</v>
      </c>
      <c r="F27" t="s">
        <v>55</v>
      </c>
      <c r="G27" s="4">
        <v>6</v>
      </c>
    </row>
    <row r="28" spans="1:7" x14ac:dyDescent="0.25">
      <c r="A28">
        <v>537</v>
      </c>
      <c r="B28" t="s">
        <v>1893</v>
      </c>
      <c r="C28" t="s">
        <v>1895</v>
      </c>
      <c r="D28" t="s">
        <v>32</v>
      </c>
      <c r="E28" t="s">
        <v>344</v>
      </c>
      <c r="F28" t="s">
        <v>55</v>
      </c>
      <c r="G28" s="4">
        <v>124</v>
      </c>
    </row>
    <row r="29" spans="1:7" x14ac:dyDescent="0.25">
      <c r="A29">
        <v>538</v>
      </c>
      <c r="B29" t="s">
        <v>1669</v>
      </c>
      <c r="C29" t="s">
        <v>1671</v>
      </c>
      <c r="D29" t="s">
        <v>40</v>
      </c>
      <c r="E29" t="s">
        <v>90</v>
      </c>
      <c r="F29" t="s">
        <v>1331</v>
      </c>
      <c r="G29" s="4">
        <v>20</v>
      </c>
    </row>
    <row r="30" spans="1:7" x14ac:dyDescent="0.25">
      <c r="A30">
        <v>539</v>
      </c>
      <c r="B30" t="s">
        <v>1072</v>
      </c>
      <c r="C30" t="s">
        <v>1074</v>
      </c>
      <c r="D30" t="s">
        <v>25</v>
      </c>
      <c r="E30" t="s">
        <v>328</v>
      </c>
      <c r="F30" t="s">
        <v>55</v>
      </c>
      <c r="G30" s="4">
        <v>100</v>
      </c>
    </row>
    <row r="31" spans="1:7" x14ac:dyDescent="0.25">
      <c r="A31">
        <v>540</v>
      </c>
      <c r="B31" t="s">
        <v>49</v>
      </c>
      <c r="C31" t="s">
        <v>51</v>
      </c>
      <c r="D31" t="s">
        <v>40</v>
      </c>
      <c r="E31" t="s">
        <v>54</v>
      </c>
      <c r="F31" t="s">
        <v>55</v>
      </c>
      <c r="G31" s="4">
        <v>196</v>
      </c>
    </row>
    <row r="32" spans="1:7" x14ac:dyDescent="0.25">
      <c r="A32">
        <v>541</v>
      </c>
      <c r="B32" t="s">
        <v>1392</v>
      </c>
      <c r="C32" t="s">
        <v>1394</v>
      </c>
      <c r="D32" t="s">
        <v>1397</v>
      </c>
      <c r="E32" t="s">
        <v>1331</v>
      </c>
      <c r="F32" t="s">
        <v>55</v>
      </c>
      <c r="G32" s="4">
        <v>1</v>
      </c>
    </row>
    <row r="33" spans="1:7" x14ac:dyDescent="0.25">
      <c r="A33">
        <v>542</v>
      </c>
      <c r="B33" t="s">
        <v>2184</v>
      </c>
      <c r="C33" t="s">
        <v>2186</v>
      </c>
      <c r="D33" t="s">
        <v>25</v>
      </c>
      <c r="E33" t="s">
        <v>2189</v>
      </c>
      <c r="F33" t="s">
        <v>41</v>
      </c>
      <c r="G33" s="4">
        <v>6</v>
      </c>
    </row>
    <row r="34" spans="1:7" x14ac:dyDescent="0.25">
      <c r="A34">
        <v>543</v>
      </c>
      <c r="B34" t="s">
        <v>404</v>
      </c>
      <c r="C34" t="s">
        <v>406</v>
      </c>
      <c r="D34" t="s">
        <v>105</v>
      </c>
      <c r="E34" t="s">
        <v>90</v>
      </c>
      <c r="F34" t="s">
        <v>409</v>
      </c>
      <c r="G34" s="4">
        <v>80</v>
      </c>
    </row>
    <row r="35" spans="1:7" x14ac:dyDescent="0.25">
      <c r="A35">
        <v>544</v>
      </c>
      <c r="B35" t="s">
        <v>385</v>
      </c>
      <c r="C35" t="s">
        <v>387</v>
      </c>
      <c r="D35" t="s">
        <v>378</v>
      </c>
      <c r="E35" t="s">
        <v>390</v>
      </c>
      <c r="F35" t="s">
        <v>55</v>
      </c>
      <c r="G35" s="4">
        <v>37</v>
      </c>
    </row>
    <row r="36" spans="1:7" x14ac:dyDescent="0.25">
      <c r="A36">
        <v>545</v>
      </c>
      <c r="B36" t="s">
        <v>676</v>
      </c>
      <c r="C36" t="s">
        <v>678</v>
      </c>
      <c r="D36" t="s">
        <v>61</v>
      </c>
      <c r="E36" t="s">
        <v>25</v>
      </c>
      <c r="F36" t="s">
        <v>409</v>
      </c>
      <c r="G36" s="4">
        <v>57</v>
      </c>
    </row>
    <row r="37" spans="1:7" x14ac:dyDescent="0.25">
      <c r="A37">
        <v>546</v>
      </c>
      <c r="B37" t="s">
        <v>1160</v>
      </c>
      <c r="C37" t="s">
        <v>1162</v>
      </c>
      <c r="D37" t="s">
        <v>1158</v>
      </c>
      <c r="E37" t="s">
        <v>1040</v>
      </c>
      <c r="F37" t="s">
        <v>148</v>
      </c>
      <c r="G37" s="4">
        <v>18</v>
      </c>
    </row>
    <row r="38" spans="1:7" x14ac:dyDescent="0.25">
      <c r="A38">
        <v>547</v>
      </c>
      <c r="B38" t="s">
        <v>1228</v>
      </c>
      <c r="C38" t="s">
        <v>1230</v>
      </c>
      <c r="D38" t="s">
        <v>1233</v>
      </c>
      <c r="E38" t="s">
        <v>1234</v>
      </c>
      <c r="F38" t="s">
        <v>1023</v>
      </c>
      <c r="G38" s="4">
        <v>57</v>
      </c>
    </row>
    <row r="39" spans="1:7" x14ac:dyDescent="0.25">
      <c r="A39">
        <v>548</v>
      </c>
      <c r="B39" t="s">
        <v>555</v>
      </c>
      <c r="C39" t="s">
        <v>557</v>
      </c>
      <c r="D39" t="s">
        <v>129</v>
      </c>
      <c r="E39" t="s">
        <v>549</v>
      </c>
      <c r="F39" t="s">
        <v>294</v>
      </c>
      <c r="G39" s="4">
        <v>62</v>
      </c>
    </row>
    <row r="40" spans="1:7" x14ac:dyDescent="0.25">
      <c r="A40">
        <v>553</v>
      </c>
      <c r="B40" t="s">
        <v>1456</v>
      </c>
      <c r="C40" t="s">
        <v>1458</v>
      </c>
      <c r="D40" t="s">
        <v>25</v>
      </c>
      <c r="E40" t="s">
        <v>26</v>
      </c>
      <c r="F40" t="s">
        <v>1110</v>
      </c>
      <c r="G40" s="4">
        <v>6</v>
      </c>
    </row>
    <row r="41" spans="1:7" x14ac:dyDescent="0.25">
      <c r="A41">
        <v>554</v>
      </c>
      <c r="B41" t="s">
        <v>1928</v>
      </c>
      <c r="C41" t="s">
        <v>1930</v>
      </c>
      <c r="D41" t="s">
        <v>17</v>
      </c>
      <c r="E41" t="s">
        <v>47</v>
      </c>
      <c r="F41" t="s">
        <v>55</v>
      </c>
      <c r="G41" s="4">
        <v>78</v>
      </c>
    </row>
    <row r="42" spans="1:7" x14ac:dyDescent="0.25">
      <c r="A42">
        <v>555</v>
      </c>
      <c r="B42" t="s">
        <v>1077</v>
      </c>
      <c r="C42" t="s">
        <v>1079</v>
      </c>
      <c r="D42" t="s">
        <v>25</v>
      </c>
      <c r="E42" t="s">
        <v>62</v>
      </c>
      <c r="F42" t="s">
        <v>1082</v>
      </c>
      <c r="G42" s="4">
        <v>71</v>
      </c>
    </row>
    <row r="43" spans="1:7" x14ac:dyDescent="0.25">
      <c r="A43">
        <v>556</v>
      </c>
      <c r="B43" t="s">
        <v>2205</v>
      </c>
      <c r="C43" t="s">
        <v>2207</v>
      </c>
      <c r="D43" t="s">
        <v>813</v>
      </c>
      <c r="E43" t="s">
        <v>91</v>
      </c>
      <c r="F43" t="s">
        <v>55</v>
      </c>
      <c r="G43" s="4">
        <v>27</v>
      </c>
    </row>
    <row r="44" spans="1:7" x14ac:dyDescent="0.25">
      <c r="A44">
        <v>557</v>
      </c>
      <c r="B44" t="s">
        <v>2067</v>
      </c>
      <c r="C44" t="s">
        <v>2069</v>
      </c>
      <c r="D44" t="s">
        <v>40</v>
      </c>
      <c r="E44" t="s">
        <v>336</v>
      </c>
      <c r="F44" t="s">
        <v>55</v>
      </c>
      <c r="G44" s="4">
        <v>4</v>
      </c>
    </row>
    <row r="45" spans="1:7" x14ac:dyDescent="0.25">
      <c r="A45">
        <v>558</v>
      </c>
      <c r="B45" t="s">
        <v>599</v>
      </c>
      <c r="C45" t="s">
        <v>601</v>
      </c>
      <c r="D45" t="s">
        <v>129</v>
      </c>
      <c r="E45" t="s">
        <v>549</v>
      </c>
      <c r="F45" t="s">
        <v>55</v>
      </c>
      <c r="G45" s="4">
        <v>14</v>
      </c>
    </row>
    <row r="46" spans="1:7" x14ac:dyDescent="0.25">
      <c r="A46">
        <v>559</v>
      </c>
      <c r="B46" t="s">
        <v>230</v>
      </c>
      <c r="C46" t="s">
        <v>232</v>
      </c>
      <c r="D46" t="s">
        <v>235</v>
      </c>
      <c r="E46" t="s">
        <v>55</v>
      </c>
      <c r="F46" t="s">
        <v>55</v>
      </c>
      <c r="G46" s="4">
        <v>38</v>
      </c>
    </row>
    <row r="47" spans="1:7" x14ac:dyDescent="0.25">
      <c r="A47">
        <v>561</v>
      </c>
      <c r="B47" t="s">
        <v>1056</v>
      </c>
      <c r="C47" t="s">
        <v>1058</v>
      </c>
      <c r="D47" t="s">
        <v>255</v>
      </c>
      <c r="E47" t="s">
        <v>55</v>
      </c>
      <c r="F47" t="s">
        <v>55</v>
      </c>
      <c r="G47" s="4">
        <v>0</v>
      </c>
    </row>
    <row r="48" spans="1:7" x14ac:dyDescent="0.25">
      <c r="A48">
        <v>562</v>
      </c>
      <c r="B48" t="s">
        <v>1933</v>
      </c>
      <c r="C48" t="s">
        <v>1935</v>
      </c>
      <c r="D48" t="s">
        <v>17</v>
      </c>
      <c r="E48" t="s">
        <v>47</v>
      </c>
      <c r="F48" t="s">
        <v>456</v>
      </c>
      <c r="G48" s="4">
        <v>51</v>
      </c>
    </row>
    <row r="49" spans="1:7" x14ac:dyDescent="0.25">
      <c r="A49">
        <v>564</v>
      </c>
      <c r="B49" t="s">
        <v>1809</v>
      </c>
      <c r="C49" t="s">
        <v>1811</v>
      </c>
      <c r="D49" t="s">
        <v>40</v>
      </c>
      <c r="E49" t="s">
        <v>1546</v>
      </c>
      <c r="F49" t="s">
        <v>55</v>
      </c>
      <c r="G49" s="4">
        <v>3</v>
      </c>
    </row>
    <row r="50" spans="1:7" x14ac:dyDescent="0.25">
      <c r="A50">
        <v>565</v>
      </c>
      <c r="B50" t="s">
        <v>1190</v>
      </c>
      <c r="C50" t="s">
        <v>1192</v>
      </c>
      <c r="D50" t="s">
        <v>629</v>
      </c>
      <c r="E50" t="s">
        <v>549</v>
      </c>
      <c r="F50" t="s">
        <v>55</v>
      </c>
      <c r="G50" s="4">
        <v>12</v>
      </c>
    </row>
    <row r="51" spans="1:7" x14ac:dyDescent="0.25">
      <c r="A51">
        <v>566</v>
      </c>
      <c r="B51" t="s">
        <v>1704</v>
      </c>
      <c r="C51" t="s">
        <v>1706</v>
      </c>
      <c r="D51" t="s">
        <v>1702</v>
      </c>
      <c r="E51" t="s">
        <v>1709</v>
      </c>
      <c r="F51" t="s">
        <v>55</v>
      </c>
      <c r="G51" s="4">
        <v>2</v>
      </c>
    </row>
    <row r="52" spans="1:7" x14ac:dyDescent="0.25">
      <c r="A52">
        <v>567</v>
      </c>
      <c r="B52" t="s">
        <v>27</v>
      </c>
      <c r="C52" t="s">
        <v>29</v>
      </c>
      <c r="D52" t="s">
        <v>32</v>
      </c>
      <c r="E52" t="s">
        <v>33</v>
      </c>
      <c r="F52" t="s">
        <v>34</v>
      </c>
      <c r="G52" s="4">
        <v>218</v>
      </c>
    </row>
    <row r="53" spans="1:7" x14ac:dyDescent="0.25">
      <c r="A53">
        <v>568</v>
      </c>
      <c r="B53" t="s">
        <v>1175</v>
      </c>
      <c r="C53" t="s">
        <v>1177</v>
      </c>
      <c r="D53" t="s">
        <v>629</v>
      </c>
      <c r="E53" t="s">
        <v>797</v>
      </c>
      <c r="F53" t="s">
        <v>329</v>
      </c>
      <c r="G53" s="4">
        <v>54</v>
      </c>
    </row>
    <row r="54" spans="1:7" x14ac:dyDescent="0.25">
      <c r="A54">
        <v>569</v>
      </c>
      <c r="B54" t="s">
        <v>1313</v>
      </c>
      <c r="C54" t="s">
        <v>1315</v>
      </c>
      <c r="D54" t="s">
        <v>1318</v>
      </c>
      <c r="E54" t="s">
        <v>1319</v>
      </c>
      <c r="F54" t="s">
        <v>1320</v>
      </c>
      <c r="G54" s="4">
        <v>42</v>
      </c>
    </row>
    <row r="55" spans="1:7" x14ac:dyDescent="0.25">
      <c r="A55">
        <v>570</v>
      </c>
      <c r="B55" t="s">
        <v>1170</v>
      </c>
      <c r="C55" t="s">
        <v>1172</v>
      </c>
      <c r="D55" t="s">
        <v>1158</v>
      </c>
      <c r="E55" t="s">
        <v>98</v>
      </c>
      <c r="F55" t="s">
        <v>359</v>
      </c>
      <c r="G55" s="4">
        <v>4</v>
      </c>
    </row>
    <row r="56" spans="1:7" x14ac:dyDescent="0.25">
      <c r="A56">
        <v>572</v>
      </c>
      <c r="B56" t="s">
        <v>2131</v>
      </c>
      <c r="C56" t="s">
        <v>2133</v>
      </c>
      <c r="D56" t="s">
        <v>698</v>
      </c>
      <c r="E56" t="s">
        <v>55</v>
      </c>
      <c r="F56" t="s">
        <v>55</v>
      </c>
      <c r="G56" s="4">
        <v>72</v>
      </c>
    </row>
    <row r="57" spans="1:7" x14ac:dyDescent="0.25">
      <c r="A57">
        <v>573</v>
      </c>
      <c r="B57" t="s">
        <v>2142</v>
      </c>
      <c r="C57" t="s">
        <v>2144</v>
      </c>
      <c r="D57" t="s">
        <v>2147</v>
      </c>
      <c r="E57" t="s">
        <v>55</v>
      </c>
      <c r="F57" t="s">
        <v>55</v>
      </c>
      <c r="G57" s="4">
        <v>16</v>
      </c>
    </row>
    <row r="58" spans="1:7" x14ac:dyDescent="0.25">
      <c r="A58">
        <v>574</v>
      </c>
      <c r="B58" t="s">
        <v>1674</v>
      </c>
      <c r="C58" t="s">
        <v>1676</v>
      </c>
      <c r="D58" t="s">
        <v>90</v>
      </c>
      <c r="E58" t="s">
        <v>1679</v>
      </c>
      <c r="F58" t="s">
        <v>55</v>
      </c>
      <c r="G58" s="4">
        <v>8</v>
      </c>
    </row>
    <row r="59" spans="1:7" x14ac:dyDescent="0.25">
      <c r="A59">
        <v>575</v>
      </c>
      <c r="B59" t="s">
        <v>1235</v>
      </c>
      <c r="C59" t="s">
        <v>1237</v>
      </c>
      <c r="D59" t="s">
        <v>1240</v>
      </c>
      <c r="E59" t="s">
        <v>1241</v>
      </c>
      <c r="F59" t="s">
        <v>470</v>
      </c>
      <c r="G59" s="4">
        <v>76</v>
      </c>
    </row>
    <row r="60" spans="1:7" x14ac:dyDescent="0.25">
      <c r="A60">
        <v>577</v>
      </c>
      <c r="B60" t="s">
        <v>838</v>
      </c>
      <c r="C60" t="s">
        <v>840</v>
      </c>
      <c r="D60" t="s">
        <v>24</v>
      </c>
      <c r="E60" t="s">
        <v>524</v>
      </c>
      <c r="F60" t="s">
        <v>843</v>
      </c>
      <c r="G60" s="4">
        <v>117</v>
      </c>
    </row>
    <row r="61" spans="1:7" x14ac:dyDescent="0.25">
      <c r="A61">
        <v>579</v>
      </c>
      <c r="B61" t="s">
        <v>1691</v>
      </c>
      <c r="C61" t="s">
        <v>1693</v>
      </c>
      <c r="D61" t="s">
        <v>241</v>
      </c>
      <c r="E61" t="s">
        <v>1696</v>
      </c>
      <c r="F61" t="s">
        <v>55</v>
      </c>
      <c r="G61" s="4">
        <v>0</v>
      </c>
    </row>
    <row r="62" spans="1:7" x14ac:dyDescent="0.25">
      <c r="A62">
        <v>580</v>
      </c>
      <c r="B62" t="s">
        <v>1205</v>
      </c>
      <c r="C62" t="s">
        <v>1207</v>
      </c>
      <c r="D62" t="s">
        <v>629</v>
      </c>
      <c r="E62" t="s">
        <v>549</v>
      </c>
      <c r="F62" t="s">
        <v>55</v>
      </c>
      <c r="G62" s="4">
        <v>2</v>
      </c>
    </row>
    <row r="63" spans="1:7" x14ac:dyDescent="0.25">
      <c r="A63">
        <v>581</v>
      </c>
      <c r="B63" t="s">
        <v>1614</v>
      </c>
      <c r="C63" t="s">
        <v>1616</v>
      </c>
      <c r="D63" t="s">
        <v>1359</v>
      </c>
      <c r="E63" t="s">
        <v>1619</v>
      </c>
      <c r="F63" t="s">
        <v>549</v>
      </c>
      <c r="G63" s="4">
        <v>109</v>
      </c>
    </row>
    <row r="64" spans="1:7" x14ac:dyDescent="0.25">
      <c r="A64">
        <v>582</v>
      </c>
      <c r="B64" t="s">
        <v>785</v>
      </c>
      <c r="C64" t="s">
        <v>787</v>
      </c>
      <c r="D64" t="s">
        <v>379</v>
      </c>
      <c r="E64" t="s">
        <v>790</v>
      </c>
      <c r="F64" t="s">
        <v>55</v>
      </c>
      <c r="G64" s="4">
        <v>2</v>
      </c>
    </row>
    <row r="65" spans="1:7" x14ac:dyDescent="0.25">
      <c r="A65">
        <v>583</v>
      </c>
      <c r="B65" t="s">
        <v>2072</v>
      </c>
      <c r="C65" t="s">
        <v>2074</v>
      </c>
      <c r="D65" t="s">
        <v>32</v>
      </c>
      <c r="E65" t="s">
        <v>1765</v>
      </c>
      <c r="F65" t="s">
        <v>598</v>
      </c>
      <c r="G65" s="4">
        <v>7</v>
      </c>
    </row>
    <row r="66" spans="1:7" x14ac:dyDescent="0.25">
      <c r="A66">
        <v>584</v>
      </c>
      <c r="B66" t="s">
        <v>967</v>
      </c>
      <c r="C66" t="s">
        <v>969</v>
      </c>
      <c r="D66" t="s">
        <v>524</v>
      </c>
      <c r="E66" t="s">
        <v>972</v>
      </c>
      <c r="F66" t="s">
        <v>598</v>
      </c>
      <c r="G66" s="4">
        <v>20</v>
      </c>
    </row>
    <row r="67" spans="1:7" x14ac:dyDescent="0.25">
      <c r="A67">
        <v>585</v>
      </c>
      <c r="B67" t="s">
        <v>2114</v>
      </c>
      <c r="C67" t="s">
        <v>2116</v>
      </c>
      <c r="D67" t="s">
        <v>142</v>
      </c>
      <c r="E67" t="s">
        <v>2119</v>
      </c>
      <c r="F67" t="s">
        <v>55</v>
      </c>
      <c r="G67" s="4">
        <v>1</v>
      </c>
    </row>
    <row r="68" spans="1:7" x14ac:dyDescent="0.25">
      <c r="A68">
        <v>586</v>
      </c>
      <c r="B68" t="s">
        <v>100</v>
      </c>
      <c r="C68" t="s">
        <v>102</v>
      </c>
      <c r="D68" t="s">
        <v>105</v>
      </c>
      <c r="E68" t="s">
        <v>90</v>
      </c>
      <c r="F68" t="s">
        <v>55</v>
      </c>
      <c r="G68" s="4">
        <v>159</v>
      </c>
    </row>
    <row r="69" spans="1:7" x14ac:dyDescent="0.25">
      <c r="A69">
        <v>587</v>
      </c>
      <c r="B69" t="s">
        <v>1436</v>
      </c>
      <c r="C69" t="s">
        <v>1438</v>
      </c>
      <c r="D69" t="s">
        <v>26</v>
      </c>
      <c r="E69" t="s">
        <v>48</v>
      </c>
      <c r="F69" t="s">
        <v>668</v>
      </c>
      <c r="G69" s="4">
        <v>17</v>
      </c>
    </row>
    <row r="70" spans="1:7" x14ac:dyDescent="0.25">
      <c r="A70">
        <v>588</v>
      </c>
      <c r="B70" t="s">
        <v>429</v>
      </c>
      <c r="C70" t="s">
        <v>431</v>
      </c>
      <c r="D70" t="s">
        <v>83</v>
      </c>
      <c r="E70" t="s">
        <v>16</v>
      </c>
      <c r="F70" t="s">
        <v>34</v>
      </c>
      <c r="G70" s="4">
        <v>59</v>
      </c>
    </row>
    <row r="71" spans="1:7" x14ac:dyDescent="0.25">
      <c r="A71">
        <v>589</v>
      </c>
      <c r="B71" t="s">
        <v>2136</v>
      </c>
      <c r="C71" t="s">
        <v>2138</v>
      </c>
      <c r="D71" t="s">
        <v>2141</v>
      </c>
      <c r="E71" t="s">
        <v>99</v>
      </c>
      <c r="F71" t="s">
        <v>55</v>
      </c>
      <c r="G71" s="4">
        <v>31</v>
      </c>
    </row>
    <row r="72" spans="1:7" x14ac:dyDescent="0.25">
      <c r="A72">
        <v>590</v>
      </c>
      <c r="B72" t="s">
        <v>1938</v>
      </c>
      <c r="C72" t="s">
        <v>1940</v>
      </c>
      <c r="D72" t="s">
        <v>24</v>
      </c>
      <c r="E72" t="s">
        <v>97</v>
      </c>
      <c r="F72" t="s">
        <v>17</v>
      </c>
      <c r="G72" s="4">
        <v>4</v>
      </c>
    </row>
    <row r="73" spans="1:7" x14ac:dyDescent="0.25">
      <c r="A73">
        <v>591</v>
      </c>
      <c r="B73" t="s">
        <v>822</v>
      </c>
      <c r="C73" t="s">
        <v>824</v>
      </c>
      <c r="D73" t="s">
        <v>827</v>
      </c>
      <c r="E73" t="s">
        <v>828</v>
      </c>
      <c r="F73" t="s">
        <v>829</v>
      </c>
      <c r="G73" s="4">
        <v>96</v>
      </c>
    </row>
    <row r="74" spans="1:7" x14ac:dyDescent="0.25">
      <c r="A74">
        <v>592</v>
      </c>
      <c r="B74" t="s">
        <v>1370</v>
      </c>
      <c r="C74" t="s">
        <v>1372</v>
      </c>
      <c r="D74" t="s">
        <v>328</v>
      </c>
      <c r="E74" t="s">
        <v>55</v>
      </c>
      <c r="F74" t="s">
        <v>55</v>
      </c>
      <c r="G74" s="4">
        <v>0</v>
      </c>
    </row>
    <row r="75" spans="1:7" x14ac:dyDescent="0.25">
      <c r="A75">
        <v>593</v>
      </c>
      <c r="B75" t="s">
        <v>687</v>
      </c>
      <c r="C75" t="s">
        <v>689</v>
      </c>
      <c r="D75" t="s">
        <v>61</v>
      </c>
      <c r="E75" t="s">
        <v>40</v>
      </c>
      <c r="F75" t="s">
        <v>692</v>
      </c>
      <c r="G75" s="4">
        <v>35</v>
      </c>
    </row>
    <row r="76" spans="1:7" x14ac:dyDescent="0.25">
      <c r="A76">
        <v>594</v>
      </c>
      <c r="B76" t="s">
        <v>1153</v>
      </c>
      <c r="C76" t="s">
        <v>1155</v>
      </c>
      <c r="D76" t="s">
        <v>1158</v>
      </c>
      <c r="E76" t="s">
        <v>18</v>
      </c>
      <c r="F76" t="s">
        <v>1159</v>
      </c>
      <c r="G76" s="4">
        <v>34</v>
      </c>
    </row>
    <row r="77" spans="1:7" x14ac:dyDescent="0.25">
      <c r="A77">
        <v>595</v>
      </c>
      <c r="B77" t="s">
        <v>477</v>
      </c>
      <c r="C77" t="s">
        <v>479</v>
      </c>
      <c r="D77" t="s">
        <v>462</v>
      </c>
      <c r="E77" t="s">
        <v>24</v>
      </c>
      <c r="F77" t="s">
        <v>91</v>
      </c>
      <c r="G77" s="4">
        <v>4</v>
      </c>
    </row>
    <row r="78" spans="1:7" x14ac:dyDescent="0.25">
      <c r="A78">
        <v>596</v>
      </c>
      <c r="B78" t="s">
        <v>1268</v>
      </c>
      <c r="C78" t="s">
        <v>1269</v>
      </c>
      <c r="D78" t="s">
        <v>1258</v>
      </c>
      <c r="E78" t="s">
        <v>40</v>
      </c>
      <c r="F78" t="s">
        <v>17</v>
      </c>
      <c r="G78" s="4">
        <v>1</v>
      </c>
    </row>
    <row r="79" spans="1:7" x14ac:dyDescent="0.25">
      <c r="A79">
        <v>597</v>
      </c>
      <c r="B79" t="s">
        <v>1253</v>
      </c>
      <c r="C79" t="s">
        <v>1255</v>
      </c>
      <c r="D79" t="s">
        <v>892</v>
      </c>
      <c r="E79" t="s">
        <v>1258</v>
      </c>
      <c r="F79" t="s">
        <v>501</v>
      </c>
      <c r="G79" s="4">
        <v>0</v>
      </c>
    </row>
    <row r="80" spans="1:7" x14ac:dyDescent="0.25">
      <c r="A80">
        <v>598</v>
      </c>
      <c r="B80" t="s">
        <v>1547</v>
      </c>
      <c r="C80" t="s">
        <v>1548</v>
      </c>
      <c r="D80" t="s">
        <v>40</v>
      </c>
      <c r="E80" t="s">
        <v>17</v>
      </c>
      <c r="F80" t="s">
        <v>204</v>
      </c>
      <c r="G80" s="4">
        <v>25</v>
      </c>
    </row>
    <row r="81" spans="1:7" x14ac:dyDescent="0.25">
      <c r="A81">
        <v>599</v>
      </c>
      <c r="B81" t="s">
        <v>1551</v>
      </c>
      <c r="C81" t="s">
        <v>1552</v>
      </c>
      <c r="D81" t="s">
        <v>40</v>
      </c>
      <c r="E81" t="s">
        <v>17</v>
      </c>
      <c r="F81" t="s">
        <v>463</v>
      </c>
      <c r="G81" s="4">
        <v>25</v>
      </c>
    </row>
    <row r="82" spans="1:7" x14ac:dyDescent="0.25">
      <c r="A82">
        <v>600</v>
      </c>
      <c r="B82" t="s">
        <v>872</v>
      </c>
      <c r="C82" t="s">
        <v>874</v>
      </c>
      <c r="D82" t="s">
        <v>24</v>
      </c>
      <c r="E82" t="s">
        <v>40</v>
      </c>
      <c r="F82" t="s">
        <v>18</v>
      </c>
      <c r="G82" s="4">
        <v>55</v>
      </c>
    </row>
    <row r="83" spans="1:7" x14ac:dyDescent="0.25">
      <c r="A83">
        <v>601</v>
      </c>
      <c r="B83" t="s">
        <v>1067</v>
      </c>
      <c r="C83" t="s">
        <v>1069</v>
      </c>
      <c r="D83" t="s">
        <v>25</v>
      </c>
      <c r="E83" t="s">
        <v>40</v>
      </c>
      <c r="F83" t="s">
        <v>55</v>
      </c>
      <c r="G83" s="4">
        <v>120</v>
      </c>
    </row>
    <row r="84" spans="1:7" x14ac:dyDescent="0.25">
      <c r="A84">
        <v>602</v>
      </c>
      <c r="B84" t="s">
        <v>416</v>
      </c>
      <c r="C84" t="s">
        <v>418</v>
      </c>
      <c r="D84" t="s">
        <v>105</v>
      </c>
      <c r="E84" t="s">
        <v>75</v>
      </c>
      <c r="F84" t="s">
        <v>183</v>
      </c>
      <c r="G84" s="4">
        <v>24</v>
      </c>
    </row>
    <row r="85" spans="1:7" x14ac:dyDescent="0.25">
      <c r="A85">
        <v>603</v>
      </c>
      <c r="B85" t="s">
        <v>2241</v>
      </c>
      <c r="C85" t="s">
        <v>2243</v>
      </c>
      <c r="D85" t="s">
        <v>97</v>
      </c>
      <c r="E85" t="s">
        <v>40</v>
      </c>
      <c r="F85" t="s">
        <v>183</v>
      </c>
      <c r="G85" s="4">
        <v>8</v>
      </c>
    </row>
    <row r="86" spans="1:7" x14ac:dyDescent="0.25">
      <c r="A86">
        <v>604</v>
      </c>
      <c r="B86" t="s">
        <v>1948</v>
      </c>
      <c r="C86" t="s">
        <v>1950</v>
      </c>
      <c r="D86" t="s">
        <v>18</v>
      </c>
      <c r="E86" t="s">
        <v>1953</v>
      </c>
      <c r="F86" t="s">
        <v>55</v>
      </c>
      <c r="G86" s="4">
        <v>2</v>
      </c>
    </row>
    <row r="87" spans="1:7" x14ac:dyDescent="0.25">
      <c r="A87">
        <v>605</v>
      </c>
      <c r="B87" t="s">
        <v>2126</v>
      </c>
      <c r="C87" t="s">
        <v>2128</v>
      </c>
      <c r="D87" t="s">
        <v>48</v>
      </c>
      <c r="E87" t="s">
        <v>668</v>
      </c>
      <c r="F87" t="s">
        <v>183</v>
      </c>
      <c r="G87" s="4">
        <v>37</v>
      </c>
    </row>
    <row r="88" spans="1:7" x14ac:dyDescent="0.25">
      <c r="A88">
        <v>606</v>
      </c>
      <c r="B88" t="s">
        <v>1954</v>
      </c>
      <c r="C88" t="s">
        <v>1956</v>
      </c>
      <c r="D88" t="s">
        <v>76</v>
      </c>
      <c r="E88" t="s">
        <v>48</v>
      </c>
      <c r="F88" t="s">
        <v>183</v>
      </c>
      <c r="G88" s="4">
        <v>2</v>
      </c>
    </row>
    <row r="89" spans="1:7" x14ac:dyDescent="0.25">
      <c r="A89">
        <v>607</v>
      </c>
      <c r="B89" t="s">
        <v>1431</v>
      </c>
      <c r="C89" t="s">
        <v>1433</v>
      </c>
      <c r="D89" t="s">
        <v>26</v>
      </c>
      <c r="E89" t="s">
        <v>40</v>
      </c>
      <c r="F89" t="s">
        <v>41</v>
      </c>
      <c r="G89" s="4">
        <v>24</v>
      </c>
    </row>
    <row r="90" spans="1:7" x14ac:dyDescent="0.25">
      <c r="A90">
        <v>608</v>
      </c>
      <c r="B90" t="s">
        <v>269</v>
      </c>
      <c r="C90" t="s">
        <v>271</v>
      </c>
      <c r="D90" t="s">
        <v>253</v>
      </c>
      <c r="E90" t="s">
        <v>142</v>
      </c>
      <c r="F90" t="s">
        <v>91</v>
      </c>
      <c r="G90" s="4">
        <v>0</v>
      </c>
    </row>
    <row r="91" spans="1:7" x14ac:dyDescent="0.25">
      <c r="A91">
        <v>609</v>
      </c>
      <c r="B91" t="s">
        <v>699</v>
      </c>
      <c r="C91" t="s">
        <v>701</v>
      </c>
      <c r="D91" t="s">
        <v>61</v>
      </c>
      <c r="E91" t="s">
        <v>668</v>
      </c>
      <c r="F91" t="s">
        <v>55</v>
      </c>
      <c r="G91" s="4">
        <v>4</v>
      </c>
    </row>
    <row r="92" spans="1:7" x14ac:dyDescent="0.25">
      <c r="A92">
        <v>610</v>
      </c>
      <c r="B92" t="s">
        <v>1647</v>
      </c>
      <c r="C92" t="s">
        <v>1649</v>
      </c>
      <c r="D92" t="s">
        <v>90</v>
      </c>
      <c r="E92" t="s">
        <v>17</v>
      </c>
      <c r="F92" t="s">
        <v>48</v>
      </c>
      <c r="G92" s="4">
        <v>80</v>
      </c>
    </row>
    <row r="93" spans="1:7" x14ac:dyDescent="0.25">
      <c r="A93">
        <v>611</v>
      </c>
      <c r="B93" t="s">
        <v>961</v>
      </c>
      <c r="C93" t="s">
        <v>963</v>
      </c>
      <c r="D93" t="s">
        <v>524</v>
      </c>
      <c r="E93" t="s">
        <v>966</v>
      </c>
      <c r="F93" t="s">
        <v>476</v>
      </c>
      <c r="G93" s="4">
        <v>24</v>
      </c>
    </row>
    <row r="94" spans="1:7" x14ac:dyDescent="0.25">
      <c r="A94">
        <v>612</v>
      </c>
      <c r="B94" t="s">
        <v>1195</v>
      </c>
      <c r="C94" t="s">
        <v>1197</v>
      </c>
      <c r="D94" t="s">
        <v>629</v>
      </c>
      <c r="E94" t="s">
        <v>241</v>
      </c>
      <c r="F94" t="s">
        <v>366</v>
      </c>
      <c r="G94" s="4">
        <v>3</v>
      </c>
    </row>
    <row r="95" spans="1:7" x14ac:dyDescent="0.25">
      <c r="A95">
        <v>613</v>
      </c>
      <c r="B95" t="s">
        <v>2148</v>
      </c>
      <c r="C95" t="s">
        <v>2150</v>
      </c>
      <c r="D95" t="s">
        <v>415</v>
      </c>
      <c r="E95" t="s">
        <v>722</v>
      </c>
      <c r="F95" t="s">
        <v>463</v>
      </c>
      <c r="G95" s="4">
        <v>52</v>
      </c>
    </row>
    <row r="96" spans="1:7" x14ac:dyDescent="0.25">
      <c r="A96">
        <v>614</v>
      </c>
      <c r="B96" t="s">
        <v>983</v>
      </c>
      <c r="C96" t="s">
        <v>985</v>
      </c>
      <c r="D96" t="s">
        <v>524</v>
      </c>
      <c r="E96" t="s">
        <v>32</v>
      </c>
      <c r="F96" t="s">
        <v>54</v>
      </c>
      <c r="G96" s="4">
        <v>13</v>
      </c>
    </row>
    <row r="97" spans="1:7" x14ac:dyDescent="0.25">
      <c r="A97">
        <v>615</v>
      </c>
      <c r="B97" t="s">
        <v>921</v>
      </c>
      <c r="C97" t="s">
        <v>923</v>
      </c>
      <c r="D97" t="s">
        <v>524</v>
      </c>
      <c r="E97" t="s">
        <v>90</v>
      </c>
      <c r="F97" t="s">
        <v>62</v>
      </c>
      <c r="G97" s="4">
        <v>115</v>
      </c>
    </row>
    <row r="98" spans="1:7" x14ac:dyDescent="0.25">
      <c r="A98">
        <v>616</v>
      </c>
      <c r="B98" t="s">
        <v>2012</v>
      </c>
      <c r="C98" t="s">
        <v>2014</v>
      </c>
      <c r="D98" t="s">
        <v>2017</v>
      </c>
      <c r="E98" t="s">
        <v>2018</v>
      </c>
      <c r="F98" t="s">
        <v>55</v>
      </c>
      <c r="G98" s="4">
        <v>6</v>
      </c>
    </row>
    <row r="99" spans="1:7" x14ac:dyDescent="0.25">
      <c r="A99">
        <v>617</v>
      </c>
      <c r="B99" t="s">
        <v>1826</v>
      </c>
      <c r="C99" t="s">
        <v>1828</v>
      </c>
      <c r="D99" t="s">
        <v>1831</v>
      </c>
      <c r="E99" t="s">
        <v>1305</v>
      </c>
      <c r="F99" t="s">
        <v>48</v>
      </c>
      <c r="G99" s="4">
        <v>128</v>
      </c>
    </row>
    <row r="100" spans="1:7" x14ac:dyDescent="0.25">
      <c r="A100">
        <v>618</v>
      </c>
      <c r="B100" t="s">
        <v>887</v>
      </c>
      <c r="C100" t="s">
        <v>889</v>
      </c>
      <c r="D100" t="s">
        <v>24</v>
      </c>
      <c r="E100" t="s">
        <v>892</v>
      </c>
      <c r="F100" t="s">
        <v>501</v>
      </c>
      <c r="G100" s="4">
        <v>33</v>
      </c>
    </row>
    <row r="101" spans="1:7" x14ac:dyDescent="0.25">
      <c r="A101">
        <v>619</v>
      </c>
      <c r="B101" t="s">
        <v>70</v>
      </c>
      <c r="C101" t="s">
        <v>72</v>
      </c>
      <c r="D101" t="s">
        <v>75</v>
      </c>
      <c r="E101" t="s">
        <v>76</v>
      </c>
      <c r="F101" t="s">
        <v>48</v>
      </c>
      <c r="G101" s="4">
        <v>175</v>
      </c>
    </row>
    <row r="102" spans="1:7" x14ac:dyDescent="0.25">
      <c r="A102">
        <v>620</v>
      </c>
      <c r="B102" t="s">
        <v>1943</v>
      </c>
      <c r="C102" t="s">
        <v>1945</v>
      </c>
      <c r="D102" t="s">
        <v>40</v>
      </c>
      <c r="E102" t="s">
        <v>90</v>
      </c>
      <c r="F102" t="s">
        <v>17</v>
      </c>
      <c r="G102" s="4">
        <v>3</v>
      </c>
    </row>
    <row r="103" spans="1:7" x14ac:dyDescent="0.25">
      <c r="A103">
        <v>623</v>
      </c>
      <c r="B103" t="s">
        <v>1631</v>
      </c>
      <c r="C103" t="s">
        <v>1633</v>
      </c>
      <c r="D103" t="s">
        <v>1359</v>
      </c>
      <c r="E103" t="s">
        <v>55</v>
      </c>
      <c r="F103" t="s">
        <v>55</v>
      </c>
      <c r="G103" s="4">
        <v>2</v>
      </c>
    </row>
    <row r="104" spans="1:7" x14ac:dyDescent="0.25">
      <c r="A104">
        <v>624</v>
      </c>
      <c r="B104" t="s">
        <v>330</v>
      </c>
      <c r="C104" t="s">
        <v>332</v>
      </c>
      <c r="D104" t="s">
        <v>335</v>
      </c>
      <c r="E104" t="s">
        <v>336</v>
      </c>
      <c r="F104" t="s">
        <v>55</v>
      </c>
      <c r="G104" s="4">
        <v>1</v>
      </c>
    </row>
    <row r="105" spans="1:7" x14ac:dyDescent="0.25">
      <c r="A105">
        <v>625</v>
      </c>
      <c r="B105" t="s">
        <v>1424</v>
      </c>
      <c r="C105" t="s">
        <v>1426</v>
      </c>
      <c r="D105" t="s">
        <v>26</v>
      </c>
      <c r="E105" t="s">
        <v>1429</v>
      </c>
      <c r="F105" t="s">
        <v>1430</v>
      </c>
      <c r="G105" s="4">
        <v>95</v>
      </c>
    </row>
    <row r="106" spans="1:7" x14ac:dyDescent="0.25">
      <c r="A106">
        <v>626</v>
      </c>
      <c r="B106" t="s">
        <v>862</v>
      </c>
      <c r="C106" t="s">
        <v>864</v>
      </c>
      <c r="D106" t="s">
        <v>24</v>
      </c>
      <c r="E106" t="s">
        <v>463</v>
      </c>
      <c r="F106" t="s">
        <v>55</v>
      </c>
      <c r="G106" s="4">
        <v>65</v>
      </c>
    </row>
    <row r="107" spans="1:7" x14ac:dyDescent="0.25">
      <c r="A107">
        <v>627</v>
      </c>
      <c r="B107" t="s">
        <v>716</v>
      </c>
      <c r="C107" t="s">
        <v>718</v>
      </c>
      <c r="D107" t="s">
        <v>721</v>
      </c>
      <c r="E107" t="s">
        <v>310</v>
      </c>
      <c r="F107" t="s">
        <v>722</v>
      </c>
      <c r="G107" s="4">
        <v>73</v>
      </c>
    </row>
    <row r="108" spans="1:7" x14ac:dyDescent="0.25">
      <c r="A108">
        <v>628</v>
      </c>
      <c r="B108" t="s">
        <v>723</v>
      </c>
      <c r="C108" t="s">
        <v>725</v>
      </c>
      <c r="D108" t="s">
        <v>721</v>
      </c>
      <c r="E108" t="s">
        <v>358</v>
      </c>
      <c r="F108" t="s">
        <v>722</v>
      </c>
      <c r="G108" s="4">
        <v>7</v>
      </c>
    </row>
    <row r="109" spans="1:7" x14ac:dyDescent="0.25">
      <c r="A109">
        <v>629</v>
      </c>
      <c r="B109" t="s">
        <v>614</v>
      </c>
      <c r="C109" t="s">
        <v>616</v>
      </c>
      <c r="D109" t="s">
        <v>129</v>
      </c>
      <c r="E109" t="s">
        <v>91</v>
      </c>
      <c r="F109" t="s">
        <v>55</v>
      </c>
      <c r="G109" s="4">
        <v>2</v>
      </c>
    </row>
    <row r="110" spans="1:7" x14ac:dyDescent="0.25">
      <c r="A110">
        <v>630</v>
      </c>
      <c r="B110" t="s">
        <v>1483</v>
      </c>
      <c r="C110" t="s">
        <v>1485</v>
      </c>
      <c r="D110" t="s">
        <v>26</v>
      </c>
      <c r="E110" t="s">
        <v>55</v>
      </c>
      <c r="F110" t="s">
        <v>55</v>
      </c>
      <c r="G110" s="4">
        <v>2</v>
      </c>
    </row>
    <row r="111" spans="1:7" x14ac:dyDescent="0.25">
      <c r="A111">
        <v>631</v>
      </c>
      <c r="B111" t="s">
        <v>1664</v>
      </c>
      <c r="C111" t="s">
        <v>1666</v>
      </c>
      <c r="D111" t="s">
        <v>90</v>
      </c>
      <c r="E111" t="s">
        <v>112</v>
      </c>
      <c r="F111" t="s">
        <v>48</v>
      </c>
      <c r="G111" s="4">
        <v>23</v>
      </c>
    </row>
    <row r="112" spans="1:7" x14ac:dyDescent="0.25">
      <c r="A112">
        <v>632</v>
      </c>
      <c r="B112" t="s">
        <v>1814</v>
      </c>
      <c r="C112" t="s">
        <v>1815</v>
      </c>
      <c r="D112" t="s">
        <v>1818</v>
      </c>
      <c r="E112" t="s">
        <v>1082</v>
      </c>
      <c r="F112" t="s">
        <v>55</v>
      </c>
      <c r="G112" s="4">
        <v>2</v>
      </c>
    </row>
    <row r="113" spans="1:7" x14ac:dyDescent="0.25">
      <c r="A113">
        <v>633</v>
      </c>
      <c r="B113" t="s">
        <v>636</v>
      </c>
      <c r="C113" t="s">
        <v>638</v>
      </c>
      <c r="D113" t="s">
        <v>16</v>
      </c>
      <c r="E113" t="s">
        <v>34</v>
      </c>
      <c r="F113" t="s">
        <v>641</v>
      </c>
      <c r="G113" s="4">
        <v>86</v>
      </c>
    </row>
    <row r="114" spans="1:7" x14ac:dyDescent="0.25">
      <c r="A114">
        <v>634</v>
      </c>
      <c r="B114" t="s">
        <v>669</v>
      </c>
      <c r="C114" t="s">
        <v>671</v>
      </c>
      <c r="D114" t="s">
        <v>61</v>
      </c>
      <c r="E114" t="s">
        <v>674</v>
      </c>
      <c r="F114" t="s">
        <v>675</v>
      </c>
      <c r="G114" s="4">
        <v>69</v>
      </c>
    </row>
    <row r="115" spans="1:7" x14ac:dyDescent="0.25">
      <c r="A115">
        <v>635</v>
      </c>
      <c r="B115" t="s">
        <v>216</v>
      </c>
      <c r="C115" t="s">
        <v>218</v>
      </c>
      <c r="D115" t="s">
        <v>82</v>
      </c>
      <c r="E115" t="s">
        <v>221</v>
      </c>
      <c r="F115" t="s">
        <v>47</v>
      </c>
      <c r="G115" s="4">
        <v>67</v>
      </c>
    </row>
    <row r="116" spans="1:7" x14ac:dyDescent="0.25">
      <c r="A116">
        <v>636</v>
      </c>
      <c r="B116" t="s">
        <v>56</v>
      </c>
      <c r="C116" t="s">
        <v>58</v>
      </c>
      <c r="D116" t="s">
        <v>61</v>
      </c>
      <c r="E116" t="s">
        <v>62</v>
      </c>
      <c r="F116" t="s">
        <v>55</v>
      </c>
      <c r="G116" s="4">
        <v>185</v>
      </c>
    </row>
    <row r="117" spans="1:7" x14ac:dyDescent="0.25">
      <c r="A117">
        <v>637</v>
      </c>
      <c r="B117" t="s">
        <v>305</v>
      </c>
      <c r="C117" t="s">
        <v>307</v>
      </c>
      <c r="D117" t="s">
        <v>293</v>
      </c>
      <c r="E117" t="s">
        <v>310</v>
      </c>
      <c r="F117" t="s">
        <v>54</v>
      </c>
      <c r="G117" s="4">
        <v>25</v>
      </c>
    </row>
    <row r="118" spans="1:7" x14ac:dyDescent="0.25">
      <c r="A118">
        <v>638</v>
      </c>
      <c r="B118" t="s">
        <v>434</v>
      </c>
      <c r="C118" t="s">
        <v>436</v>
      </c>
      <c r="D118" t="s">
        <v>83</v>
      </c>
      <c r="E118" t="s">
        <v>18</v>
      </c>
      <c r="F118" t="s">
        <v>439</v>
      </c>
      <c r="G118" s="4">
        <v>18</v>
      </c>
    </row>
    <row r="119" spans="1:7" x14ac:dyDescent="0.25">
      <c r="A119">
        <v>639</v>
      </c>
      <c r="B119" t="s">
        <v>177</v>
      </c>
      <c r="C119" t="s">
        <v>179</v>
      </c>
      <c r="D119" t="s">
        <v>182</v>
      </c>
      <c r="E119" t="s">
        <v>142</v>
      </c>
      <c r="F119" t="s">
        <v>183</v>
      </c>
      <c r="G119" s="4">
        <v>1</v>
      </c>
    </row>
    <row r="120" spans="1:7" x14ac:dyDescent="0.25">
      <c r="A120">
        <v>641</v>
      </c>
      <c r="B120" t="s">
        <v>1603</v>
      </c>
      <c r="C120" t="s">
        <v>1605</v>
      </c>
      <c r="D120" t="s">
        <v>1608</v>
      </c>
      <c r="E120" t="s">
        <v>396</v>
      </c>
      <c r="F120" t="s">
        <v>204</v>
      </c>
      <c r="G120" s="4">
        <v>32</v>
      </c>
    </row>
    <row r="121" spans="1:7" x14ac:dyDescent="0.25">
      <c r="A121">
        <v>642</v>
      </c>
      <c r="B121" t="s">
        <v>550</v>
      </c>
      <c r="C121" t="s">
        <v>552</v>
      </c>
      <c r="D121" t="s">
        <v>129</v>
      </c>
      <c r="E121" t="s">
        <v>359</v>
      </c>
      <c r="F121" t="s">
        <v>55</v>
      </c>
      <c r="G121" s="4">
        <v>104</v>
      </c>
    </row>
    <row r="122" spans="1:7" x14ac:dyDescent="0.25">
      <c r="A122">
        <v>643</v>
      </c>
      <c r="B122" t="s">
        <v>1572</v>
      </c>
      <c r="C122" t="s">
        <v>1573</v>
      </c>
      <c r="D122" t="s">
        <v>350</v>
      </c>
      <c r="E122" t="s">
        <v>530</v>
      </c>
      <c r="F122" t="s">
        <v>55</v>
      </c>
      <c r="G122" s="4">
        <v>19</v>
      </c>
    </row>
    <row r="123" spans="1:7" x14ac:dyDescent="0.25">
      <c r="A123">
        <v>644</v>
      </c>
      <c r="B123" t="s">
        <v>1923</v>
      </c>
      <c r="C123" t="s">
        <v>1925</v>
      </c>
      <c r="D123" t="s">
        <v>17</v>
      </c>
      <c r="E123" t="s">
        <v>148</v>
      </c>
      <c r="F123" t="s">
        <v>204</v>
      </c>
      <c r="G123" s="4">
        <v>108</v>
      </c>
    </row>
    <row r="124" spans="1:7" x14ac:dyDescent="0.25">
      <c r="A124">
        <v>645</v>
      </c>
      <c r="B124" t="s">
        <v>1500</v>
      </c>
      <c r="C124" t="s">
        <v>1502</v>
      </c>
      <c r="D124" t="s">
        <v>390</v>
      </c>
      <c r="E124" t="s">
        <v>241</v>
      </c>
      <c r="F124" t="s">
        <v>17</v>
      </c>
      <c r="G124" s="4">
        <v>29</v>
      </c>
    </row>
    <row r="125" spans="1:7" x14ac:dyDescent="0.25">
      <c r="A125">
        <v>646</v>
      </c>
      <c r="B125" t="s">
        <v>652</v>
      </c>
      <c r="C125" t="s">
        <v>654</v>
      </c>
      <c r="D125" t="s">
        <v>657</v>
      </c>
      <c r="E125" t="s">
        <v>629</v>
      </c>
      <c r="F125" t="s">
        <v>241</v>
      </c>
      <c r="G125" s="4">
        <v>73</v>
      </c>
    </row>
    <row r="126" spans="1:7" x14ac:dyDescent="0.25">
      <c r="A126">
        <v>647</v>
      </c>
      <c r="B126" t="s">
        <v>693</v>
      </c>
      <c r="C126" t="s">
        <v>695</v>
      </c>
      <c r="D126" t="s">
        <v>61</v>
      </c>
      <c r="E126" t="s">
        <v>409</v>
      </c>
      <c r="F126" t="s">
        <v>698</v>
      </c>
      <c r="G126" s="4">
        <v>9</v>
      </c>
    </row>
    <row r="127" spans="1:7" x14ac:dyDescent="0.25">
      <c r="A127">
        <v>648</v>
      </c>
      <c r="B127" t="s">
        <v>1466</v>
      </c>
      <c r="C127" t="s">
        <v>1468</v>
      </c>
      <c r="D127" t="s">
        <v>26</v>
      </c>
      <c r="E127" t="s">
        <v>55</v>
      </c>
      <c r="F127" t="s">
        <v>55</v>
      </c>
      <c r="G127" s="4">
        <v>5</v>
      </c>
    </row>
    <row r="128" spans="1:7" x14ac:dyDescent="0.25">
      <c r="A128">
        <v>649</v>
      </c>
      <c r="B128" t="s">
        <v>1461</v>
      </c>
      <c r="C128" t="s">
        <v>1463</v>
      </c>
      <c r="D128" t="s">
        <v>26</v>
      </c>
      <c r="E128" t="s">
        <v>40</v>
      </c>
      <c r="F128" t="s">
        <v>358</v>
      </c>
      <c r="G128" s="4">
        <v>6</v>
      </c>
    </row>
    <row r="129" spans="1:7" x14ac:dyDescent="0.25">
      <c r="A129">
        <v>650</v>
      </c>
      <c r="B129" t="s">
        <v>248</v>
      </c>
      <c r="C129" t="s">
        <v>250</v>
      </c>
      <c r="D129" t="s">
        <v>253</v>
      </c>
      <c r="E129" t="s">
        <v>254</v>
      </c>
      <c r="F129" t="s">
        <v>255</v>
      </c>
      <c r="G129" s="4">
        <v>14</v>
      </c>
    </row>
    <row r="130" spans="1:7" x14ac:dyDescent="0.25">
      <c r="A130">
        <v>651</v>
      </c>
      <c r="B130" t="s">
        <v>77</v>
      </c>
      <c r="C130" t="s">
        <v>79</v>
      </c>
      <c r="D130" t="s">
        <v>82</v>
      </c>
      <c r="E130" t="s">
        <v>83</v>
      </c>
      <c r="F130" t="s">
        <v>84</v>
      </c>
      <c r="G130" s="4">
        <v>175</v>
      </c>
    </row>
    <row r="131" spans="1:7" x14ac:dyDescent="0.25">
      <c r="A131">
        <v>652</v>
      </c>
      <c r="B131" t="s">
        <v>1721</v>
      </c>
      <c r="C131" t="s">
        <v>1722</v>
      </c>
      <c r="D131" t="s">
        <v>740</v>
      </c>
      <c r="E131" t="s">
        <v>142</v>
      </c>
      <c r="F131" t="s">
        <v>1725</v>
      </c>
      <c r="G131" s="4">
        <v>44</v>
      </c>
    </row>
    <row r="132" spans="1:7" x14ac:dyDescent="0.25">
      <c r="A132">
        <v>653</v>
      </c>
      <c r="B132" t="s">
        <v>242</v>
      </c>
      <c r="C132" t="s">
        <v>244</v>
      </c>
      <c r="D132" t="s">
        <v>247</v>
      </c>
      <c r="E132" t="s">
        <v>16</v>
      </c>
      <c r="F132" t="s">
        <v>34</v>
      </c>
      <c r="G132" s="4">
        <v>62</v>
      </c>
    </row>
    <row r="133" spans="1:7" x14ac:dyDescent="0.25">
      <c r="A133">
        <v>654</v>
      </c>
      <c r="B133" t="s">
        <v>1185</v>
      </c>
      <c r="C133" t="s">
        <v>1187</v>
      </c>
      <c r="D133" t="s">
        <v>629</v>
      </c>
      <c r="E133" t="s">
        <v>241</v>
      </c>
      <c r="F133" t="s">
        <v>366</v>
      </c>
      <c r="G133" s="4">
        <v>24</v>
      </c>
    </row>
    <row r="134" spans="1:7" x14ac:dyDescent="0.25">
      <c r="A134">
        <v>655</v>
      </c>
      <c r="B134" t="s">
        <v>1526</v>
      </c>
      <c r="C134" t="s">
        <v>1528</v>
      </c>
      <c r="D134" t="s">
        <v>40</v>
      </c>
      <c r="E134" t="s">
        <v>48</v>
      </c>
      <c r="F134" t="s">
        <v>1331</v>
      </c>
      <c r="G134" s="4">
        <v>66</v>
      </c>
    </row>
    <row r="135" spans="1:7" x14ac:dyDescent="0.25">
      <c r="A135">
        <v>656</v>
      </c>
      <c r="B135" t="s">
        <v>1680</v>
      </c>
      <c r="C135" t="s">
        <v>1682</v>
      </c>
      <c r="D135" t="s">
        <v>90</v>
      </c>
      <c r="E135" t="s">
        <v>62</v>
      </c>
      <c r="F135" t="s">
        <v>55</v>
      </c>
      <c r="G135" s="4">
        <v>5</v>
      </c>
    </row>
    <row r="136" spans="1:7" x14ac:dyDescent="0.25">
      <c r="A136">
        <v>657</v>
      </c>
      <c r="B136" t="s">
        <v>106</v>
      </c>
      <c r="C136" t="s">
        <v>108</v>
      </c>
      <c r="D136" t="s">
        <v>90</v>
      </c>
      <c r="E136" t="s">
        <v>111</v>
      </c>
      <c r="F136" t="s">
        <v>112</v>
      </c>
      <c r="G136" s="4">
        <v>146</v>
      </c>
    </row>
    <row r="137" spans="1:7" x14ac:dyDescent="0.25">
      <c r="A137">
        <v>658</v>
      </c>
      <c r="B137" t="s">
        <v>2088</v>
      </c>
      <c r="C137" t="s">
        <v>2090</v>
      </c>
      <c r="D137" t="s">
        <v>34</v>
      </c>
      <c r="E137" t="s">
        <v>55</v>
      </c>
      <c r="F137" t="s">
        <v>55</v>
      </c>
      <c r="G137" s="4">
        <v>17</v>
      </c>
    </row>
    <row r="138" spans="1:7" x14ac:dyDescent="0.25">
      <c r="A138">
        <v>659</v>
      </c>
      <c r="B138" t="s">
        <v>11</v>
      </c>
      <c r="C138" t="s">
        <v>13</v>
      </c>
      <c r="D138" t="s">
        <v>16</v>
      </c>
      <c r="E138" t="s">
        <v>17</v>
      </c>
      <c r="F138" t="s">
        <v>18</v>
      </c>
      <c r="G138" s="4">
        <v>284</v>
      </c>
    </row>
    <row r="139" spans="1:7" x14ac:dyDescent="0.25">
      <c r="A139">
        <v>660</v>
      </c>
      <c r="B139" t="s">
        <v>1866</v>
      </c>
      <c r="C139" t="s">
        <v>1868</v>
      </c>
      <c r="D139" t="s">
        <v>1305</v>
      </c>
      <c r="E139" t="s">
        <v>62</v>
      </c>
      <c r="F139" t="s">
        <v>183</v>
      </c>
      <c r="G139" s="4">
        <v>57</v>
      </c>
    </row>
    <row r="140" spans="1:7" x14ac:dyDescent="0.25">
      <c r="A140">
        <v>661</v>
      </c>
      <c r="B140" t="s">
        <v>1659</v>
      </c>
      <c r="C140" t="s">
        <v>1661</v>
      </c>
      <c r="D140" t="s">
        <v>90</v>
      </c>
      <c r="E140" t="s">
        <v>549</v>
      </c>
      <c r="F140" t="s">
        <v>111</v>
      </c>
      <c r="G140" s="4">
        <v>37</v>
      </c>
    </row>
    <row r="141" spans="1:7" x14ac:dyDescent="0.25">
      <c r="A141">
        <v>662</v>
      </c>
      <c r="B141" t="s">
        <v>609</v>
      </c>
      <c r="C141" t="s">
        <v>610</v>
      </c>
      <c r="D141" t="s">
        <v>129</v>
      </c>
      <c r="E141" t="s">
        <v>613</v>
      </c>
      <c r="F141" t="s">
        <v>439</v>
      </c>
      <c r="G141" s="4">
        <v>5</v>
      </c>
    </row>
    <row r="142" spans="1:7" x14ac:dyDescent="0.25">
      <c r="A142">
        <v>663</v>
      </c>
      <c r="B142" t="s">
        <v>1561</v>
      </c>
      <c r="C142" t="s">
        <v>1563</v>
      </c>
      <c r="D142" t="s">
        <v>350</v>
      </c>
      <c r="E142" t="s">
        <v>1093</v>
      </c>
      <c r="F142" t="s">
        <v>1566</v>
      </c>
      <c r="G142" s="4">
        <v>58</v>
      </c>
    </row>
    <row r="143" spans="1:7" x14ac:dyDescent="0.25">
      <c r="A143">
        <v>664</v>
      </c>
      <c r="B143" t="s">
        <v>663</v>
      </c>
      <c r="C143" t="s">
        <v>665</v>
      </c>
      <c r="D143" t="s">
        <v>61</v>
      </c>
      <c r="E143" t="s">
        <v>90</v>
      </c>
      <c r="F143" t="s">
        <v>668</v>
      </c>
      <c r="G143" s="4">
        <v>93</v>
      </c>
    </row>
    <row r="144" spans="1:7" x14ac:dyDescent="0.25">
      <c r="A144">
        <v>665</v>
      </c>
      <c r="B144" t="s">
        <v>157</v>
      </c>
      <c r="C144" t="s">
        <v>159</v>
      </c>
      <c r="D144" t="s">
        <v>162</v>
      </c>
      <c r="E144" t="s">
        <v>163</v>
      </c>
      <c r="F144" t="s">
        <v>55</v>
      </c>
      <c r="G144" s="4">
        <v>1</v>
      </c>
    </row>
    <row r="145" spans="1:7" x14ac:dyDescent="0.25">
      <c r="A145">
        <v>666</v>
      </c>
      <c r="B145" t="s">
        <v>1745</v>
      </c>
      <c r="C145" t="s">
        <v>1747</v>
      </c>
      <c r="D145" t="s">
        <v>1750</v>
      </c>
      <c r="E145" t="s">
        <v>1751</v>
      </c>
      <c r="F145" t="s">
        <v>55</v>
      </c>
      <c r="G145" s="4">
        <v>3</v>
      </c>
    </row>
    <row r="146" spans="1:7" x14ac:dyDescent="0.25">
      <c r="A146">
        <v>667</v>
      </c>
      <c r="B146" t="s">
        <v>1819</v>
      </c>
      <c r="C146" t="s">
        <v>1821</v>
      </c>
      <c r="D146" t="s">
        <v>241</v>
      </c>
      <c r="E146" t="s">
        <v>1824</v>
      </c>
      <c r="F146" t="s">
        <v>1825</v>
      </c>
      <c r="G146" s="4">
        <v>11</v>
      </c>
    </row>
    <row r="147" spans="1:7" x14ac:dyDescent="0.25">
      <c r="A147">
        <v>668</v>
      </c>
      <c r="B147" t="s">
        <v>1147</v>
      </c>
      <c r="C147" t="s">
        <v>1149</v>
      </c>
      <c r="D147" t="s">
        <v>1152</v>
      </c>
      <c r="E147" t="s">
        <v>148</v>
      </c>
      <c r="F147" t="s">
        <v>55</v>
      </c>
      <c r="G147" s="4">
        <v>54</v>
      </c>
    </row>
    <row r="148" spans="1:7" x14ac:dyDescent="0.25">
      <c r="A148">
        <v>669</v>
      </c>
      <c r="B148" t="s">
        <v>2031</v>
      </c>
      <c r="C148" t="s">
        <v>2033</v>
      </c>
      <c r="D148" t="s">
        <v>97</v>
      </c>
      <c r="E148" t="s">
        <v>439</v>
      </c>
      <c r="F148" t="s">
        <v>91</v>
      </c>
      <c r="G148" s="4">
        <v>0</v>
      </c>
    </row>
    <row r="149" spans="1:7" x14ac:dyDescent="0.25">
      <c r="A149">
        <v>673</v>
      </c>
      <c r="B149" t="s">
        <v>587</v>
      </c>
      <c r="C149" t="s">
        <v>589</v>
      </c>
      <c r="D149" t="s">
        <v>129</v>
      </c>
      <c r="E149" t="s">
        <v>16</v>
      </c>
      <c r="F149" t="s">
        <v>524</v>
      </c>
      <c r="G149" s="4">
        <v>20</v>
      </c>
    </row>
    <row r="150" spans="1:7" x14ac:dyDescent="0.25">
      <c r="A150">
        <v>674</v>
      </c>
      <c r="B150" t="s">
        <v>1200</v>
      </c>
      <c r="C150" t="s">
        <v>1202</v>
      </c>
      <c r="D150" t="s">
        <v>629</v>
      </c>
      <c r="E150" t="s">
        <v>241</v>
      </c>
      <c r="F150" t="s">
        <v>1184</v>
      </c>
      <c r="G150" s="4">
        <v>3</v>
      </c>
    </row>
    <row r="151" spans="1:7" x14ac:dyDescent="0.25">
      <c r="A151">
        <v>675</v>
      </c>
      <c r="B151" t="s">
        <v>1180</v>
      </c>
      <c r="C151" t="s">
        <v>1181</v>
      </c>
      <c r="D151" t="s">
        <v>629</v>
      </c>
      <c r="E151" t="s">
        <v>1184</v>
      </c>
      <c r="F151" t="s">
        <v>294</v>
      </c>
      <c r="G151" s="4">
        <v>26</v>
      </c>
    </row>
    <row r="152" spans="1:7" x14ac:dyDescent="0.25">
      <c r="A152">
        <v>676</v>
      </c>
      <c r="B152" t="s">
        <v>544</v>
      </c>
      <c r="C152" t="s">
        <v>546</v>
      </c>
      <c r="D152" t="s">
        <v>129</v>
      </c>
      <c r="E152" t="s">
        <v>90</v>
      </c>
      <c r="F152" t="s">
        <v>549</v>
      </c>
      <c r="G152" s="4">
        <v>113</v>
      </c>
    </row>
    <row r="153" spans="1:7" x14ac:dyDescent="0.25">
      <c r="A153">
        <v>677</v>
      </c>
      <c r="B153" t="s">
        <v>1294</v>
      </c>
      <c r="C153" t="s">
        <v>1296</v>
      </c>
      <c r="D153" t="s">
        <v>1040</v>
      </c>
      <c r="E153" t="s">
        <v>18</v>
      </c>
      <c r="F153" t="s">
        <v>1299</v>
      </c>
      <c r="G153" s="4">
        <v>27</v>
      </c>
    </row>
    <row r="154" spans="1:7" x14ac:dyDescent="0.25">
      <c r="A154">
        <v>678</v>
      </c>
      <c r="B154" t="s">
        <v>2026</v>
      </c>
      <c r="C154" t="s">
        <v>2028</v>
      </c>
      <c r="D154" t="s">
        <v>2024</v>
      </c>
      <c r="E154" t="s">
        <v>586</v>
      </c>
      <c r="F154" t="s">
        <v>2025</v>
      </c>
      <c r="G154" s="4">
        <v>0</v>
      </c>
    </row>
    <row r="155" spans="1:7" x14ac:dyDescent="0.25">
      <c r="A155">
        <v>679</v>
      </c>
      <c r="B155" t="s">
        <v>1477</v>
      </c>
      <c r="C155" t="s">
        <v>1479</v>
      </c>
      <c r="D155" t="s">
        <v>26</v>
      </c>
      <c r="E155" t="s">
        <v>1482</v>
      </c>
      <c r="F155" t="s">
        <v>90</v>
      </c>
      <c r="G155" s="4">
        <v>3</v>
      </c>
    </row>
    <row r="156" spans="1:7" x14ac:dyDescent="0.25">
      <c r="A156">
        <v>680</v>
      </c>
      <c r="B156" t="s">
        <v>2103</v>
      </c>
      <c r="C156" t="s">
        <v>2105</v>
      </c>
      <c r="D156" t="s">
        <v>24</v>
      </c>
      <c r="E156" t="s">
        <v>98</v>
      </c>
      <c r="F156" t="s">
        <v>62</v>
      </c>
      <c r="G156" s="4">
        <v>3</v>
      </c>
    </row>
    <row r="157" spans="1:7" x14ac:dyDescent="0.25">
      <c r="A157">
        <v>681</v>
      </c>
      <c r="B157" t="s">
        <v>1083</v>
      </c>
      <c r="C157" t="s">
        <v>1085</v>
      </c>
      <c r="D157" t="s">
        <v>25</v>
      </c>
      <c r="E157" t="s">
        <v>90</v>
      </c>
      <c r="F157" t="s">
        <v>740</v>
      </c>
      <c r="G157" s="4">
        <v>71</v>
      </c>
    </row>
    <row r="158" spans="1:7" x14ac:dyDescent="0.25">
      <c r="A158">
        <v>682</v>
      </c>
      <c r="B158" t="s">
        <v>1576</v>
      </c>
      <c r="C158" t="s">
        <v>1578</v>
      </c>
      <c r="D158" t="s">
        <v>350</v>
      </c>
      <c r="E158" t="s">
        <v>32</v>
      </c>
      <c r="F158" t="s">
        <v>1581</v>
      </c>
      <c r="G158" s="4">
        <v>13</v>
      </c>
    </row>
    <row r="159" spans="1:7" x14ac:dyDescent="0.25">
      <c r="A159">
        <v>683</v>
      </c>
      <c r="B159" t="s">
        <v>440</v>
      </c>
      <c r="C159" t="s">
        <v>442</v>
      </c>
      <c r="D159" t="s">
        <v>83</v>
      </c>
      <c r="E159" t="s">
        <v>84</v>
      </c>
      <c r="F159" t="s">
        <v>48</v>
      </c>
      <c r="G159" s="4">
        <v>12</v>
      </c>
    </row>
    <row r="160" spans="1:7" x14ac:dyDescent="0.25">
      <c r="A160">
        <v>684</v>
      </c>
      <c r="B160" t="s">
        <v>988</v>
      </c>
      <c r="C160" t="s">
        <v>990</v>
      </c>
      <c r="D160" t="s">
        <v>750</v>
      </c>
      <c r="E160" t="s">
        <v>32</v>
      </c>
      <c r="F160" t="s">
        <v>294</v>
      </c>
      <c r="G160" s="4">
        <v>47</v>
      </c>
    </row>
    <row r="161" spans="1:7" x14ac:dyDescent="0.25">
      <c r="A161">
        <v>685</v>
      </c>
      <c r="B161" t="s">
        <v>1794</v>
      </c>
      <c r="C161" t="s">
        <v>1796</v>
      </c>
      <c r="D161" t="s">
        <v>123</v>
      </c>
      <c r="E161" t="s">
        <v>310</v>
      </c>
      <c r="F161" t="s">
        <v>55</v>
      </c>
      <c r="G161" s="4">
        <v>4</v>
      </c>
    </row>
    <row r="162" spans="1:7" x14ac:dyDescent="0.25">
      <c r="A162">
        <v>686</v>
      </c>
      <c r="B162" t="s">
        <v>2157</v>
      </c>
      <c r="C162" t="s">
        <v>2159</v>
      </c>
      <c r="D162" t="s">
        <v>40</v>
      </c>
      <c r="E162" t="s">
        <v>62</v>
      </c>
      <c r="F162" t="s">
        <v>294</v>
      </c>
      <c r="G162" s="4">
        <v>14</v>
      </c>
    </row>
    <row r="163" spans="1:7" x14ac:dyDescent="0.25">
      <c r="A163">
        <v>687</v>
      </c>
      <c r="B163" t="s">
        <v>1024</v>
      </c>
      <c r="C163" t="s">
        <v>1026</v>
      </c>
      <c r="D163" t="s">
        <v>1012</v>
      </c>
      <c r="E163" t="s">
        <v>48</v>
      </c>
      <c r="F163" t="s">
        <v>813</v>
      </c>
      <c r="G163" s="4">
        <v>18</v>
      </c>
    </row>
    <row r="164" spans="1:7" x14ac:dyDescent="0.25">
      <c r="A164">
        <v>688</v>
      </c>
      <c r="B164" t="s">
        <v>464</v>
      </c>
      <c r="C164" t="s">
        <v>466</v>
      </c>
      <c r="D164" t="s">
        <v>462</v>
      </c>
      <c r="E164" t="s">
        <v>469</v>
      </c>
      <c r="F164" t="s">
        <v>470</v>
      </c>
      <c r="G164" s="4">
        <v>26</v>
      </c>
    </row>
    <row r="165" spans="1:7" x14ac:dyDescent="0.25">
      <c r="A165">
        <v>689</v>
      </c>
      <c r="B165" t="s">
        <v>1710</v>
      </c>
      <c r="C165" t="s">
        <v>1712</v>
      </c>
      <c r="D165" t="s">
        <v>740</v>
      </c>
      <c r="E165" t="s">
        <v>98</v>
      </c>
      <c r="F165" t="s">
        <v>359</v>
      </c>
      <c r="G165" s="4">
        <v>77</v>
      </c>
    </row>
    <row r="166" spans="1:7" x14ac:dyDescent="0.25">
      <c r="A166">
        <v>690</v>
      </c>
      <c r="B166" t="s">
        <v>360</v>
      </c>
      <c r="C166" t="s">
        <v>362</v>
      </c>
      <c r="D166" t="s">
        <v>357</v>
      </c>
      <c r="E166" t="s">
        <v>365</v>
      </c>
      <c r="F166" t="s">
        <v>366</v>
      </c>
      <c r="G166" s="4">
        <v>3</v>
      </c>
    </row>
    <row r="167" spans="1:7" x14ac:dyDescent="0.25">
      <c r="A167">
        <v>691</v>
      </c>
      <c r="B167" t="s">
        <v>1112</v>
      </c>
      <c r="C167" t="s">
        <v>1114</v>
      </c>
      <c r="D167" t="s">
        <v>25</v>
      </c>
      <c r="E167" t="s">
        <v>26</v>
      </c>
      <c r="F167" t="s">
        <v>55</v>
      </c>
      <c r="G167" s="4">
        <v>41</v>
      </c>
    </row>
    <row r="168" spans="1:7" x14ac:dyDescent="0.25">
      <c r="A168">
        <v>692</v>
      </c>
      <c r="B168" t="s">
        <v>1398</v>
      </c>
      <c r="C168" t="s">
        <v>1400</v>
      </c>
      <c r="D168" t="s">
        <v>1403</v>
      </c>
      <c r="E168" t="s">
        <v>1404</v>
      </c>
      <c r="F168" t="s">
        <v>183</v>
      </c>
      <c r="G168" s="4">
        <v>10</v>
      </c>
    </row>
    <row r="169" spans="1:7" x14ac:dyDescent="0.25">
      <c r="A169">
        <v>693</v>
      </c>
      <c r="B169" t="s">
        <v>624</v>
      </c>
      <c r="C169" t="s">
        <v>626</v>
      </c>
      <c r="D169" t="s">
        <v>129</v>
      </c>
      <c r="E169" t="s">
        <v>629</v>
      </c>
      <c r="F169" t="s">
        <v>294</v>
      </c>
      <c r="G169" s="4">
        <v>1</v>
      </c>
    </row>
    <row r="170" spans="1:7" x14ac:dyDescent="0.25">
      <c r="A170">
        <v>694</v>
      </c>
      <c r="B170" t="s">
        <v>1736</v>
      </c>
      <c r="C170" t="s">
        <v>1737</v>
      </c>
      <c r="D170" t="s">
        <v>740</v>
      </c>
      <c r="E170" t="s">
        <v>91</v>
      </c>
      <c r="F170" t="s">
        <v>183</v>
      </c>
      <c r="G170" s="4">
        <v>3</v>
      </c>
    </row>
    <row r="171" spans="1:7" x14ac:dyDescent="0.25">
      <c r="A171">
        <v>695</v>
      </c>
      <c r="B171" t="s">
        <v>1007</v>
      </c>
      <c r="C171" t="s">
        <v>1009</v>
      </c>
      <c r="D171" t="s">
        <v>1012</v>
      </c>
      <c r="E171" t="s">
        <v>241</v>
      </c>
      <c r="F171" t="s">
        <v>439</v>
      </c>
      <c r="G171" s="4">
        <v>88</v>
      </c>
    </row>
    <row r="172" spans="1:7" x14ac:dyDescent="0.25">
      <c r="A172">
        <v>696</v>
      </c>
      <c r="B172" t="s">
        <v>576</v>
      </c>
      <c r="C172" t="s">
        <v>578</v>
      </c>
      <c r="D172" t="s">
        <v>129</v>
      </c>
      <c r="E172" t="s">
        <v>25</v>
      </c>
      <c r="F172" t="s">
        <v>40</v>
      </c>
      <c r="G172" s="4">
        <v>26</v>
      </c>
    </row>
    <row r="173" spans="1:7" x14ac:dyDescent="0.25">
      <c r="A173">
        <v>697</v>
      </c>
      <c r="B173" t="s">
        <v>1641</v>
      </c>
      <c r="C173" t="s">
        <v>1642</v>
      </c>
      <c r="D173" t="s">
        <v>1645</v>
      </c>
      <c r="E173" t="s">
        <v>1646</v>
      </c>
      <c r="F173" t="s">
        <v>358</v>
      </c>
      <c r="G173" s="4">
        <v>17</v>
      </c>
    </row>
    <row r="174" spans="1:7" x14ac:dyDescent="0.25">
      <c r="A174">
        <v>698</v>
      </c>
      <c r="B174" t="s">
        <v>1259</v>
      </c>
      <c r="C174" t="s">
        <v>1261</v>
      </c>
      <c r="D174" t="s">
        <v>84</v>
      </c>
      <c r="E174" t="s">
        <v>1264</v>
      </c>
      <c r="F174" t="s">
        <v>456</v>
      </c>
      <c r="G174" s="4">
        <v>66</v>
      </c>
    </row>
    <row r="175" spans="1:7" x14ac:dyDescent="0.25">
      <c r="A175">
        <v>699</v>
      </c>
      <c r="B175" t="s">
        <v>1587</v>
      </c>
      <c r="C175" t="s">
        <v>1589</v>
      </c>
      <c r="D175" t="s">
        <v>350</v>
      </c>
      <c r="E175" t="s">
        <v>90</v>
      </c>
      <c r="F175" t="s">
        <v>34</v>
      </c>
      <c r="G175" s="4">
        <v>4</v>
      </c>
    </row>
    <row r="176" spans="1:7" x14ac:dyDescent="0.25">
      <c r="A176">
        <v>700</v>
      </c>
      <c r="B176" t="s">
        <v>130</v>
      </c>
      <c r="C176" t="s">
        <v>132</v>
      </c>
      <c r="D176" t="s">
        <v>135</v>
      </c>
      <c r="E176" t="s">
        <v>25</v>
      </c>
      <c r="F176" t="s">
        <v>84</v>
      </c>
      <c r="G176" s="4">
        <v>130</v>
      </c>
    </row>
    <row r="177" spans="1:7" x14ac:dyDescent="0.25">
      <c r="A177">
        <v>701</v>
      </c>
      <c r="B177" t="s">
        <v>205</v>
      </c>
      <c r="C177" t="s">
        <v>207</v>
      </c>
      <c r="D177" t="s">
        <v>210</v>
      </c>
      <c r="E177" t="s">
        <v>16</v>
      </c>
      <c r="F177" t="s">
        <v>62</v>
      </c>
      <c r="G177" s="4">
        <v>32</v>
      </c>
    </row>
    <row r="178" spans="1:7" x14ac:dyDescent="0.25">
      <c r="A178">
        <v>702</v>
      </c>
      <c r="B178" t="s">
        <v>867</v>
      </c>
      <c r="C178" t="s">
        <v>869</v>
      </c>
      <c r="D178" t="s">
        <v>24</v>
      </c>
      <c r="E178" t="s">
        <v>524</v>
      </c>
      <c r="F178" t="s">
        <v>34</v>
      </c>
      <c r="G178" s="4">
        <v>60</v>
      </c>
    </row>
    <row r="179" spans="1:7" x14ac:dyDescent="0.25">
      <c r="A179">
        <v>704</v>
      </c>
      <c r="B179" t="s">
        <v>951</v>
      </c>
      <c r="C179" t="s">
        <v>953</v>
      </c>
      <c r="D179" t="s">
        <v>524</v>
      </c>
      <c r="E179" t="s">
        <v>97</v>
      </c>
      <c r="F179" t="s">
        <v>90</v>
      </c>
      <c r="G179" s="4">
        <v>38</v>
      </c>
    </row>
    <row r="180" spans="1:7" x14ac:dyDescent="0.25">
      <c r="A180">
        <v>705</v>
      </c>
      <c r="B180" t="s">
        <v>451</v>
      </c>
      <c r="C180" t="s">
        <v>453</v>
      </c>
      <c r="D180" t="s">
        <v>83</v>
      </c>
      <c r="E180" t="s">
        <v>255</v>
      </c>
      <c r="F180" t="s">
        <v>456</v>
      </c>
      <c r="G180" s="4">
        <v>7</v>
      </c>
    </row>
    <row r="181" spans="1:7" x14ac:dyDescent="0.25">
      <c r="A181">
        <v>706</v>
      </c>
      <c r="B181" t="s">
        <v>1451</v>
      </c>
      <c r="C181" t="s">
        <v>1453</v>
      </c>
      <c r="D181" t="s">
        <v>26</v>
      </c>
      <c r="E181" t="s">
        <v>123</v>
      </c>
      <c r="F181" t="s">
        <v>675</v>
      </c>
      <c r="G181" s="4">
        <v>8</v>
      </c>
    </row>
    <row r="182" spans="1:7" x14ac:dyDescent="0.25">
      <c r="A182">
        <v>707</v>
      </c>
      <c r="B182" t="s">
        <v>19</v>
      </c>
      <c r="C182" t="s">
        <v>21</v>
      </c>
      <c r="D182" t="s">
        <v>24</v>
      </c>
      <c r="E182" t="s">
        <v>25</v>
      </c>
      <c r="F182" t="s">
        <v>26</v>
      </c>
      <c r="G182" s="4">
        <v>245</v>
      </c>
    </row>
    <row r="183" spans="1:7" x14ac:dyDescent="0.25">
      <c r="A183">
        <v>708</v>
      </c>
      <c r="B183" t="s">
        <v>345</v>
      </c>
      <c r="C183" t="s">
        <v>347</v>
      </c>
      <c r="D183" t="s">
        <v>342</v>
      </c>
      <c r="E183" t="s">
        <v>350</v>
      </c>
      <c r="F183" t="s">
        <v>351</v>
      </c>
      <c r="G183" s="4">
        <v>3</v>
      </c>
    </row>
    <row r="184" spans="1:7" x14ac:dyDescent="0.25">
      <c r="A184">
        <v>709</v>
      </c>
      <c r="B184" t="s">
        <v>926</v>
      </c>
      <c r="C184" t="s">
        <v>928</v>
      </c>
      <c r="D184" t="s">
        <v>524</v>
      </c>
      <c r="E184" t="s">
        <v>25</v>
      </c>
      <c r="F184" t="s">
        <v>97</v>
      </c>
      <c r="G184" s="4">
        <v>78</v>
      </c>
    </row>
    <row r="185" spans="1:7" x14ac:dyDescent="0.25">
      <c r="A185">
        <v>710</v>
      </c>
      <c r="B185" t="s">
        <v>92</v>
      </c>
      <c r="C185" t="s">
        <v>94</v>
      </c>
      <c r="D185" t="s">
        <v>97</v>
      </c>
      <c r="E185" t="s">
        <v>98</v>
      </c>
      <c r="F185" t="s">
        <v>99</v>
      </c>
      <c r="G185" s="4">
        <v>168</v>
      </c>
    </row>
    <row r="186" spans="1:7" x14ac:dyDescent="0.25">
      <c r="A186">
        <v>711</v>
      </c>
      <c r="B186" t="s">
        <v>763</v>
      </c>
      <c r="C186" t="s">
        <v>765</v>
      </c>
      <c r="D186" t="s">
        <v>379</v>
      </c>
      <c r="E186" t="s">
        <v>99</v>
      </c>
      <c r="F186" t="s">
        <v>768</v>
      </c>
      <c r="G186" s="4">
        <v>106</v>
      </c>
    </row>
    <row r="187" spans="1:7" x14ac:dyDescent="0.25">
      <c r="A187">
        <v>712</v>
      </c>
      <c r="B187" t="s">
        <v>391</v>
      </c>
      <c r="C187" t="s">
        <v>393</v>
      </c>
      <c r="D187" t="s">
        <v>378</v>
      </c>
      <c r="E187" t="s">
        <v>16</v>
      </c>
      <c r="F187" t="s">
        <v>396</v>
      </c>
      <c r="G187" s="4">
        <v>33</v>
      </c>
    </row>
    <row r="188" spans="1:7" x14ac:dyDescent="0.25">
      <c r="A188">
        <v>713</v>
      </c>
      <c r="B188" t="s">
        <v>118</v>
      </c>
      <c r="C188" t="s">
        <v>120</v>
      </c>
      <c r="D188" t="s">
        <v>84</v>
      </c>
      <c r="E188" t="s">
        <v>123</v>
      </c>
      <c r="F188" t="s">
        <v>48</v>
      </c>
      <c r="G188" s="4">
        <v>136</v>
      </c>
    </row>
    <row r="189" spans="1:7" x14ac:dyDescent="0.25">
      <c r="A189">
        <v>714</v>
      </c>
      <c r="B189" t="s">
        <v>410</v>
      </c>
      <c r="C189" t="s">
        <v>412</v>
      </c>
      <c r="D189" t="s">
        <v>105</v>
      </c>
      <c r="E189" t="s">
        <v>415</v>
      </c>
      <c r="F189" t="s">
        <v>62</v>
      </c>
      <c r="G189" s="4">
        <v>32</v>
      </c>
    </row>
    <row r="190" spans="1:7" x14ac:dyDescent="0.25">
      <c r="A190">
        <v>715</v>
      </c>
      <c r="B190" t="s">
        <v>911</v>
      </c>
      <c r="C190" t="s">
        <v>912</v>
      </c>
      <c r="D190" t="s">
        <v>24</v>
      </c>
      <c r="E190" t="s">
        <v>524</v>
      </c>
      <c r="F190" t="s">
        <v>90</v>
      </c>
      <c r="G190" s="4">
        <v>9</v>
      </c>
    </row>
    <row r="191" spans="1:7" x14ac:dyDescent="0.25">
      <c r="A191">
        <v>716</v>
      </c>
      <c r="B191" t="s">
        <v>1013</v>
      </c>
      <c r="C191" t="s">
        <v>1015</v>
      </c>
      <c r="D191" t="s">
        <v>1012</v>
      </c>
      <c r="E191" t="s">
        <v>32</v>
      </c>
      <c r="F191" t="s">
        <v>47</v>
      </c>
      <c r="G191" s="4">
        <v>49</v>
      </c>
    </row>
    <row r="192" spans="1:7" x14ac:dyDescent="0.25">
      <c r="A192">
        <v>717</v>
      </c>
      <c r="B192" t="s">
        <v>581</v>
      </c>
      <c r="C192" t="s">
        <v>583</v>
      </c>
      <c r="D192" t="s">
        <v>129</v>
      </c>
      <c r="E192" t="s">
        <v>32</v>
      </c>
      <c r="F192" t="s">
        <v>586</v>
      </c>
      <c r="G192" s="4">
        <v>25</v>
      </c>
    </row>
    <row r="193" spans="1:7" x14ac:dyDescent="0.25">
      <c r="A193">
        <v>718</v>
      </c>
      <c r="B193" t="s">
        <v>317</v>
      </c>
      <c r="C193" t="s">
        <v>319</v>
      </c>
      <c r="D193" t="s">
        <v>293</v>
      </c>
      <c r="E193" t="s">
        <v>322</v>
      </c>
      <c r="F193" t="s">
        <v>294</v>
      </c>
      <c r="G193" s="4">
        <v>3</v>
      </c>
    </row>
    <row r="194" spans="1:7" x14ac:dyDescent="0.25">
      <c r="A194">
        <v>719</v>
      </c>
      <c r="B194" t="s">
        <v>373</v>
      </c>
      <c r="C194" t="s">
        <v>375</v>
      </c>
      <c r="D194" t="s">
        <v>378</v>
      </c>
      <c r="E194" t="s">
        <v>379</v>
      </c>
      <c r="F194" t="s">
        <v>24</v>
      </c>
      <c r="G194" s="4">
        <v>112</v>
      </c>
    </row>
    <row r="195" spans="1:7" x14ac:dyDescent="0.25">
      <c r="A195">
        <v>720</v>
      </c>
      <c r="B195" t="s">
        <v>1287</v>
      </c>
      <c r="C195" t="s">
        <v>1289</v>
      </c>
      <c r="D195" t="s">
        <v>1040</v>
      </c>
      <c r="E195" t="s">
        <v>1292</v>
      </c>
      <c r="F195" t="s">
        <v>1293</v>
      </c>
      <c r="G195" s="4">
        <v>63</v>
      </c>
    </row>
    <row r="196" spans="1:7" x14ac:dyDescent="0.25">
      <c r="A196">
        <v>721</v>
      </c>
      <c r="B196" t="s">
        <v>1385</v>
      </c>
      <c r="C196" t="s">
        <v>1387</v>
      </c>
      <c r="D196" t="s">
        <v>1390</v>
      </c>
      <c r="E196" t="s">
        <v>26</v>
      </c>
      <c r="F196" t="s">
        <v>1391</v>
      </c>
      <c r="G196" s="4">
        <v>35</v>
      </c>
    </row>
    <row r="197" spans="1:7" x14ac:dyDescent="0.25">
      <c r="A197">
        <v>722</v>
      </c>
      <c r="B197" t="s">
        <v>1766</v>
      </c>
      <c r="C197" t="s">
        <v>1768</v>
      </c>
      <c r="D197" t="s">
        <v>358</v>
      </c>
      <c r="E197" t="s">
        <v>1771</v>
      </c>
      <c r="F197" t="s">
        <v>1772</v>
      </c>
      <c r="G197" s="4">
        <v>7</v>
      </c>
    </row>
    <row r="198" spans="1:7" x14ac:dyDescent="0.25">
      <c r="A198">
        <v>723</v>
      </c>
      <c r="B198" t="s">
        <v>1375</v>
      </c>
      <c r="C198" t="s">
        <v>1377</v>
      </c>
      <c r="D198" t="s">
        <v>328</v>
      </c>
      <c r="E198" t="s">
        <v>55</v>
      </c>
      <c r="F198" t="s">
        <v>55</v>
      </c>
      <c r="G198" s="4">
        <v>0</v>
      </c>
    </row>
    <row r="199" spans="1:7" x14ac:dyDescent="0.25">
      <c r="A199">
        <v>724</v>
      </c>
      <c r="B199" t="s">
        <v>136</v>
      </c>
      <c r="C199" t="s">
        <v>138</v>
      </c>
      <c r="D199" t="s">
        <v>141</v>
      </c>
      <c r="E199" t="s">
        <v>142</v>
      </c>
      <c r="F199" t="s">
        <v>143</v>
      </c>
      <c r="G199" s="4">
        <v>130</v>
      </c>
    </row>
    <row r="200" spans="1:7" x14ac:dyDescent="0.25">
      <c r="A200">
        <v>725</v>
      </c>
      <c r="B200" t="s">
        <v>198</v>
      </c>
      <c r="C200" t="s">
        <v>200</v>
      </c>
      <c r="D200" t="s">
        <v>203</v>
      </c>
      <c r="E200" t="s">
        <v>17</v>
      </c>
      <c r="F200" t="s">
        <v>204</v>
      </c>
      <c r="G200" s="4">
        <v>46</v>
      </c>
    </row>
    <row r="201" spans="1:7" x14ac:dyDescent="0.25">
      <c r="A201">
        <v>726</v>
      </c>
      <c r="B201" t="s">
        <v>323</v>
      </c>
      <c r="C201" t="s">
        <v>325</v>
      </c>
      <c r="D201" t="s">
        <v>293</v>
      </c>
      <c r="E201" t="s">
        <v>328</v>
      </c>
      <c r="F201" t="s">
        <v>329</v>
      </c>
      <c r="G201" s="4">
        <v>0</v>
      </c>
    </row>
    <row r="202" spans="1:7" x14ac:dyDescent="0.25">
      <c r="A202">
        <v>727</v>
      </c>
      <c r="B202" t="s">
        <v>803</v>
      </c>
      <c r="C202" t="s">
        <v>805</v>
      </c>
      <c r="D202" t="s">
        <v>379</v>
      </c>
      <c r="E202" t="s">
        <v>55</v>
      </c>
      <c r="F202" t="s">
        <v>55</v>
      </c>
      <c r="G202" s="4">
        <v>1</v>
      </c>
    </row>
    <row r="203" spans="1:7" x14ac:dyDescent="0.25">
      <c r="A203">
        <v>728</v>
      </c>
      <c r="B203" t="s">
        <v>508</v>
      </c>
      <c r="C203" t="s">
        <v>510</v>
      </c>
      <c r="D203" t="s">
        <v>135</v>
      </c>
      <c r="E203" t="s">
        <v>25</v>
      </c>
      <c r="F203" t="s">
        <v>32</v>
      </c>
      <c r="G203" s="4">
        <v>121</v>
      </c>
    </row>
    <row r="204" spans="1:7" x14ac:dyDescent="0.25">
      <c r="A204">
        <v>729</v>
      </c>
      <c r="B204" t="s">
        <v>2200</v>
      </c>
      <c r="C204" t="s">
        <v>2202</v>
      </c>
      <c r="D204" t="s">
        <v>344</v>
      </c>
      <c r="E204" t="s">
        <v>1215</v>
      </c>
      <c r="F204" t="s">
        <v>91</v>
      </c>
      <c r="G204" s="4">
        <v>37</v>
      </c>
    </row>
    <row r="205" spans="1:7" x14ac:dyDescent="0.25">
      <c r="A205">
        <v>730</v>
      </c>
      <c r="B205" t="s">
        <v>42</v>
      </c>
      <c r="C205" t="s">
        <v>44</v>
      </c>
      <c r="D205" t="s">
        <v>25</v>
      </c>
      <c r="E205" t="s">
        <v>47</v>
      </c>
      <c r="F205" t="s">
        <v>48</v>
      </c>
      <c r="G205" s="4">
        <v>200</v>
      </c>
    </row>
    <row r="206" spans="1:7" x14ac:dyDescent="0.25">
      <c r="A206">
        <v>731</v>
      </c>
      <c r="B206" t="s">
        <v>124</v>
      </c>
      <c r="C206" t="s">
        <v>126</v>
      </c>
      <c r="D206" t="s">
        <v>129</v>
      </c>
      <c r="E206" t="s">
        <v>32</v>
      </c>
      <c r="F206" t="s">
        <v>17</v>
      </c>
      <c r="G206" s="4">
        <v>131</v>
      </c>
    </row>
    <row r="207" spans="1:7" x14ac:dyDescent="0.25">
      <c r="A207">
        <v>732</v>
      </c>
      <c r="B207" t="s">
        <v>495</v>
      </c>
      <c r="C207" t="s">
        <v>497</v>
      </c>
      <c r="D207" t="s">
        <v>500</v>
      </c>
      <c r="E207" t="s">
        <v>26</v>
      </c>
      <c r="F207" t="s">
        <v>501</v>
      </c>
      <c r="G207" s="4">
        <v>65</v>
      </c>
    </row>
    <row r="208" spans="1:7" x14ac:dyDescent="0.25">
      <c r="A208">
        <v>733</v>
      </c>
      <c r="B208" t="s">
        <v>2120</v>
      </c>
      <c r="C208" t="s">
        <v>2122</v>
      </c>
      <c r="D208" t="s">
        <v>2125</v>
      </c>
      <c r="E208" t="s">
        <v>2119</v>
      </c>
      <c r="F208" t="s">
        <v>55</v>
      </c>
      <c r="G208" s="4">
        <v>10</v>
      </c>
    </row>
    <row r="209" spans="1:7" x14ac:dyDescent="0.25">
      <c r="A209">
        <v>737</v>
      </c>
      <c r="B209" t="s">
        <v>808</v>
      </c>
      <c r="C209" t="s">
        <v>810</v>
      </c>
      <c r="D209" t="s">
        <v>379</v>
      </c>
      <c r="E209" t="s">
        <v>813</v>
      </c>
      <c r="F209" t="s">
        <v>55</v>
      </c>
      <c r="G209" s="4">
        <v>0</v>
      </c>
    </row>
    <row r="210" spans="1:7" x14ac:dyDescent="0.25">
      <c r="A210">
        <v>738</v>
      </c>
      <c r="B210" t="s">
        <v>164</v>
      </c>
      <c r="C210" t="s">
        <v>166</v>
      </c>
      <c r="D210" t="s">
        <v>169</v>
      </c>
      <c r="E210" t="s">
        <v>170</v>
      </c>
      <c r="F210" t="s">
        <v>171</v>
      </c>
      <c r="G210" s="4">
        <v>35</v>
      </c>
    </row>
    <row r="211" spans="1:7" x14ac:dyDescent="0.25">
      <c r="A211">
        <v>739</v>
      </c>
      <c r="B211" t="s">
        <v>571</v>
      </c>
      <c r="C211" t="s">
        <v>573</v>
      </c>
      <c r="D211" t="s">
        <v>129</v>
      </c>
      <c r="E211" t="s">
        <v>40</v>
      </c>
      <c r="F211" t="s">
        <v>48</v>
      </c>
      <c r="G211" s="4">
        <v>27</v>
      </c>
    </row>
    <row r="212" spans="1:7" x14ac:dyDescent="0.25">
      <c r="A212">
        <v>740</v>
      </c>
      <c r="B212" t="s">
        <v>35</v>
      </c>
      <c r="C212" t="s">
        <v>37</v>
      </c>
      <c r="D212" t="s">
        <v>40</v>
      </c>
      <c r="E212" t="s">
        <v>32</v>
      </c>
      <c r="F212" t="s">
        <v>41</v>
      </c>
      <c r="G212" s="4">
        <v>214</v>
      </c>
    </row>
    <row r="213" spans="1:7" x14ac:dyDescent="0.25">
      <c r="A213">
        <v>741</v>
      </c>
      <c r="B213" t="s">
        <v>1799</v>
      </c>
      <c r="C213" t="s">
        <v>1801</v>
      </c>
      <c r="D213" t="s">
        <v>123</v>
      </c>
      <c r="E213" t="s">
        <v>1725</v>
      </c>
      <c r="F213" t="s">
        <v>1124</v>
      </c>
      <c r="G213" s="4">
        <v>3</v>
      </c>
    </row>
    <row r="214" spans="1:7" x14ac:dyDescent="0.25">
      <c r="A214">
        <v>742</v>
      </c>
      <c r="B214" t="s">
        <v>1105</v>
      </c>
      <c r="C214" t="s">
        <v>1107</v>
      </c>
      <c r="D214" t="s">
        <v>25</v>
      </c>
      <c r="E214" t="s">
        <v>1110</v>
      </c>
      <c r="F214" t="s">
        <v>1111</v>
      </c>
      <c r="G214" s="4">
        <v>58</v>
      </c>
    </row>
    <row r="215" spans="1:7" x14ac:dyDescent="0.25">
      <c r="A215">
        <v>743</v>
      </c>
      <c r="B215" t="s">
        <v>144</v>
      </c>
      <c r="C215" t="s">
        <v>145</v>
      </c>
      <c r="D215" t="s">
        <v>97</v>
      </c>
      <c r="E215" t="s">
        <v>148</v>
      </c>
      <c r="F215" t="s">
        <v>55</v>
      </c>
      <c r="G215" s="4">
        <v>130</v>
      </c>
    </row>
    <row r="216" spans="1:7" x14ac:dyDescent="0.25">
      <c r="A216">
        <v>744</v>
      </c>
      <c r="B216" t="s">
        <v>1850</v>
      </c>
      <c r="C216" t="s">
        <v>1852</v>
      </c>
      <c r="D216" t="s">
        <v>1844</v>
      </c>
      <c r="E216" t="s">
        <v>148</v>
      </c>
      <c r="F216" t="s">
        <v>55</v>
      </c>
      <c r="G216" s="4">
        <v>0</v>
      </c>
    </row>
    <row r="217" spans="1:7" x14ac:dyDescent="0.25">
      <c r="A217">
        <v>745</v>
      </c>
      <c r="B217" t="s">
        <v>113</v>
      </c>
      <c r="C217" t="s">
        <v>115</v>
      </c>
      <c r="D217" t="s">
        <v>61</v>
      </c>
      <c r="E217" t="s">
        <v>24</v>
      </c>
      <c r="F217" t="s">
        <v>97</v>
      </c>
      <c r="G217" s="4">
        <v>143</v>
      </c>
    </row>
    <row r="218" spans="1:7" x14ac:dyDescent="0.25">
      <c r="A218">
        <v>746</v>
      </c>
      <c r="B218" t="s">
        <v>780</v>
      </c>
      <c r="C218" t="s">
        <v>782</v>
      </c>
      <c r="D218" t="s">
        <v>379</v>
      </c>
      <c r="E218" t="s">
        <v>768</v>
      </c>
      <c r="F218" t="s">
        <v>668</v>
      </c>
      <c r="G218" s="4">
        <v>40</v>
      </c>
    </row>
    <row r="219" spans="1:7" x14ac:dyDescent="0.25">
      <c r="A219">
        <v>747</v>
      </c>
      <c r="B219" t="s">
        <v>1041</v>
      </c>
      <c r="C219" t="s">
        <v>1043</v>
      </c>
      <c r="D219" t="s">
        <v>255</v>
      </c>
      <c r="E219" t="s">
        <v>570</v>
      </c>
      <c r="F219" t="s">
        <v>344</v>
      </c>
      <c r="G219" s="4">
        <v>2</v>
      </c>
    </row>
    <row r="220" spans="1:7" x14ac:dyDescent="0.25">
      <c r="A220">
        <v>748</v>
      </c>
      <c r="B220" t="s">
        <v>1360</v>
      </c>
      <c r="C220" t="s">
        <v>1362</v>
      </c>
      <c r="D220" t="s">
        <v>97</v>
      </c>
      <c r="E220" t="s">
        <v>90</v>
      </c>
      <c r="F220" t="s">
        <v>813</v>
      </c>
      <c r="G220" s="4">
        <v>17</v>
      </c>
    </row>
    <row r="221" spans="1:7" x14ac:dyDescent="0.25">
      <c r="A221">
        <v>749</v>
      </c>
      <c r="B221" t="s">
        <v>1418</v>
      </c>
      <c r="C221" t="s">
        <v>1420</v>
      </c>
      <c r="D221" t="s">
        <v>26</v>
      </c>
      <c r="E221" t="s">
        <v>1423</v>
      </c>
      <c r="F221" t="s">
        <v>241</v>
      </c>
      <c r="G221" s="4">
        <v>124</v>
      </c>
    </row>
    <row r="222" spans="1:7" x14ac:dyDescent="0.25">
      <c r="A222">
        <v>750</v>
      </c>
      <c r="B222" t="s">
        <v>2062</v>
      </c>
      <c r="C222" t="s">
        <v>2064</v>
      </c>
      <c r="D222" t="s">
        <v>40</v>
      </c>
      <c r="E222" t="s">
        <v>586</v>
      </c>
      <c r="F222" t="s">
        <v>48</v>
      </c>
      <c r="G222" s="4">
        <v>8</v>
      </c>
    </row>
    <row r="223" spans="1:7" x14ac:dyDescent="0.25">
      <c r="A223">
        <v>751</v>
      </c>
      <c r="B223" t="s">
        <v>1715</v>
      </c>
      <c r="C223" t="s">
        <v>1717</v>
      </c>
      <c r="D223" t="s">
        <v>740</v>
      </c>
      <c r="E223" t="s">
        <v>1720</v>
      </c>
      <c r="F223" t="s">
        <v>344</v>
      </c>
      <c r="G223" s="4">
        <v>56</v>
      </c>
    </row>
    <row r="224" spans="1:7" x14ac:dyDescent="0.25">
      <c r="A224">
        <v>752</v>
      </c>
      <c r="B224" t="s">
        <v>236</v>
      </c>
      <c r="C224" t="s">
        <v>238</v>
      </c>
      <c r="D224" t="s">
        <v>235</v>
      </c>
      <c r="E224" t="s">
        <v>241</v>
      </c>
      <c r="F224" t="s">
        <v>18</v>
      </c>
      <c r="G224" s="4">
        <v>20</v>
      </c>
    </row>
    <row r="225" spans="1:7" x14ac:dyDescent="0.25">
      <c r="A225">
        <v>753</v>
      </c>
      <c r="B225" t="s">
        <v>1265</v>
      </c>
      <c r="C225" t="s">
        <v>1266</v>
      </c>
      <c r="D225" t="s">
        <v>524</v>
      </c>
      <c r="E225" t="s">
        <v>84</v>
      </c>
      <c r="F225" t="s">
        <v>123</v>
      </c>
      <c r="G225" s="4">
        <v>1</v>
      </c>
    </row>
    <row r="226" spans="1:7" x14ac:dyDescent="0.25">
      <c r="A226">
        <v>754</v>
      </c>
      <c r="B226" t="s">
        <v>1441</v>
      </c>
      <c r="C226" t="s">
        <v>1443</v>
      </c>
      <c r="D226" t="s">
        <v>26</v>
      </c>
      <c r="E226" t="s">
        <v>344</v>
      </c>
      <c r="F226" t="s">
        <v>351</v>
      </c>
      <c r="G226" s="4">
        <v>14</v>
      </c>
    </row>
    <row r="227" spans="1:7" x14ac:dyDescent="0.25">
      <c r="A227">
        <v>755</v>
      </c>
      <c r="B227" t="s">
        <v>1321</v>
      </c>
      <c r="C227" t="s">
        <v>1323</v>
      </c>
      <c r="D227" t="s">
        <v>97</v>
      </c>
      <c r="E227" t="s">
        <v>40</v>
      </c>
      <c r="F227" t="s">
        <v>310</v>
      </c>
      <c r="G227" s="4">
        <v>91</v>
      </c>
    </row>
    <row r="228" spans="1:7" x14ac:dyDescent="0.25">
      <c r="A228">
        <v>756</v>
      </c>
      <c r="B228" t="s">
        <v>295</v>
      </c>
      <c r="C228" t="s">
        <v>297</v>
      </c>
      <c r="D228" t="s">
        <v>293</v>
      </c>
      <c r="E228" t="s">
        <v>25</v>
      </c>
      <c r="F228" t="s">
        <v>112</v>
      </c>
      <c r="G228" s="4">
        <v>43</v>
      </c>
    </row>
    <row r="229" spans="1:7" x14ac:dyDescent="0.25">
      <c r="A229">
        <v>757</v>
      </c>
      <c r="B229" t="s">
        <v>1088</v>
      </c>
      <c r="C229" t="s">
        <v>1090</v>
      </c>
      <c r="D229" t="s">
        <v>25</v>
      </c>
      <c r="E229" t="s">
        <v>1093</v>
      </c>
      <c r="F229" t="s">
        <v>17</v>
      </c>
      <c r="G229" s="4">
        <v>68</v>
      </c>
    </row>
    <row r="230" spans="1:7" x14ac:dyDescent="0.25">
      <c r="A230">
        <v>758</v>
      </c>
      <c r="B230" t="s">
        <v>1471</v>
      </c>
      <c r="C230" t="s">
        <v>1473</v>
      </c>
      <c r="D230" t="s">
        <v>25</v>
      </c>
      <c r="E230" t="s">
        <v>26</v>
      </c>
      <c r="F230" t="s">
        <v>1476</v>
      </c>
      <c r="G230" s="4">
        <v>4</v>
      </c>
    </row>
    <row r="231" spans="1:7" x14ac:dyDescent="0.25">
      <c r="A231">
        <v>759</v>
      </c>
      <c r="B231" t="s">
        <v>525</v>
      </c>
      <c r="C231" t="s">
        <v>527</v>
      </c>
      <c r="D231" t="s">
        <v>135</v>
      </c>
      <c r="E231" t="s">
        <v>350</v>
      </c>
      <c r="F231" t="s">
        <v>530</v>
      </c>
      <c r="G231" s="4">
        <v>25</v>
      </c>
    </row>
    <row r="232" spans="1:7" x14ac:dyDescent="0.25">
      <c r="A232">
        <v>760</v>
      </c>
      <c r="B232" t="s">
        <v>1046</v>
      </c>
      <c r="C232" t="s">
        <v>1048</v>
      </c>
      <c r="D232" t="s">
        <v>24</v>
      </c>
      <c r="E232" t="s">
        <v>255</v>
      </c>
      <c r="F232" t="s">
        <v>97</v>
      </c>
      <c r="G232" s="4">
        <v>2</v>
      </c>
    </row>
    <row r="233" spans="1:7" x14ac:dyDescent="0.25">
      <c r="A233">
        <v>761</v>
      </c>
      <c r="B233" t="s">
        <v>681</v>
      </c>
      <c r="C233" t="s">
        <v>683</v>
      </c>
      <c r="D233" t="s">
        <v>61</v>
      </c>
      <c r="E233" t="s">
        <v>379</v>
      </c>
      <c r="F233" t="s">
        <v>686</v>
      </c>
      <c r="G233" s="4">
        <v>53</v>
      </c>
    </row>
    <row r="234" spans="1:7" x14ac:dyDescent="0.25">
      <c r="A234">
        <v>762</v>
      </c>
      <c r="B234" t="s">
        <v>1326</v>
      </c>
      <c r="C234" t="s">
        <v>1328</v>
      </c>
      <c r="D234" t="s">
        <v>97</v>
      </c>
      <c r="E234" t="s">
        <v>40</v>
      </c>
      <c r="F234" t="s">
        <v>1331</v>
      </c>
      <c r="G234" s="4">
        <v>77</v>
      </c>
    </row>
    <row r="235" spans="1:7" x14ac:dyDescent="0.25">
      <c r="A235">
        <v>763</v>
      </c>
      <c r="B235" t="s">
        <v>1890</v>
      </c>
      <c r="C235" t="s">
        <v>1891</v>
      </c>
      <c r="D235" t="s">
        <v>25</v>
      </c>
      <c r="E235" t="s">
        <v>1305</v>
      </c>
      <c r="F235" t="s">
        <v>183</v>
      </c>
      <c r="G235" s="4">
        <v>2</v>
      </c>
    </row>
    <row r="236" spans="1:7" x14ac:dyDescent="0.25">
      <c r="A236">
        <v>764</v>
      </c>
      <c r="B236" t="s">
        <v>2220</v>
      </c>
      <c r="C236" t="s">
        <v>2222</v>
      </c>
      <c r="D236" t="s">
        <v>2006</v>
      </c>
      <c r="E236" t="s">
        <v>183</v>
      </c>
      <c r="F236" t="s">
        <v>55</v>
      </c>
      <c r="G236" s="4">
        <v>80</v>
      </c>
    </row>
    <row r="237" spans="1:7" x14ac:dyDescent="0.25">
      <c r="A237">
        <v>765</v>
      </c>
      <c r="B237" t="s">
        <v>1963</v>
      </c>
      <c r="C237" t="s">
        <v>1965</v>
      </c>
      <c r="D237" t="s">
        <v>47</v>
      </c>
      <c r="E237" t="s">
        <v>1227</v>
      </c>
      <c r="F237" t="s">
        <v>204</v>
      </c>
      <c r="G237" s="4">
        <v>104</v>
      </c>
    </row>
    <row r="238" spans="1:7" x14ac:dyDescent="0.25">
      <c r="A238">
        <v>766</v>
      </c>
      <c r="B238" t="s">
        <v>1051</v>
      </c>
      <c r="C238" t="s">
        <v>1053</v>
      </c>
      <c r="D238" t="s">
        <v>24</v>
      </c>
      <c r="E238" t="s">
        <v>255</v>
      </c>
      <c r="F238" t="s">
        <v>183</v>
      </c>
      <c r="G238" s="4">
        <v>1</v>
      </c>
    </row>
    <row r="239" spans="1:7" x14ac:dyDescent="0.25">
      <c r="A239">
        <v>767</v>
      </c>
      <c r="B239" t="s">
        <v>973</v>
      </c>
      <c r="C239" t="s">
        <v>975</v>
      </c>
      <c r="D239" t="s">
        <v>524</v>
      </c>
      <c r="E239" t="s">
        <v>241</v>
      </c>
      <c r="F239" t="s">
        <v>48</v>
      </c>
      <c r="G239" s="4">
        <v>17</v>
      </c>
    </row>
    <row r="240" spans="1:7" x14ac:dyDescent="0.25">
      <c r="A240">
        <v>768</v>
      </c>
      <c r="B240" t="s">
        <v>746</v>
      </c>
      <c r="C240" t="s">
        <v>747</v>
      </c>
      <c r="D240" t="s">
        <v>507</v>
      </c>
      <c r="E240" t="s">
        <v>750</v>
      </c>
      <c r="F240" t="s">
        <v>91</v>
      </c>
      <c r="G240" s="4">
        <v>1</v>
      </c>
    </row>
    <row r="241" spans="1:7" x14ac:dyDescent="0.25">
      <c r="A241">
        <v>769</v>
      </c>
      <c r="B241" t="s">
        <v>741</v>
      </c>
      <c r="C241" t="s">
        <v>743</v>
      </c>
      <c r="D241" t="s">
        <v>507</v>
      </c>
      <c r="E241" t="s">
        <v>24</v>
      </c>
      <c r="F241" t="s">
        <v>91</v>
      </c>
      <c r="G241" s="4">
        <v>8</v>
      </c>
    </row>
    <row r="242" spans="1:7" x14ac:dyDescent="0.25">
      <c r="A242">
        <v>770</v>
      </c>
      <c r="B242" t="s">
        <v>893</v>
      </c>
      <c r="C242" t="s">
        <v>895</v>
      </c>
      <c r="D242" t="s">
        <v>24</v>
      </c>
      <c r="E242" t="s">
        <v>570</v>
      </c>
      <c r="F242" t="s">
        <v>898</v>
      </c>
      <c r="G242" s="4">
        <v>24</v>
      </c>
    </row>
    <row r="243" spans="1:7" x14ac:dyDescent="0.25">
      <c r="A243">
        <v>771</v>
      </c>
      <c r="B243" t="s">
        <v>857</v>
      </c>
      <c r="C243" t="s">
        <v>859</v>
      </c>
      <c r="D243" t="s">
        <v>24</v>
      </c>
      <c r="E243" t="s">
        <v>62</v>
      </c>
      <c r="F243" t="s">
        <v>722</v>
      </c>
      <c r="G243" s="4">
        <v>69</v>
      </c>
    </row>
    <row r="244" spans="1:7" x14ac:dyDescent="0.25">
      <c r="A244">
        <v>772</v>
      </c>
      <c r="B244" t="s">
        <v>978</v>
      </c>
      <c r="C244" t="s">
        <v>980</v>
      </c>
      <c r="D244" t="s">
        <v>524</v>
      </c>
      <c r="E244" t="s">
        <v>91</v>
      </c>
      <c r="F244" t="s">
        <v>183</v>
      </c>
      <c r="G244" s="4">
        <v>13</v>
      </c>
    </row>
    <row r="245" spans="1:7" x14ac:dyDescent="0.25">
      <c r="A245">
        <v>773</v>
      </c>
      <c r="B245" t="s">
        <v>1446</v>
      </c>
      <c r="C245" t="s">
        <v>1448</v>
      </c>
      <c r="D245" t="s">
        <v>26</v>
      </c>
      <c r="E245" t="s">
        <v>17</v>
      </c>
      <c r="F245" t="s">
        <v>1391</v>
      </c>
      <c r="G245" s="4">
        <v>11</v>
      </c>
    </row>
    <row r="246" spans="1:7" x14ac:dyDescent="0.25">
      <c r="A246">
        <v>774</v>
      </c>
      <c r="B246" t="s">
        <v>300</v>
      </c>
      <c r="C246" t="s">
        <v>302</v>
      </c>
      <c r="D246" t="s">
        <v>293</v>
      </c>
      <c r="E246" t="s">
        <v>294</v>
      </c>
      <c r="F246" t="s">
        <v>55</v>
      </c>
      <c r="G246" s="4">
        <v>33</v>
      </c>
    </row>
    <row r="247" spans="1:7" x14ac:dyDescent="0.25">
      <c r="A247">
        <v>775</v>
      </c>
      <c r="B247" t="s">
        <v>1165</v>
      </c>
      <c r="C247" t="s">
        <v>1167</v>
      </c>
      <c r="D247" t="s">
        <v>1158</v>
      </c>
      <c r="E247" t="s">
        <v>26</v>
      </c>
      <c r="F247" t="s">
        <v>359</v>
      </c>
      <c r="G247" s="4">
        <v>10</v>
      </c>
    </row>
    <row r="248" spans="1:7" x14ac:dyDescent="0.25">
      <c r="A248">
        <v>776</v>
      </c>
      <c r="B248" t="s">
        <v>2001</v>
      </c>
      <c r="C248" t="s">
        <v>2003</v>
      </c>
      <c r="D248" t="s">
        <v>409</v>
      </c>
      <c r="E248" t="s">
        <v>2006</v>
      </c>
      <c r="F248" t="s">
        <v>183</v>
      </c>
      <c r="G248" s="4">
        <v>7</v>
      </c>
    </row>
    <row r="249" spans="1:7" x14ac:dyDescent="0.25">
      <c r="A249">
        <v>777</v>
      </c>
      <c r="B249" t="s">
        <v>2019</v>
      </c>
      <c r="C249" t="s">
        <v>2021</v>
      </c>
      <c r="D249" t="s">
        <v>2024</v>
      </c>
      <c r="E249" t="s">
        <v>586</v>
      </c>
      <c r="F249" t="s">
        <v>2025</v>
      </c>
      <c r="G249" s="4">
        <v>34</v>
      </c>
    </row>
    <row r="250" spans="1:7" x14ac:dyDescent="0.25">
      <c r="A250">
        <v>778</v>
      </c>
      <c r="B250" t="s">
        <v>85</v>
      </c>
      <c r="C250" t="s">
        <v>87</v>
      </c>
      <c r="D250" t="s">
        <v>90</v>
      </c>
      <c r="E250" t="s">
        <v>62</v>
      </c>
      <c r="F250" t="s">
        <v>91</v>
      </c>
      <c r="G250" s="4">
        <v>169</v>
      </c>
    </row>
    <row r="251" spans="1:7" x14ac:dyDescent="0.25">
      <c r="A251">
        <v>779</v>
      </c>
      <c r="B251" t="s">
        <v>1731</v>
      </c>
      <c r="C251" t="s">
        <v>1733</v>
      </c>
      <c r="D251" t="s">
        <v>740</v>
      </c>
      <c r="E251" t="s">
        <v>48</v>
      </c>
      <c r="F251" t="s">
        <v>183</v>
      </c>
      <c r="G251" s="4">
        <v>3</v>
      </c>
    </row>
    <row r="252" spans="1:7" x14ac:dyDescent="0.25">
      <c r="A252">
        <v>780</v>
      </c>
      <c r="B252" t="s">
        <v>906</v>
      </c>
      <c r="C252" t="s">
        <v>908</v>
      </c>
      <c r="D252" t="s">
        <v>24</v>
      </c>
      <c r="E252" t="s">
        <v>25</v>
      </c>
      <c r="F252" t="s">
        <v>40</v>
      </c>
      <c r="G252" s="4">
        <v>17</v>
      </c>
    </row>
    <row r="253" spans="1:7" x14ac:dyDescent="0.25">
      <c r="A253">
        <v>781</v>
      </c>
      <c r="B253" t="s">
        <v>1908</v>
      </c>
      <c r="C253" t="s">
        <v>1910</v>
      </c>
      <c r="D253" t="s">
        <v>32</v>
      </c>
      <c r="E253" t="s">
        <v>17</v>
      </c>
      <c r="F253" t="s">
        <v>1913</v>
      </c>
      <c r="G253" s="4">
        <v>11</v>
      </c>
    </row>
    <row r="254" spans="1:7" x14ac:dyDescent="0.25">
      <c r="A254">
        <v>783</v>
      </c>
      <c r="B254" t="s">
        <v>658</v>
      </c>
      <c r="C254" t="s">
        <v>660</v>
      </c>
      <c r="D254" t="s">
        <v>61</v>
      </c>
      <c r="E254" t="s">
        <v>25</v>
      </c>
      <c r="F254" t="s">
        <v>396</v>
      </c>
      <c r="G254" s="4">
        <v>94</v>
      </c>
    </row>
    <row r="255" spans="1:7" x14ac:dyDescent="0.25">
      <c r="A255">
        <v>784</v>
      </c>
      <c r="B255" t="s">
        <v>1035</v>
      </c>
      <c r="C255" t="s">
        <v>1037</v>
      </c>
      <c r="D255" t="s">
        <v>255</v>
      </c>
      <c r="E255" t="s">
        <v>1040</v>
      </c>
      <c r="F255" t="s">
        <v>183</v>
      </c>
      <c r="G255" s="4">
        <v>2</v>
      </c>
    </row>
    <row r="256" spans="1:7" x14ac:dyDescent="0.25">
      <c r="A256">
        <v>785</v>
      </c>
      <c r="B256" t="s">
        <v>1094</v>
      </c>
      <c r="C256" t="s">
        <v>1096</v>
      </c>
      <c r="D256" t="s">
        <v>25</v>
      </c>
      <c r="E256" t="s">
        <v>350</v>
      </c>
      <c r="F256" t="s">
        <v>1099</v>
      </c>
      <c r="G256" s="4">
        <v>66</v>
      </c>
    </row>
    <row r="257" spans="1:7" x14ac:dyDescent="0.25">
      <c r="A257">
        <v>786</v>
      </c>
      <c r="B257" t="s">
        <v>2210</v>
      </c>
      <c r="C257" t="s">
        <v>2212</v>
      </c>
      <c r="D257" t="s">
        <v>501</v>
      </c>
      <c r="E257" t="s">
        <v>55</v>
      </c>
      <c r="F257" t="s">
        <v>55</v>
      </c>
      <c r="G257" s="4">
        <v>23</v>
      </c>
    </row>
    <row r="258" spans="1:7" x14ac:dyDescent="0.25">
      <c r="A258">
        <v>787</v>
      </c>
      <c r="B258" t="s">
        <v>1521</v>
      </c>
      <c r="C258" t="s">
        <v>1523</v>
      </c>
      <c r="D258" t="s">
        <v>40</v>
      </c>
      <c r="E258" t="s">
        <v>350</v>
      </c>
      <c r="F258" t="s">
        <v>32</v>
      </c>
      <c r="G258" s="4">
        <v>77</v>
      </c>
    </row>
    <row r="259" spans="1:7" x14ac:dyDescent="0.25">
      <c r="A259">
        <v>788</v>
      </c>
      <c r="B259" t="s">
        <v>769</v>
      </c>
      <c r="C259" t="s">
        <v>771</v>
      </c>
      <c r="D259" t="s">
        <v>379</v>
      </c>
      <c r="E259" t="s">
        <v>40</v>
      </c>
      <c r="F259" t="s">
        <v>123</v>
      </c>
      <c r="G259" s="4">
        <v>41</v>
      </c>
    </row>
    <row r="260" spans="1:7" x14ac:dyDescent="0.25">
      <c r="A260">
        <v>789</v>
      </c>
      <c r="B260" t="s">
        <v>192</v>
      </c>
      <c r="C260" t="s">
        <v>194</v>
      </c>
      <c r="D260" t="s">
        <v>197</v>
      </c>
      <c r="E260" t="s">
        <v>97</v>
      </c>
      <c r="F260" t="s">
        <v>183</v>
      </c>
      <c r="G260" s="4">
        <v>111</v>
      </c>
    </row>
    <row r="261" spans="1:7" x14ac:dyDescent="0.25">
      <c r="A261">
        <v>790</v>
      </c>
      <c r="B261" t="s">
        <v>1988</v>
      </c>
      <c r="C261" t="s">
        <v>1990</v>
      </c>
      <c r="D261" t="s">
        <v>310</v>
      </c>
      <c r="E261" t="s">
        <v>48</v>
      </c>
      <c r="F261" t="s">
        <v>204</v>
      </c>
      <c r="G261" s="4">
        <v>18</v>
      </c>
    </row>
    <row r="262" spans="1:7" x14ac:dyDescent="0.25">
      <c r="A262">
        <v>791</v>
      </c>
      <c r="B262" t="s">
        <v>851</v>
      </c>
      <c r="C262" t="s">
        <v>853</v>
      </c>
      <c r="D262" t="s">
        <v>24</v>
      </c>
      <c r="E262" t="s">
        <v>97</v>
      </c>
      <c r="F262" t="s">
        <v>856</v>
      </c>
      <c r="G262" s="4">
        <v>70</v>
      </c>
    </row>
    <row r="263" spans="1:7" x14ac:dyDescent="0.25">
      <c r="A263">
        <v>792</v>
      </c>
      <c r="B263" t="s">
        <v>1100</v>
      </c>
      <c r="C263" t="s">
        <v>1102</v>
      </c>
      <c r="D263" t="s">
        <v>25</v>
      </c>
      <c r="E263" t="s">
        <v>90</v>
      </c>
      <c r="F263" t="s">
        <v>62</v>
      </c>
      <c r="G263" s="4">
        <v>64</v>
      </c>
    </row>
    <row r="264" spans="1:7" x14ac:dyDescent="0.25">
      <c r="A264">
        <v>793</v>
      </c>
      <c r="B264" t="s">
        <v>1216</v>
      </c>
      <c r="C264" t="s">
        <v>1218</v>
      </c>
      <c r="D264" t="s">
        <v>629</v>
      </c>
      <c r="E264" t="s">
        <v>47</v>
      </c>
      <c r="F264" t="s">
        <v>344</v>
      </c>
      <c r="G264" s="4">
        <v>1</v>
      </c>
    </row>
    <row r="265" spans="1:7" x14ac:dyDescent="0.25">
      <c r="A265">
        <v>794</v>
      </c>
      <c r="B265" t="s">
        <v>471</v>
      </c>
      <c r="C265" t="s">
        <v>473</v>
      </c>
      <c r="D265" t="s">
        <v>462</v>
      </c>
      <c r="E265" t="s">
        <v>476</v>
      </c>
      <c r="F265" t="s">
        <v>17</v>
      </c>
      <c r="G265" s="4">
        <v>9</v>
      </c>
    </row>
    <row r="266" spans="1:7" x14ac:dyDescent="0.25">
      <c r="A266">
        <v>795</v>
      </c>
      <c r="B266" t="s">
        <v>956</v>
      </c>
      <c r="C266" t="s">
        <v>958</v>
      </c>
      <c r="D266" t="s">
        <v>524</v>
      </c>
      <c r="E266" t="s">
        <v>97</v>
      </c>
      <c r="F266" t="s">
        <v>76</v>
      </c>
      <c r="G266" s="4">
        <v>31</v>
      </c>
    </row>
    <row r="267" spans="1:7" x14ac:dyDescent="0.25">
      <c r="A267">
        <v>796</v>
      </c>
      <c r="B267" t="s">
        <v>457</v>
      </c>
      <c r="C267" t="s">
        <v>459</v>
      </c>
      <c r="D267" t="s">
        <v>462</v>
      </c>
      <c r="E267" t="s">
        <v>123</v>
      </c>
      <c r="F267" t="s">
        <v>463</v>
      </c>
      <c r="G267" s="4">
        <v>37</v>
      </c>
    </row>
    <row r="268" spans="1:7" x14ac:dyDescent="0.25">
      <c r="A268">
        <v>797</v>
      </c>
      <c r="B268" t="s">
        <v>288</v>
      </c>
      <c r="C268" t="s">
        <v>290</v>
      </c>
      <c r="D268" t="s">
        <v>293</v>
      </c>
      <c r="E268" t="s">
        <v>97</v>
      </c>
      <c r="F268" t="s">
        <v>294</v>
      </c>
      <c r="G268" s="4">
        <v>51</v>
      </c>
    </row>
    <row r="269" spans="1:7" x14ac:dyDescent="0.25">
      <c r="A269">
        <v>798</v>
      </c>
      <c r="B269" t="s">
        <v>936</v>
      </c>
      <c r="C269" t="s">
        <v>938</v>
      </c>
      <c r="D269" t="s">
        <v>524</v>
      </c>
      <c r="E269" t="s">
        <v>97</v>
      </c>
      <c r="F269" t="s">
        <v>366</v>
      </c>
      <c r="G269" s="4">
        <v>74</v>
      </c>
    </row>
    <row r="270" spans="1:7" x14ac:dyDescent="0.25">
      <c r="A270">
        <v>800</v>
      </c>
      <c r="B270" t="s">
        <v>560</v>
      </c>
      <c r="C270" t="s">
        <v>562</v>
      </c>
      <c r="D270" t="s">
        <v>129</v>
      </c>
      <c r="E270" t="s">
        <v>25</v>
      </c>
      <c r="F270" t="s">
        <v>439</v>
      </c>
      <c r="G270" s="4">
        <v>60</v>
      </c>
    </row>
    <row r="271" spans="1:7" x14ac:dyDescent="0.25">
      <c r="A271">
        <v>801</v>
      </c>
      <c r="B271" t="s">
        <v>877</v>
      </c>
      <c r="C271" t="s">
        <v>879</v>
      </c>
      <c r="D271" t="s">
        <v>24</v>
      </c>
      <c r="E271" t="s">
        <v>524</v>
      </c>
      <c r="F271" t="s">
        <v>32</v>
      </c>
      <c r="G271" s="4">
        <v>37</v>
      </c>
    </row>
    <row r="272" spans="1:7" x14ac:dyDescent="0.25">
      <c r="A272">
        <v>802</v>
      </c>
      <c r="B272" t="s">
        <v>946</v>
      </c>
      <c r="C272" t="s">
        <v>948</v>
      </c>
      <c r="D272" t="s">
        <v>524</v>
      </c>
      <c r="E272" t="s">
        <v>48</v>
      </c>
      <c r="F272" t="s">
        <v>99</v>
      </c>
      <c r="G272" s="4">
        <v>39</v>
      </c>
    </row>
    <row r="273" spans="1:7" x14ac:dyDescent="0.25">
      <c r="A273">
        <v>804</v>
      </c>
      <c r="B273" t="s">
        <v>1898</v>
      </c>
      <c r="C273" t="s">
        <v>1900</v>
      </c>
      <c r="D273" t="s">
        <v>25</v>
      </c>
      <c r="E273" t="s">
        <v>32</v>
      </c>
      <c r="F273" t="s">
        <v>55</v>
      </c>
      <c r="G273" s="4">
        <v>22</v>
      </c>
    </row>
    <row r="274" spans="1:7" x14ac:dyDescent="0.25">
      <c r="A274">
        <v>805</v>
      </c>
      <c r="B274" t="s">
        <v>2230</v>
      </c>
      <c r="C274" t="s">
        <v>2232</v>
      </c>
      <c r="D274" t="s">
        <v>91</v>
      </c>
      <c r="E274" t="s">
        <v>55</v>
      </c>
      <c r="F274" t="s">
        <v>55</v>
      </c>
      <c r="G274" s="4">
        <v>0</v>
      </c>
    </row>
    <row r="275" spans="1:7" x14ac:dyDescent="0.25">
      <c r="A275">
        <v>806</v>
      </c>
      <c r="B275" t="s">
        <v>1354</v>
      </c>
      <c r="C275" t="s">
        <v>1356</v>
      </c>
      <c r="D275" t="s">
        <v>97</v>
      </c>
      <c r="E275" t="s">
        <v>1359</v>
      </c>
      <c r="F275" t="s">
        <v>98</v>
      </c>
      <c r="G275" s="4">
        <v>22</v>
      </c>
    </row>
    <row r="276" spans="1:7" x14ac:dyDescent="0.25">
      <c r="A276">
        <v>807</v>
      </c>
      <c r="B276" t="s">
        <v>1510</v>
      </c>
      <c r="C276" t="s">
        <v>1512</v>
      </c>
      <c r="D276" t="s">
        <v>25</v>
      </c>
      <c r="E276" t="s">
        <v>390</v>
      </c>
      <c r="F276" t="s">
        <v>358</v>
      </c>
      <c r="G276" s="4">
        <v>4</v>
      </c>
    </row>
    <row r="277" spans="1:7" x14ac:dyDescent="0.25">
      <c r="A277">
        <v>808</v>
      </c>
      <c r="B277" t="s">
        <v>1365</v>
      </c>
      <c r="C277" t="s">
        <v>1367</v>
      </c>
      <c r="D277" t="s">
        <v>97</v>
      </c>
      <c r="E277" t="s">
        <v>328</v>
      </c>
      <c r="F277" t="s">
        <v>54</v>
      </c>
      <c r="G277" s="4">
        <v>1</v>
      </c>
    </row>
    <row r="278" spans="1:7" x14ac:dyDescent="0.25">
      <c r="A278">
        <v>809</v>
      </c>
      <c r="B278" t="s">
        <v>445</v>
      </c>
      <c r="C278" t="s">
        <v>447</v>
      </c>
      <c r="D278" t="s">
        <v>83</v>
      </c>
      <c r="E278" t="s">
        <v>32</v>
      </c>
      <c r="F278" t="s">
        <v>450</v>
      </c>
      <c r="G278" s="4">
        <v>11</v>
      </c>
    </row>
    <row r="279" spans="1:7" x14ac:dyDescent="0.25">
      <c r="A279">
        <v>810</v>
      </c>
      <c r="B279" t="s">
        <v>798</v>
      </c>
      <c r="C279" t="s">
        <v>800</v>
      </c>
      <c r="D279" t="s">
        <v>379</v>
      </c>
      <c r="E279" t="s">
        <v>148</v>
      </c>
      <c r="F279" t="s">
        <v>570</v>
      </c>
      <c r="G279" s="4">
        <v>1</v>
      </c>
    </row>
    <row r="280" spans="1:7" x14ac:dyDescent="0.25">
      <c r="A280">
        <v>811</v>
      </c>
      <c r="B280" t="s">
        <v>1338</v>
      </c>
      <c r="C280" t="s">
        <v>1340</v>
      </c>
      <c r="D280" t="s">
        <v>97</v>
      </c>
      <c r="E280" t="s">
        <v>26</v>
      </c>
      <c r="F280" t="s">
        <v>1343</v>
      </c>
      <c r="G280" s="4">
        <v>46</v>
      </c>
    </row>
    <row r="281" spans="1:7" x14ac:dyDescent="0.25">
      <c r="A281">
        <v>812</v>
      </c>
      <c r="B281" t="s">
        <v>1968</v>
      </c>
      <c r="C281" t="s">
        <v>1970</v>
      </c>
      <c r="D281" t="s">
        <v>97</v>
      </c>
      <c r="E281" t="s">
        <v>1973</v>
      </c>
      <c r="F281" t="s">
        <v>1331</v>
      </c>
      <c r="G281" s="4">
        <v>14</v>
      </c>
    </row>
    <row r="282" spans="1:7" x14ac:dyDescent="0.25">
      <c r="A282">
        <v>813</v>
      </c>
      <c r="B282" t="s">
        <v>2167</v>
      </c>
      <c r="C282" t="s">
        <v>2168</v>
      </c>
      <c r="D282" t="s">
        <v>90</v>
      </c>
      <c r="E282" t="s">
        <v>62</v>
      </c>
      <c r="F282" t="s">
        <v>668</v>
      </c>
      <c r="G282" s="4">
        <v>0</v>
      </c>
    </row>
    <row r="283" spans="1:7" x14ac:dyDescent="0.25">
      <c r="A283">
        <v>814</v>
      </c>
      <c r="B283" t="s">
        <v>882</v>
      </c>
      <c r="C283" t="s">
        <v>884</v>
      </c>
      <c r="D283" t="s">
        <v>24</v>
      </c>
      <c r="E283" t="s">
        <v>97</v>
      </c>
      <c r="F283" t="s">
        <v>47</v>
      </c>
      <c r="G283" s="4">
        <v>34</v>
      </c>
    </row>
    <row r="284" spans="1:7" x14ac:dyDescent="0.25">
      <c r="A284">
        <v>815</v>
      </c>
      <c r="B284" t="s">
        <v>774</v>
      </c>
      <c r="C284" t="s">
        <v>776</v>
      </c>
      <c r="D284" t="s">
        <v>379</v>
      </c>
      <c r="E284" t="s">
        <v>779</v>
      </c>
      <c r="F284" t="s">
        <v>396</v>
      </c>
      <c r="G284" s="4">
        <v>40</v>
      </c>
    </row>
    <row r="285" spans="1:7" x14ac:dyDescent="0.25">
      <c r="A285">
        <v>816</v>
      </c>
      <c r="B285" t="s">
        <v>1914</v>
      </c>
      <c r="C285" t="s">
        <v>1916</v>
      </c>
      <c r="D285" t="s">
        <v>25</v>
      </c>
      <c r="E285" t="s">
        <v>32</v>
      </c>
      <c r="F285" t="s">
        <v>41</v>
      </c>
      <c r="G285" s="4">
        <v>11</v>
      </c>
    </row>
    <row r="286" spans="1:7" x14ac:dyDescent="0.25">
      <c r="A286">
        <v>817</v>
      </c>
      <c r="B286" t="s">
        <v>1505</v>
      </c>
      <c r="C286" t="s">
        <v>1507</v>
      </c>
      <c r="D286" t="s">
        <v>390</v>
      </c>
      <c r="E286" t="s">
        <v>62</v>
      </c>
      <c r="F286" t="s">
        <v>668</v>
      </c>
      <c r="G286" s="4">
        <v>5</v>
      </c>
    </row>
    <row r="287" spans="1:7" x14ac:dyDescent="0.25">
      <c r="A287">
        <v>818</v>
      </c>
      <c r="B287" t="s">
        <v>1300</v>
      </c>
      <c r="C287" t="s">
        <v>1302</v>
      </c>
      <c r="D287" t="s">
        <v>25</v>
      </c>
      <c r="E287" t="s">
        <v>1040</v>
      </c>
      <c r="F287" t="s">
        <v>1305</v>
      </c>
      <c r="G287" s="4">
        <v>1</v>
      </c>
    </row>
    <row r="288" spans="1:7" x14ac:dyDescent="0.25">
      <c r="A288">
        <v>820</v>
      </c>
      <c r="B288" t="s">
        <v>642</v>
      </c>
      <c r="C288" t="s">
        <v>644</v>
      </c>
      <c r="D288" t="s">
        <v>16</v>
      </c>
      <c r="E288" t="s">
        <v>24</v>
      </c>
      <c r="F288" t="s">
        <v>32</v>
      </c>
      <c r="G288" s="4">
        <v>85</v>
      </c>
    </row>
    <row r="289" spans="1:7" x14ac:dyDescent="0.25">
      <c r="A289">
        <v>821</v>
      </c>
      <c r="B289" t="s">
        <v>2083</v>
      </c>
      <c r="C289" t="s">
        <v>2085</v>
      </c>
      <c r="D289" t="s">
        <v>675</v>
      </c>
      <c r="E289" t="s">
        <v>55</v>
      </c>
      <c r="F289" t="s">
        <v>55</v>
      </c>
      <c r="G289" s="4">
        <v>73</v>
      </c>
    </row>
    <row r="290" spans="1:7" x14ac:dyDescent="0.25">
      <c r="A290">
        <v>822</v>
      </c>
      <c r="B290" t="s">
        <v>1839</v>
      </c>
      <c r="C290" t="s">
        <v>1841</v>
      </c>
      <c r="D290" t="s">
        <v>97</v>
      </c>
      <c r="E290" t="s">
        <v>1844</v>
      </c>
      <c r="F290" t="s">
        <v>47</v>
      </c>
      <c r="G290" s="4">
        <v>10</v>
      </c>
    </row>
    <row r="291" spans="1:7" x14ac:dyDescent="0.25">
      <c r="A291">
        <v>823</v>
      </c>
      <c r="B291" t="s">
        <v>1567</v>
      </c>
      <c r="C291" t="s">
        <v>1569</v>
      </c>
      <c r="D291" t="s">
        <v>350</v>
      </c>
      <c r="E291" t="s">
        <v>32</v>
      </c>
      <c r="F291" t="s">
        <v>62</v>
      </c>
      <c r="G291" s="4">
        <v>51</v>
      </c>
    </row>
    <row r="292" spans="1:7" x14ac:dyDescent="0.25">
      <c r="A292">
        <v>824</v>
      </c>
      <c r="B292" t="s">
        <v>1344</v>
      </c>
      <c r="C292" t="s">
        <v>1346</v>
      </c>
      <c r="D292" t="s">
        <v>97</v>
      </c>
      <c r="E292" t="s">
        <v>26</v>
      </c>
      <c r="F292" t="s">
        <v>62</v>
      </c>
      <c r="G292" s="4">
        <v>42</v>
      </c>
    </row>
    <row r="293" spans="1:7" x14ac:dyDescent="0.25">
      <c r="A293">
        <v>825</v>
      </c>
      <c r="B293" t="s">
        <v>367</v>
      </c>
      <c r="C293" t="s">
        <v>369</v>
      </c>
      <c r="D293" t="s">
        <v>372</v>
      </c>
      <c r="E293" t="s">
        <v>25</v>
      </c>
      <c r="F293" t="s">
        <v>91</v>
      </c>
      <c r="G293" s="4">
        <v>11</v>
      </c>
    </row>
    <row r="294" spans="1:7" x14ac:dyDescent="0.25">
      <c r="A294">
        <v>826</v>
      </c>
      <c r="B294" t="s">
        <v>1582</v>
      </c>
      <c r="C294" t="s">
        <v>1584</v>
      </c>
      <c r="D294" t="s">
        <v>97</v>
      </c>
      <c r="E294" t="s">
        <v>350</v>
      </c>
      <c r="F294" t="s">
        <v>32</v>
      </c>
      <c r="G294" s="4">
        <v>5</v>
      </c>
    </row>
    <row r="295" spans="1:7" x14ac:dyDescent="0.25">
      <c r="A295">
        <v>828</v>
      </c>
      <c r="B295" t="s">
        <v>1626</v>
      </c>
      <c r="C295" t="s">
        <v>1628</v>
      </c>
      <c r="D295" t="s">
        <v>97</v>
      </c>
      <c r="E295" t="s">
        <v>1359</v>
      </c>
      <c r="F295" t="s">
        <v>54</v>
      </c>
      <c r="G295" s="4">
        <v>2</v>
      </c>
    </row>
    <row r="296" spans="1:7" x14ac:dyDescent="0.25">
      <c r="A296">
        <v>829</v>
      </c>
      <c r="B296" t="s">
        <v>931</v>
      </c>
      <c r="C296" t="s">
        <v>933</v>
      </c>
      <c r="D296" t="s">
        <v>524</v>
      </c>
      <c r="E296" t="s">
        <v>97</v>
      </c>
      <c r="F296" t="s">
        <v>530</v>
      </c>
      <c r="G296" s="4">
        <v>77</v>
      </c>
    </row>
    <row r="297" spans="1:7" x14ac:dyDescent="0.25">
      <c r="A297">
        <v>830</v>
      </c>
      <c r="B297" t="s">
        <v>519</v>
      </c>
      <c r="C297" t="s">
        <v>521</v>
      </c>
      <c r="D297" t="s">
        <v>135</v>
      </c>
      <c r="E297" t="s">
        <v>524</v>
      </c>
      <c r="F297" t="s">
        <v>25</v>
      </c>
      <c r="G297" s="4">
        <v>33</v>
      </c>
    </row>
    <row r="298" spans="1:7" x14ac:dyDescent="0.25">
      <c r="A298">
        <v>832</v>
      </c>
      <c r="B298" t="s">
        <v>647</v>
      </c>
      <c r="C298" t="s">
        <v>649</v>
      </c>
      <c r="D298" t="s">
        <v>16</v>
      </c>
      <c r="E298" t="s">
        <v>34</v>
      </c>
      <c r="F298" t="s">
        <v>55</v>
      </c>
      <c r="G298" s="4">
        <v>9</v>
      </c>
    </row>
    <row r="299" spans="1:7" x14ac:dyDescent="0.25">
      <c r="A299">
        <v>833</v>
      </c>
      <c r="B299" t="s">
        <v>704</v>
      </c>
      <c r="C299" t="s">
        <v>706</v>
      </c>
      <c r="D299" t="s">
        <v>61</v>
      </c>
      <c r="E299" t="s">
        <v>123</v>
      </c>
      <c r="F299" t="s">
        <v>91</v>
      </c>
      <c r="G299" s="4">
        <v>2</v>
      </c>
    </row>
    <row r="300" spans="1:7" x14ac:dyDescent="0.25">
      <c r="A300">
        <v>834</v>
      </c>
      <c r="B300" t="s">
        <v>311</v>
      </c>
      <c r="C300" t="s">
        <v>313</v>
      </c>
      <c r="D300" t="s">
        <v>293</v>
      </c>
      <c r="E300" t="s">
        <v>294</v>
      </c>
      <c r="F300" t="s">
        <v>316</v>
      </c>
      <c r="G300" s="4">
        <v>9</v>
      </c>
    </row>
    <row r="301" spans="1:7" x14ac:dyDescent="0.25">
      <c r="A301">
        <v>835</v>
      </c>
      <c r="B301" t="s">
        <v>1959</v>
      </c>
      <c r="C301" t="s">
        <v>1960</v>
      </c>
      <c r="D301" t="s">
        <v>25</v>
      </c>
      <c r="E301" t="s">
        <v>97</v>
      </c>
      <c r="F301" t="s">
        <v>1962</v>
      </c>
      <c r="G301" s="4">
        <v>10</v>
      </c>
    </row>
    <row r="302" spans="1:7" x14ac:dyDescent="0.25">
      <c r="A302">
        <v>836</v>
      </c>
      <c r="B302" t="s">
        <v>1781</v>
      </c>
      <c r="C302" t="s">
        <v>1783</v>
      </c>
      <c r="D302" t="s">
        <v>1786</v>
      </c>
      <c r="E302" t="s">
        <v>409</v>
      </c>
      <c r="F302" t="s">
        <v>1787</v>
      </c>
      <c r="G302" s="4">
        <v>3</v>
      </c>
    </row>
    <row r="303" spans="1:7" x14ac:dyDescent="0.25">
      <c r="A303">
        <v>837</v>
      </c>
      <c r="B303" t="s">
        <v>1855</v>
      </c>
      <c r="C303" t="s">
        <v>1857</v>
      </c>
      <c r="D303" t="s">
        <v>1860</v>
      </c>
      <c r="E303" t="s">
        <v>530</v>
      </c>
      <c r="F303" t="s">
        <v>55</v>
      </c>
      <c r="G303" s="4">
        <v>0</v>
      </c>
    </row>
    <row r="304" spans="1:7" x14ac:dyDescent="0.25">
      <c r="A304">
        <v>838</v>
      </c>
      <c r="B304" t="s">
        <v>1488</v>
      </c>
      <c r="C304" t="s">
        <v>1489</v>
      </c>
      <c r="D304" t="s">
        <v>1492</v>
      </c>
      <c r="E304" t="s">
        <v>1493</v>
      </c>
      <c r="F304" t="s">
        <v>530</v>
      </c>
      <c r="G304" s="4">
        <v>10</v>
      </c>
    </row>
    <row r="305" spans="1:7" x14ac:dyDescent="0.25">
      <c r="A305">
        <v>839</v>
      </c>
      <c r="B305" t="s">
        <v>757</v>
      </c>
      <c r="C305" t="s">
        <v>758</v>
      </c>
      <c r="D305" t="s">
        <v>760</v>
      </c>
      <c r="E305" t="s">
        <v>761</v>
      </c>
      <c r="F305" t="s">
        <v>762</v>
      </c>
      <c r="G305" s="4">
        <v>4</v>
      </c>
    </row>
    <row r="306" spans="1:7" x14ac:dyDescent="0.25">
      <c r="A306">
        <v>840</v>
      </c>
      <c r="B306" t="s">
        <v>709</v>
      </c>
      <c r="C306" t="s">
        <v>711</v>
      </c>
      <c r="D306" t="s">
        <v>714</v>
      </c>
      <c r="E306" t="s">
        <v>47</v>
      </c>
      <c r="F306" t="s">
        <v>715</v>
      </c>
      <c r="G306" s="4">
        <v>30</v>
      </c>
    </row>
    <row r="307" spans="1:7" x14ac:dyDescent="0.25">
      <c r="A307">
        <v>841</v>
      </c>
      <c r="B307" t="s">
        <v>941</v>
      </c>
      <c r="C307" t="s">
        <v>943</v>
      </c>
      <c r="D307" t="s">
        <v>524</v>
      </c>
      <c r="E307" t="s">
        <v>32</v>
      </c>
      <c r="F307" t="s">
        <v>294</v>
      </c>
      <c r="G307" s="4">
        <v>72</v>
      </c>
    </row>
    <row r="308" spans="1:7" x14ac:dyDescent="0.25">
      <c r="A308">
        <v>843</v>
      </c>
      <c r="B308" t="s">
        <v>791</v>
      </c>
      <c r="C308" t="s">
        <v>793</v>
      </c>
      <c r="D308" t="s">
        <v>379</v>
      </c>
      <c r="E308" t="s">
        <v>796</v>
      </c>
      <c r="F308" t="s">
        <v>797</v>
      </c>
      <c r="G308" s="4">
        <v>2</v>
      </c>
    </row>
    <row r="309" spans="1:7" x14ac:dyDescent="0.25">
      <c r="A309">
        <v>844</v>
      </c>
      <c r="B309" t="s">
        <v>1280</v>
      </c>
      <c r="C309" t="s">
        <v>1282</v>
      </c>
      <c r="D309" t="s">
        <v>1285</v>
      </c>
      <c r="E309" t="s">
        <v>47</v>
      </c>
      <c r="F309" t="s">
        <v>1286</v>
      </c>
      <c r="G309" s="4">
        <v>0</v>
      </c>
    </row>
    <row r="310" spans="1:7" x14ac:dyDescent="0.25">
      <c r="A310">
        <v>845</v>
      </c>
      <c r="B310" t="s">
        <v>280</v>
      </c>
      <c r="C310" t="s">
        <v>282</v>
      </c>
      <c r="D310" t="s">
        <v>285</v>
      </c>
      <c r="E310" t="s">
        <v>286</v>
      </c>
      <c r="F310" t="s">
        <v>287</v>
      </c>
      <c r="G310" s="4">
        <v>20</v>
      </c>
    </row>
    <row r="311" spans="1:7" x14ac:dyDescent="0.25">
      <c r="A311">
        <v>846</v>
      </c>
      <c r="B311" t="s">
        <v>1903</v>
      </c>
      <c r="C311" t="s">
        <v>1905</v>
      </c>
      <c r="D311" t="s">
        <v>25</v>
      </c>
      <c r="E311" t="s">
        <v>32</v>
      </c>
      <c r="F311" t="s">
        <v>450</v>
      </c>
      <c r="G311" s="4">
        <v>14</v>
      </c>
    </row>
    <row r="312" spans="1:7" x14ac:dyDescent="0.25">
      <c r="A312">
        <v>847</v>
      </c>
      <c r="B312" t="s">
        <v>1210</v>
      </c>
      <c r="C312" t="s">
        <v>1212</v>
      </c>
      <c r="D312" t="s">
        <v>24</v>
      </c>
      <c r="E312" t="s">
        <v>629</v>
      </c>
      <c r="F312" t="s">
        <v>1215</v>
      </c>
      <c r="G312" s="4">
        <v>2</v>
      </c>
    </row>
    <row r="313" spans="1:7" x14ac:dyDescent="0.25">
      <c r="A313">
        <v>848</v>
      </c>
      <c r="B313" t="s">
        <v>1349</v>
      </c>
      <c r="C313" t="s">
        <v>1351</v>
      </c>
      <c r="D313" t="s">
        <v>97</v>
      </c>
      <c r="E313" t="s">
        <v>40</v>
      </c>
      <c r="F313" t="s">
        <v>48</v>
      </c>
      <c r="G313" s="4">
        <v>27</v>
      </c>
    </row>
    <row r="314" spans="1:7" x14ac:dyDescent="0.25">
      <c r="A314">
        <v>849</v>
      </c>
      <c r="B314" t="s">
        <v>999</v>
      </c>
      <c r="C314" t="s">
        <v>1001</v>
      </c>
      <c r="D314" t="s">
        <v>1004</v>
      </c>
      <c r="E314" t="s">
        <v>1005</v>
      </c>
      <c r="F314" t="s">
        <v>1006</v>
      </c>
      <c r="G314" s="4">
        <v>49</v>
      </c>
    </row>
    <row r="315" spans="1:7" x14ac:dyDescent="0.25">
      <c r="A315">
        <v>850</v>
      </c>
      <c r="B315" t="s">
        <v>1332</v>
      </c>
      <c r="C315" t="s">
        <v>1334</v>
      </c>
      <c r="D315" t="s">
        <v>97</v>
      </c>
      <c r="E315" t="s">
        <v>1337</v>
      </c>
      <c r="F315" t="s">
        <v>530</v>
      </c>
      <c r="G315" s="4">
        <v>69</v>
      </c>
    </row>
    <row r="316" spans="1:7" x14ac:dyDescent="0.25">
      <c r="A316">
        <v>851</v>
      </c>
      <c r="B316" t="s">
        <v>1139</v>
      </c>
      <c r="C316" t="s">
        <v>1141</v>
      </c>
      <c r="D316" t="s">
        <v>1144</v>
      </c>
      <c r="E316" t="s">
        <v>1145</v>
      </c>
      <c r="F316" t="s">
        <v>1146</v>
      </c>
      <c r="G316" s="4">
        <v>7</v>
      </c>
    </row>
    <row r="317" spans="1:7" x14ac:dyDescent="0.25">
      <c r="A317">
        <v>852</v>
      </c>
      <c r="B317" t="s">
        <v>1759</v>
      </c>
      <c r="C317" t="s">
        <v>1761</v>
      </c>
      <c r="D317" t="s">
        <v>1764</v>
      </c>
      <c r="E317" t="s">
        <v>1765</v>
      </c>
      <c r="F317" t="s">
        <v>813</v>
      </c>
      <c r="G317" s="4">
        <v>33</v>
      </c>
    </row>
    <row r="318" spans="1:7" x14ac:dyDescent="0.25">
      <c r="A318">
        <v>853</v>
      </c>
      <c r="B318" t="s">
        <v>1804</v>
      </c>
      <c r="C318" t="s">
        <v>1806</v>
      </c>
      <c r="D318" t="s">
        <v>1423</v>
      </c>
      <c r="E318" t="s">
        <v>55</v>
      </c>
      <c r="F318" t="s">
        <v>55</v>
      </c>
      <c r="G318" s="4">
        <v>0</v>
      </c>
    </row>
    <row r="319" spans="1:7" x14ac:dyDescent="0.25">
      <c r="A319">
        <v>854</v>
      </c>
      <c r="B319" t="s">
        <v>1636</v>
      </c>
      <c r="C319" t="s">
        <v>1638</v>
      </c>
      <c r="D319" t="s">
        <v>1625</v>
      </c>
      <c r="E319" t="s">
        <v>1423</v>
      </c>
      <c r="F319" t="s">
        <v>55</v>
      </c>
      <c r="G319" s="4">
        <v>0</v>
      </c>
    </row>
    <row r="320" spans="1:7" x14ac:dyDescent="0.25">
      <c r="A320">
        <v>855</v>
      </c>
      <c r="B320" t="s">
        <v>1592</v>
      </c>
      <c r="C320" t="s">
        <v>1594</v>
      </c>
      <c r="D320" t="s">
        <v>350</v>
      </c>
      <c r="E320" t="s">
        <v>1423</v>
      </c>
      <c r="F320" t="s">
        <v>1597</v>
      </c>
      <c r="G320" s="4">
        <v>1</v>
      </c>
    </row>
    <row r="321" spans="1:7" x14ac:dyDescent="0.25">
      <c r="A321">
        <v>856</v>
      </c>
      <c r="B321" t="s">
        <v>1685</v>
      </c>
      <c r="C321" t="s">
        <v>1687</v>
      </c>
      <c r="D321" t="s">
        <v>1690</v>
      </c>
      <c r="E321" t="s">
        <v>586</v>
      </c>
      <c r="F321" t="s">
        <v>598</v>
      </c>
      <c r="G321" s="4">
        <v>46</v>
      </c>
    </row>
    <row r="322" spans="1:7" x14ac:dyDescent="0.25">
      <c r="A322">
        <v>857</v>
      </c>
      <c r="B322" t="s">
        <v>1541</v>
      </c>
      <c r="C322" t="s">
        <v>1543</v>
      </c>
      <c r="D322" t="s">
        <v>40</v>
      </c>
      <c r="E322" t="s">
        <v>1546</v>
      </c>
      <c r="F322" t="s">
        <v>310</v>
      </c>
      <c r="G322" s="4">
        <v>27</v>
      </c>
    </row>
    <row r="323" spans="1:7" x14ac:dyDescent="0.25">
      <c r="A323">
        <v>858</v>
      </c>
      <c r="B323" t="s">
        <v>993</v>
      </c>
      <c r="C323" t="s">
        <v>995</v>
      </c>
      <c r="D323" t="s">
        <v>750</v>
      </c>
      <c r="E323" t="s">
        <v>142</v>
      </c>
      <c r="F323" t="s">
        <v>998</v>
      </c>
      <c r="G323" s="4">
        <v>20</v>
      </c>
    </row>
    <row r="324" spans="1:7" x14ac:dyDescent="0.25">
      <c r="A324">
        <v>859</v>
      </c>
      <c r="B324" t="s">
        <v>1740</v>
      </c>
      <c r="C324" t="s">
        <v>1742</v>
      </c>
      <c r="D324" t="s">
        <v>26</v>
      </c>
      <c r="E324" t="s">
        <v>740</v>
      </c>
      <c r="F324" t="s">
        <v>1597</v>
      </c>
      <c r="G324" s="4">
        <v>0</v>
      </c>
    </row>
    <row r="325" spans="1:7" x14ac:dyDescent="0.25">
      <c r="A325">
        <v>860</v>
      </c>
      <c r="B325" t="s">
        <v>1405</v>
      </c>
      <c r="C325" t="s">
        <v>1407</v>
      </c>
      <c r="D325" t="s">
        <v>1403</v>
      </c>
      <c r="E325" t="s">
        <v>32</v>
      </c>
      <c r="F325" t="s">
        <v>1410</v>
      </c>
      <c r="G325" s="4">
        <v>1</v>
      </c>
    </row>
    <row r="326" spans="1:7" x14ac:dyDescent="0.25">
      <c r="A326">
        <v>861</v>
      </c>
      <c r="B326" t="s">
        <v>274</v>
      </c>
      <c r="C326" t="s">
        <v>276</v>
      </c>
      <c r="D326" t="s">
        <v>279</v>
      </c>
      <c r="E326" t="s">
        <v>55</v>
      </c>
      <c r="F326" t="s">
        <v>55</v>
      </c>
      <c r="G326" s="4">
        <v>2</v>
      </c>
    </row>
    <row r="327" spans="1:7" x14ac:dyDescent="0.25">
      <c r="A327">
        <v>863</v>
      </c>
      <c r="B327" t="s">
        <v>1845</v>
      </c>
      <c r="C327" t="s">
        <v>1847</v>
      </c>
      <c r="D327" t="s">
        <v>1844</v>
      </c>
      <c r="E327" t="s">
        <v>32</v>
      </c>
      <c r="F327" t="s">
        <v>698</v>
      </c>
      <c r="G327" s="4">
        <v>0</v>
      </c>
    </row>
    <row r="328" spans="1:7" x14ac:dyDescent="0.25">
      <c r="A328">
        <v>864</v>
      </c>
      <c r="B328" t="s">
        <v>184</v>
      </c>
      <c r="C328" t="s">
        <v>186</v>
      </c>
      <c r="D328" t="s">
        <v>189</v>
      </c>
      <c r="E328" t="s">
        <v>190</v>
      </c>
      <c r="F328" t="s">
        <v>191</v>
      </c>
      <c r="G328" s="4">
        <v>60</v>
      </c>
    </row>
    <row r="329" spans="1:7" x14ac:dyDescent="0.25">
      <c r="A329">
        <v>865</v>
      </c>
      <c r="B329" t="s">
        <v>1242</v>
      </c>
      <c r="C329" t="s">
        <v>1244</v>
      </c>
      <c r="D329" t="s">
        <v>1247</v>
      </c>
      <c r="E329" t="s">
        <v>1124</v>
      </c>
      <c r="F329" t="s">
        <v>55</v>
      </c>
      <c r="G329" s="4">
        <v>19</v>
      </c>
    </row>
    <row r="330" spans="1:7" x14ac:dyDescent="0.25">
      <c r="A330">
        <v>866</v>
      </c>
      <c r="B330" t="s">
        <v>1788</v>
      </c>
      <c r="C330" t="s">
        <v>1790</v>
      </c>
      <c r="D330" t="s">
        <v>123</v>
      </c>
      <c r="E330" t="s">
        <v>47</v>
      </c>
      <c r="F330" t="s">
        <v>1793</v>
      </c>
      <c r="G330" s="4">
        <v>20</v>
      </c>
    </row>
    <row r="331" spans="1:7" x14ac:dyDescent="0.25">
      <c r="A331">
        <v>867</v>
      </c>
      <c r="B331" t="s">
        <v>63</v>
      </c>
      <c r="C331" t="s">
        <v>65</v>
      </c>
      <c r="D331" t="s">
        <v>40</v>
      </c>
      <c r="E331" t="s">
        <v>68</v>
      </c>
      <c r="F331" t="s">
        <v>69</v>
      </c>
      <c r="G331" s="4">
        <v>183</v>
      </c>
    </row>
    <row r="332" spans="1:7" x14ac:dyDescent="0.25">
      <c r="A332">
        <v>868</v>
      </c>
      <c r="B332" t="s">
        <v>397</v>
      </c>
      <c r="C332" t="s">
        <v>399</v>
      </c>
      <c r="D332" t="s">
        <v>402</v>
      </c>
      <c r="E332" t="s">
        <v>105</v>
      </c>
      <c r="F332" t="s">
        <v>403</v>
      </c>
      <c r="G332" s="4">
        <v>36</v>
      </c>
    </row>
    <row r="333" spans="1:7" x14ac:dyDescent="0.25">
      <c r="A333">
        <v>869</v>
      </c>
      <c r="B333" t="s">
        <v>482</v>
      </c>
      <c r="C333" t="s">
        <v>484</v>
      </c>
      <c r="D333" t="s">
        <v>487</v>
      </c>
      <c r="E333" t="s">
        <v>97</v>
      </c>
      <c r="F333" t="s">
        <v>328</v>
      </c>
      <c r="G333" s="4">
        <v>0</v>
      </c>
    </row>
    <row r="334" spans="1:7" x14ac:dyDescent="0.25">
      <c r="A334">
        <v>870</v>
      </c>
      <c r="B334" t="s">
        <v>2215</v>
      </c>
      <c r="C334" t="s">
        <v>2217</v>
      </c>
      <c r="D334" t="s">
        <v>501</v>
      </c>
      <c r="E334" t="s">
        <v>55</v>
      </c>
      <c r="F334" t="s">
        <v>55</v>
      </c>
      <c r="G334" s="4">
        <v>0</v>
      </c>
    </row>
    <row r="335" spans="1:7" x14ac:dyDescent="0.25">
      <c r="A335">
        <v>871</v>
      </c>
      <c r="B335" t="s">
        <v>262</v>
      </c>
      <c r="C335" t="s">
        <v>264</v>
      </c>
      <c r="D335" t="s">
        <v>253</v>
      </c>
      <c r="E335" t="s">
        <v>267</v>
      </c>
      <c r="F335" t="s">
        <v>268</v>
      </c>
      <c r="G335" s="4">
        <v>1</v>
      </c>
    </row>
    <row r="336" spans="1:7" x14ac:dyDescent="0.25">
      <c r="A336">
        <v>872</v>
      </c>
      <c r="B336" t="s">
        <v>380</v>
      </c>
      <c r="C336" t="s">
        <v>382</v>
      </c>
      <c r="D336" t="s">
        <v>378</v>
      </c>
      <c r="E336" t="s">
        <v>379</v>
      </c>
      <c r="F336" t="s">
        <v>344</v>
      </c>
      <c r="G336" s="4">
        <v>44</v>
      </c>
    </row>
    <row r="337" spans="1:7" x14ac:dyDescent="0.25">
      <c r="A337">
        <v>873</v>
      </c>
      <c r="B337" t="s">
        <v>2077</v>
      </c>
      <c r="C337" t="s">
        <v>2079</v>
      </c>
      <c r="D337" t="s">
        <v>90</v>
      </c>
      <c r="E337" t="s">
        <v>2082</v>
      </c>
      <c r="F337" t="s">
        <v>48</v>
      </c>
      <c r="G337" s="4">
        <v>0</v>
      </c>
    </row>
    <row r="338" spans="1:7" x14ac:dyDescent="0.25">
      <c r="A338">
        <v>874</v>
      </c>
      <c r="B338" t="s">
        <v>502</v>
      </c>
      <c r="C338" t="s">
        <v>504</v>
      </c>
      <c r="D338" t="s">
        <v>221</v>
      </c>
      <c r="E338" t="s">
        <v>507</v>
      </c>
      <c r="F338" t="s">
        <v>47</v>
      </c>
      <c r="G338" s="4">
        <v>0</v>
      </c>
    </row>
    <row r="339" spans="1:7" x14ac:dyDescent="0.25">
      <c r="A339">
        <v>875</v>
      </c>
      <c r="B339" t="s">
        <v>1248</v>
      </c>
      <c r="C339" t="s">
        <v>1250</v>
      </c>
      <c r="D339" t="s">
        <v>1247</v>
      </c>
      <c r="E339" t="s">
        <v>1124</v>
      </c>
      <c r="F339" t="s">
        <v>55</v>
      </c>
      <c r="G339" s="4">
        <v>1</v>
      </c>
    </row>
    <row r="340" spans="1:7" x14ac:dyDescent="0.25">
      <c r="A340">
        <v>876</v>
      </c>
      <c r="B340" t="s">
        <v>1876</v>
      </c>
      <c r="C340" t="s">
        <v>1878</v>
      </c>
      <c r="D340" t="s">
        <v>25</v>
      </c>
      <c r="E340" t="s">
        <v>1305</v>
      </c>
      <c r="F340" t="s">
        <v>1331</v>
      </c>
      <c r="G340" s="4">
        <v>20</v>
      </c>
    </row>
    <row r="341" spans="1:7" x14ac:dyDescent="0.25">
      <c r="A341">
        <v>877</v>
      </c>
      <c r="B341" t="s">
        <v>2041</v>
      </c>
      <c r="C341" t="s">
        <v>2043</v>
      </c>
      <c r="D341" t="s">
        <v>97</v>
      </c>
      <c r="E341" t="s">
        <v>518</v>
      </c>
      <c r="F341" t="s">
        <v>598</v>
      </c>
      <c r="G341" s="4">
        <v>2</v>
      </c>
    </row>
    <row r="342" spans="1:7" x14ac:dyDescent="0.25">
      <c r="A342">
        <v>878</v>
      </c>
      <c r="B342" t="s">
        <v>2108</v>
      </c>
      <c r="C342" t="s">
        <v>2110</v>
      </c>
      <c r="D342" t="s">
        <v>98</v>
      </c>
      <c r="E342" t="s">
        <v>2113</v>
      </c>
      <c r="F342" t="s">
        <v>55</v>
      </c>
      <c r="G342" s="4">
        <v>0</v>
      </c>
    </row>
    <row r="343" spans="1:7" x14ac:dyDescent="0.25">
      <c r="A343">
        <v>879</v>
      </c>
      <c r="B343" t="s">
        <v>2225</v>
      </c>
      <c r="C343" t="s">
        <v>2227</v>
      </c>
      <c r="D343" t="s">
        <v>530</v>
      </c>
      <c r="E343" t="s">
        <v>55</v>
      </c>
      <c r="F343" t="s">
        <v>55</v>
      </c>
      <c r="G343" s="4">
        <v>2</v>
      </c>
    </row>
    <row r="344" spans="1:7" x14ac:dyDescent="0.25">
      <c r="A344">
        <v>880</v>
      </c>
      <c r="B344" t="s">
        <v>592</v>
      </c>
      <c r="C344" t="s">
        <v>594</v>
      </c>
      <c r="D344" t="s">
        <v>129</v>
      </c>
      <c r="E344" t="s">
        <v>597</v>
      </c>
      <c r="F344" t="s">
        <v>598</v>
      </c>
      <c r="G344" s="4">
        <v>19</v>
      </c>
    </row>
    <row r="345" spans="1:7" x14ac:dyDescent="0.25">
      <c r="A345">
        <v>881</v>
      </c>
      <c r="B345" t="s">
        <v>565</v>
      </c>
      <c r="C345" t="s">
        <v>567</v>
      </c>
      <c r="D345" t="s">
        <v>129</v>
      </c>
      <c r="E345" t="s">
        <v>439</v>
      </c>
      <c r="F345" t="s">
        <v>570</v>
      </c>
      <c r="G345" s="4">
        <v>59</v>
      </c>
    </row>
    <row r="346" spans="1:7" x14ac:dyDescent="0.25">
      <c r="A346">
        <v>883</v>
      </c>
      <c r="B346" t="s">
        <v>1979</v>
      </c>
      <c r="C346" t="s">
        <v>1981</v>
      </c>
      <c r="D346" t="s">
        <v>1793</v>
      </c>
      <c r="E346" t="s">
        <v>55</v>
      </c>
      <c r="F346" t="s">
        <v>55</v>
      </c>
      <c r="G346" s="4">
        <v>0</v>
      </c>
    </row>
    <row r="347" spans="1:7" x14ac:dyDescent="0.25">
      <c r="A347">
        <v>884</v>
      </c>
      <c r="B347" t="s">
        <v>1221</v>
      </c>
      <c r="C347" t="s">
        <v>1223</v>
      </c>
      <c r="D347" t="s">
        <v>629</v>
      </c>
      <c r="E347" t="s">
        <v>1226</v>
      </c>
      <c r="F347" t="s">
        <v>1227</v>
      </c>
      <c r="G347" s="4">
        <v>0</v>
      </c>
    </row>
    <row r="348" spans="1:7" x14ac:dyDescent="0.25">
      <c r="A348">
        <v>885</v>
      </c>
      <c r="B348" t="s">
        <v>1984</v>
      </c>
      <c r="C348" t="s">
        <v>1985</v>
      </c>
      <c r="D348" t="s">
        <v>1793</v>
      </c>
      <c r="E348" t="s">
        <v>55</v>
      </c>
      <c r="F348" t="s">
        <v>55</v>
      </c>
      <c r="G348" s="4">
        <v>0</v>
      </c>
    </row>
    <row r="349" spans="1:7" x14ac:dyDescent="0.25">
      <c r="A349">
        <v>886</v>
      </c>
      <c r="B349" t="s">
        <v>513</v>
      </c>
      <c r="C349" t="s">
        <v>515</v>
      </c>
      <c r="D349" t="s">
        <v>135</v>
      </c>
      <c r="E349" t="s">
        <v>17</v>
      </c>
      <c r="F349" t="s">
        <v>518</v>
      </c>
      <c r="G349" s="4">
        <v>119</v>
      </c>
    </row>
    <row r="350" spans="1:7" x14ac:dyDescent="0.25">
      <c r="A350">
        <v>887</v>
      </c>
      <c r="B350" t="s">
        <v>1773</v>
      </c>
      <c r="C350" t="s">
        <v>1775</v>
      </c>
      <c r="D350" t="s">
        <v>1778</v>
      </c>
      <c r="E350" t="s">
        <v>1779</v>
      </c>
      <c r="F350" t="s">
        <v>1780</v>
      </c>
      <c r="G350" s="4">
        <v>0</v>
      </c>
    </row>
    <row r="351" spans="1:7" x14ac:dyDescent="0.25">
      <c r="A351">
        <v>888</v>
      </c>
      <c r="B351" t="s">
        <v>211</v>
      </c>
      <c r="C351" t="s">
        <v>213</v>
      </c>
      <c r="D351" t="s">
        <v>82</v>
      </c>
      <c r="E351" t="s">
        <v>24</v>
      </c>
      <c r="F351" t="s">
        <v>47</v>
      </c>
      <c r="G351" s="4">
        <v>74</v>
      </c>
    </row>
    <row r="352" spans="1:7" x14ac:dyDescent="0.25">
      <c r="A352">
        <v>889</v>
      </c>
      <c r="B352" t="s">
        <v>844</v>
      </c>
      <c r="C352" t="s">
        <v>846</v>
      </c>
      <c r="D352" t="s">
        <v>24</v>
      </c>
      <c r="E352" t="s">
        <v>849</v>
      </c>
      <c r="F352" t="s">
        <v>850</v>
      </c>
      <c r="G352" s="4">
        <v>105</v>
      </c>
    </row>
    <row r="353" spans="1:7" x14ac:dyDescent="0.25">
      <c r="A353">
        <v>890</v>
      </c>
      <c r="B353" t="s">
        <v>2046</v>
      </c>
      <c r="C353" t="s">
        <v>2048</v>
      </c>
      <c r="D353" t="s">
        <v>2051</v>
      </c>
      <c r="E353" t="s">
        <v>2052</v>
      </c>
      <c r="F353" t="s">
        <v>2053</v>
      </c>
      <c r="G353" s="4">
        <v>3</v>
      </c>
    </row>
    <row r="354" spans="1:7" x14ac:dyDescent="0.25">
      <c r="A354">
        <v>891</v>
      </c>
      <c r="B354" t="s">
        <v>1752</v>
      </c>
      <c r="C354" t="s">
        <v>1754</v>
      </c>
      <c r="D354" t="s">
        <v>1757</v>
      </c>
      <c r="E354" t="s">
        <v>1758</v>
      </c>
      <c r="F354" t="s">
        <v>156</v>
      </c>
      <c r="G354" s="4">
        <v>0</v>
      </c>
    </row>
    <row r="355" spans="1:7" x14ac:dyDescent="0.25">
      <c r="A355">
        <v>892</v>
      </c>
      <c r="B355" t="s">
        <v>2169</v>
      </c>
      <c r="C355" t="s">
        <v>2171</v>
      </c>
      <c r="D355" t="s">
        <v>2174</v>
      </c>
      <c r="E355" t="s">
        <v>2175</v>
      </c>
      <c r="F355" t="s">
        <v>55</v>
      </c>
      <c r="G355" s="4">
        <v>0</v>
      </c>
    </row>
    <row r="356" spans="1:7" x14ac:dyDescent="0.25">
      <c r="A356">
        <v>893</v>
      </c>
      <c r="B356" t="s">
        <v>914</v>
      </c>
      <c r="C356" t="s">
        <v>916</v>
      </c>
      <c r="D356" t="s">
        <v>524</v>
      </c>
      <c r="E356" t="s">
        <v>919</v>
      </c>
      <c r="F356" t="s">
        <v>920</v>
      </c>
      <c r="G356" s="4">
        <v>120</v>
      </c>
    </row>
    <row r="357" spans="1:7" x14ac:dyDescent="0.25">
      <c r="A357">
        <v>894</v>
      </c>
      <c r="B357" t="s">
        <v>1531</v>
      </c>
      <c r="C357" t="s">
        <v>1533</v>
      </c>
      <c r="D357" t="s">
        <v>40</v>
      </c>
      <c r="E357" t="s">
        <v>17</v>
      </c>
      <c r="F357" t="s">
        <v>204</v>
      </c>
      <c r="G357" s="4">
        <v>35</v>
      </c>
    </row>
    <row r="358" spans="1:7" x14ac:dyDescent="0.25">
      <c r="A358">
        <v>895</v>
      </c>
      <c r="B358" t="s">
        <v>2176</v>
      </c>
      <c r="C358" t="s">
        <v>2178</v>
      </c>
      <c r="D358" t="s">
        <v>2181</v>
      </c>
      <c r="E358" t="s">
        <v>2182</v>
      </c>
      <c r="F358" t="s">
        <v>2183</v>
      </c>
      <c r="G358" s="4">
        <v>35</v>
      </c>
    </row>
    <row r="359" spans="1:7" x14ac:dyDescent="0.25">
      <c r="A359">
        <v>896</v>
      </c>
      <c r="B359" t="s">
        <v>1272</v>
      </c>
      <c r="C359" t="s">
        <v>1274</v>
      </c>
      <c r="D359" t="s">
        <v>1277</v>
      </c>
      <c r="E359" t="s">
        <v>1278</v>
      </c>
      <c r="F359" t="s">
        <v>1279</v>
      </c>
      <c r="G359" s="4">
        <v>8</v>
      </c>
    </row>
    <row r="360" spans="1:7" x14ac:dyDescent="0.25">
      <c r="A360">
        <v>897</v>
      </c>
      <c r="B360" t="s">
        <v>2195</v>
      </c>
      <c r="C360" t="s">
        <v>2197</v>
      </c>
      <c r="D360" t="s">
        <v>524</v>
      </c>
      <c r="E360" t="s">
        <v>1099</v>
      </c>
      <c r="F360" t="s">
        <v>156</v>
      </c>
      <c r="G360" s="4">
        <v>1</v>
      </c>
    </row>
    <row r="361" spans="1:7" x14ac:dyDescent="0.25">
      <c r="A361">
        <v>898</v>
      </c>
      <c r="B361" t="s">
        <v>352</v>
      </c>
      <c r="C361" t="s">
        <v>354</v>
      </c>
      <c r="D361" t="s">
        <v>357</v>
      </c>
      <c r="E361" t="s">
        <v>358</v>
      </c>
      <c r="F361" t="s">
        <v>359</v>
      </c>
      <c r="G361" s="4">
        <v>81</v>
      </c>
    </row>
    <row r="362" spans="1:7" x14ac:dyDescent="0.25">
      <c r="A362">
        <v>899</v>
      </c>
      <c r="B362" t="s">
        <v>222</v>
      </c>
      <c r="C362" t="s">
        <v>224</v>
      </c>
      <c r="D362" t="s">
        <v>227</v>
      </c>
      <c r="E362" t="s">
        <v>228</v>
      </c>
      <c r="F362" t="s">
        <v>229</v>
      </c>
      <c r="G362" s="4">
        <v>22</v>
      </c>
    </row>
    <row r="363" spans="1:7" x14ac:dyDescent="0.25">
      <c r="A363">
        <v>900</v>
      </c>
      <c r="B363" t="s">
        <v>751</v>
      </c>
      <c r="C363" t="s">
        <v>753</v>
      </c>
      <c r="D363" t="s">
        <v>507</v>
      </c>
      <c r="E363" t="s">
        <v>756</v>
      </c>
      <c r="F363" t="s">
        <v>55</v>
      </c>
      <c r="G363" s="4">
        <v>0</v>
      </c>
    </row>
    <row r="364" spans="1:7" x14ac:dyDescent="0.25">
      <c r="A364">
        <v>901</v>
      </c>
      <c r="B364" t="s">
        <v>1832</v>
      </c>
      <c r="C364" t="s">
        <v>1834</v>
      </c>
      <c r="D364" t="s">
        <v>1837</v>
      </c>
      <c r="E364" t="s">
        <v>1838</v>
      </c>
      <c r="F364" t="s">
        <v>501</v>
      </c>
      <c r="G364" s="4">
        <v>2</v>
      </c>
    </row>
    <row r="365" spans="1:7" x14ac:dyDescent="0.25">
      <c r="A365">
        <v>902</v>
      </c>
      <c r="B365" t="s">
        <v>149</v>
      </c>
      <c r="C365" t="s">
        <v>151</v>
      </c>
      <c r="D365" t="s">
        <v>154</v>
      </c>
      <c r="E365" t="s">
        <v>155</v>
      </c>
      <c r="F365" t="s">
        <v>156</v>
      </c>
      <c r="G365" s="4">
        <v>27</v>
      </c>
    </row>
    <row r="366" spans="1:7" x14ac:dyDescent="0.25">
      <c r="A366">
        <v>903</v>
      </c>
      <c r="B366" t="s">
        <v>728</v>
      </c>
      <c r="C366" t="s">
        <v>730</v>
      </c>
      <c r="D366" t="s">
        <v>733</v>
      </c>
      <c r="E366" t="s">
        <v>734</v>
      </c>
      <c r="F366" t="s">
        <v>55</v>
      </c>
      <c r="G366" s="4">
        <v>19</v>
      </c>
    </row>
    <row r="367" spans="1:7" x14ac:dyDescent="0.25">
      <c r="A367">
        <v>904</v>
      </c>
      <c r="B367" t="s">
        <v>814</v>
      </c>
      <c r="C367" t="s">
        <v>816</v>
      </c>
      <c r="D367" t="s">
        <v>819</v>
      </c>
      <c r="E367" t="s">
        <v>820</v>
      </c>
      <c r="F367" t="s">
        <v>821</v>
      </c>
      <c r="G367" s="4">
        <v>21</v>
      </c>
    </row>
    <row r="368" spans="1:7" x14ac:dyDescent="0.25">
      <c r="A368">
        <v>905</v>
      </c>
      <c r="B368" t="s">
        <v>2036</v>
      </c>
      <c r="C368" t="s">
        <v>2038</v>
      </c>
      <c r="D368" t="s">
        <v>518</v>
      </c>
      <c r="E368" t="s">
        <v>1410</v>
      </c>
      <c r="F368" t="s">
        <v>55</v>
      </c>
      <c r="G368" s="4">
        <v>15</v>
      </c>
    </row>
    <row r="369" spans="1:7" x14ac:dyDescent="0.25">
      <c r="A369">
        <v>907</v>
      </c>
      <c r="B369" t="s">
        <v>1697</v>
      </c>
      <c r="C369" t="s">
        <v>1699</v>
      </c>
      <c r="D369" t="s">
        <v>1702</v>
      </c>
      <c r="E369" t="s">
        <v>1703</v>
      </c>
      <c r="F369" t="s">
        <v>183</v>
      </c>
      <c r="G369" s="4">
        <v>56</v>
      </c>
    </row>
    <row r="370" spans="1:7" x14ac:dyDescent="0.25">
      <c r="A370">
        <v>909</v>
      </c>
      <c r="B370" t="s">
        <v>2235</v>
      </c>
      <c r="C370" t="s">
        <v>2237</v>
      </c>
      <c r="D370" t="s">
        <v>524</v>
      </c>
      <c r="E370" t="s">
        <v>97</v>
      </c>
      <c r="F370" t="s">
        <v>2240</v>
      </c>
      <c r="G370" s="4">
        <v>1</v>
      </c>
    </row>
    <row r="371" spans="1:7" x14ac:dyDescent="0.25">
      <c r="A371">
        <v>911</v>
      </c>
      <c r="B371" t="s">
        <v>1125</v>
      </c>
      <c r="C371" t="s">
        <v>1127</v>
      </c>
      <c r="D371" t="s">
        <v>1130</v>
      </c>
      <c r="E371" t="s">
        <v>1131</v>
      </c>
      <c r="F371" t="s">
        <v>55</v>
      </c>
      <c r="G371" s="4">
        <v>16</v>
      </c>
    </row>
    <row r="372" spans="1:7" x14ac:dyDescent="0.25">
      <c r="A372">
        <v>912</v>
      </c>
      <c r="B372" t="s">
        <v>2054</v>
      </c>
      <c r="C372" t="s">
        <v>2055</v>
      </c>
      <c r="D372" t="s">
        <v>1123</v>
      </c>
      <c r="E372" t="s">
        <v>1124</v>
      </c>
      <c r="F372" t="s">
        <v>2057</v>
      </c>
      <c r="G372" s="4">
        <v>55</v>
      </c>
    </row>
    <row r="373" spans="1:7" x14ac:dyDescent="0.25">
      <c r="A373">
        <v>913</v>
      </c>
      <c r="B373" t="s">
        <v>1117</v>
      </c>
      <c r="C373" t="s">
        <v>1119</v>
      </c>
      <c r="D373" t="s">
        <v>1122</v>
      </c>
      <c r="E373" t="s">
        <v>1123</v>
      </c>
      <c r="F373" t="s">
        <v>1124</v>
      </c>
      <c r="G373" s="4">
        <v>44</v>
      </c>
    </row>
    <row r="374" spans="1:7" x14ac:dyDescent="0.25">
      <c r="A374">
        <v>914</v>
      </c>
      <c r="B374" t="s">
        <v>2058</v>
      </c>
      <c r="C374" t="s">
        <v>2059</v>
      </c>
      <c r="D374" t="s">
        <v>1123</v>
      </c>
      <c r="E374" t="s">
        <v>2061</v>
      </c>
      <c r="F374" t="s">
        <v>1124</v>
      </c>
      <c r="G374" s="4">
        <v>41</v>
      </c>
    </row>
    <row r="375" spans="1:7" x14ac:dyDescent="0.25">
      <c r="A375">
        <v>916</v>
      </c>
      <c r="B375" t="s">
        <v>1919</v>
      </c>
      <c r="C375" t="s">
        <v>1920</v>
      </c>
      <c r="D375" t="s">
        <v>1922</v>
      </c>
      <c r="E375" t="s">
        <v>1123</v>
      </c>
      <c r="F375" t="s">
        <v>1124</v>
      </c>
      <c r="G375" s="4">
        <v>41</v>
      </c>
    </row>
    <row r="376" spans="1:7" x14ac:dyDescent="0.25">
      <c r="A376">
        <v>917</v>
      </c>
      <c r="B376" t="s">
        <v>630</v>
      </c>
      <c r="C376" t="s">
        <v>631</v>
      </c>
      <c r="D376" t="s">
        <v>633</v>
      </c>
      <c r="E376" t="s">
        <v>634</v>
      </c>
      <c r="F376" t="s">
        <v>635</v>
      </c>
      <c r="G376" s="4">
        <v>1</v>
      </c>
    </row>
    <row r="377" spans="1:7" x14ac:dyDescent="0.25">
      <c r="A377">
        <v>918</v>
      </c>
      <c r="B377" t="s">
        <v>1555</v>
      </c>
      <c r="C377" t="s">
        <v>1557</v>
      </c>
      <c r="D377" t="s">
        <v>350</v>
      </c>
      <c r="E377" t="s">
        <v>155</v>
      </c>
      <c r="F377" t="s">
        <v>1560</v>
      </c>
      <c r="G377" s="4">
        <v>66</v>
      </c>
    </row>
    <row r="378" spans="1:7" x14ac:dyDescent="0.25">
      <c r="A378">
        <v>919</v>
      </c>
      <c r="B378" t="s">
        <v>1306</v>
      </c>
      <c r="C378" t="s">
        <v>1308</v>
      </c>
      <c r="D378" t="s">
        <v>1311</v>
      </c>
      <c r="E378" t="s">
        <v>1312</v>
      </c>
      <c r="F378" t="s">
        <v>183</v>
      </c>
      <c r="G378" s="4">
        <v>21</v>
      </c>
    </row>
    <row r="379" spans="1:7" x14ac:dyDescent="0.25">
      <c r="A379">
        <v>920</v>
      </c>
      <c r="B379" t="s">
        <v>1598</v>
      </c>
      <c r="C379" t="s">
        <v>1600</v>
      </c>
      <c r="D379" t="s">
        <v>25</v>
      </c>
      <c r="E379" t="s">
        <v>350</v>
      </c>
      <c r="F379" t="s">
        <v>1227</v>
      </c>
      <c r="G379" s="4">
        <v>1</v>
      </c>
    </row>
    <row r="380" spans="1:7" x14ac:dyDescent="0.25">
      <c r="A380">
        <v>921</v>
      </c>
      <c r="B380" t="s">
        <v>421</v>
      </c>
      <c r="C380" t="s">
        <v>423</v>
      </c>
      <c r="D380" t="s">
        <v>426</v>
      </c>
      <c r="E380" t="s">
        <v>427</v>
      </c>
      <c r="F380" t="s">
        <v>428</v>
      </c>
      <c r="G380" s="4">
        <v>3</v>
      </c>
    </row>
    <row r="381" spans="1:7" x14ac:dyDescent="0.25">
      <c r="A381">
        <v>922</v>
      </c>
      <c r="B381" t="s">
        <v>1494</v>
      </c>
      <c r="C381" t="s">
        <v>1496</v>
      </c>
      <c r="D381" t="s">
        <v>390</v>
      </c>
      <c r="E381" t="s">
        <v>358</v>
      </c>
      <c r="F381" t="s">
        <v>1499</v>
      </c>
      <c r="G381" s="4">
        <v>68</v>
      </c>
    </row>
    <row r="382" spans="1:7" x14ac:dyDescent="0.25">
      <c r="A382">
        <v>923</v>
      </c>
      <c r="B382" t="s">
        <v>1411</v>
      </c>
      <c r="C382" t="s">
        <v>1413</v>
      </c>
      <c r="D382" t="s">
        <v>1416</v>
      </c>
      <c r="E382" t="s">
        <v>40</v>
      </c>
      <c r="F382" t="s">
        <v>530</v>
      </c>
      <c r="G382" s="4">
        <v>1</v>
      </c>
    </row>
    <row r="383" spans="1:7" x14ac:dyDescent="0.25">
      <c r="A383">
        <v>924</v>
      </c>
      <c r="B383" t="s">
        <v>1411</v>
      </c>
      <c r="C383" t="s">
        <v>1417</v>
      </c>
      <c r="D383" t="s">
        <v>1416</v>
      </c>
      <c r="E383" t="s">
        <v>40</v>
      </c>
      <c r="F383" t="s">
        <v>530</v>
      </c>
      <c r="G383" s="4">
        <v>0</v>
      </c>
    </row>
    <row r="384" spans="1:7" x14ac:dyDescent="0.25">
      <c r="A384">
        <v>925</v>
      </c>
      <c r="B384" t="s">
        <v>488</v>
      </c>
      <c r="C384" t="s">
        <v>490</v>
      </c>
      <c r="D384" t="s">
        <v>487</v>
      </c>
      <c r="E384" t="s">
        <v>493</v>
      </c>
      <c r="F384" t="s">
        <v>494</v>
      </c>
      <c r="G384" s="4">
        <v>0</v>
      </c>
    </row>
    <row r="385" spans="1:7" x14ac:dyDescent="0.25">
      <c r="A385">
        <v>926</v>
      </c>
      <c r="B385" t="s">
        <v>2007</v>
      </c>
      <c r="C385" t="s">
        <v>2009</v>
      </c>
      <c r="D385" t="s">
        <v>25</v>
      </c>
      <c r="E385" t="s">
        <v>409</v>
      </c>
      <c r="F385" t="s">
        <v>439</v>
      </c>
      <c r="G385" s="4">
        <v>1</v>
      </c>
    </row>
    <row r="386" spans="1:7" x14ac:dyDescent="0.25">
      <c r="A386">
        <v>927</v>
      </c>
      <c r="B386" t="s">
        <v>830</v>
      </c>
      <c r="C386" t="s">
        <v>832</v>
      </c>
      <c r="D386" t="s">
        <v>835</v>
      </c>
      <c r="E386" t="s">
        <v>836</v>
      </c>
      <c r="F386" t="s">
        <v>837</v>
      </c>
      <c r="G386" s="4">
        <v>17</v>
      </c>
    </row>
    <row r="387" spans="1:7" x14ac:dyDescent="0.25">
      <c r="A387">
        <v>928</v>
      </c>
      <c r="B387" t="s">
        <v>1132</v>
      </c>
      <c r="C387" t="s">
        <v>1134</v>
      </c>
      <c r="D387" t="s">
        <v>1137</v>
      </c>
      <c r="E387" t="s">
        <v>1138</v>
      </c>
      <c r="F387" t="s">
        <v>530</v>
      </c>
      <c r="G387" s="4">
        <v>6</v>
      </c>
    </row>
    <row r="388" spans="1:7" x14ac:dyDescent="0.25">
      <c r="A388">
        <v>929</v>
      </c>
      <c r="B388" t="s">
        <v>899</v>
      </c>
      <c r="C388" t="s">
        <v>901</v>
      </c>
      <c r="D388" t="s">
        <v>24</v>
      </c>
      <c r="E388" t="s">
        <v>904</v>
      </c>
      <c r="F388" t="s">
        <v>905</v>
      </c>
      <c r="G388" s="4">
        <v>23</v>
      </c>
    </row>
    <row r="389" spans="1:7" x14ac:dyDescent="0.25">
      <c r="A389">
        <v>930</v>
      </c>
      <c r="B389" t="s">
        <v>1515</v>
      </c>
      <c r="C389" t="s">
        <v>1517</v>
      </c>
      <c r="D389" t="s">
        <v>24</v>
      </c>
      <c r="E389" t="s">
        <v>97</v>
      </c>
      <c r="F389" t="s">
        <v>1520</v>
      </c>
      <c r="G389" s="4">
        <v>3</v>
      </c>
    </row>
    <row r="390" spans="1:7" x14ac:dyDescent="0.25">
      <c r="A390">
        <v>931</v>
      </c>
      <c r="B390" t="s">
        <v>531</v>
      </c>
      <c r="C390" t="s">
        <v>533</v>
      </c>
      <c r="D390" t="s">
        <v>135</v>
      </c>
      <c r="E390" t="s">
        <v>32</v>
      </c>
      <c r="F390" t="s">
        <v>536</v>
      </c>
      <c r="G390" s="4">
        <v>0</v>
      </c>
    </row>
    <row r="391" spans="1:7" x14ac:dyDescent="0.25">
      <c r="A391">
        <v>932</v>
      </c>
      <c r="B391" t="s">
        <v>2093</v>
      </c>
      <c r="C391" t="s">
        <v>2095</v>
      </c>
      <c r="D391" t="s">
        <v>25</v>
      </c>
      <c r="E391" t="s">
        <v>34</v>
      </c>
      <c r="F391" t="s">
        <v>530</v>
      </c>
      <c r="G391" s="4">
        <v>13</v>
      </c>
    </row>
    <row r="392" spans="1:7" x14ac:dyDescent="0.25">
      <c r="A392">
        <v>933</v>
      </c>
      <c r="B392" t="s">
        <v>537</v>
      </c>
      <c r="C392" t="s">
        <v>539</v>
      </c>
      <c r="D392" t="s">
        <v>135</v>
      </c>
      <c r="E392" t="s">
        <v>542</v>
      </c>
      <c r="F392" t="s">
        <v>543</v>
      </c>
      <c r="G392" s="4">
        <v>0</v>
      </c>
    </row>
    <row r="393" spans="1:7" x14ac:dyDescent="0.25">
      <c r="A393">
        <v>946</v>
      </c>
      <c r="B393" t="s">
        <v>1029</v>
      </c>
      <c r="C393" t="s">
        <v>1030</v>
      </c>
      <c r="D393" t="s">
        <v>1033</v>
      </c>
      <c r="E393" t="s">
        <v>1034</v>
      </c>
      <c r="F393" t="s">
        <v>241</v>
      </c>
      <c r="G393"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9"/>
  <sheetViews>
    <sheetView topLeftCell="C1" zoomScale="70" zoomScaleNormal="70" workbookViewId="0">
      <selection activeCell="V1" sqref="V1"/>
    </sheetView>
  </sheetViews>
  <sheetFormatPr defaultRowHeight="15" x14ac:dyDescent="0.25"/>
  <cols>
    <col min="1" max="1" width="4" bestFit="1" customWidth="1"/>
    <col min="2" max="2" width="112.5703125" bestFit="1" customWidth="1"/>
    <col min="3" max="3" width="51.42578125" customWidth="1"/>
    <col min="4" max="4" width="21.85546875" bestFit="1" customWidth="1"/>
    <col min="5" max="5" width="22.42578125" bestFit="1" customWidth="1"/>
    <col min="6" max="6" width="22" bestFit="1" customWidth="1"/>
    <col min="7" max="7" width="5.42578125" bestFit="1" customWidth="1"/>
    <col min="8" max="10" width="6.7109375" bestFit="1" customWidth="1"/>
    <col min="11" max="11" width="12.42578125" bestFit="1" customWidth="1"/>
    <col min="12" max="12" width="10" bestFit="1" customWidth="1"/>
    <col min="13" max="13" width="11.7109375" bestFit="1" customWidth="1"/>
    <col min="14" max="16" width="10.140625" bestFit="1" customWidth="1"/>
    <col min="17" max="19" width="13.5703125" bestFit="1" customWidth="1"/>
    <col min="20" max="20" width="12.28515625" style="12" bestFit="1" customWidth="1"/>
    <col min="21" max="21" width="13.28515625" style="12" bestFit="1" customWidth="1"/>
  </cols>
  <sheetData>
    <row r="1" spans="1:21" x14ac:dyDescent="0.25">
      <c r="A1" s="5" t="s">
        <v>0</v>
      </c>
      <c r="B1" s="5" t="s">
        <v>1</v>
      </c>
      <c r="C1" s="5" t="s">
        <v>3</v>
      </c>
      <c r="D1" s="5" t="s">
        <v>6</v>
      </c>
      <c r="E1" s="5" t="s">
        <v>7</v>
      </c>
      <c r="F1" s="5" t="s">
        <v>8</v>
      </c>
      <c r="G1" s="5" t="s">
        <v>2280</v>
      </c>
      <c r="H1" s="9" t="s">
        <v>2286</v>
      </c>
      <c r="I1" s="9" t="s">
        <v>2287</v>
      </c>
      <c r="J1" s="9" t="s">
        <v>2288</v>
      </c>
      <c r="K1" s="9" t="s">
        <v>2289</v>
      </c>
      <c r="L1" s="9" t="s">
        <v>2290</v>
      </c>
      <c r="M1" s="9" t="s">
        <v>2291</v>
      </c>
      <c r="N1" s="9" t="s">
        <v>2292</v>
      </c>
      <c r="O1" s="9" t="s">
        <v>2293</v>
      </c>
      <c r="P1" s="9" t="s">
        <v>2294</v>
      </c>
      <c r="Q1" s="9" t="s">
        <v>2295</v>
      </c>
      <c r="R1" s="9" t="s">
        <v>2296</v>
      </c>
      <c r="S1" s="9" t="s">
        <v>2297</v>
      </c>
      <c r="T1" s="11" t="s">
        <v>2298</v>
      </c>
      <c r="U1" s="11" t="s">
        <v>2299</v>
      </c>
    </row>
    <row r="2" spans="1:21" x14ac:dyDescent="0.25">
      <c r="A2" s="8">
        <v>562</v>
      </c>
      <c r="B2" s="1" t="s">
        <v>1933</v>
      </c>
      <c r="C2" t="s">
        <v>1935</v>
      </c>
      <c r="D2" s="1" t="s">
        <v>17</v>
      </c>
      <c r="E2" t="s">
        <v>47</v>
      </c>
      <c r="F2" t="s">
        <v>456</v>
      </c>
      <c r="G2" s="4">
        <v>51</v>
      </c>
      <c r="H2">
        <f>SUMIFS(categorias!$E:$E,categorias!$A:$A,FindTop6!D2)</f>
        <v>78</v>
      </c>
      <c r="I2">
        <f>SUMIFS(categorias!$E:$E,categorias!$A:$A,FindTop6!E2)</f>
        <v>51</v>
      </c>
      <c r="J2">
        <f>SUMIFS(categorias!$E:$E,categorias!$A:$A,FindTop6!F2)</f>
        <v>0</v>
      </c>
      <c r="K2" s="10">
        <f>IF(G2&gt;=MIN(H2:J2),1,0)</f>
        <v>1</v>
      </c>
      <c r="L2">
        <f>IF(G2&gt;=SMALL(H2:J2,2),1,0)</f>
        <v>1</v>
      </c>
      <c r="M2">
        <f>IF(G2&gt;=MAX(H2:J2),1,0)</f>
        <v>0</v>
      </c>
      <c r="N2">
        <f>SUMIFS(categorias!C:C,categorias!A:A,FindTop6!D2)</f>
        <v>1161</v>
      </c>
      <c r="O2">
        <f>SUMIFS(categorias!C:C,categorias!A:A,FindTop6!E2)</f>
        <v>718</v>
      </c>
      <c r="P2">
        <f>SUMIFS(categorias!C:C,categorias!A:A,FindTop6!F2)</f>
        <v>124</v>
      </c>
      <c r="Q2">
        <f>SUMIFS(categorias!$B:$B,categorias!$A:$A,FindTop6!D2)</f>
        <v>20</v>
      </c>
      <c r="R2">
        <f>SUMIFS(categorias!$B:$B,categorias!$A:$A,FindTop6!E2)</f>
        <v>14</v>
      </c>
      <c r="S2">
        <f>SUMIFS(categorias!$B:$B,categorias!$A:$A,FindTop6!F2)</f>
        <v>3</v>
      </c>
      <c r="T2" s="12">
        <f>MAX(IFERROR(N2/Q2,0),IFERROR(O2/R2,0),IFERROR(P2/S2,0))</f>
        <v>58.05</v>
      </c>
      <c r="U2" s="12">
        <f>MIN(IFERROR(N2/Q2,0),IFERROR(O2/R2,0),IFERROR(P2/S2,0))</f>
        <v>41.333333333333336</v>
      </c>
    </row>
    <row r="3" spans="1:21" x14ac:dyDescent="0.25">
      <c r="A3" s="8">
        <v>797</v>
      </c>
      <c r="B3" s="1" t="s">
        <v>288</v>
      </c>
      <c r="C3" t="s">
        <v>290</v>
      </c>
      <c r="D3" s="1" t="s">
        <v>293</v>
      </c>
      <c r="E3" t="s">
        <v>97</v>
      </c>
      <c r="F3" t="s">
        <v>294</v>
      </c>
      <c r="G3" s="4">
        <v>51</v>
      </c>
      <c r="H3">
        <f>SUMIFS(categorias!$E:$E,categorias!$A:$A,FindTop6!D3)</f>
        <v>3</v>
      </c>
      <c r="I3">
        <f>SUMIFS(categorias!$E:$E,categorias!$A:$A,FindTop6!E3)</f>
        <v>78</v>
      </c>
      <c r="J3">
        <f>SUMIFS(categorias!$E:$E,categorias!$A:$A,FindTop6!F3)</f>
        <v>26</v>
      </c>
      <c r="K3">
        <f t="shared" ref="K3:K66" si="0">IF(G3&gt;=MIN(H3:J3),1,0)</f>
        <v>1</v>
      </c>
      <c r="L3">
        <f t="shared" ref="L3:L66" si="1">IF(G3&gt;=SMALL(H3:J3,2),1,0)</f>
        <v>1</v>
      </c>
      <c r="M3">
        <f t="shared" ref="M3:M66" si="2">IF(G3&gt;=MAX(H3:J3),1,0)</f>
        <v>0</v>
      </c>
      <c r="N3">
        <f>SUMIFS(categorias!C:C,categorias!A:A,FindTop6!D3)</f>
        <v>164</v>
      </c>
      <c r="O3">
        <f>SUMIFS(categorias!C:C,categorias!A:A,FindTop6!E3)</f>
        <v>1458</v>
      </c>
      <c r="P3">
        <f>SUMIFS(categorias!C:C,categorias!A:A,FindTop6!F3)</f>
        <v>318</v>
      </c>
      <c r="Q3">
        <f>SUMIFS(categorias!$B:$B,categorias!$A:$A,FindTop6!D3)</f>
        <v>7</v>
      </c>
      <c r="R3">
        <f>SUMIFS(categorias!$B:$B,categorias!$A:$A,FindTop6!E3)</f>
        <v>34</v>
      </c>
      <c r="S3">
        <f>SUMIFS(categorias!$B:$B,categorias!$A:$A,FindTop6!F3)</f>
        <v>10</v>
      </c>
      <c r="T3" s="12">
        <f t="shared" ref="T3:T66" si="3">MAX(IFERROR(N3/Q3,0),IFERROR(O3/R3,0),IFERROR(P3/S3,0))</f>
        <v>42.882352941176471</v>
      </c>
      <c r="U3" s="12">
        <f t="shared" ref="U3:U66" si="4">MIN(IFERROR(N3/Q3,0),IFERROR(O3/R3,0),IFERROR(P3/S3,0))</f>
        <v>23.428571428571427</v>
      </c>
    </row>
    <row r="4" spans="1:21" x14ac:dyDescent="0.25">
      <c r="A4" s="8">
        <v>823</v>
      </c>
      <c r="B4" s="1" t="s">
        <v>1567</v>
      </c>
      <c r="C4" t="s">
        <v>1569</v>
      </c>
      <c r="D4" s="1" t="s">
        <v>350</v>
      </c>
      <c r="E4" t="s">
        <v>32</v>
      </c>
      <c r="F4" t="s">
        <v>62</v>
      </c>
      <c r="G4" s="4">
        <v>51</v>
      </c>
      <c r="H4">
        <f>SUMIFS(categorias!$E:$E,categorias!$A:$A,FindTop6!D4)</f>
        <v>25</v>
      </c>
      <c r="I4">
        <f>SUMIFS(categorias!$E:$E,categorias!$A:$A,FindTop6!E4)</f>
        <v>85</v>
      </c>
      <c r="J4">
        <f>SUMIFS(categorias!$E:$E,categorias!$A:$A,FindTop6!F4)</f>
        <v>64</v>
      </c>
      <c r="K4">
        <f t="shared" si="0"/>
        <v>1</v>
      </c>
      <c r="L4">
        <f t="shared" si="1"/>
        <v>0</v>
      </c>
      <c r="M4">
        <f t="shared" si="2"/>
        <v>0</v>
      </c>
      <c r="N4">
        <f>SUMIFS(categorias!C:C,categorias!A:A,FindTop6!D4)</f>
        <v>389</v>
      </c>
      <c r="O4">
        <f>SUMIFS(categorias!C:C,categorias!A:A,FindTop6!E4)</f>
        <v>1359</v>
      </c>
      <c r="P4">
        <f>SUMIFS(categorias!C:C,categorias!A:A,FindTop6!F4)</f>
        <v>918</v>
      </c>
      <c r="Q4">
        <f>SUMIFS(categorias!$B:$B,categorias!$A:$A,FindTop6!D4)</f>
        <v>13</v>
      </c>
      <c r="R4">
        <f>SUMIFS(categorias!$B:$B,categorias!$A:$A,FindTop6!E4)</f>
        <v>25</v>
      </c>
      <c r="S4">
        <f>SUMIFS(categorias!$B:$B,categorias!$A:$A,FindTop6!F4)</f>
        <v>17</v>
      </c>
      <c r="T4" s="12">
        <f t="shared" si="3"/>
        <v>54.36</v>
      </c>
      <c r="U4" s="12">
        <f t="shared" si="4"/>
        <v>29.923076923076923</v>
      </c>
    </row>
    <row r="5" spans="1:21" x14ac:dyDescent="0.25">
      <c r="A5" s="8">
        <v>613</v>
      </c>
      <c r="B5" s="1" t="s">
        <v>2148</v>
      </c>
      <c r="C5" t="s">
        <v>2150</v>
      </c>
      <c r="D5" s="1" t="s">
        <v>415</v>
      </c>
      <c r="E5" t="s">
        <v>722</v>
      </c>
      <c r="F5" t="s">
        <v>463</v>
      </c>
      <c r="G5" s="4">
        <v>52</v>
      </c>
      <c r="H5">
        <f>SUMIFS(categorias!$E:$E,categorias!$A:$A,FindTop6!D5)</f>
        <v>0</v>
      </c>
      <c r="I5">
        <f>SUMIFS(categorias!$E:$E,categorias!$A:$A,FindTop6!E5)</f>
        <v>0</v>
      </c>
      <c r="J5">
        <f>SUMIFS(categorias!$E:$E,categorias!$A:$A,FindTop6!F5)</f>
        <v>0</v>
      </c>
      <c r="K5">
        <f t="shared" si="0"/>
        <v>1</v>
      </c>
      <c r="L5">
        <f t="shared" si="1"/>
        <v>1</v>
      </c>
      <c r="M5">
        <f t="shared" si="2"/>
        <v>1</v>
      </c>
      <c r="N5">
        <f>SUMIFS(categorias!C:C,categorias!A:A,FindTop6!D5)</f>
        <v>85</v>
      </c>
      <c r="O5">
        <f>SUMIFS(categorias!C:C,categorias!A:A,FindTop6!E5)</f>
        <v>201</v>
      </c>
      <c r="P5">
        <f>SUMIFS(categorias!C:C,categorias!A:A,FindTop6!F5)</f>
        <v>222</v>
      </c>
      <c r="Q5">
        <f>SUMIFS(categorias!$B:$B,categorias!$A:$A,FindTop6!D5)</f>
        <v>3</v>
      </c>
      <c r="R5">
        <f>SUMIFS(categorias!$B:$B,categorias!$A:$A,FindTop6!E5)</f>
        <v>4</v>
      </c>
      <c r="S5">
        <f>SUMIFS(categorias!$B:$B,categorias!$A:$A,FindTop6!F5)</f>
        <v>5</v>
      </c>
      <c r="T5" s="12">
        <f t="shared" si="3"/>
        <v>50.25</v>
      </c>
      <c r="U5" s="12">
        <f t="shared" si="4"/>
        <v>28.333333333333332</v>
      </c>
    </row>
    <row r="6" spans="1:21" x14ac:dyDescent="0.25">
      <c r="A6" s="8">
        <v>761</v>
      </c>
      <c r="B6" s="1" t="s">
        <v>681</v>
      </c>
      <c r="C6" t="s">
        <v>683</v>
      </c>
      <c r="D6" s="1" t="s">
        <v>61</v>
      </c>
      <c r="E6" t="s">
        <v>379</v>
      </c>
      <c r="F6" t="s">
        <v>686</v>
      </c>
      <c r="G6" s="4">
        <v>53</v>
      </c>
      <c r="H6">
        <f>SUMIFS(categorias!$E:$E,categorias!$A:$A,FindTop6!D6)</f>
        <v>57</v>
      </c>
      <c r="I6">
        <f>SUMIFS(categorias!$E:$E,categorias!$A:$A,FindTop6!E6)</f>
        <v>40</v>
      </c>
      <c r="J6">
        <f>SUMIFS(categorias!$E:$E,categorias!$A:$A,FindTop6!F6)</f>
        <v>0</v>
      </c>
      <c r="K6">
        <f t="shared" si="0"/>
        <v>1</v>
      </c>
      <c r="L6">
        <f t="shared" si="1"/>
        <v>1</v>
      </c>
      <c r="M6">
        <f t="shared" si="2"/>
        <v>0</v>
      </c>
      <c r="N6">
        <f>SUMIFS(categorias!C:C,categorias!A:A,FindTop6!D6)</f>
        <v>744</v>
      </c>
      <c r="O6">
        <f>SUMIFS(categorias!C:C,categorias!A:A,FindTop6!E6)</f>
        <v>442</v>
      </c>
      <c r="P6">
        <f>SUMIFS(categorias!C:C,categorias!A:A,FindTop6!F6)</f>
        <v>53</v>
      </c>
      <c r="Q6">
        <f>SUMIFS(categorias!$B:$B,categorias!$A:$A,FindTop6!D6)</f>
        <v>11</v>
      </c>
      <c r="R6">
        <f>SUMIFS(categorias!$B:$B,categorias!$A:$A,FindTop6!E6)</f>
        <v>12</v>
      </c>
      <c r="S6">
        <f>SUMIFS(categorias!$B:$B,categorias!$A:$A,FindTop6!F6)</f>
        <v>1</v>
      </c>
      <c r="T6" s="12">
        <f t="shared" si="3"/>
        <v>67.63636363636364</v>
      </c>
      <c r="U6" s="12">
        <f t="shared" si="4"/>
        <v>36.833333333333336</v>
      </c>
    </row>
    <row r="7" spans="1:21" x14ac:dyDescent="0.25">
      <c r="A7" s="8">
        <v>568</v>
      </c>
      <c r="B7" s="1" t="s">
        <v>1175</v>
      </c>
      <c r="C7" t="s">
        <v>1177</v>
      </c>
      <c r="D7" s="1" t="s">
        <v>629</v>
      </c>
      <c r="E7" t="s">
        <v>797</v>
      </c>
      <c r="F7" t="s">
        <v>329</v>
      </c>
      <c r="G7" s="4">
        <v>54</v>
      </c>
      <c r="H7">
        <f>SUMIFS(categorias!$E:$E,categorias!$A:$A,FindTop6!D7)</f>
        <v>3</v>
      </c>
      <c r="I7">
        <f>SUMIFS(categorias!$E:$E,categorias!$A:$A,FindTop6!E7)</f>
        <v>0</v>
      </c>
      <c r="J7">
        <f>SUMIFS(categorias!$E:$E,categorias!$A:$A,FindTop6!F7)</f>
        <v>0</v>
      </c>
      <c r="K7">
        <f t="shared" si="0"/>
        <v>1</v>
      </c>
      <c r="L7">
        <f t="shared" si="1"/>
        <v>1</v>
      </c>
      <c r="M7">
        <f t="shared" si="2"/>
        <v>1</v>
      </c>
      <c r="N7">
        <f>SUMIFS(categorias!C:C,categorias!A:A,FindTop6!D7)</f>
        <v>201</v>
      </c>
      <c r="O7">
        <f>SUMIFS(categorias!C:C,categorias!A:A,FindTop6!E7)</f>
        <v>56</v>
      </c>
      <c r="P7">
        <f>SUMIFS(categorias!C:C,categorias!A:A,FindTop6!F7)</f>
        <v>54</v>
      </c>
      <c r="Q7">
        <f>SUMIFS(categorias!$B:$B,categorias!$A:$A,FindTop6!D7)</f>
        <v>12</v>
      </c>
      <c r="R7">
        <f>SUMIFS(categorias!$B:$B,categorias!$A:$A,FindTop6!E7)</f>
        <v>2</v>
      </c>
      <c r="S7">
        <f>SUMIFS(categorias!$B:$B,categorias!$A:$A,FindTop6!F7)</f>
        <v>2</v>
      </c>
      <c r="T7" s="12">
        <f t="shared" si="3"/>
        <v>28</v>
      </c>
      <c r="U7" s="12">
        <f t="shared" si="4"/>
        <v>16.75</v>
      </c>
    </row>
    <row r="8" spans="1:21" x14ac:dyDescent="0.25">
      <c r="A8" s="8">
        <v>668</v>
      </c>
      <c r="B8" s="1" t="s">
        <v>1147</v>
      </c>
      <c r="C8" t="s">
        <v>1149</v>
      </c>
      <c r="D8" s="1" t="s">
        <v>1152</v>
      </c>
      <c r="E8" t="s">
        <v>148</v>
      </c>
      <c r="F8" t="s">
        <v>55</v>
      </c>
      <c r="G8" s="4">
        <v>54</v>
      </c>
      <c r="H8">
        <f>SUMIFS(categorias!$E:$E,categorias!$A:$A,FindTop6!D8)</f>
        <v>0</v>
      </c>
      <c r="I8">
        <f>SUMIFS(categorias!$E:$E,categorias!$A:$A,FindTop6!E8)</f>
        <v>0</v>
      </c>
      <c r="J8">
        <f>SUMIFS(categorias!$E:$E,categorias!$A:$A,FindTop6!F8)</f>
        <v>0</v>
      </c>
      <c r="K8">
        <f t="shared" si="0"/>
        <v>1</v>
      </c>
      <c r="L8">
        <f t="shared" si="1"/>
        <v>1</v>
      </c>
      <c r="M8">
        <f t="shared" si="2"/>
        <v>1</v>
      </c>
      <c r="N8">
        <f>SUMIFS(categorias!C:C,categorias!A:A,FindTop6!D8)</f>
        <v>54</v>
      </c>
      <c r="O8">
        <f>SUMIFS(categorias!C:C,categorias!A:A,FindTop6!E8)</f>
        <v>311</v>
      </c>
      <c r="P8">
        <f>SUMIFS(categorias!C:C,categorias!A:A,FindTop6!F8)</f>
        <v>0</v>
      </c>
      <c r="Q8">
        <f>SUMIFS(categorias!$B:$B,categorias!$A:$A,FindTop6!D8)</f>
        <v>1</v>
      </c>
      <c r="R8">
        <f>SUMIFS(categorias!$B:$B,categorias!$A:$A,FindTop6!E8)</f>
        <v>6</v>
      </c>
      <c r="S8">
        <f>SUMIFS(categorias!$B:$B,categorias!$A:$A,FindTop6!F8)</f>
        <v>0</v>
      </c>
      <c r="T8" s="12">
        <f t="shared" si="3"/>
        <v>54</v>
      </c>
      <c r="U8" s="12">
        <f t="shared" si="4"/>
        <v>0</v>
      </c>
    </row>
    <row r="9" spans="1:21" x14ac:dyDescent="0.25">
      <c r="A9" s="8">
        <v>600</v>
      </c>
      <c r="B9" s="1" t="s">
        <v>872</v>
      </c>
      <c r="C9" t="s">
        <v>874</v>
      </c>
      <c r="D9" s="1" t="s">
        <v>24</v>
      </c>
      <c r="E9" t="s">
        <v>40</v>
      </c>
      <c r="F9" t="s">
        <v>18</v>
      </c>
      <c r="G9" s="4">
        <v>55</v>
      </c>
      <c r="H9">
        <f>SUMIFS(categorias!$E:$E,categorias!$A:$A,FindTop6!D9)</f>
        <v>85</v>
      </c>
      <c r="I9">
        <f>SUMIFS(categorias!$E:$E,categorias!$A:$A,FindTop6!E9)</f>
        <v>77</v>
      </c>
      <c r="J9">
        <f>SUMIFS(categorias!$E:$E,categorias!$A:$A,FindTop6!F9)</f>
        <v>18</v>
      </c>
      <c r="K9">
        <f t="shared" si="0"/>
        <v>1</v>
      </c>
      <c r="L9">
        <f t="shared" si="1"/>
        <v>0</v>
      </c>
      <c r="M9">
        <f t="shared" si="2"/>
        <v>0</v>
      </c>
      <c r="N9">
        <f>SUMIFS(categorias!C:C,categorias!A:A,FindTop6!D9)</f>
        <v>1404</v>
      </c>
      <c r="O9">
        <f>SUMIFS(categorias!C:C,categorias!A:A,FindTop6!E9)</f>
        <v>1488</v>
      </c>
      <c r="P9">
        <f>SUMIFS(categorias!C:C,categorias!A:A,FindTop6!F9)</f>
        <v>440</v>
      </c>
      <c r="Q9">
        <f>SUMIFS(categorias!$B:$B,categorias!$A:$A,FindTop6!D9)</f>
        <v>27</v>
      </c>
      <c r="R9">
        <f>SUMIFS(categorias!$B:$B,categorias!$A:$A,FindTop6!E9)</f>
        <v>32</v>
      </c>
      <c r="S9">
        <f>SUMIFS(categorias!$B:$B,categorias!$A:$A,FindTop6!F9)</f>
        <v>7</v>
      </c>
      <c r="T9" s="12">
        <f t="shared" si="3"/>
        <v>62.857142857142854</v>
      </c>
      <c r="U9" s="12">
        <f t="shared" si="4"/>
        <v>46.5</v>
      </c>
    </row>
    <row r="10" spans="1:21" x14ac:dyDescent="0.25">
      <c r="A10" s="8">
        <v>912</v>
      </c>
      <c r="B10" s="1" t="s">
        <v>2054</v>
      </c>
      <c r="C10" t="s">
        <v>2055</v>
      </c>
      <c r="D10" s="1" t="s">
        <v>1123</v>
      </c>
      <c r="E10" t="s">
        <v>1124</v>
      </c>
      <c r="F10" t="s">
        <v>2057</v>
      </c>
      <c r="G10" s="4">
        <v>55</v>
      </c>
      <c r="H10">
        <f>SUMIFS(categorias!$E:$E,categorias!$A:$A,FindTop6!D10)</f>
        <v>0</v>
      </c>
      <c r="I10">
        <f>SUMIFS(categorias!$E:$E,categorias!$A:$A,FindTop6!E10)</f>
        <v>3</v>
      </c>
      <c r="J10">
        <f>SUMIFS(categorias!$E:$E,categorias!$A:$A,FindTop6!F10)</f>
        <v>0</v>
      </c>
      <c r="K10">
        <f t="shared" si="0"/>
        <v>1</v>
      </c>
      <c r="L10">
        <f t="shared" si="1"/>
        <v>1</v>
      </c>
      <c r="M10">
        <f t="shared" si="2"/>
        <v>1</v>
      </c>
      <c r="N10">
        <f>SUMIFS(categorias!C:C,categorias!A:A,FindTop6!D10)</f>
        <v>181</v>
      </c>
      <c r="O10">
        <f>SUMIFS(categorias!C:C,categorias!A:A,FindTop6!E10)</f>
        <v>204</v>
      </c>
      <c r="P10">
        <f>SUMIFS(categorias!C:C,categorias!A:A,FindTop6!F10)</f>
        <v>55</v>
      </c>
      <c r="Q10">
        <f>SUMIFS(categorias!$B:$B,categorias!$A:$A,FindTop6!D10)</f>
        <v>4</v>
      </c>
      <c r="R10">
        <f>SUMIFS(categorias!$B:$B,categorias!$A:$A,FindTop6!E10)</f>
        <v>7</v>
      </c>
      <c r="S10">
        <f>SUMIFS(categorias!$B:$B,categorias!$A:$A,FindTop6!F10)</f>
        <v>1</v>
      </c>
      <c r="T10" s="12">
        <f t="shared" si="3"/>
        <v>55</v>
      </c>
      <c r="U10" s="12">
        <f t="shared" si="4"/>
        <v>29.142857142857142</v>
      </c>
    </row>
    <row r="11" spans="1:21" x14ac:dyDescent="0.25">
      <c r="A11" s="8">
        <v>751</v>
      </c>
      <c r="B11" s="1" t="s">
        <v>1715</v>
      </c>
      <c r="C11" t="s">
        <v>1717</v>
      </c>
      <c r="D11" s="1" t="s">
        <v>740</v>
      </c>
      <c r="E11" t="s">
        <v>1720</v>
      </c>
      <c r="F11" t="s">
        <v>344</v>
      </c>
      <c r="G11" s="4">
        <v>56</v>
      </c>
      <c r="H11">
        <f>SUMIFS(categorias!$E:$E,categorias!$A:$A,FindTop6!D11)</f>
        <v>6</v>
      </c>
      <c r="I11">
        <f>SUMIFS(categorias!$E:$E,categorias!$A:$A,FindTop6!E11)</f>
        <v>0</v>
      </c>
      <c r="J11">
        <f>SUMIFS(categorias!$E:$E,categorias!$A:$A,FindTop6!F11)</f>
        <v>14</v>
      </c>
      <c r="K11">
        <f t="shared" si="0"/>
        <v>1</v>
      </c>
      <c r="L11">
        <f t="shared" si="1"/>
        <v>1</v>
      </c>
      <c r="M11">
        <f t="shared" si="2"/>
        <v>1</v>
      </c>
      <c r="N11">
        <f>SUMIFS(categorias!C:C,categorias!A:A,FindTop6!D11)</f>
        <v>352</v>
      </c>
      <c r="O11">
        <f>SUMIFS(categorias!C:C,categorias!A:A,FindTop6!E11)</f>
        <v>56</v>
      </c>
      <c r="P11">
        <f>SUMIFS(categorias!C:C,categorias!A:A,FindTop6!F11)</f>
        <v>304</v>
      </c>
      <c r="Q11">
        <f>SUMIFS(categorias!$B:$B,categorias!$A:$A,FindTop6!D11)</f>
        <v>9</v>
      </c>
      <c r="R11">
        <f>SUMIFS(categorias!$B:$B,categorias!$A:$A,FindTop6!E11)</f>
        <v>1</v>
      </c>
      <c r="S11">
        <f>SUMIFS(categorias!$B:$B,categorias!$A:$A,FindTop6!F11)</f>
        <v>8</v>
      </c>
      <c r="T11" s="12">
        <f t="shared" si="3"/>
        <v>56</v>
      </c>
      <c r="U11" s="12">
        <f t="shared" si="4"/>
        <v>38</v>
      </c>
    </row>
    <row r="12" spans="1:21" x14ac:dyDescent="0.25">
      <c r="A12" s="8">
        <v>907</v>
      </c>
      <c r="B12" s="1" t="s">
        <v>1697</v>
      </c>
      <c r="C12" t="s">
        <v>1699</v>
      </c>
      <c r="D12" s="1" t="s">
        <v>1702</v>
      </c>
      <c r="E12" t="s">
        <v>1703</v>
      </c>
      <c r="F12" t="s">
        <v>183</v>
      </c>
      <c r="G12" s="4">
        <v>56</v>
      </c>
      <c r="H12">
        <f>SUMIFS(categorias!$E:$E,categorias!$A:$A,FindTop6!D12)</f>
        <v>0</v>
      </c>
      <c r="I12">
        <f>SUMIFS(categorias!$E:$E,categorias!$A:$A,FindTop6!E12)</f>
        <v>0</v>
      </c>
      <c r="J12">
        <f>SUMIFS(categorias!$E:$E,categorias!$A:$A,FindTop6!F12)</f>
        <v>24</v>
      </c>
      <c r="K12">
        <f t="shared" si="0"/>
        <v>1</v>
      </c>
      <c r="L12">
        <f t="shared" si="1"/>
        <v>1</v>
      </c>
      <c r="M12">
        <f t="shared" si="2"/>
        <v>1</v>
      </c>
      <c r="N12">
        <f>SUMIFS(categorias!C:C,categorias!A:A,FindTop6!D12)</f>
        <v>58</v>
      </c>
      <c r="O12">
        <f>SUMIFS(categorias!C:C,categorias!A:A,FindTop6!E12)</f>
        <v>56</v>
      </c>
      <c r="P12">
        <f>SUMIFS(categorias!C:C,categorias!A:A,FindTop6!F12)</f>
        <v>440</v>
      </c>
      <c r="Q12">
        <f>SUMIFS(categorias!$B:$B,categorias!$A:$A,FindTop6!D12)</f>
        <v>2</v>
      </c>
      <c r="R12">
        <f>SUMIFS(categorias!$B:$B,categorias!$A:$A,FindTop6!E12)</f>
        <v>1</v>
      </c>
      <c r="S12">
        <f>SUMIFS(categorias!$B:$B,categorias!$A:$A,FindTop6!F12)</f>
        <v>19</v>
      </c>
      <c r="T12" s="12">
        <f t="shared" si="3"/>
        <v>56</v>
      </c>
      <c r="U12" s="12">
        <f t="shared" si="4"/>
        <v>23.157894736842106</v>
      </c>
    </row>
    <row r="13" spans="1:21" x14ac:dyDescent="0.25">
      <c r="A13" s="8">
        <v>545</v>
      </c>
      <c r="B13" s="1" t="s">
        <v>676</v>
      </c>
      <c r="C13" t="s">
        <v>678</v>
      </c>
      <c r="D13" s="1" t="s">
        <v>61</v>
      </c>
      <c r="E13" t="s">
        <v>25</v>
      </c>
      <c r="F13" t="s">
        <v>409</v>
      </c>
      <c r="G13" s="4">
        <v>57</v>
      </c>
      <c r="H13">
        <f>SUMIFS(categorias!$E:$E,categorias!$A:$A,FindTop6!D13)</f>
        <v>57</v>
      </c>
      <c r="I13">
        <f>SUMIFS(categorias!$E:$E,categorias!$A:$A,FindTop6!E13)</f>
        <v>120</v>
      </c>
      <c r="J13">
        <f>SUMIFS(categorias!$E:$E,categorias!$A:$A,FindTop6!F13)</f>
        <v>3</v>
      </c>
      <c r="K13">
        <f t="shared" si="0"/>
        <v>1</v>
      </c>
      <c r="L13">
        <f t="shared" si="1"/>
        <v>1</v>
      </c>
      <c r="M13">
        <f t="shared" si="2"/>
        <v>0</v>
      </c>
      <c r="N13">
        <f>SUMIFS(categorias!C:C,categorias!A:A,FindTop6!D13)</f>
        <v>744</v>
      </c>
      <c r="O13">
        <f>SUMIFS(categorias!C:C,categorias!A:A,FindTop6!E13)</f>
        <v>2034</v>
      </c>
      <c r="P13">
        <f>SUMIFS(categorias!C:C,categorias!A:A,FindTop6!F13)</f>
        <v>189</v>
      </c>
      <c r="Q13">
        <f>SUMIFS(categorias!$B:$B,categorias!$A:$A,FindTop6!D13)</f>
        <v>11</v>
      </c>
      <c r="R13">
        <f>SUMIFS(categorias!$B:$B,categorias!$A:$A,FindTop6!E13)</f>
        <v>39</v>
      </c>
      <c r="S13">
        <f>SUMIFS(categorias!$B:$B,categorias!$A:$A,FindTop6!F13)</f>
        <v>7</v>
      </c>
      <c r="T13" s="12">
        <f t="shared" si="3"/>
        <v>67.63636363636364</v>
      </c>
      <c r="U13" s="12">
        <f t="shared" si="4"/>
        <v>27</v>
      </c>
    </row>
    <row r="14" spans="1:21" x14ac:dyDescent="0.25">
      <c r="A14" s="8">
        <v>547</v>
      </c>
      <c r="B14" s="1" t="s">
        <v>1228</v>
      </c>
      <c r="C14" t="s">
        <v>1230</v>
      </c>
      <c r="D14" s="1" t="s">
        <v>1233</v>
      </c>
      <c r="E14" t="s">
        <v>1234</v>
      </c>
      <c r="F14" t="s">
        <v>1023</v>
      </c>
      <c r="G14" s="4">
        <v>57</v>
      </c>
      <c r="H14">
        <f>SUMIFS(categorias!$E:$E,categorias!$A:$A,FindTop6!D14)</f>
        <v>0</v>
      </c>
      <c r="I14">
        <f>SUMIFS(categorias!$E:$E,categorias!$A:$A,FindTop6!E14)</f>
        <v>0</v>
      </c>
      <c r="J14">
        <f>SUMIFS(categorias!$E:$E,categorias!$A:$A,FindTop6!F14)</f>
        <v>0</v>
      </c>
      <c r="K14">
        <f t="shared" si="0"/>
        <v>1</v>
      </c>
      <c r="L14">
        <f t="shared" si="1"/>
        <v>1</v>
      </c>
      <c r="M14">
        <f t="shared" si="2"/>
        <v>1</v>
      </c>
      <c r="N14">
        <f>SUMIFS(categorias!C:C,categorias!A:A,FindTop6!D14)</f>
        <v>57</v>
      </c>
      <c r="O14">
        <f>SUMIFS(categorias!C:C,categorias!A:A,FindTop6!E14)</f>
        <v>57</v>
      </c>
      <c r="P14">
        <f>SUMIFS(categorias!C:C,categorias!A:A,FindTop6!F14)</f>
        <v>91</v>
      </c>
      <c r="Q14">
        <f>SUMIFS(categorias!$B:$B,categorias!$A:$A,FindTop6!D14)</f>
        <v>1</v>
      </c>
      <c r="R14">
        <f>SUMIFS(categorias!$B:$B,categorias!$A:$A,FindTop6!E14)</f>
        <v>1</v>
      </c>
      <c r="S14">
        <f>SUMIFS(categorias!$B:$B,categorias!$A:$A,FindTop6!F14)</f>
        <v>2</v>
      </c>
      <c r="T14" s="12">
        <f t="shared" si="3"/>
        <v>57</v>
      </c>
      <c r="U14" s="12">
        <f t="shared" si="4"/>
        <v>45.5</v>
      </c>
    </row>
    <row r="15" spans="1:21" x14ac:dyDescent="0.25">
      <c r="A15" s="8">
        <v>660</v>
      </c>
      <c r="B15" s="1" t="s">
        <v>1866</v>
      </c>
      <c r="C15" t="s">
        <v>1868</v>
      </c>
      <c r="D15" s="1" t="s">
        <v>1305</v>
      </c>
      <c r="E15" t="s">
        <v>62</v>
      </c>
      <c r="F15" t="s">
        <v>183</v>
      </c>
      <c r="G15" s="4">
        <v>57</v>
      </c>
      <c r="H15">
        <f>SUMIFS(categorias!$E:$E,categorias!$A:$A,FindTop6!D15)</f>
        <v>15</v>
      </c>
      <c r="I15">
        <f>SUMIFS(categorias!$E:$E,categorias!$A:$A,FindTop6!E15)</f>
        <v>64</v>
      </c>
      <c r="J15">
        <f>SUMIFS(categorias!$E:$E,categorias!$A:$A,FindTop6!F15)</f>
        <v>24</v>
      </c>
      <c r="K15">
        <f t="shared" si="0"/>
        <v>1</v>
      </c>
      <c r="L15">
        <f t="shared" si="1"/>
        <v>1</v>
      </c>
      <c r="M15">
        <f t="shared" si="2"/>
        <v>0</v>
      </c>
      <c r="N15">
        <f>SUMIFS(categorias!C:C,categorias!A:A,FindTop6!D15)</f>
        <v>337</v>
      </c>
      <c r="O15">
        <f>SUMIFS(categorias!C:C,categorias!A:A,FindTop6!E15)</f>
        <v>918</v>
      </c>
      <c r="P15">
        <f>SUMIFS(categorias!C:C,categorias!A:A,FindTop6!F15)</f>
        <v>440</v>
      </c>
      <c r="Q15">
        <f>SUMIFS(categorias!$B:$B,categorias!$A:$A,FindTop6!D15)</f>
        <v>9</v>
      </c>
      <c r="R15">
        <f>SUMIFS(categorias!$B:$B,categorias!$A:$A,FindTop6!E15)</f>
        <v>17</v>
      </c>
      <c r="S15">
        <f>SUMIFS(categorias!$B:$B,categorias!$A:$A,FindTop6!F15)</f>
        <v>19</v>
      </c>
      <c r="T15" s="12">
        <f t="shared" si="3"/>
        <v>54</v>
      </c>
      <c r="U15" s="12">
        <f t="shared" si="4"/>
        <v>23.157894736842106</v>
      </c>
    </row>
    <row r="16" spans="1:21" x14ac:dyDescent="0.25">
      <c r="A16" s="8">
        <v>663</v>
      </c>
      <c r="B16" s="1" t="s">
        <v>1561</v>
      </c>
      <c r="C16" t="s">
        <v>1563</v>
      </c>
      <c r="D16" s="1" t="s">
        <v>350</v>
      </c>
      <c r="E16" t="s">
        <v>1093</v>
      </c>
      <c r="F16" t="s">
        <v>1566</v>
      </c>
      <c r="G16" s="4">
        <v>58</v>
      </c>
      <c r="H16">
        <f>SUMIFS(categorias!$E:$E,categorias!$A:$A,FindTop6!D16)</f>
        <v>25</v>
      </c>
      <c r="I16">
        <f>SUMIFS(categorias!$E:$E,categorias!$A:$A,FindTop6!E16)</f>
        <v>0</v>
      </c>
      <c r="J16">
        <f>SUMIFS(categorias!$E:$E,categorias!$A:$A,FindTop6!F16)</f>
        <v>0</v>
      </c>
      <c r="K16">
        <f t="shared" si="0"/>
        <v>1</v>
      </c>
      <c r="L16">
        <f t="shared" si="1"/>
        <v>1</v>
      </c>
      <c r="M16">
        <f t="shared" si="2"/>
        <v>1</v>
      </c>
      <c r="N16">
        <f>SUMIFS(categorias!C:C,categorias!A:A,FindTop6!D16)</f>
        <v>389</v>
      </c>
      <c r="O16">
        <f>SUMIFS(categorias!C:C,categorias!A:A,FindTop6!E16)</f>
        <v>126</v>
      </c>
      <c r="P16">
        <f>SUMIFS(categorias!C:C,categorias!A:A,FindTop6!F16)</f>
        <v>58</v>
      </c>
      <c r="Q16">
        <f>SUMIFS(categorias!$B:$B,categorias!$A:$A,FindTop6!D16)</f>
        <v>13</v>
      </c>
      <c r="R16">
        <f>SUMIFS(categorias!$B:$B,categorias!$A:$A,FindTop6!E16)</f>
        <v>2</v>
      </c>
      <c r="S16">
        <f>SUMIFS(categorias!$B:$B,categorias!$A:$A,FindTop6!F16)</f>
        <v>1</v>
      </c>
      <c r="T16" s="12">
        <f t="shared" si="3"/>
        <v>63</v>
      </c>
      <c r="U16" s="12">
        <f t="shared" si="4"/>
        <v>29.923076923076923</v>
      </c>
    </row>
    <row r="17" spans="1:21" x14ac:dyDescent="0.25">
      <c r="A17" s="8">
        <v>742</v>
      </c>
      <c r="B17" s="1" t="s">
        <v>1105</v>
      </c>
      <c r="C17" t="s">
        <v>1107</v>
      </c>
      <c r="D17" s="1" t="s">
        <v>25</v>
      </c>
      <c r="E17" t="s">
        <v>1110</v>
      </c>
      <c r="F17" t="s">
        <v>1111</v>
      </c>
      <c r="G17" s="4">
        <v>58</v>
      </c>
      <c r="H17">
        <f>SUMIFS(categorias!$E:$E,categorias!$A:$A,FindTop6!D17)</f>
        <v>120</v>
      </c>
      <c r="I17">
        <f>SUMIFS(categorias!$E:$E,categorias!$A:$A,FindTop6!E17)</f>
        <v>0</v>
      </c>
      <c r="J17">
        <f>SUMIFS(categorias!$E:$E,categorias!$A:$A,FindTop6!F17)</f>
        <v>0</v>
      </c>
      <c r="K17">
        <f t="shared" si="0"/>
        <v>1</v>
      </c>
      <c r="L17">
        <f t="shared" si="1"/>
        <v>1</v>
      </c>
      <c r="M17">
        <f t="shared" si="2"/>
        <v>0</v>
      </c>
      <c r="N17">
        <f>SUMIFS(categorias!C:C,categorias!A:A,FindTop6!D17)</f>
        <v>2034</v>
      </c>
      <c r="O17">
        <f>SUMIFS(categorias!C:C,categorias!A:A,FindTop6!E17)</f>
        <v>64</v>
      </c>
      <c r="P17">
        <f>SUMIFS(categorias!C:C,categorias!A:A,FindTop6!F17)</f>
        <v>58</v>
      </c>
      <c r="Q17">
        <f>SUMIFS(categorias!$B:$B,categorias!$A:$A,FindTop6!D17)</f>
        <v>39</v>
      </c>
      <c r="R17">
        <f>SUMIFS(categorias!$B:$B,categorias!$A:$A,FindTop6!E17)</f>
        <v>2</v>
      </c>
      <c r="S17">
        <f>SUMIFS(categorias!$B:$B,categorias!$A:$A,FindTop6!F17)</f>
        <v>1</v>
      </c>
      <c r="T17" s="12">
        <f t="shared" si="3"/>
        <v>58</v>
      </c>
      <c r="U17" s="12">
        <f t="shared" si="4"/>
        <v>32</v>
      </c>
    </row>
    <row r="18" spans="1:21" x14ac:dyDescent="0.25">
      <c r="A18" s="8">
        <v>588</v>
      </c>
      <c r="B18" s="1" t="s">
        <v>429</v>
      </c>
      <c r="C18" t="s">
        <v>431</v>
      </c>
      <c r="D18" s="1" t="s">
        <v>83</v>
      </c>
      <c r="E18" t="s">
        <v>16</v>
      </c>
      <c r="F18" t="s">
        <v>34</v>
      </c>
      <c r="G18" s="4">
        <v>59</v>
      </c>
      <c r="H18">
        <f>SUMIFS(categorias!$E:$E,categorias!$A:$A,FindTop6!D18)</f>
        <v>7</v>
      </c>
      <c r="I18">
        <f>SUMIFS(categorias!$E:$E,categorias!$A:$A,FindTop6!E18)</f>
        <v>33</v>
      </c>
      <c r="J18">
        <f>SUMIFS(categorias!$E:$E,categorias!$A:$A,FindTop6!F18)</f>
        <v>59</v>
      </c>
      <c r="K18">
        <f t="shared" si="0"/>
        <v>1</v>
      </c>
      <c r="L18">
        <f t="shared" si="1"/>
        <v>1</v>
      </c>
      <c r="M18">
        <f t="shared" si="2"/>
        <v>1</v>
      </c>
      <c r="N18">
        <f>SUMIFS(categorias!C:C,categorias!A:A,FindTop6!D18)</f>
        <v>282</v>
      </c>
      <c r="O18">
        <f>SUMIFS(categorias!C:C,categorias!A:A,FindTop6!E18)</f>
        <v>670</v>
      </c>
      <c r="P18">
        <f>SUMIFS(categorias!C:C,categorias!A:A,FindTop6!F18)</f>
        <v>655</v>
      </c>
      <c r="Q18">
        <f>SUMIFS(categorias!$B:$B,categorias!$A:$A,FindTop6!D18)</f>
        <v>6</v>
      </c>
      <c r="R18">
        <f>SUMIFS(categorias!$B:$B,categorias!$A:$A,FindTop6!E18)</f>
        <v>9</v>
      </c>
      <c r="S18">
        <f>SUMIFS(categorias!$B:$B,categorias!$A:$A,FindTop6!F18)</f>
        <v>12</v>
      </c>
      <c r="T18" s="12">
        <f t="shared" si="3"/>
        <v>74.444444444444443</v>
      </c>
      <c r="U18" s="12">
        <f t="shared" si="4"/>
        <v>47</v>
      </c>
    </row>
    <row r="19" spans="1:21" x14ac:dyDescent="0.25">
      <c r="A19" s="8">
        <v>881</v>
      </c>
      <c r="B19" s="1" t="s">
        <v>565</v>
      </c>
      <c r="C19" t="s">
        <v>567</v>
      </c>
      <c r="D19" s="1" t="s">
        <v>129</v>
      </c>
      <c r="E19" t="s">
        <v>439</v>
      </c>
      <c r="F19" t="s">
        <v>570</v>
      </c>
      <c r="G19" s="4">
        <v>59</v>
      </c>
      <c r="H19">
        <f>SUMIFS(categorias!$E:$E,categorias!$A:$A,FindTop6!D19)</f>
        <v>59</v>
      </c>
      <c r="I19">
        <f>SUMIFS(categorias!$E:$E,categorias!$A:$A,FindTop6!E19)</f>
        <v>1</v>
      </c>
      <c r="J19">
        <f>SUMIFS(categorias!$E:$E,categorias!$A:$A,FindTop6!F19)</f>
        <v>0</v>
      </c>
      <c r="K19">
        <f t="shared" si="0"/>
        <v>1</v>
      </c>
      <c r="L19">
        <f t="shared" si="1"/>
        <v>1</v>
      </c>
      <c r="M19">
        <f t="shared" si="2"/>
        <v>1</v>
      </c>
      <c r="N19">
        <f>SUMIFS(categorias!C:C,categorias!A:A,FindTop6!D19)</f>
        <v>682</v>
      </c>
      <c r="O19">
        <f>SUMIFS(categorias!C:C,categorias!A:A,FindTop6!E19)</f>
        <v>232</v>
      </c>
      <c r="P19">
        <f>SUMIFS(categorias!C:C,categorias!A:A,FindTop6!F19)</f>
        <v>86</v>
      </c>
      <c r="Q19">
        <f>SUMIFS(categorias!$B:$B,categorias!$A:$A,FindTop6!D19)</f>
        <v>17</v>
      </c>
      <c r="R19">
        <f>SUMIFS(categorias!$B:$B,categorias!$A:$A,FindTop6!E19)</f>
        <v>8</v>
      </c>
      <c r="S19">
        <f>SUMIFS(categorias!$B:$B,categorias!$A:$A,FindTop6!F19)</f>
        <v>4</v>
      </c>
      <c r="T19" s="12">
        <f t="shared" si="3"/>
        <v>40.117647058823529</v>
      </c>
      <c r="U19" s="12">
        <f t="shared" si="4"/>
        <v>21.5</v>
      </c>
    </row>
    <row r="20" spans="1:21" x14ac:dyDescent="0.25">
      <c r="A20" s="8">
        <v>702</v>
      </c>
      <c r="B20" s="1" t="s">
        <v>867</v>
      </c>
      <c r="C20" t="s">
        <v>869</v>
      </c>
      <c r="D20" s="1" t="s">
        <v>24</v>
      </c>
      <c r="E20" t="s">
        <v>524</v>
      </c>
      <c r="F20" t="s">
        <v>34</v>
      </c>
      <c r="G20" s="4">
        <v>60</v>
      </c>
      <c r="H20">
        <f>SUMIFS(categorias!$E:$E,categorias!$A:$A,FindTop6!D20)</f>
        <v>85</v>
      </c>
      <c r="I20">
        <f>SUMIFS(categorias!$E:$E,categorias!$A:$A,FindTop6!E20)</f>
        <v>74</v>
      </c>
      <c r="J20">
        <f>SUMIFS(categorias!$E:$E,categorias!$A:$A,FindTop6!F20)</f>
        <v>59</v>
      </c>
      <c r="K20">
        <f t="shared" si="0"/>
        <v>1</v>
      </c>
      <c r="L20">
        <f t="shared" si="1"/>
        <v>0</v>
      </c>
      <c r="M20">
        <f t="shared" si="2"/>
        <v>0</v>
      </c>
      <c r="N20">
        <f>SUMIFS(categorias!C:C,categorias!A:A,FindTop6!D20)</f>
        <v>1404</v>
      </c>
      <c r="O20">
        <f>SUMIFS(categorias!C:C,categorias!A:A,FindTop6!E20)</f>
        <v>1010</v>
      </c>
      <c r="P20">
        <f>SUMIFS(categorias!C:C,categorias!A:A,FindTop6!F20)</f>
        <v>655</v>
      </c>
      <c r="Q20">
        <f>SUMIFS(categorias!$B:$B,categorias!$A:$A,FindTop6!D20)</f>
        <v>27</v>
      </c>
      <c r="R20">
        <f>SUMIFS(categorias!$B:$B,categorias!$A:$A,FindTop6!E20)</f>
        <v>23</v>
      </c>
      <c r="S20">
        <f>SUMIFS(categorias!$B:$B,categorias!$A:$A,FindTop6!F20)</f>
        <v>12</v>
      </c>
      <c r="T20" s="12">
        <f t="shared" si="3"/>
        <v>54.583333333333336</v>
      </c>
      <c r="U20" s="12">
        <f t="shared" si="4"/>
        <v>43.913043478260867</v>
      </c>
    </row>
    <row r="21" spans="1:21" x14ac:dyDescent="0.25">
      <c r="A21" s="8">
        <v>800</v>
      </c>
      <c r="B21" s="1" t="s">
        <v>560</v>
      </c>
      <c r="C21" t="s">
        <v>562</v>
      </c>
      <c r="D21" s="1" t="s">
        <v>129</v>
      </c>
      <c r="E21" t="s">
        <v>25</v>
      </c>
      <c r="F21" t="s">
        <v>439</v>
      </c>
      <c r="G21" s="4">
        <v>60</v>
      </c>
      <c r="H21">
        <f>SUMIFS(categorias!$E:$E,categorias!$A:$A,FindTop6!D21)</f>
        <v>59</v>
      </c>
      <c r="I21">
        <f>SUMIFS(categorias!$E:$E,categorias!$A:$A,FindTop6!E21)</f>
        <v>120</v>
      </c>
      <c r="J21">
        <f>SUMIFS(categorias!$E:$E,categorias!$A:$A,FindTop6!F21)</f>
        <v>1</v>
      </c>
      <c r="K21">
        <f t="shared" si="0"/>
        <v>1</v>
      </c>
      <c r="L21">
        <f t="shared" si="1"/>
        <v>1</v>
      </c>
      <c r="M21">
        <f t="shared" si="2"/>
        <v>0</v>
      </c>
      <c r="N21">
        <f>SUMIFS(categorias!C:C,categorias!A:A,FindTop6!D21)</f>
        <v>682</v>
      </c>
      <c r="O21">
        <f>SUMIFS(categorias!C:C,categorias!A:A,FindTop6!E21)</f>
        <v>2034</v>
      </c>
      <c r="P21">
        <f>SUMIFS(categorias!C:C,categorias!A:A,FindTop6!F21)</f>
        <v>232</v>
      </c>
      <c r="Q21">
        <f>SUMIFS(categorias!$B:$B,categorias!$A:$A,FindTop6!D21)</f>
        <v>17</v>
      </c>
      <c r="R21">
        <f>SUMIFS(categorias!$B:$B,categorias!$A:$A,FindTop6!E21)</f>
        <v>39</v>
      </c>
      <c r="S21">
        <f>SUMIFS(categorias!$B:$B,categorias!$A:$A,FindTop6!F21)</f>
        <v>8</v>
      </c>
      <c r="T21" s="12">
        <f t="shared" si="3"/>
        <v>52.153846153846153</v>
      </c>
      <c r="U21" s="12">
        <f t="shared" si="4"/>
        <v>29</v>
      </c>
    </row>
    <row r="22" spans="1:21" x14ac:dyDescent="0.25">
      <c r="A22" s="8">
        <v>864</v>
      </c>
      <c r="B22" s="1" t="s">
        <v>184</v>
      </c>
      <c r="C22" t="s">
        <v>186</v>
      </c>
      <c r="D22" s="1" t="s">
        <v>189</v>
      </c>
      <c r="E22" t="s">
        <v>190</v>
      </c>
      <c r="F22" t="s">
        <v>191</v>
      </c>
      <c r="G22" s="4">
        <v>60</v>
      </c>
      <c r="H22">
        <f>SUMIFS(categorias!$E:$E,categorias!$A:$A,FindTop6!D22)</f>
        <v>0</v>
      </c>
      <c r="I22">
        <f>SUMIFS(categorias!$E:$E,categorias!$A:$A,FindTop6!E22)</f>
        <v>0</v>
      </c>
      <c r="J22">
        <f>SUMIFS(categorias!$E:$E,categorias!$A:$A,FindTop6!F22)</f>
        <v>0</v>
      </c>
      <c r="K22">
        <f t="shared" si="0"/>
        <v>1</v>
      </c>
      <c r="L22">
        <f t="shared" si="1"/>
        <v>1</v>
      </c>
      <c r="M22">
        <f t="shared" si="2"/>
        <v>1</v>
      </c>
      <c r="N22">
        <f>SUMIFS(categorias!C:C,categorias!A:A,FindTop6!D22)</f>
        <v>60</v>
      </c>
      <c r="O22">
        <f>SUMIFS(categorias!C:C,categorias!A:A,FindTop6!E22)</f>
        <v>60</v>
      </c>
      <c r="P22">
        <f>SUMIFS(categorias!C:C,categorias!A:A,FindTop6!F22)</f>
        <v>60</v>
      </c>
      <c r="Q22">
        <f>SUMIFS(categorias!$B:$B,categorias!$A:$A,FindTop6!D22)</f>
        <v>1</v>
      </c>
      <c r="R22">
        <f>SUMIFS(categorias!$B:$B,categorias!$A:$A,FindTop6!E22)</f>
        <v>1</v>
      </c>
      <c r="S22">
        <f>SUMIFS(categorias!$B:$B,categorias!$A:$A,FindTop6!F22)</f>
        <v>1</v>
      </c>
      <c r="T22" s="12">
        <f t="shared" si="3"/>
        <v>60</v>
      </c>
      <c r="U22" s="12">
        <f t="shared" si="4"/>
        <v>60</v>
      </c>
    </row>
    <row r="23" spans="1:21" x14ac:dyDescent="0.25">
      <c r="A23" s="8">
        <v>548</v>
      </c>
      <c r="B23" s="1" t="s">
        <v>555</v>
      </c>
      <c r="C23" t="s">
        <v>557</v>
      </c>
      <c r="D23" s="1" t="s">
        <v>129</v>
      </c>
      <c r="E23" t="s">
        <v>549</v>
      </c>
      <c r="F23" t="s">
        <v>294</v>
      </c>
      <c r="G23" s="4">
        <v>62</v>
      </c>
      <c r="H23">
        <f>SUMIFS(categorias!$E:$E,categorias!$A:$A,FindTop6!D23)</f>
        <v>59</v>
      </c>
      <c r="I23">
        <f>SUMIFS(categorias!$E:$E,categorias!$A:$A,FindTop6!E23)</f>
        <v>12</v>
      </c>
      <c r="J23">
        <f>SUMIFS(categorias!$E:$E,categorias!$A:$A,FindTop6!F23)</f>
        <v>26</v>
      </c>
      <c r="K23">
        <f t="shared" si="0"/>
        <v>1</v>
      </c>
      <c r="L23">
        <f t="shared" si="1"/>
        <v>1</v>
      </c>
      <c r="M23">
        <f t="shared" si="2"/>
        <v>1</v>
      </c>
      <c r="N23">
        <f>SUMIFS(categorias!C:C,categorias!A:A,FindTop6!D23)</f>
        <v>682</v>
      </c>
      <c r="O23">
        <f>SUMIFS(categorias!C:C,categorias!A:A,FindTop6!E23)</f>
        <v>349</v>
      </c>
      <c r="P23">
        <f>SUMIFS(categorias!C:C,categorias!A:A,FindTop6!F23)</f>
        <v>318</v>
      </c>
      <c r="Q23">
        <f>SUMIFS(categorias!$B:$B,categorias!$A:$A,FindTop6!D23)</f>
        <v>17</v>
      </c>
      <c r="R23">
        <f>SUMIFS(categorias!$B:$B,categorias!$A:$A,FindTop6!E23)</f>
        <v>7</v>
      </c>
      <c r="S23">
        <f>SUMIFS(categorias!$B:$B,categorias!$A:$A,FindTop6!F23)</f>
        <v>10</v>
      </c>
      <c r="T23" s="12">
        <f t="shared" si="3"/>
        <v>49.857142857142854</v>
      </c>
      <c r="U23" s="12">
        <f t="shared" si="4"/>
        <v>31.8</v>
      </c>
    </row>
    <row r="24" spans="1:21" x14ac:dyDescent="0.25">
      <c r="A24" s="8">
        <v>653</v>
      </c>
      <c r="B24" s="1" t="s">
        <v>242</v>
      </c>
      <c r="C24" t="s">
        <v>244</v>
      </c>
      <c r="D24" s="1" t="s">
        <v>247</v>
      </c>
      <c r="E24" t="s">
        <v>16</v>
      </c>
      <c r="F24" t="s">
        <v>34</v>
      </c>
      <c r="G24" s="4">
        <v>62</v>
      </c>
      <c r="H24">
        <f>SUMIFS(categorias!$E:$E,categorias!$A:$A,FindTop6!D24)</f>
        <v>0</v>
      </c>
      <c r="I24">
        <f>SUMIFS(categorias!$E:$E,categorias!$A:$A,FindTop6!E24)</f>
        <v>33</v>
      </c>
      <c r="J24">
        <f>SUMIFS(categorias!$E:$E,categorias!$A:$A,FindTop6!F24)</f>
        <v>59</v>
      </c>
      <c r="K24">
        <f t="shared" si="0"/>
        <v>1</v>
      </c>
      <c r="L24">
        <f t="shared" si="1"/>
        <v>1</v>
      </c>
      <c r="M24">
        <f t="shared" si="2"/>
        <v>1</v>
      </c>
      <c r="N24">
        <f>SUMIFS(categorias!C:C,categorias!A:A,FindTop6!D24)</f>
        <v>62</v>
      </c>
      <c r="O24">
        <f>SUMIFS(categorias!C:C,categorias!A:A,FindTop6!E24)</f>
        <v>670</v>
      </c>
      <c r="P24">
        <f>SUMIFS(categorias!C:C,categorias!A:A,FindTop6!F24)</f>
        <v>655</v>
      </c>
      <c r="Q24">
        <f>SUMIFS(categorias!$B:$B,categorias!$A:$A,FindTop6!D24)</f>
        <v>1</v>
      </c>
      <c r="R24">
        <f>SUMIFS(categorias!$B:$B,categorias!$A:$A,FindTop6!E24)</f>
        <v>9</v>
      </c>
      <c r="S24">
        <f>SUMIFS(categorias!$B:$B,categorias!$A:$A,FindTop6!F24)</f>
        <v>12</v>
      </c>
      <c r="T24" s="12">
        <f t="shared" si="3"/>
        <v>74.444444444444443</v>
      </c>
      <c r="U24" s="12">
        <f t="shared" si="4"/>
        <v>54.583333333333336</v>
      </c>
    </row>
    <row r="25" spans="1:21" x14ac:dyDescent="0.25">
      <c r="A25" s="8">
        <v>720</v>
      </c>
      <c r="B25" s="1" t="s">
        <v>1287</v>
      </c>
      <c r="C25" t="s">
        <v>1289</v>
      </c>
      <c r="D25" s="1" t="s">
        <v>1040</v>
      </c>
      <c r="E25" t="s">
        <v>1292</v>
      </c>
      <c r="F25" t="s">
        <v>1293</v>
      </c>
      <c r="G25" s="4">
        <v>63</v>
      </c>
      <c r="H25">
        <f>SUMIFS(categorias!$E:$E,categorias!$A:$A,FindTop6!D25)</f>
        <v>0</v>
      </c>
      <c r="I25">
        <f>SUMIFS(categorias!$E:$E,categorias!$A:$A,FindTop6!E25)</f>
        <v>0</v>
      </c>
      <c r="J25">
        <f>SUMIFS(categorias!$E:$E,categorias!$A:$A,FindTop6!F25)</f>
        <v>0</v>
      </c>
      <c r="K25">
        <f t="shared" si="0"/>
        <v>1</v>
      </c>
      <c r="L25">
        <f t="shared" si="1"/>
        <v>1</v>
      </c>
      <c r="M25">
        <f t="shared" si="2"/>
        <v>1</v>
      </c>
      <c r="N25">
        <f>SUMIFS(categorias!C:C,categorias!A:A,FindTop6!D25)</f>
        <v>111</v>
      </c>
      <c r="O25">
        <f>SUMIFS(categorias!C:C,categorias!A:A,FindTop6!E25)</f>
        <v>63</v>
      </c>
      <c r="P25">
        <f>SUMIFS(categorias!C:C,categorias!A:A,FindTop6!F25)</f>
        <v>143</v>
      </c>
      <c r="Q25">
        <f>SUMIFS(categorias!$B:$B,categorias!$A:$A,FindTop6!D25)</f>
        <v>5</v>
      </c>
      <c r="R25">
        <f>SUMIFS(categorias!$B:$B,categorias!$A:$A,FindTop6!E25)</f>
        <v>1</v>
      </c>
      <c r="S25">
        <f>SUMIFS(categorias!$B:$B,categorias!$A:$A,FindTop6!F25)</f>
        <v>2</v>
      </c>
      <c r="T25" s="12">
        <f t="shared" si="3"/>
        <v>71.5</v>
      </c>
      <c r="U25" s="12">
        <f t="shared" si="4"/>
        <v>22.2</v>
      </c>
    </row>
    <row r="26" spans="1:21" x14ac:dyDescent="0.25">
      <c r="A26" s="8">
        <v>792</v>
      </c>
      <c r="B26" s="1" t="s">
        <v>1100</v>
      </c>
      <c r="C26" t="s">
        <v>1102</v>
      </c>
      <c r="D26" s="1" t="s">
        <v>25</v>
      </c>
      <c r="E26" t="s">
        <v>90</v>
      </c>
      <c r="F26" t="s">
        <v>62</v>
      </c>
      <c r="G26" s="4">
        <v>64</v>
      </c>
      <c r="H26">
        <f>SUMIFS(categorias!$E:$E,categorias!$A:$A,FindTop6!D26)</f>
        <v>120</v>
      </c>
      <c r="I26">
        <f>SUMIFS(categorias!$E:$E,categorias!$A:$A,FindTop6!E26)</f>
        <v>93</v>
      </c>
      <c r="J26">
        <f>SUMIFS(categorias!$E:$E,categorias!$A:$A,FindTop6!F26)</f>
        <v>64</v>
      </c>
      <c r="K26">
        <f t="shared" si="0"/>
        <v>1</v>
      </c>
      <c r="L26">
        <f t="shared" si="1"/>
        <v>0</v>
      </c>
      <c r="M26">
        <f t="shared" si="2"/>
        <v>0</v>
      </c>
      <c r="N26">
        <f>SUMIFS(categorias!C:C,categorias!A:A,FindTop6!D26)</f>
        <v>2034</v>
      </c>
      <c r="O26">
        <f>SUMIFS(categorias!C:C,categorias!A:A,FindTop6!E26)</f>
        <v>1302</v>
      </c>
      <c r="P26">
        <f>SUMIFS(categorias!C:C,categorias!A:A,FindTop6!F26)</f>
        <v>918</v>
      </c>
      <c r="Q26">
        <f>SUMIFS(categorias!$B:$B,categorias!$A:$A,FindTop6!D26)</f>
        <v>39</v>
      </c>
      <c r="R26">
        <f>SUMIFS(categorias!$B:$B,categorias!$A:$A,FindTop6!E26)</f>
        <v>24</v>
      </c>
      <c r="S26">
        <f>SUMIFS(categorias!$B:$B,categorias!$A:$A,FindTop6!F26)</f>
        <v>17</v>
      </c>
      <c r="T26" s="12">
        <f t="shared" si="3"/>
        <v>54.25</v>
      </c>
      <c r="U26" s="12">
        <f t="shared" si="4"/>
        <v>52.153846153846153</v>
      </c>
    </row>
    <row r="27" spans="1:21" x14ac:dyDescent="0.25">
      <c r="A27" s="8">
        <v>626</v>
      </c>
      <c r="B27" s="1" t="s">
        <v>862</v>
      </c>
      <c r="C27" t="s">
        <v>864</v>
      </c>
      <c r="D27" s="1" t="s">
        <v>24</v>
      </c>
      <c r="E27" t="s">
        <v>463</v>
      </c>
      <c r="F27" t="s">
        <v>55</v>
      </c>
      <c r="G27" s="4">
        <v>65</v>
      </c>
      <c r="H27">
        <f>SUMIFS(categorias!$E:$E,categorias!$A:$A,FindTop6!D27)</f>
        <v>85</v>
      </c>
      <c r="I27">
        <f>SUMIFS(categorias!$E:$E,categorias!$A:$A,FindTop6!E27)</f>
        <v>0</v>
      </c>
      <c r="J27">
        <f>SUMIFS(categorias!$E:$E,categorias!$A:$A,FindTop6!F27)</f>
        <v>0</v>
      </c>
      <c r="K27">
        <f t="shared" si="0"/>
        <v>1</v>
      </c>
      <c r="L27">
        <f t="shared" si="1"/>
        <v>1</v>
      </c>
      <c r="M27">
        <f t="shared" si="2"/>
        <v>0</v>
      </c>
      <c r="N27">
        <f>SUMIFS(categorias!C:C,categorias!A:A,FindTop6!D27)</f>
        <v>1404</v>
      </c>
      <c r="O27">
        <f>SUMIFS(categorias!C:C,categorias!A:A,FindTop6!E27)</f>
        <v>222</v>
      </c>
      <c r="P27">
        <f>SUMIFS(categorias!C:C,categorias!A:A,FindTop6!F27)</f>
        <v>0</v>
      </c>
      <c r="Q27">
        <f>SUMIFS(categorias!$B:$B,categorias!$A:$A,FindTop6!D27)</f>
        <v>27</v>
      </c>
      <c r="R27">
        <f>SUMIFS(categorias!$B:$B,categorias!$A:$A,FindTop6!E27)</f>
        <v>5</v>
      </c>
      <c r="S27">
        <f>SUMIFS(categorias!$B:$B,categorias!$A:$A,FindTop6!F27)</f>
        <v>0</v>
      </c>
      <c r="T27" s="12">
        <f t="shared" si="3"/>
        <v>52</v>
      </c>
      <c r="U27" s="12">
        <f t="shared" si="4"/>
        <v>0</v>
      </c>
    </row>
    <row r="28" spans="1:21" x14ac:dyDescent="0.25">
      <c r="A28" s="8">
        <v>732</v>
      </c>
      <c r="B28" s="1" t="s">
        <v>495</v>
      </c>
      <c r="C28" t="s">
        <v>497</v>
      </c>
      <c r="D28" s="1" t="s">
        <v>500</v>
      </c>
      <c r="E28" t="s">
        <v>26</v>
      </c>
      <c r="F28" t="s">
        <v>501</v>
      </c>
      <c r="G28" s="4">
        <v>65</v>
      </c>
      <c r="H28">
        <f>SUMIFS(categorias!$E:$E,categorias!$A:$A,FindTop6!D28)</f>
        <v>0</v>
      </c>
      <c r="I28">
        <f>SUMIFS(categorias!$E:$E,categorias!$A:$A,FindTop6!E28)</f>
        <v>42</v>
      </c>
      <c r="J28">
        <f>SUMIFS(categorias!$E:$E,categorias!$A:$A,FindTop6!F28)</f>
        <v>0</v>
      </c>
      <c r="K28">
        <f t="shared" si="0"/>
        <v>1</v>
      </c>
      <c r="L28">
        <f t="shared" si="1"/>
        <v>1</v>
      </c>
      <c r="M28">
        <f t="shared" si="2"/>
        <v>1</v>
      </c>
      <c r="N28">
        <f>SUMIFS(categorias!C:C,categorias!A:A,FindTop6!D28)</f>
        <v>65</v>
      </c>
      <c r="O28">
        <f>SUMIFS(categorias!C:C,categorias!A:A,FindTop6!E28)</f>
        <v>803</v>
      </c>
      <c r="P28">
        <f>SUMIFS(categorias!C:C,categorias!A:A,FindTop6!F28)</f>
        <v>123</v>
      </c>
      <c r="Q28">
        <f>SUMIFS(categorias!$B:$B,categorias!$A:$A,FindTop6!D28)</f>
        <v>1</v>
      </c>
      <c r="R28">
        <f>SUMIFS(categorias!$B:$B,categorias!$A:$A,FindTop6!E28)</f>
        <v>21</v>
      </c>
      <c r="S28">
        <f>SUMIFS(categorias!$B:$B,categorias!$A:$A,FindTop6!F28)</f>
        <v>6</v>
      </c>
      <c r="T28" s="12">
        <f t="shared" si="3"/>
        <v>65</v>
      </c>
      <c r="U28" s="12">
        <f t="shared" si="4"/>
        <v>20.5</v>
      </c>
    </row>
    <row r="29" spans="1:21" x14ac:dyDescent="0.25">
      <c r="A29" s="8">
        <v>655</v>
      </c>
      <c r="B29" s="1" t="s">
        <v>1526</v>
      </c>
      <c r="C29" t="s">
        <v>1528</v>
      </c>
      <c r="D29" s="1" t="s">
        <v>40</v>
      </c>
      <c r="E29" t="s">
        <v>48</v>
      </c>
      <c r="F29" t="s">
        <v>1331</v>
      </c>
      <c r="G29" s="4">
        <v>66</v>
      </c>
      <c r="H29">
        <f>SUMIFS(categorias!$E:$E,categorias!$A:$A,FindTop6!D29)</f>
        <v>77</v>
      </c>
      <c r="I29">
        <f>SUMIFS(categorias!$E:$E,categorias!$A:$A,FindTop6!E29)</f>
        <v>66</v>
      </c>
      <c r="J29">
        <f>SUMIFS(categorias!$E:$E,categorias!$A:$A,FindTop6!F29)</f>
        <v>1</v>
      </c>
      <c r="K29">
        <f t="shared" si="0"/>
        <v>1</v>
      </c>
      <c r="L29">
        <f t="shared" si="1"/>
        <v>1</v>
      </c>
      <c r="M29">
        <f t="shared" si="2"/>
        <v>0</v>
      </c>
      <c r="N29">
        <f>SUMIFS(categorias!C:C,categorias!A:A,FindTop6!D29)</f>
        <v>1488</v>
      </c>
      <c r="O29">
        <f>SUMIFS(categorias!C:C,categorias!A:A,FindTop6!E29)</f>
        <v>1033</v>
      </c>
      <c r="P29">
        <f>SUMIFS(categorias!C:C,categorias!A:A,FindTop6!F29)</f>
        <v>198</v>
      </c>
      <c r="Q29">
        <f>SUMIFS(categorias!$B:$B,categorias!$A:$A,FindTop6!D29)</f>
        <v>32</v>
      </c>
      <c r="R29">
        <f>SUMIFS(categorias!$B:$B,categorias!$A:$A,FindTop6!E29)</f>
        <v>20</v>
      </c>
      <c r="S29">
        <f>SUMIFS(categorias!$B:$B,categorias!$A:$A,FindTop6!F29)</f>
        <v>6</v>
      </c>
      <c r="T29" s="12">
        <f t="shared" si="3"/>
        <v>51.65</v>
      </c>
      <c r="U29" s="12">
        <f t="shared" si="4"/>
        <v>33</v>
      </c>
    </row>
    <row r="30" spans="1:21" x14ac:dyDescent="0.25">
      <c r="A30" s="8">
        <v>698</v>
      </c>
      <c r="B30" s="1" t="s">
        <v>1259</v>
      </c>
      <c r="C30" t="s">
        <v>1261</v>
      </c>
      <c r="D30" s="1" t="s">
        <v>84</v>
      </c>
      <c r="E30" t="s">
        <v>1264</v>
      </c>
      <c r="F30" t="s">
        <v>456</v>
      </c>
      <c r="G30" s="4">
        <v>66</v>
      </c>
      <c r="H30">
        <f>SUMIFS(categorias!$E:$E,categorias!$A:$A,FindTop6!D30)</f>
        <v>1</v>
      </c>
      <c r="I30">
        <f>SUMIFS(categorias!$E:$E,categorias!$A:$A,FindTop6!E30)</f>
        <v>0</v>
      </c>
      <c r="J30">
        <f>SUMIFS(categorias!$E:$E,categorias!$A:$A,FindTop6!F30)</f>
        <v>0</v>
      </c>
      <c r="K30">
        <f t="shared" si="0"/>
        <v>1</v>
      </c>
      <c r="L30">
        <f t="shared" si="1"/>
        <v>1</v>
      </c>
      <c r="M30">
        <f t="shared" si="2"/>
        <v>1</v>
      </c>
      <c r="N30">
        <f>SUMIFS(categorias!C:C,categorias!A:A,FindTop6!D30)</f>
        <v>520</v>
      </c>
      <c r="O30">
        <f>SUMIFS(categorias!C:C,categorias!A:A,FindTop6!E30)</f>
        <v>66</v>
      </c>
      <c r="P30">
        <f>SUMIFS(categorias!C:C,categorias!A:A,FindTop6!F30)</f>
        <v>124</v>
      </c>
      <c r="Q30">
        <f>SUMIFS(categorias!$B:$B,categorias!$A:$A,FindTop6!D30)</f>
        <v>6</v>
      </c>
      <c r="R30">
        <f>SUMIFS(categorias!$B:$B,categorias!$A:$A,FindTop6!E30)</f>
        <v>1</v>
      </c>
      <c r="S30">
        <f>SUMIFS(categorias!$B:$B,categorias!$A:$A,FindTop6!F30)</f>
        <v>3</v>
      </c>
      <c r="T30" s="12">
        <f t="shared" si="3"/>
        <v>86.666666666666671</v>
      </c>
      <c r="U30" s="12">
        <f t="shared" si="4"/>
        <v>41.333333333333336</v>
      </c>
    </row>
    <row r="31" spans="1:21" x14ac:dyDescent="0.25">
      <c r="A31" s="8">
        <v>785</v>
      </c>
      <c r="B31" s="1" t="s">
        <v>1094</v>
      </c>
      <c r="C31" t="s">
        <v>1096</v>
      </c>
      <c r="D31" s="1" t="s">
        <v>25</v>
      </c>
      <c r="E31" t="s">
        <v>350</v>
      </c>
      <c r="F31" t="s">
        <v>1099</v>
      </c>
      <c r="G31" s="4">
        <v>66</v>
      </c>
      <c r="H31">
        <f>SUMIFS(categorias!$E:$E,categorias!$A:$A,FindTop6!D31)</f>
        <v>120</v>
      </c>
      <c r="I31">
        <f>SUMIFS(categorias!$E:$E,categorias!$A:$A,FindTop6!E31)</f>
        <v>25</v>
      </c>
      <c r="J31">
        <f>SUMIFS(categorias!$E:$E,categorias!$A:$A,FindTop6!F31)</f>
        <v>0</v>
      </c>
      <c r="K31">
        <f t="shared" si="0"/>
        <v>1</v>
      </c>
      <c r="L31">
        <f t="shared" si="1"/>
        <v>1</v>
      </c>
      <c r="M31">
        <f t="shared" si="2"/>
        <v>0</v>
      </c>
      <c r="N31">
        <f>SUMIFS(categorias!C:C,categorias!A:A,FindTop6!D31)</f>
        <v>2034</v>
      </c>
      <c r="O31">
        <f>SUMIFS(categorias!C:C,categorias!A:A,FindTop6!E31)</f>
        <v>389</v>
      </c>
      <c r="P31">
        <f>SUMIFS(categorias!C:C,categorias!A:A,FindTop6!F31)</f>
        <v>75</v>
      </c>
      <c r="Q31">
        <f>SUMIFS(categorias!$B:$B,categorias!$A:$A,FindTop6!D31)</f>
        <v>39</v>
      </c>
      <c r="R31">
        <f>SUMIFS(categorias!$B:$B,categorias!$A:$A,FindTop6!E31)</f>
        <v>13</v>
      </c>
      <c r="S31">
        <f>SUMIFS(categorias!$B:$B,categorias!$A:$A,FindTop6!F31)</f>
        <v>3</v>
      </c>
      <c r="T31" s="12">
        <f t="shared" si="3"/>
        <v>52.153846153846153</v>
      </c>
      <c r="U31" s="12">
        <f t="shared" si="4"/>
        <v>25</v>
      </c>
    </row>
    <row r="32" spans="1:21" x14ac:dyDescent="0.25">
      <c r="A32" s="8">
        <v>918</v>
      </c>
      <c r="B32" s="1" t="s">
        <v>1555</v>
      </c>
      <c r="C32" t="s">
        <v>1557</v>
      </c>
      <c r="D32" s="1" t="s">
        <v>350</v>
      </c>
      <c r="E32" t="s">
        <v>155</v>
      </c>
      <c r="F32" t="s">
        <v>1560</v>
      </c>
      <c r="G32" s="4">
        <v>66</v>
      </c>
      <c r="H32">
        <f>SUMIFS(categorias!$E:$E,categorias!$A:$A,FindTop6!D32)</f>
        <v>25</v>
      </c>
      <c r="I32">
        <f>SUMIFS(categorias!$E:$E,categorias!$A:$A,FindTop6!E32)</f>
        <v>0</v>
      </c>
      <c r="J32">
        <f>SUMIFS(categorias!$E:$E,categorias!$A:$A,FindTop6!F32)</f>
        <v>0</v>
      </c>
      <c r="K32">
        <f t="shared" si="0"/>
        <v>1</v>
      </c>
      <c r="L32">
        <f t="shared" si="1"/>
        <v>1</v>
      </c>
      <c r="M32">
        <f t="shared" si="2"/>
        <v>1</v>
      </c>
      <c r="N32">
        <f>SUMIFS(categorias!C:C,categorias!A:A,FindTop6!D32)</f>
        <v>389</v>
      </c>
      <c r="O32">
        <f>SUMIFS(categorias!C:C,categorias!A:A,FindTop6!E32)</f>
        <v>93</v>
      </c>
      <c r="P32">
        <f>SUMIFS(categorias!C:C,categorias!A:A,FindTop6!F32)</f>
        <v>66</v>
      </c>
      <c r="Q32">
        <f>SUMIFS(categorias!$B:$B,categorias!$A:$A,FindTop6!D32)</f>
        <v>13</v>
      </c>
      <c r="R32">
        <f>SUMIFS(categorias!$B:$B,categorias!$A:$A,FindTop6!E32)</f>
        <v>2</v>
      </c>
      <c r="S32">
        <f>SUMIFS(categorias!$B:$B,categorias!$A:$A,FindTop6!F32)</f>
        <v>1</v>
      </c>
      <c r="T32" s="12">
        <f t="shared" si="3"/>
        <v>66</v>
      </c>
      <c r="U32" s="12">
        <f t="shared" si="4"/>
        <v>29.923076923076923</v>
      </c>
    </row>
    <row r="33" spans="1:21" x14ac:dyDescent="0.25">
      <c r="A33" s="8">
        <v>635</v>
      </c>
      <c r="B33" s="1" t="s">
        <v>216</v>
      </c>
      <c r="C33" t="s">
        <v>218</v>
      </c>
      <c r="D33" s="1" t="s">
        <v>82</v>
      </c>
      <c r="E33" t="s">
        <v>221</v>
      </c>
      <c r="F33" t="s">
        <v>47</v>
      </c>
      <c r="G33" s="4">
        <v>67</v>
      </c>
      <c r="H33">
        <f>SUMIFS(categorias!$E:$E,categorias!$A:$A,FindTop6!D33)</f>
        <v>0</v>
      </c>
      <c r="I33">
        <f>SUMIFS(categorias!$E:$E,categorias!$A:$A,FindTop6!E33)</f>
        <v>0</v>
      </c>
      <c r="J33">
        <f>SUMIFS(categorias!$E:$E,categorias!$A:$A,FindTop6!F33)</f>
        <v>51</v>
      </c>
      <c r="K33">
        <f t="shared" si="0"/>
        <v>1</v>
      </c>
      <c r="L33">
        <f t="shared" si="1"/>
        <v>1</v>
      </c>
      <c r="M33">
        <f t="shared" si="2"/>
        <v>1</v>
      </c>
      <c r="N33">
        <f>SUMIFS(categorias!C:C,categorias!A:A,FindTop6!D33)</f>
        <v>316</v>
      </c>
      <c r="O33">
        <f>SUMIFS(categorias!C:C,categorias!A:A,FindTop6!E33)</f>
        <v>67</v>
      </c>
      <c r="P33">
        <f>SUMIFS(categorias!C:C,categorias!A:A,FindTop6!F33)</f>
        <v>718</v>
      </c>
      <c r="Q33">
        <f>SUMIFS(categorias!$B:$B,categorias!$A:$A,FindTop6!D33)</f>
        <v>3</v>
      </c>
      <c r="R33">
        <f>SUMIFS(categorias!$B:$B,categorias!$A:$A,FindTop6!E33)</f>
        <v>2</v>
      </c>
      <c r="S33">
        <f>SUMIFS(categorias!$B:$B,categorias!$A:$A,FindTop6!F33)</f>
        <v>14</v>
      </c>
      <c r="T33" s="12">
        <f t="shared" si="3"/>
        <v>105.33333333333333</v>
      </c>
      <c r="U33" s="12">
        <f t="shared" si="4"/>
        <v>33.5</v>
      </c>
    </row>
    <row r="34" spans="1:21" x14ac:dyDescent="0.25">
      <c r="A34" s="8">
        <v>757</v>
      </c>
      <c r="B34" s="1" t="s">
        <v>1088</v>
      </c>
      <c r="C34" t="s">
        <v>1090</v>
      </c>
      <c r="D34" s="1" t="s">
        <v>25</v>
      </c>
      <c r="E34" t="s">
        <v>1093</v>
      </c>
      <c r="F34" t="s">
        <v>17</v>
      </c>
      <c r="G34" s="4">
        <v>68</v>
      </c>
      <c r="H34">
        <f>SUMIFS(categorias!$E:$E,categorias!$A:$A,FindTop6!D34)</f>
        <v>120</v>
      </c>
      <c r="I34">
        <f>SUMIFS(categorias!$E:$E,categorias!$A:$A,FindTop6!E34)</f>
        <v>0</v>
      </c>
      <c r="J34">
        <f>SUMIFS(categorias!$E:$E,categorias!$A:$A,FindTop6!F34)</f>
        <v>78</v>
      </c>
      <c r="K34">
        <f t="shared" si="0"/>
        <v>1</v>
      </c>
      <c r="L34">
        <f t="shared" si="1"/>
        <v>0</v>
      </c>
      <c r="M34">
        <f t="shared" si="2"/>
        <v>0</v>
      </c>
      <c r="N34">
        <f>SUMIFS(categorias!C:C,categorias!A:A,FindTop6!D34)</f>
        <v>2034</v>
      </c>
      <c r="O34">
        <f>SUMIFS(categorias!C:C,categorias!A:A,FindTop6!E34)</f>
        <v>126</v>
      </c>
      <c r="P34">
        <f>SUMIFS(categorias!C:C,categorias!A:A,FindTop6!F34)</f>
        <v>1161</v>
      </c>
      <c r="Q34">
        <f>SUMIFS(categorias!$B:$B,categorias!$A:$A,FindTop6!D34)</f>
        <v>39</v>
      </c>
      <c r="R34">
        <f>SUMIFS(categorias!$B:$B,categorias!$A:$A,FindTop6!E34)</f>
        <v>2</v>
      </c>
      <c r="S34">
        <f>SUMIFS(categorias!$B:$B,categorias!$A:$A,FindTop6!F34)</f>
        <v>20</v>
      </c>
      <c r="T34" s="12">
        <f t="shared" si="3"/>
        <v>63</v>
      </c>
      <c r="U34" s="12">
        <f t="shared" si="4"/>
        <v>52.153846153846153</v>
      </c>
    </row>
    <row r="35" spans="1:21" x14ac:dyDescent="0.25">
      <c r="A35" s="8">
        <v>922</v>
      </c>
      <c r="B35" s="1" t="s">
        <v>1494</v>
      </c>
      <c r="C35" t="s">
        <v>1496</v>
      </c>
      <c r="D35" s="1" t="s">
        <v>390</v>
      </c>
      <c r="E35" t="s">
        <v>358</v>
      </c>
      <c r="F35" t="s">
        <v>1499</v>
      </c>
      <c r="G35" s="4">
        <v>68</v>
      </c>
      <c r="H35">
        <f>SUMIFS(categorias!$E:$E,categorias!$A:$A,FindTop6!D35)</f>
        <v>0</v>
      </c>
      <c r="I35">
        <f>SUMIFS(categorias!$E:$E,categorias!$A:$A,FindTop6!E35)</f>
        <v>6</v>
      </c>
      <c r="J35">
        <f>SUMIFS(categorias!$E:$E,categorias!$A:$A,FindTop6!F35)</f>
        <v>0</v>
      </c>
      <c r="K35">
        <f t="shared" si="0"/>
        <v>1</v>
      </c>
      <c r="L35">
        <f t="shared" si="1"/>
        <v>1</v>
      </c>
      <c r="M35">
        <f t="shared" si="2"/>
        <v>1</v>
      </c>
      <c r="N35">
        <f>SUMIFS(categorias!C:C,categorias!A:A,FindTop6!D35)</f>
        <v>143</v>
      </c>
      <c r="O35">
        <f>SUMIFS(categorias!C:C,categorias!A:A,FindTop6!E35)</f>
        <v>190</v>
      </c>
      <c r="P35">
        <f>SUMIFS(categorias!C:C,categorias!A:A,FindTop6!F35)</f>
        <v>68</v>
      </c>
      <c r="Q35">
        <f>SUMIFS(categorias!$B:$B,categorias!$A:$A,FindTop6!D35)</f>
        <v>5</v>
      </c>
      <c r="R35">
        <f>SUMIFS(categorias!$B:$B,categorias!$A:$A,FindTop6!E35)</f>
        <v>7</v>
      </c>
      <c r="S35">
        <f>SUMIFS(categorias!$B:$B,categorias!$A:$A,FindTop6!F35)</f>
        <v>1</v>
      </c>
      <c r="T35" s="12">
        <f t="shared" si="3"/>
        <v>68</v>
      </c>
      <c r="U35" s="12">
        <f t="shared" si="4"/>
        <v>27.142857142857142</v>
      </c>
    </row>
    <row r="36" spans="1:21" x14ac:dyDescent="0.25">
      <c r="A36" s="8">
        <v>634</v>
      </c>
      <c r="B36" s="1" t="s">
        <v>669</v>
      </c>
      <c r="C36" t="s">
        <v>671</v>
      </c>
      <c r="D36" s="1" t="s">
        <v>61</v>
      </c>
      <c r="E36" t="s">
        <v>674</v>
      </c>
      <c r="F36" t="s">
        <v>675</v>
      </c>
      <c r="G36" s="4">
        <v>69</v>
      </c>
      <c r="H36">
        <f>SUMIFS(categorias!$E:$E,categorias!$A:$A,FindTop6!D36)</f>
        <v>57</v>
      </c>
      <c r="I36">
        <f>SUMIFS(categorias!$E:$E,categorias!$A:$A,FindTop6!E36)</f>
        <v>0</v>
      </c>
      <c r="J36">
        <f>SUMIFS(categorias!$E:$E,categorias!$A:$A,FindTop6!F36)</f>
        <v>0</v>
      </c>
      <c r="K36">
        <f t="shared" si="0"/>
        <v>1</v>
      </c>
      <c r="L36">
        <f t="shared" si="1"/>
        <v>1</v>
      </c>
      <c r="M36">
        <f t="shared" si="2"/>
        <v>1</v>
      </c>
      <c r="N36">
        <f>SUMIFS(categorias!C:C,categorias!A:A,FindTop6!D36)</f>
        <v>744</v>
      </c>
      <c r="O36">
        <f>SUMIFS(categorias!C:C,categorias!A:A,FindTop6!E36)</f>
        <v>69</v>
      </c>
      <c r="P36">
        <f>SUMIFS(categorias!C:C,categorias!A:A,FindTop6!F36)</f>
        <v>150</v>
      </c>
      <c r="Q36">
        <f>SUMIFS(categorias!$B:$B,categorias!$A:$A,FindTop6!D36)</f>
        <v>11</v>
      </c>
      <c r="R36">
        <f>SUMIFS(categorias!$B:$B,categorias!$A:$A,FindTop6!E36)</f>
        <v>2</v>
      </c>
      <c r="S36">
        <f>SUMIFS(categorias!$B:$B,categorias!$A:$A,FindTop6!F36)</f>
        <v>3</v>
      </c>
      <c r="T36" s="12">
        <f t="shared" si="3"/>
        <v>67.63636363636364</v>
      </c>
      <c r="U36" s="12">
        <f t="shared" si="4"/>
        <v>34.5</v>
      </c>
    </row>
    <row r="37" spans="1:21" x14ac:dyDescent="0.25">
      <c r="A37" s="8">
        <v>771</v>
      </c>
      <c r="B37" s="1" t="s">
        <v>857</v>
      </c>
      <c r="C37" t="s">
        <v>859</v>
      </c>
      <c r="D37" s="1" t="s">
        <v>24</v>
      </c>
      <c r="E37" t="s">
        <v>62</v>
      </c>
      <c r="F37" t="s">
        <v>722</v>
      </c>
      <c r="G37" s="4">
        <v>69</v>
      </c>
      <c r="H37">
        <f>SUMIFS(categorias!$E:$E,categorias!$A:$A,FindTop6!D37)</f>
        <v>85</v>
      </c>
      <c r="I37">
        <f>SUMIFS(categorias!$E:$E,categorias!$A:$A,FindTop6!E37)</f>
        <v>64</v>
      </c>
      <c r="J37">
        <f>SUMIFS(categorias!$E:$E,categorias!$A:$A,FindTop6!F37)</f>
        <v>0</v>
      </c>
      <c r="K37">
        <f t="shared" si="0"/>
        <v>1</v>
      </c>
      <c r="L37">
        <f t="shared" si="1"/>
        <v>1</v>
      </c>
      <c r="M37">
        <f t="shared" si="2"/>
        <v>0</v>
      </c>
      <c r="N37">
        <f>SUMIFS(categorias!C:C,categorias!A:A,FindTop6!D37)</f>
        <v>1404</v>
      </c>
      <c r="O37">
        <f>SUMIFS(categorias!C:C,categorias!A:A,FindTop6!E37)</f>
        <v>918</v>
      </c>
      <c r="P37">
        <f>SUMIFS(categorias!C:C,categorias!A:A,FindTop6!F37)</f>
        <v>201</v>
      </c>
      <c r="Q37">
        <f>SUMIFS(categorias!$B:$B,categorias!$A:$A,FindTop6!D37)</f>
        <v>27</v>
      </c>
      <c r="R37">
        <f>SUMIFS(categorias!$B:$B,categorias!$A:$A,FindTop6!E37)</f>
        <v>17</v>
      </c>
      <c r="S37">
        <f>SUMIFS(categorias!$B:$B,categorias!$A:$A,FindTop6!F37)</f>
        <v>4</v>
      </c>
      <c r="T37" s="12">
        <f t="shared" si="3"/>
        <v>54</v>
      </c>
      <c r="U37" s="12">
        <f t="shared" si="4"/>
        <v>50.25</v>
      </c>
    </row>
    <row r="38" spans="1:21" x14ac:dyDescent="0.25">
      <c r="A38" s="8">
        <v>850</v>
      </c>
      <c r="B38" s="1" t="s">
        <v>1332</v>
      </c>
      <c r="C38" t="s">
        <v>1334</v>
      </c>
      <c r="D38" s="1" t="s">
        <v>97</v>
      </c>
      <c r="E38" t="s">
        <v>1337</v>
      </c>
      <c r="F38" t="s">
        <v>530</v>
      </c>
      <c r="G38" s="4">
        <v>69</v>
      </c>
      <c r="H38">
        <f>SUMIFS(categorias!$E:$E,categorias!$A:$A,FindTop6!D38)</f>
        <v>78</v>
      </c>
      <c r="I38">
        <f>SUMIFS(categorias!$E:$E,categorias!$A:$A,FindTop6!E38)</f>
        <v>0</v>
      </c>
      <c r="J38">
        <f>SUMIFS(categorias!$E:$E,categorias!$A:$A,FindTop6!F38)</f>
        <v>10</v>
      </c>
      <c r="K38">
        <f t="shared" si="0"/>
        <v>1</v>
      </c>
      <c r="L38">
        <f t="shared" si="1"/>
        <v>1</v>
      </c>
      <c r="M38">
        <f t="shared" si="2"/>
        <v>0</v>
      </c>
      <c r="N38">
        <f>SUMIFS(categorias!C:C,categorias!A:A,FindTop6!D38)</f>
        <v>1458</v>
      </c>
      <c r="O38">
        <f>SUMIFS(categorias!C:C,categorias!A:A,FindTop6!E38)</f>
        <v>69</v>
      </c>
      <c r="P38">
        <f>SUMIFS(categorias!C:C,categorias!A:A,FindTop6!F38)</f>
        <v>222</v>
      </c>
      <c r="Q38">
        <f>SUMIFS(categorias!$B:$B,categorias!$A:$A,FindTop6!D38)</f>
        <v>34</v>
      </c>
      <c r="R38">
        <f>SUMIFS(categorias!$B:$B,categorias!$A:$A,FindTop6!E38)</f>
        <v>1</v>
      </c>
      <c r="S38">
        <f>SUMIFS(categorias!$B:$B,categorias!$A:$A,FindTop6!F38)</f>
        <v>11</v>
      </c>
      <c r="T38" s="12">
        <f t="shared" si="3"/>
        <v>69</v>
      </c>
      <c r="U38" s="12">
        <f t="shared" si="4"/>
        <v>20.181818181818183</v>
      </c>
    </row>
    <row r="39" spans="1:21" x14ac:dyDescent="0.25">
      <c r="A39" s="8">
        <v>791</v>
      </c>
      <c r="B39" s="1" t="s">
        <v>851</v>
      </c>
      <c r="C39" t="s">
        <v>853</v>
      </c>
      <c r="D39" s="1" t="s">
        <v>24</v>
      </c>
      <c r="E39" t="s">
        <v>97</v>
      </c>
      <c r="F39" t="s">
        <v>856</v>
      </c>
      <c r="G39" s="4">
        <v>70</v>
      </c>
      <c r="H39">
        <f>SUMIFS(categorias!$E:$E,categorias!$A:$A,FindTop6!D39)</f>
        <v>85</v>
      </c>
      <c r="I39">
        <f>SUMIFS(categorias!$E:$E,categorias!$A:$A,FindTop6!E39)</f>
        <v>78</v>
      </c>
      <c r="J39">
        <f>SUMIFS(categorias!$E:$E,categorias!$A:$A,FindTop6!F39)</f>
        <v>0</v>
      </c>
      <c r="K39">
        <f t="shared" si="0"/>
        <v>1</v>
      </c>
      <c r="L39">
        <f t="shared" si="1"/>
        <v>0</v>
      </c>
      <c r="M39">
        <f t="shared" si="2"/>
        <v>0</v>
      </c>
      <c r="N39">
        <f>SUMIFS(categorias!C:C,categorias!A:A,FindTop6!D39)</f>
        <v>1404</v>
      </c>
      <c r="O39">
        <f>SUMIFS(categorias!C:C,categorias!A:A,FindTop6!E39)</f>
        <v>1458</v>
      </c>
      <c r="P39">
        <f>SUMIFS(categorias!C:C,categorias!A:A,FindTop6!F39)</f>
        <v>70</v>
      </c>
      <c r="Q39">
        <f>SUMIFS(categorias!$B:$B,categorias!$A:$A,FindTop6!D39)</f>
        <v>27</v>
      </c>
      <c r="R39">
        <f>SUMIFS(categorias!$B:$B,categorias!$A:$A,FindTop6!E39)</f>
        <v>34</v>
      </c>
      <c r="S39">
        <f>SUMIFS(categorias!$B:$B,categorias!$A:$A,FindTop6!F39)</f>
        <v>1</v>
      </c>
      <c r="T39" s="12">
        <f t="shared" si="3"/>
        <v>70</v>
      </c>
      <c r="U39" s="12">
        <f t="shared" si="4"/>
        <v>42.882352941176471</v>
      </c>
    </row>
    <row r="40" spans="1:21" x14ac:dyDescent="0.25">
      <c r="A40" s="8">
        <v>555</v>
      </c>
      <c r="B40" s="1" t="s">
        <v>1077</v>
      </c>
      <c r="C40" t="s">
        <v>1079</v>
      </c>
      <c r="D40" s="1" t="s">
        <v>25</v>
      </c>
      <c r="E40" t="s">
        <v>62</v>
      </c>
      <c r="F40" t="s">
        <v>1082</v>
      </c>
      <c r="G40" s="4">
        <v>71</v>
      </c>
      <c r="H40">
        <f>SUMIFS(categorias!$E:$E,categorias!$A:$A,FindTop6!D40)</f>
        <v>120</v>
      </c>
      <c r="I40">
        <f>SUMIFS(categorias!$E:$E,categorias!$A:$A,FindTop6!E40)</f>
        <v>64</v>
      </c>
      <c r="J40">
        <f>SUMIFS(categorias!$E:$E,categorias!$A:$A,FindTop6!F40)</f>
        <v>0</v>
      </c>
      <c r="K40">
        <f t="shared" si="0"/>
        <v>1</v>
      </c>
      <c r="L40">
        <f t="shared" si="1"/>
        <v>1</v>
      </c>
      <c r="M40">
        <f t="shared" si="2"/>
        <v>0</v>
      </c>
      <c r="N40">
        <f>SUMIFS(categorias!C:C,categorias!A:A,FindTop6!D40)</f>
        <v>2034</v>
      </c>
      <c r="O40">
        <f>SUMIFS(categorias!C:C,categorias!A:A,FindTop6!E40)</f>
        <v>918</v>
      </c>
      <c r="P40">
        <f>SUMIFS(categorias!C:C,categorias!A:A,FindTop6!F40)</f>
        <v>105</v>
      </c>
      <c r="Q40">
        <f>SUMIFS(categorias!$B:$B,categorias!$A:$A,FindTop6!D40)</f>
        <v>39</v>
      </c>
      <c r="R40">
        <f>SUMIFS(categorias!$B:$B,categorias!$A:$A,FindTop6!E40)</f>
        <v>17</v>
      </c>
      <c r="S40">
        <f>SUMIFS(categorias!$B:$B,categorias!$A:$A,FindTop6!F40)</f>
        <v>3</v>
      </c>
      <c r="T40" s="12">
        <f t="shared" si="3"/>
        <v>54</v>
      </c>
      <c r="U40" s="12">
        <f t="shared" si="4"/>
        <v>35</v>
      </c>
    </row>
    <row r="41" spans="1:21" x14ac:dyDescent="0.25">
      <c r="A41" s="8">
        <v>681</v>
      </c>
      <c r="B41" s="1" t="s">
        <v>1083</v>
      </c>
      <c r="C41" t="s">
        <v>1085</v>
      </c>
      <c r="D41" s="1" t="s">
        <v>25</v>
      </c>
      <c r="E41" t="s">
        <v>90</v>
      </c>
      <c r="F41" t="s">
        <v>740</v>
      </c>
      <c r="G41" s="4">
        <v>71</v>
      </c>
      <c r="H41">
        <f>SUMIFS(categorias!$E:$E,categorias!$A:$A,FindTop6!D41)</f>
        <v>120</v>
      </c>
      <c r="I41">
        <f>SUMIFS(categorias!$E:$E,categorias!$A:$A,FindTop6!E41)</f>
        <v>93</v>
      </c>
      <c r="J41">
        <f>SUMIFS(categorias!$E:$E,categorias!$A:$A,FindTop6!F41)</f>
        <v>6</v>
      </c>
      <c r="K41">
        <f t="shared" si="0"/>
        <v>1</v>
      </c>
      <c r="L41">
        <f t="shared" si="1"/>
        <v>0</v>
      </c>
      <c r="M41">
        <f t="shared" si="2"/>
        <v>0</v>
      </c>
      <c r="N41">
        <f>SUMIFS(categorias!C:C,categorias!A:A,FindTop6!D41)</f>
        <v>2034</v>
      </c>
      <c r="O41">
        <f>SUMIFS(categorias!C:C,categorias!A:A,FindTop6!E41)</f>
        <v>1302</v>
      </c>
      <c r="P41">
        <f>SUMIFS(categorias!C:C,categorias!A:A,FindTop6!F41)</f>
        <v>352</v>
      </c>
      <c r="Q41">
        <f>SUMIFS(categorias!$B:$B,categorias!$A:$A,FindTop6!D41)</f>
        <v>39</v>
      </c>
      <c r="R41">
        <f>SUMIFS(categorias!$B:$B,categorias!$A:$A,FindTop6!E41)</f>
        <v>24</v>
      </c>
      <c r="S41">
        <f>SUMIFS(categorias!$B:$B,categorias!$A:$A,FindTop6!F41)</f>
        <v>9</v>
      </c>
      <c r="T41" s="12">
        <f t="shared" si="3"/>
        <v>54.25</v>
      </c>
      <c r="U41" s="12">
        <f t="shared" si="4"/>
        <v>39.111111111111114</v>
      </c>
    </row>
    <row r="42" spans="1:21" x14ac:dyDescent="0.25">
      <c r="A42" s="8">
        <v>572</v>
      </c>
      <c r="B42" s="1" t="s">
        <v>2131</v>
      </c>
      <c r="C42" t="s">
        <v>2133</v>
      </c>
      <c r="D42" s="1" t="s">
        <v>698</v>
      </c>
      <c r="E42" t="s">
        <v>55</v>
      </c>
      <c r="F42" t="s">
        <v>55</v>
      </c>
      <c r="G42" s="4">
        <v>72</v>
      </c>
      <c r="H42">
        <f>SUMIFS(categorias!$E:$E,categorias!$A:$A,FindTop6!D42)</f>
        <v>0</v>
      </c>
      <c r="I42">
        <f>SUMIFS(categorias!$E:$E,categorias!$A:$A,FindTop6!E42)</f>
        <v>0</v>
      </c>
      <c r="J42">
        <f>SUMIFS(categorias!$E:$E,categorias!$A:$A,FindTop6!F42)</f>
        <v>0</v>
      </c>
      <c r="K42">
        <f t="shared" si="0"/>
        <v>1</v>
      </c>
      <c r="L42">
        <f t="shared" si="1"/>
        <v>1</v>
      </c>
      <c r="M42">
        <f t="shared" si="2"/>
        <v>1</v>
      </c>
      <c r="N42">
        <f>SUMIFS(categorias!C:C,categorias!A:A,FindTop6!D42)</f>
        <v>81</v>
      </c>
      <c r="O42">
        <f>SUMIFS(categorias!C:C,categorias!A:A,FindTop6!E42)</f>
        <v>0</v>
      </c>
      <c r="P42">
        <f>SUMIFS(categorias!C:C,categorias!A:A,FindTop6!F42)</f>
        <v>0</v>
      </c>
      <c r="Q42">
        <f>SUMIFS(categorias!$B:$B,categorias!$A:$A,FindTop6!D42)</f>
        <v>3</v>
      </c>
      <c r="R42">
        <f>SUMIFS(categorias!$B:$B,categorias!$A:$A,FindTop6!E42)</f>
        <v>0</v>
      </c>
      <c r="S42">
        <f>SUMIFS(categorias!$B:$B,categorias!$A:$A,FindTop6!F42)</f>
        <v>0</v>
      </c>
      <c r="T42" s="12">
        <f t="shared" si="3"/>
        <v>27</v>
      </c>
      <c r="U42" s="12">
        <f t="shared" si="4"/>
        <v>0</v>
      </c>
    </row>
    <row r="43" spans="1:21" x14ac:dyDescent="0.25">
      <c r="A43" s="8">
        <v>841</v>
      </c>
      <c r="B43" s="1" t="s">
        <v>941</v>
      </c>
      <c r="C43" t="s">
        <v>943</v>
      </c>
      <c r="D43" s="1" t="s">
        <v>524</v>
      </c>
      <c r="E43" t="s">
        <v>32</v>
      </c>
      <c r="F43" t="s">
        <v>294</v>
      </c>
      <c r="G43" s="4">
        <v>72</v>
      </c>
      <c r="H43">
        <f>SUMIFS(categorias!$E:$E,categorias!$A:$A,FindTop6!D43)</f>
        <v>74</v>
      </c>
      <c r="I43">
        <f>SUMIFS(categorias!$E:$E,categorias!$A:$A,FindTop6!E43)</f>
        <v>85</v>
      </c>
      <c r="J43">
        <f>SUMIFS(categorias!$E:$E,categorias!$A:$A,FindTop6!F43)</f>
        <v>26</v>
      </c>
      <c r="K43">
        <f t="shared" si="0"/>
        <v>1</v>
      </c>
      <c r="L43">
        <f t="shared" si="1"/>
        <v>0</v>
      </c>
      <c r="M43">
        <f t="shared" si="2"/>
        <v>0</v>
      </c>
      <c r="N43">
        <f>SUMIFS(categorias!C:C,categorias!A:A,FindTop6!D43)</f>
        <v>1010</v>
      </c>
      <c r="O43">
        <f>SUMIFS(categorias!C:C,categorias!A:A,FindTop6!E43)</f>
        <v>1359</v>
      </c>
      <c r="P43">
        <f>SUMIFS(categorias!C:C,categorias!A:A,FindTop6!F43)</f>
        <v>318</v>
      </c>
      <c r="Q43">
        <f>SUMIFS(categorias!$B:$B,categorias!$A:$A,FindTop6!D43)</f>
        <v>23</v>
      </c>
      <c r="R43">
        <f>SUMIFS(categorias!$B:$B,categorias!$A:$A,FindTop6!E43)</f>
        <v>25</v>
      </c>
      <c r="S43">
        <f>SUMIFS(categorias!$B:$B,categorias!$A:$A,FindTop6!F43)</f>
        <v>10</v>
      </c>
      <c r="T43" s="12">
        <f t="shared" si="3"/>
        <v>54.36</v>
      </c>
      <c r="U43" s="12">
        <f t="shared" si="4"/>
        <v>31.8</v>
      </c>
    </row>
    <row r="44" spans="1:21" x14ac:dyDescent="0.25">
      <c r="A44" s="8">
        <v>627</v>
      </c>
      <c r="B44" s="1" t="s">
        <v>716</v>
      </c>
      <c r="C44" t="s">
        <v>718</v>
      </c>
      <c r="D44" s="1" t="s">
        <v>721</v>
      </c>
      <c r="E44" t="s">
        <v>310</v>
      </c>
      <c r="F44" t="s">
        <v>722</v>
      </c>
      <c r="G44" s="4">
        <v>73</v>
      </c>
      <c r="H44">
        <f>SUMIFS(categorias!$E:$E,categorias!$A:$A,FindTop6!D44)</f>
        <v>0</v>
      </c>
      <c r="I44">
        <f>SUMIFS(categorias!$E:$E,categorias!$A:$A,FindTop6!E44)</f>
        <v>6</v>
      </c>
      <c r="J44">
        <f>SUMIFS(categorias!$E:$E,categorias!$A:$A,FindTop6!F44)</f>
        <v>0</v>
      </c>
      <c r="K44">
        <f t="shared" si="0"/>
        <v>1</v>
      </c>
      <c r="L44">
        <f t="shared" si="1"/>
        <v>1</v>
      </c>
      <c r="M44">
        <f t="shared" si="2"/>
        <v>1</v>
      </c>
      <c r="N44">
        <f>SUMIFS(categorias!C:C,categorias!A:A,FindTop6!D44)</f>
        <v>80</v>
      </c>
      <c r="O44">
        <f>SUMIFS(categorias!C:C,categorias!A:A,FindTop6!E44)</f>
        <v>244</v>
      </c>
      <c r="P44">
        <f>SUMIFS(categorias!C:C,categorias!A:A,FindTop6!F44)</f>
        <v>201</v>
      </c>
      <c r="Q44">
        <f>SUMIFS(categorias!$B:$B,categorias!$A:$A,FindTop6!D44)</f>
        <v>2</v>
      </c>
      <c r="R44">
        <f>SUMIFS(categorias!$B:$B,categorias!$A:$A,FindTop6!E44)</f>
        <v>7</v>
      </c>
      <c r="S44">
        <f>SUMIFS(categorias!$B:$B,categorias!$A:$A,FindTop6!F44)</f>
        <v>4</v>
      </c>
      <c r="T44" s="12">
        <f t="shared" si="3"/>
        <v>50.25</v>
      </c>
      <c r="U44" s="12">
        <f t="shared" si="4"/>
        <v>34.857142857142854</v>
      </c>
    </row>
    <row r="45" spans="1:21" x14ac:dyDescent="0.25">
      <c r="A45" s="8">
        <v>646</v>
      </c>
      <c r="B45" s="1" t="s">
        <v>652</v>
      </c>
      <c r="C45" t="s">
        <v>654</v>
      </c>
      <c r="D45" s="1" t="s">
        <v>657</v>
      </c>
      <c r="E45" t="s">
        <v>629</v>
      </c>
      <c r="F45" t="s">
        <v>241</v>
      </c>
      <c r="G45" s="4">
        <v>73</v>
      </c>
      <c r="H45">
        <f>SUMIFS(categorias!$E:$E,categorias!$A:$A,FindTop6!D45)</f>
        <v>0</v>
      </c>
      <c r="I45">
        <f>SUMIFS(categorias!$E:$E,categorias!$A:$A,FindTop6!E45)</f>
        <v>3</v>
      </c>
      <c r="J45">
        <f>SUMIFS(categorias!$E:$E,categorias!$A:$A,FindTop6!F45)</f>
        <v>24</v>
      </c>
      <c r="K45">
        <f t="shared" si="0"/>
        <v>1</v>
      </c>
      <c r="L45">
        <f t="shared" si="1"/>
        <v>1</v>
      </c>
      <c r="M45">
        <f t="shared" si="2"/>
        <v>1</v>
      </c>
      <c r="N45">
        <f>SUMIFS(categorias!C:C,categorias!A:A,FindTop6!D45)</f>
        <v>73</v>
      </c>
      <c r="O45">
        <f>SUMIFS(categorias!C:C,categorias!A:A,FindTop6!E45)</f>
        <v>201</v>
      </c>
      <c r="P45">
        <f>SUMIFS(categorias!C:C,categorias!A:A,FindTop6!F45)</f>
        <v>426</v>
      </c>
      <c r="Q45">
        <f>SUMIFS(categorias!$B:$B,categorias!$A:$A,FindTop6!D45)</f>
        <v>1</v>
      </c>
      <c r="R45">
        <f>SUMIFS(categorias!$B:$B,categorias!$A:$A,FindTop6!E45)</f>
        <v>12</v>
      </c>
      <c r="S45">
        <f>SUMIFS(categorias!$B:$B,categorias!$A:$A,FindTop6!F45)</f>
        <v>13</v>
      </c>
      <c r="T45" s="12">
        <f t="shared" si="3"/>
        <v>73</v>
      </c>
      <c r="U45" s="12">
        <f t="shared" si="4"/>
        <v>16.75</v>
      </c>
    </row>
    <row r="46" spans="1:21" x14ac:dyDescent="0.25">
      <c r="A46" s="8">
        <v>821</v>
      </c>
      <c r="B46" s="1" t="s">
        <v>2083</v>
      </c>
      <c r="C46" t="s">
        <v>2085</v>
      </c>
      <c r="D46" s="1" t="s">
        <v>675</v>
      </c>
      <c r="E46" t="s">
        <v>55</v>
      </c>
      <c r="F46" t="s">
        <v>55</v>
      </c>
      <c r="G46" s="4">
        <v>73</v>
      </c>
      <c r="H46">
        <f>SUMIFS(categorias!$E:$E,categorias!$A:$A,FindTop6!D46)</f>
        <v>0</v>
      </c>
      <c r="I46">
        <f>SUMIFS(categorias!$E:$E,categorias!$A:$A,FindTop6!E46)</f>
        <v>0</v>
      </c>
      <c r="J46">
        <f>SUMIFS(categorias!$E:$E,categorias!$A:$A,FindTop6!F46)</f>
        <v>0</v>
      </c>
      <c r="K46">
        <f t="shared" si="0"/>
        <v>1</v>
      </c>
      <c r="L46">
        <f t="shared" si="1"/>
        <v>1</v>
      </c>
      <c r="M46">
        <f t="shared" si="2"/>
        <v>1</v>
      </c>
      <c r="N46">
        <f>SUMIFS(categorias!C:C,categorias!A:A,FindTop6!D46)</f>
        <v>150</v>
      </c>
      <c r="O46">
        <f>SUMIFS(categorias!C:C,categorias!A:A,FindTop6!E46)</f>
        <v>0</v>
      </c>
      <c r="P46">
        <f>SUMIFS(categorias!C:C,categorias!A:A,FindTop6!F46)</f>
        <v>0</v>
      </c>
      <c r="Q46">
        <f>SUMIFS(categorias!$B:$B,categorias!$A:$A,FindTop6!D46)</f>
        <v>3</v>
      </c>
      <c r="R46">
        <f>SUMIFS(categorias!$B:$B,categorias!$A:$A,FindTop6!E46)</f>
        <v>0</v>
      </c>
      <c r="S46">
        <f>SUMIFS(categorias!$B:$B,categorias!$A:$A,FindTop6!F46)</f>
        <v>0</v>
      </c>
      <c r="T46" s="12">
        <f t="shared" si="3"/>
        <v>50</v>
      </c>
      <c r="U46" s="12">
        <f t="shared" si="4"/>
        <v>0</v>
      </c>
    </row>
    <row r="47" spans="1:21" x14ac:dyDescent="0.25">
      <c r="A47" s="8">
        <v>798</v>
      </c>
      <c r="B47" s="1" t="s">
        <v>936</v>
      </c>
      <c r="C47" t="s">
        <v>938</v>
      </c>
      <c r="D47" s="1" t="s">
        <v>524</v>
      </c>
      <c r="E47" t="s">
        <v>97</v>
      </c>
      <c r="F47" t="s">
        <v>366</v>
      </c>
      <c r="G47" s="4">
        <v>74</v>
      </c>
      <c r="H47">
        <f>SUMIFS(categorias!$E:$E,categorias!$A:$A,FindTop6!D47)</f>
        <v>74</v>
      </c>
      <c r="I47">
        <f>SUMIFS(categorias!$E:$E,categorias!$A:$A,FindTop6!E47)</f>
        <v>78</v>
      </c>
      <c r="J47">
        <f>SUMIFS(categorias!$E:$E,categorias!$A:$A,FindTop6!F47)</f>
        <v>0</v>
      </c>
      <c r="K47">
        <f t="shared" si="0"/>
        <v>1</v>
      </c>
      <c r="L47">
        <f t="shared" si="1"/>
        <v>1</v>
      </c>
      <c r="M47">
        <f t="shared" si="2"/>
        <v>0</v>
      </c>
      <c r="N47">
        <f>SUMIFS(categorias!C:C,categorias!A:A,FindTop6!D47)</f>
        <v>1010</v>
      </c>
      <c r="O47">
        <f>SUMIFS(categorias!C:C,categorias!A:A,FindTop6!E47)</f>
        <v>1458</v>
      </c>
      <c r="P47">
        <f>SUMIFS(categorias!C:C,categorias!A:A,FindTop6!F47)</f>
        <v>104</v>
      </c>
      <c r="Q47">
        <f>SUMIFS(categorias!$B:$B,categorias!$A:$A,FindTop6!D47)</f>
        <v>23</v>
      </c>
      <c r="R47">
        <f>SUMIFS(categorias!$B:$B,categorias!$A:$A,FindTop6!E47)</f>
        <v>34</v>
      </c>
      <c r="S47">
        <f>SUMIFS(categorias!$B:$B,categorias!$A:$A,FindTop6!F47)</f>
        <v>4</v>
      </c>
      <c r="T47" s="12">
        <f t="shared" si="3"/>
        <v>43.913043478260867</v>
      </c>
      <c r="U47" s="12">
        <f t="shared" si="4"/>
        <v>26</v>
      </c>
    </row>
    <row r="48" spans="1:21" x14ac:dyDescent="0.25">
      <c r="A48" s="8">
        <v>888</v>
      </c>
      <c r="B48" s="1" t="s">
        <v>211</v>
      </c>
      <c r="C48" t="s">
        <v>213</v>
      </c>
      <c r="D48" s="1" t="s">
        <v>82</v>
      </c>
      <c r="E48" t="s">
        <v>24</v>
      </c>
      <c r="F48" t="s">
        <v>47</v>
      </c>
      <c r="G48" s="4">
        <v>74</v>
      </c>
      <c r="H48">
        <f>SUMIFS(categorias!$E:$E,categorias!$A:$A,FindTop6!D48)</f>
        <v>0</v>
      </c>
      <c r="I48">
        <f>SUMIFS(categorias!$E:$E,categorias!$A:$A,FindTop6!E48)</f>
        <v>85</v>
      </c>
      <c r="J48">
        <f>SUMIFS(categorias!$E:$E,categorias!$A:$A,FindTop6!F48)</f>
        <v>51</v>
      </c>
      <c r="K48">
        <f t="shared" si="0"/>
        <v>1</v>
      </c>
      <c r="L48">
        <f t="shared" si="1"/>
        <v>1</v>
      </c>
      <c r="M48">
        <f t="shared" si="2"/>
        <v>0</v>
      </c>
      <c r="N48">
        <f>SUMIFS(categorias!C:C,categorias!A:A,FindTop6!D48)</f>
        <v>316</v>
      </c>
      <c r="O48">
        <f>SUMIFS(categorias!C:C,categorias!A:A,FindTop6!E48)</f>
        <v>1404</v>
      </c>
      <c r="P48">
        <f>SUMIFS(categorias!C:C,categorias!A:A,FindTop6!F48)</f>
        <v>718</v>
      </c>
      <c r="Q48">
        <f>SUMIFS(categorias!$B:$B,categorias!$A:$A,FindTop6!D48)</f>
        <v>3</v>
      </c>
      <c r="R48">
        <f>SUMIFS(categorias!$B:$B,categorias!$A:$A,FindTop6!E48)</f>
        <v>27</v>
      </c>
      <c r="S48">
        <f>SUMIFS(categorias!$B:$B,categorias!$A:$A,FindTop6!F48)</f>
        <v>14</v>
      </c>
      <c r="T48" s="12">
        <f t="shared" si="3"/>
        <v>105.33333333333333</v>
      </c>
      <c r="U48" s="12">
        <f t="shared" si="4"/>
        <v>51.285714285714285</v>
      </c>
    </row>
    <row r="49" spans="1:21" x14ac:dyDescent="0.25">
      <c r="A49" s="8">
        <v>575</v>
      </c>
      <c r="B49" s="1" t="s">
        <v>1235</v>
      </c>
      <c r="C49" t="s">
        <v>1237</v>
      </c>
      <c r="D49" s="1" t="s">
        <v>1240</v>
      </c>
      <c r="E49" t="s">
        <v>1241</v>
      </c>
      <c r="F49" t="s">
        <v>470</v>
      </c>
      <c r="G49" s="4">
        <v>76</v>
      </c>
      <c r="H49">
        <f>SUMIFS(categorias!$E:$E,categorias!$A:$A,FindTop6!D49)</f>
        <v>0</v>
      </c>
      <c r="I49">
        <f>SUMIFS(categorias!$E:$E,categorias!$A:$A,FindTop6!E49)</f>
        <v>0</v>
      </c>
      <c r="J49">
        <f>SUMIFS(categorias!$E:$E,categorias!$A:$A,FindTop6!F49)</f>
        <v>0</v>
      </c>
      <c r="K49">
        <f t="shared" si="0"/>
        <v>1</v>
      </c>
      <c r="L49">
        <f t="shared" si="1"/>
        <v>1</v>
      </c>
      <c r="M49">
        <f t="shared" si="2"/>
        <v>1</v>
      </c>
      <c r="N49">
        <f>SUMIFS(categorias!C:C,categorias!A:A,FindTop6!D49)</f>
        <v>76</v>
      </c>
      <c r="O49">
        <f>SUMIFS(categorias!C:C,categorias!A:A,FindTop6!E49)</f>
        <v>76</v>
      </c>
      <c r="P49">
        <f>SUMIFS(categorias!C:C,categorias!A:A,FindTop6!F49)</f>
        <v>102</v>
      </c>
      <c r="Q49">
        <f>SUMIFS(categorias!$B:$B,categorias!$A:$A,FindTop6!D49)</f>
        <v>1</v>
      </c>
      <c r="R49">
        <f>SUMIFS(categorias!$B:$B,categorias!$A:$A,FindTop6!E49)</f>
        <v>1</v>
      </c>
      <c r="S49">
        <f>SUMIFS(categorias!$B:$B,categorias!$A:$A,FindTop6!F49)</f>
        <v>2</v>
      </c>
      <c r="T49" s="12">
        <f t="shared" si="3"/>
        <v>76</v>
      </c>
      <c r="U49" s="12">
        <f t="shared" si="4"/>
        <v>51</v>
      </c>
    </row>
    <row r="50" spans="1:21" x14ac:dyDescent="0.25">
      <c r="A50" s="8">
        <v>689</v>
      </c>
      <c r="B50" s="1" t="s">
        <v>1710</v>
      </c>
      <c r="C50" t="s">
        <v>1712</v>
      </c>
      <c r="D50" s="1" t="s">
        <v>740</v>
      </c>
      <c r="E50" t="s">
        <v>98</v>
      </c>
      <c r="F50" t="s">
        <v>359</v>
      </c>
      <c r="G50" s="4">
        <v>77</v>
      </c>
      <c r="H50">
        <f>SUMIFS(categorias!$E:$E,categorias!$A:$A,FindTop6!D50)</f>
        <v>6</v>
      </c>
      <c r="I50">
        <f>SUMIFS(categorias!$E:$E,categorias!$A:$A,FindTop6!E50)</f>
        <v>3</v>
      </c>
      <c r="J50">
        <f>SUMIFS(categorias!$E:$E,categorias!$A:$A,FindTop6!F50)</f>
        <v>0</v>
      </c>
      <c r="K50">
        <f t="shared" si="0"/>
        <v>1</v>
      </c>
      <c r="L50">
        <f t="shared" si="1"/>
        <v>1</v>
      </c>
      <c r="M50">
        <f t="shared" si="2"/>
        <v>1</v>
      </c>
      <c r="N50">
        <f>SUMIFS(categorias!C:C,categorias!A:A,FindTop6!D50)</f>
        <v>352</v>
      </c>
      <c r="O50">
        <f>SUMIFS(categorias!C:C,categorias!A:A,FindTop6!E50)</f>
        <v>396</v>
      </c>
      <c r="P50">
        <f>SUMIFS(categorias!C:C,categorias!A:A,FindTop6!F50)</f>
        <v>276</v>
      </c>
      <c r="Q50">
        <f>SUMIFS(categorias!$B:$B,categorias!$A:$A,FindTop6!D50)</f>
        <v>9</v>
      </c>
      <c r="R50">
        <f>SUMIFS(categorias!$B:$B,categorias!$A:$A,FindTop6!E50)</f>
        <v>7</v>
      </c>
      <c r="S50">
        <f>SUMIFS(categorias!$B:$B,categorias!$A:$A,FindTop6!F50)</f>
        <v>5</v>
      </c>
      <c r="T50" s="12">
        <f t="shared" si="3"/>
        <v>56.571428571428569</v>
      </c>
      <c r="U50" s="12">
        <f t="shared" si="4"/>
        <v>39.111111111111114</v>
      </c>
    </row>
    <row r="51" spans="1:21" x14ac:dyDescent="0.25">
      <c r="A51" s="8">
        <v>762</v>
      </c>
      <c r="B51" s="1" t="s">
        <v>1326</v>
      </c>
      <c r="C51" t="s">
        <v>1328</v>
      </c>
      <c r="D51" s="1" t="s">
        <v>97</v>
      </c>
      <c r="E51" t="s">
        <v>40</v>
      </c>
      <c r="F51" t="s">
        <v>1331</v>
      </c>
      <c r="G51" s="4">
        <v>77</v>
      </c>
      <c r="H51">
        <f>SUMIFS(categorias!$E:$E,categorias!$A:$A,FindTop6!D51)</f>
        <v>78</v>
      </c>
      <c r="I51">
        <f>SUMIFS(categorias!$E:$E,categorias!$A:$A,FindTop6!E51)</f>
        <v>77</v>
      </c>
      <c r="J51">
        <f>SUMIFS(categorias!$E:$E,categorias!$A:$A,FindTop6!F51)</f>
        <v>1</v>
      </c>
      <c r="K51">
        <f t="shared" si="0"/>
        <v>1</v>
      </c>
      <c r="L51">
        <f t="shared" si="1"/>
        <v>1</v>
      </c>
      <c r="M51">
        <f t="shared" si="2"/>
        <v>0</v>
      </c>
      <c r="N51">
        <f>SUMIFS(categorias!C:C,categorias!A:A,FindTop6!D51)</f>
        <v>1458</v>
      </c>
      <c r="O51">
        <f>SUMIFS(categorias!C:C,categorias!A:A,FindTop6!E51)</f>
        <v>1488</v>
      </c>
      <c r="P51">
        <f>SUMIFS(categorias!C:C,categorias!A:A,FindTop6!F51)</f>
        <v>198</v>
      </c>
      <c r="Q51">
        <f>SUMIFS(categorias!$B:$B,categorias!$A:$A,FindTop6!D51)</f>
        <v>34</v>
      </c>
      <c r="R51">
        <f>SUMIFS(categorias!$B:$B,categorias!$A:$A,FindTop6!E51)</f>
        <v>32</v>
      </c>
      <c r="S51">
        <f>SUMIFS(categorias!$B:$B,categorias!$A:$A,FindTop6!F51)</f>
        <v>6</v>
      </c>
      <c r="T51" s="12">
        <f t="shared" si="3"/>
        <v>46.5</v>
      </c>
      <c r="U51" s="12">
        <f t="shared" si="4"/>
        <v>33</v>
      </c>
    </row>
    <row r="52" spans="1:21" x14ac:dyDescent="0.25">
      <c r="A52" s="8">
        <v>787</v>
      </c>
      <c r="B52" s="1" t="s">
        <v>1521</v>
      </c>
      <c r="C52" t="s">
        <v>1523</v>
      </c>
      <c r="D52" s="1" t="s">
        <v>40</v>
      </c>
      <c r="E52" t="s">
        <v>350</v>
      </c>
      <c r="F52" t="s">
        <v>32</v>
      </c>
      <c r="G52" s="4">
        <v>77</v>
      </c>
      <c r="H52">
        <f>SUMIFS(categorias!$E:$E,categorias!$A:$A,FindTop6!D52)</f>
        <v>77</v>
      </c>
      <c r="I52">
        <f>SUMIFS(categorias!$E:$E,categorias!$A:$A,FindTop6!E52)</f>
        <v>25</v>
      </c>
      <c r="J52">
        <f>SUMIFS(categorias!$E:$E,categorias!$A:$A,FindTop6!F52)</f>
        <v>85</v>
      </c>
      <c r="K52">
        <f t="shared" si="0"/>
        <v>1</v>
      </c>
      <c r="L52">
        <f t="shared" si="1"/>
        <v>1</v>
      </c>
      <c r="M52">
        <f t="shared" si="2"/>
        <v>0</v>
      </c>
      <c r="N52">
        <f>SUMIFS(categorias!C:C,categorias!A:A,FindTop6!D52)</f>
        <v>1488</v>
      </c>
      <c r="O52">
        <f>SUMIFS(categorias!C:C,categorias!A:A,FindTop6!E52)</f>
        <v>389</v>
      </c>
      <c r="P52">
        <f>SUMIFS(categorias!C:C,categorias!A:A,FindTop6!F52)</f>
        <v>1359</v>
      </c>
      <c r="Q52">
        <f>SUMIFS(categorias!$B:$B,categorias!$A:$A,FindTop6!D52)</f>
        <v>32</v>
      </c>
      <c r="R52">
        <f>SUMIFS(categorias!$B:$B,categorias!$A:$A,FindTop6!E52)</f>
        <v>13</v>
      </c>
      <c r="S52">
        <f>SUMIFS(categorias!$B:$B,categorias!$A:$A,FindTop6!F52)</f>
        <v>25</v>
      </c>
      <c r="T52" s="12">
        <f t="shared" si="3"/>
        <v>54.36</v>
      </c>
      <c r="U52" s="12">
        <f t="shared" si="4"/>
        <v>29.923076923076923</v>
      </c>
    </row>
    <row r="53" spans="1:21" x14ac:dyDescent="0.25">
      <c r="A53" s="8">
        <v>829</v>
      </c>
      <c r="B53" s="1" t="s">
        <v>931</v>
      </c>
      <c r="C53" t="s">
        <v>933</v>
      </c>
      <c r="D53" s="1" t="s">
        <v>524</v>
      </c>
      <c r="E53" t="s">
        <v>97</v>
      </c>
      <c r="F53" t="s">
        <v>530</v>
      </c>
      <c r="G53" s="4">
        <v>77</v>
      </c>
      <c r="H53">
        <f>SUMIFS(categorias!$E:$E,categorias!$A:$A,FindTop6!D53)</f>
        <v>74</v>
      </c>
      <c r="I53">
        <f>SUMIFS(categorias!$E:$E,categorias!$A:$A,FindTop6!E53)</f>
        <v>78</v>
      </c>
      <c r="J53">
        <f>SUMIFS(categorias!$E:$E,categorias!$A:$A,FindTop6!F53)</f>
        <v>10</v>
      </c>
      <c r="K53">
        <f t="shared" si="0"/>
        <v>1</v>
      </c>
      <c r="L53">
        <f t="shared" si="1"/>
        <v>1</v>
      </c>
      <c r="M53">
        <f t="shared" si="2"/>
        <v>0</v>
      </c>
      <c r="N53">
        <f>SUMIFS(categorias!C:C,categorias!A:A,FindTop6!D53)</f>
        <v>1010</v>
      </c>
      <c r="O53">
        <f>SUMIFS(categorias!C:C,categorias!A:A,FindTop6!E53)</f>
        <v>1458</v>
      </c>
      <c r="P53">
        <f>SUMIFS(categorias!C:C,categorias!A:A,FindTop6!F53)</f>
        <v>222</v>
      </c>
      <c r="Q53">
        <f>SUMIFS(categorias!$B:$B,categorias!$A:$A,FindTop6!D53)</f>
        <v>23</v>
      </c>
      <c r="R53">
        <f>SUMIFS(categorias!$B:$B,categorias!$A:$A,FindTop6!E53)</f>
        <v>34</v>
      </c>
      <c r="S53">
        <f>SUMIFS(categorias!$B:$B,categorias!$A:$A,FindTop6!F53)</f>
        <v>11</v>
      </c>
      <c r="T53" s="12">
        <f t="shared" si="3"/>
        <v>43.913043478260867</v>
      </c>
      <c r="U53" s="12">
        <f t="shared" si="4"/>
        <v>20.181818181818183</v>
      </c>
    </row>
    <row r="54" spans="1:21" x14ac:dyDescent="0.25">
      <c r="A54" s="8">
        <v>554</v>
      </c>
      <c r="B54" s="1" t="s">
        <v>1928</v>
      </c>
      <c r="C54" t="s">
        <v>1930</v>
      </c>
      <c r="D54" s="1" t="s">
        <v>17</v>
      </c>
      <c r="E54" t="s">
        <v>47</v>
      </c>
      <c r="F54" t="s">
        <v>55</v>
      </c>
      <c r="G54" s="4">
        <v>78</v>
      </c>
      <c r="H54">
        <f>SUMIFS(categorias!$E:$E,categorias!$A:$A,FindTop6!D54)</f>
        <v>78</v>
      </c>
      <c r="I54">
        <f>SUMIFS(categorias!$E:$E,categorias!$A:$A,FindTop6!E54)</f>
        <v>51</v>
      </c>
      <c r="J54">
        <f>SUMIFS(categorias!$E:$E,categorias!$A:$A,FindTop6!F54)</f>
        <v>0</v>
      </c>
      <c r="K54">
        <f t="shared" si="0"/>
        <v>1</v>
      </c>
      <c r="L54">
        <f t="shared" si="1"/>
        <v>1</v>
      </c>
      <c r="M54">
        <f t="shared" si="2"/>
        <v>1</v>
      </c>
      <c r="N54">
        <f>SUMIFS(categorias!C:C,categorias!A:A,FindTop6!D54)</f>
        <v>1161</v>
      </c>
      <c r="O54">
        <f>SUMIFS(categorias!C:C,categorias!A:A,FindTop6!E54)</f>
        <v>718</v>
      </c>
      <c r="P54">
        <f>SUMIFS(categorias!C:C,categorias!A:A,FindTop6!F54)</f>
        <v>0</v>
      </c>
      <c r="Q54">
        <f>SUMIFS(categorias!$B:$B,categorias!$A:$A,FindTop6!D54)</f>
        <v>20</v>
      </c>
      <c r="R54">
        <f>SUMIFS(categorias!$B:$B,categorias!$A:$A,FindTop6!E54)</f>
        <v>14</v>
      </c>
      <c r="S54">
        <f>SUMIFS(categorias!$B:$B,categorias!$A:$A,FindTop6!F54)</f>
        <v>0</v>
      </c>
      <c r="T54" s="12">
        <f t="shared" si="3"/>
        <v>58.05</v>
      </c>
      <c r="U54" s="12">
        <f t="shared" si="4"/>
        <v>0</v>
      </c>
    </row>
    <row r="55" spans="1:21" x14ac:dyDescent="0.25">
      <c r="A55" s="8">
        <v>709</v>
      </c>
      <c r="B55" s="1" t="s">
        <v>926</v>
      </c>
      <c r="C55" t="s">
        <v>928</v>
      </c>
      <c r="D55" s="1" t="s">
        <v>524</v>
      </c>
      <c r="E55" t="s">
        <v>25</v>
      </c>
      <c r="F55" t="s">
        <v>97</v>
      </c>
      <c r="G55" s="4">
        <v>78</v>
      </c>
      <c r="H55">
        <f>SUMIFS(categorias!$E:$E,categorias!$A:$A,FindTop6!D55)</f>
        <v>74</v>
      </c>
      <c r="I55">
        <f>SUMIFS(categorias!$E:$E,categorias!$A:$A,FindTop6!E55)</f>
        <v>120</v>
      </c>
      <c r="J55">
        <f>SUMIFS(categorias!$E:$E,categorias!$A:$A,FindTop6!F55)</f>
        <v>78</v>
      </c>
      <c r="K55">
        <f t="shared" si="0"/>
        <v>1</v>
      </c>
      <c r="L55">
        <f t="shared" si="1"/>
        <v>1</v>
      </c>
      <c r="M55">
        <f t="shared" si="2"/>
        <v>0</v>
      </c>
      <c r="N55">
        <f>SUMIFS(categorias!C:C,categorias!A:A,FindTop6!D55)</f>
        <v>1010</v>
      </c>
      <c r="O55">
        <f>SUMIFS(categorias!C:C,categorias!A:A,FindTop6!E55)</f>
        <v>2034</v>
      </c>
      <c r="P55">
        <f>SUMIFS(categorias!C:C,categorias!A:A,FindTop6!F55)</f>
        <v>1458</v>
      </c>
      <c r="Q55">
        <f>SUMIFS(categorias!$B:$B,categorias!$A:$A,FindTop6!D55)</f>
        <v>23</v>
      </c>
      <c r="R55">
        <f>SUMIFS(categorias!$B:$B,categorias!$A:$A,FindTop6!E55)</f>
        <v>39</v>
      </c>
      <c r="S55">
        <f>SUMIFS(categorias!$B:$B,categorias!$A:$A,FindTop6!F55)</f>
        <v>34</v>
      </c>
      <c r="T55" s="12">
        <f t="shared" si="3"/>
        <v>52.153846153846153</v>
      </c>
      <c r="U55" s="12">
        <f t="shared" si="4"/>
        <v>42.882352941176471</v>
      </c>
    </row>
    <row r="56" spans="1:21" x14ac:dyDescent="0.25">
      <c r="A56" s="8">
        <v>525</v>
      </c>
      <c r="B56" s="1" t="s">
        <v>1861</v>
      </c>
      <c r="C56" t="s">
        <v>1863</v>
      </c>
      <c r="D56" s="1" t="s">
        <v>1305</v>
      </c>
      <c r="E56" t="s">
        <v>1293</v>
      </c>
      <c r="F56" t="s">
        <v>55</v>
      </c>
      <c r="G56" s="4">
        <v>80</v>
      </c>
      <c r="H56">
        <f>SUMIFS(categorias!$E:$E,categorias!$A:$A,FindTop6!D56)</f>
        <v>15</v>
      </c>
      <c r="I56">
        <f>SUMIFS(categorias!$E:$E,categorias!$A:$A,FindTop6!E56)</f>
        <v>0</v>
      </c>
      <c r="J56">
        <f>SUMIFS(categorias!$E:$E,categorias!$A:$A,FindTop6!F56)</f>
        <v>0</v>
      </c>
      <c r="K56">
        <f t="shared" si="0"/>
        <v>1</v>
      </c>
      <c r="L56">
        <f t="shared" si="1"/>
        <v>1</v>
      </c>
      <c r="M56">
        <f t="shared" si="2"/>
        <v>1</v>
      </c>
      <c r="N56">
        <f>SUMIFS(categorias!C:C,categorias!A:A,FindTop6!D56)</f>
        <v>337</v>
      </c>
      <c r="O56">
        <f>SUMIFS(categorias!C:C,categorias!A:A,FindTop6!E56)</f>
        <v>143</v>
      </c>
      <c r="P56">
        <f>SUMIFS(categorias!C:C,categorias!A:A,FindTop6!F56)</f>
        <v>0</v>
      </c>
      <c r="Q56">
        <f>SUMIFS(categorias!$B:$B,categorias!$A:$A,FindTop6!D56)</f>
        <v>9</v>
      </c>
      <c r="R56">
        <f>SUMIFS(categorias!$B:$B,categorias!$A:$A,FindTop6!E56)</f>
        <v>2</v>
      </c>
      <c r="S56">
        <f>SUMIFS(categorias!$B:$B,categorias!$A:$A,FindTop6!F56)</f>
        <v>0</v>
      </c>
      <c r="T56" s="12">
        <f t="shared" si="3"/>
        <v>71.5</v>
      </c>
      <c r="U56" s="12">
        <f t="shared" si="4"/>
        <v>0</v>
      </c>
    </row>
    <row r="57" spans="1:21" x14ac:dyDescent="0.25">
      <c r="A57" s="8">
        <v>543</v>
      </c>
      <c r="B57" s="1" t="s">
        <v>404</v>
      </c>
      <c r="C57" t="s">
        <v>406</v>
      </c>
      <c r="D57" s="1" t="s">
        <v>105</v>
      </c>
      <c r="E57" t="s">
        <v>90</v>
      </c>
      <c r="F57" t="s">
        <v>409</v>
      </c>
      <c r="G57" s="4">
        <v>80</v>
      </c>
      <c r="H57">
        <f>SUMIFS(categorias!$E:$E,categorias!$A:$A,FindTop6!D57)</f>
        <v>0</v>
      </c>
      <c r="I57">
        <f>SUMIFS(categorias!$E:$E,categorias!$A:$A,FindTop6!E57)</f>
        <v>93</v>
      </c>
      <c r="J57">
        <f>SUMIFS(categorias!$E:$E,categorias!$A:$A,FindTop6!F57)</f>
        <v>3</v>
      </c>
      <c r="K57">
        <f t="shared" si="0"/>
        <v>1</v>
      </c>
      <c r="L57">
        <f t="shared" si="1"/>
        <v>1</v>
      </c>
      <c r="M57">
        <f t="shared" si="2"/>
        <v>0</v>
      </c>
      <c r="N57">
        <f>SUMIFS(categorias!C:C,categorias!A:A,FindTop6!D57)</f>
        <v>331</v>
      </c>
      <c r="O57">
        <f>SUMIFS(categorias!C:C,categorias!A:A,FindTop6!E57)</f>
        <v>1302</v>
      </c>
      <c r="P57">
        <f>SUMIFS(categorias!C:C,categorias!A:A,FindTop6!F57)</f>
        <v>189</v>
      </c>
      <c r="Q57">
        <f>SUMIFS(categorias!$B:$B,categorias!$A:$A,FindTop6!D57)</f>
        <v>5</v>
      </c>
      <c r="R57">
        <f>SUMIFS(categorias!$B:$B,categorias!$A:$A,FindTop6!E57)</f>
        <v>24</v>
      </c>
      <c r="S57">
        <f>SUMIFS(categorias!$B:$B,categorias!$A:$A,FindTop6!F57)</f>
        <v>7</v>
      </c>
      <c r="T57" s="12">
        <f t="shared" si="3"/>
        <v>66.2</v>
      </c>
      <c r="U57" s="12">
        <f t="shared" si="4"/>
        <v>27</v>
      </c>
    </row>
    <row r="58" spans="1:21" x14ac:dyDescent="0.25">
      <c r="A58" s="8">
        <v>610</v>
      </c>
      <c r="B58" s="1" t="s">
        <v>1647</v>
      </c>
      <c r="C58" t="s">
        <v>1649</v>
      </c>
      <c r="D58" s="1" t="s">
        <v>90</v>
      </c>
      <c r="E58" t="s">
        <v>17</v>
      </c>
      <c r="F58" t="s">
        <v>48</v>
      </c>
      <c r="G58" s="4">
        <v>80</v>
      </c>
      <c r="H58">
        <f>SUMIFS(categorias!$E:$E,categorias!$A:$A,FindTop6!D58)</f>
        <v>93</v>
      </c>
      <c r="I58">
        <f>SUMIFS(categorias!$E:$E,categorias!$A:$A,FindTop6!E58)</f>
        <v>78</v>
      </c>
      <c r="J58">
        <f>SUMIFS(categorias!$E:$E,categorias!$A:$A,FindTop6!F58)</f>
        <v>66</v>
      </c>
      <c r="K58">
        <f t="shared" si="0"/>
        <v>1</v>
      </c>
      <c r="L58">
        <f t="shared" si="1"/>
        <v>1</v>
      </c>
      <c r="M58">
        <f t="shared" si="2"/>
        <v>0</v>
      </c>
      <c r="N58">
        <f>SUMIFS(categorias!C:C,categorias!A:A,FindTop6!D58)</f>
        <v>1302</v>
      </c>
      <c r="O58">
        <f>SUMIFS(categorias!C:C,categorias!A:A,FindTop6!E58)</f>
        <v>1161</v>
      </c>
      <c r="P58">
        <f>SUMIFS(categorias!C:C,categorias!A:A,FindTop6!F58)</f>
        <v>1033</v>
      </c>
      <c r="Q58">
        <f>SUMIFS(categorias!$B:$B,categorias!$A:$A,FindTop6!D58)</f>
        <v>24</v>
      </c>
      <c r="R58">
        <f>SUMIFS(categorias!$B:$B,categorias!$A:$A,FindTop6!E58)</f>
        <v>20</v>
      </c>
      <c r="S58">
        <f>SUMIFS(categorias!$B:$B,categorias!$A:$A,FindTop6!F58)</f>
        <v>20</v>
      </c>
      <c r="T58" s="12">
        <f t="shared" si="3"/>
        <v>58.05</v>
      </c>
      <c r="U58" s="12">
        <f t="shared" si="4"/>
        <v>51.65</v>
      </c>
    </row>
    <row r="59" spans="1:21" x14ac:dyDescent="0.25">
      <c r="A59" s="8">
        <v>764</v>
      </c>
      <c r="B59" s="1" t="s">
        <v>2220</v>
      </c>
      <c r="C59" t="s">
        <v>2222</v>
      </c>
      <c r="D59" s="1" t="s">
        <v>2006</v>
      </c>
      <c r="E59" t="s">
        <v>183</v>
      </c>
      <c r="F59" t="s">
        <v>55</v>
      </c>
      <c r="G59" s="4">
        <v>80</v>
      </c>
      <c r="H59">
        <f>SUMIFS(categorias!$E:$E,categorias!$A:$A,FindTop6!D59)</f>
        <v>0</v>
      </c>
      <c r="I59">
        <f>SUMIFS(categorias!$E:$E,categorias!$A:$A,FindTop6!E59)</f>
        <v>24</v>
      </c>
      <c r="J59">
        <f>SUMIFS(categorias!$E:$E,categorias!$A:$A,FindTop6!F59)</f>
        <v>0</v>
      </c>
      <c r="K59">
        <f t="shared" si="0"/>
        <v>1</v>
      </c>
      <c r="L59">
        <f t="shared" si="1"/>
        <v>1</v>
      </c>
      <c r="M59">
        <f t="shared" si="2"/>
        <v>1</v>
      </c>
      <c r="N59">
        <f>SUMIFS(categorias!C:C,categorias!A:A,FindTop6!D59)</f>
        <v>87</v>
      </c>
      <c r="O59">
        <f>SUMIFS(categorias!C:C,categorias!A:A,FindTop6!E59)</f>
        <v>440</v>
      </c>
      <c r="P59">
        <f>SUMIFS(categorias!C:C,categorias!A:A,FindTop6!F59)</f>
        <v>0</v>
      </c>
      <c r="Q59">
        <f>SUMIFS(categorias!$B:$B,categorias!$A:$A,FindTop6!D59)</f>
        <v>2</v>
      </c>
      <c r="R59">
        <f>SUMIFS(categorias!$B:$B,categorias!$A:$A,FindTop6!E59)</f>
        <v>19</v>
      </c>
      <c r="S59">
        <f>SUMIFS(categorias!$B:$B,categorias!$A:$A,FindTop6!F59)</f>
        <v>0</v>
      </c>
      <c r="T59" s="12">
        <f t="shared" si="3"/>
        <v>43.5</v>
      </c>
      <c r="U59" s="12">
        <f t="shared" si="4"/>
        <v>0</v>
      </c>
    </row>
    <row r="60" spans="1:21" x14ac:dyDescent="0.25">
      <c r="A60" s="8">
        <v>898</v>
      </c>
      <c r="B60" s="1" t="s">
        <v>352</v>
      </c>
      <c r="C60" t="s">
        <v>354</v>
      </c>
      <c r="D60" s="1" t="s">
        <v>357</v>
      </c>
      <c r="E60" t="s">
        <v>358</v>
      </c>
      <c r="F60" t="s">
        <v>359</v>
      </c>
      <c r="G60" s="4">
        <v>81</v>
      </c>
      <c r="H60">
        <f>SUMIFS(categorias!$E:$E,categorias!$A:$A,FindTop6!D60)</f>
        <v>0</v>
      </c>
      <c r="I60">
        <f>SUMIFS(categorias!$E:$E,categorias!$A:$A,FindTop6!E60)</f>
        <v>6</v>
      </c>
      <c r="J60">
        <f>SUMIFS(categorias!$E:$E,categorias!$A:$A,FindTop6!F60)</f>
        <v>0</v>
      </c>
      <c r="K60">
        <f t="shared" si="0"/>
        <v>1</v>
      </c>
      <c r="L60">
        <f t="shared" si="1"/>
        <v>1</v>
      </c>
      <c r="M60">
        <f t="shared" si="2"/>
        <v>1</v>
      </c>
      <c r="N60">
        <f>SUMIFS(categorias!C:C,categorias!A:A,FindTop6!D60)</f>
        <v>84</v>
      </c>
      <c r="O60">
        <f>SUMIFS(categorias!C:C,categorias!A:A,FindTop6!E60)</f>
        <v>190</v>
      </c>
      <c r="P60">
        <f>SUMIFS(categorias!C:C,categorias!A:A,FindTop6!F60)</f>
        <v>276</v>
      </c>
      <c r="Q60">
        <f>SUMIFS(categorias!$B:$B,categorias!$A:$A,FindTop6!D60)</f>
        <v>2</v>
      </c>
      <c r="R60">
        <f>SUMIFS(categorias!$B:$B,categorias!$A:$A,FindTop6!E60)</f>
        <v>7</v>
      </c>
      <c r="S60">
        <f>SUMIFS(categorias!$B:$B,categorias!$A:$A,FindTop6!F60)</f>
        <v>5</v>
      </c>
      <c r="T60" s="12">
        <f t="shared" si="3"/>
        <v>55.2</v>
      </c>
      <c r="U60" s="12">
        <f t="shared" si="4"/>
        <v>27.142857142857142</v>
      </c>
    </row>
    <row r="61" spans="1:21" x14ac:dyDescent="0.25">
      <c r="A61" s="8">
        <v>820</v>
      </c>
      <c r="B61" s="1" t="s">
        <v>642</v>
      </c>
      <c r="C61" t="s">
        <v>644</v>
      </c>
      <c r="D61" s="1" t="s">
        <v>16</v>
      </c>
      <c r="E61" t="s">
        <v>24</v>
      </c>
      <c r="F61" t="s">
        <v>32</v>
      </c>
      <c r="G61" s="4">
        <v>85</v>
      </c>
      <c r="H61">
        <f>SUMIFS(categorias!$E:$E,categorias!$A:$A,FindTop6!D61)</f>
        <v>33</v>
      </c>
      <c r="I61">
        <f>SUMIFS(categorias!$E:$E,categorias!$A:$A,FindTop6!E61)</f>
        <v>85</v>
      </c>
      <c r="J61">
        <f>SUMIFS(categorias!$E:$E,categorias!$A:$A,FindTop6!F61)</f>
        <v>85</v>
      </c>
      <c r="K61">
        <f t="shared" si="0"/>
        <v>1</v>
      </c>
      <c r="L61">
        <f t="shared" si="1"/>
        <v>1</v>
      </c>
      <c r="M61">
        <f t="shared" si="2"/>
        <v>1</v>
      </c>
      <c r="N61">
        <f>SUMIFS(categorias!C:C,categorias!A:A,FindTop6!D61)</f>
        <v>670</v>
      </c>
      <c r="O61">
        <f>SUMIFS(categorias!C:C,categorias!A:A,FindTop6!E61)</f>
        <v>1404</v>
      </c>
      <c r="P61">
        <f>SUMIFS(categorias!C:C,categorias!A:A,FindTop6!F61)</f>
        <v>1359</v>
      </c>
      <c r="Q61">
        <f>SUMIFS(categorias!$B:$B,categorias!$A:$A,FindTop6!D61)</f>
        <v>9</v>
      </c>
      <c r="R61">
        <f>SUMIFS(categorias!$B:$B,categorias!$A:$A,FindTop6!E61)</f>
        <v>27</v>
      </c>
      <c r="S61">
        <f>SUMIFS(categorias!$B:$B,categorias!$A:$A,FindTop6!F61)</f>
        <v>25</v>
      </c>
      <c r="T61" s="12">
        <f t="shared" si="3"/>
        <v>74.444444444444443</v>
      </c>
      <c r="U61" s="12">
        <f t="shared" si="4"/>
        <v>52</v>
      </c>
    </row>
    <row r="62" spans="1:21" x14ac:dyDescent="0.25">
      <c r="A62" s="8">
        <v>633</v>
      </c>
      <c r="B62" s="1" t="s">
        <v>636</v>
      </c>
      <c r="C62" t="s">
        <v>638</v>
      </c>
      <c r="D62" s="1" t="s">
        <v>16</v>
      </c>
      <c r="E62" t="s">
        <v>34</v>
      </c>
      <c r="F62" t="s">
        <v>641</v>
      </c>
      <c r="G62" s="4">
        <v>86</v>
      </c>
      <c r="H62">
        <f>SUMIFS(categorias!$E:$E,categorias!$A:$A,FindTop6!D62)</f>
        <v>33</v>
      </c>
      <c r="I62">
        <f>SUMIFS(categorias!$E:$E,categorias!$A:$A,FindTop6!E62)</f>
        <v>59</v>
      </c>
      <c r="J62">
        <f>SUMIFS(categorias!$E:$E,categorias!$A:$A,FindTop6!F62)</f>
        <v>0</v>
      </c>
      <c r="K62">
        <f t="shared" si="0"/>
        <v>1</v>
      </c>
      <c r="L62">
        <f t="shared" si="1"/>
        <v>1</v>
      </c>
      <c r="M62">
        <f t="shared" si="2"/>
        <v>1</v>
      </c>
      <c r="N62">
        <f>SUMIFS(categorias!C:C,categorias!A:A,FindTop6!D62)</f>
        <v>670</v>
      </c>
      <c r="O62">
        <f>SUMIFS(categorias!C:C,categorias!A:A,FindTop6!E62)</f>
        <v>655</v>
      </c>
      <c r="P62">
        <f>SUMIFS(categorias!C:C,categorias!A:A,FindTop6!F62)</f>
        <v>86</v>
      </c>
      <c r="Q62">
        <f>SUMIFS(categorias!$B:$B,categorias!$A:$A,FindTop6!D62)</f>
        <v>9</v>
      </c>
      <c r="R62">
        <f>SUMIFS(categorias!$B:$B,categorias!$A:$A,FindTop6!E62)</f>
        <v>12</v>
      </c>
      <c r="S62">
        <f>SUMIFS(categorias!$B:$B,categorias!$A:$A,FindTop6!F62)</f>
        <v>1</v>
      </c>
      <c r="T62" s="12">
        <f t="shared" si="3"/>
        <v>86</v>
      </c>
      <c r="U62" s="12">
        <f t="shared" si="4"/>
        <v>54.583333333333336</v>
      </c>
    </row>
    <row r="63" spans="1:21" x14ac:dyDescent="0.25">
      <c r="A63" s="8">
        <v>695</v>
      </c>
      <c r="B63" s="1" t="s">
        <v>1007</v>
      </c>
      <c r="C63" t="s">
        <v>1009</v>
      </c>
      <c r="D63" s="1" t="s">
        <v>1012</v>
      </c>
      <c r="E63" t="s">
        <v>241</v>
      </c>
      <c r="F63" t="s">
        <v>439</v>
      </c>
      <c r="G63" s="4">
        <v>88</v>
      </c>
      <c r="H63">
        <f>SUMIFS(categorias!$E:$E,categorias!$A:$A,FindTop6!D63)</f>
        <v>0</v>
      </c>
      <c r="I63">
        <f>SUMIFS(categorias!$E:$E,categorias!$A:$A,FindTop6!E63)</f>
        <v>24</v>
      </c>
      <c r="J63">
        <f>SUMIFS(categorias!$E:$E,categorias!$A:$A,FindTop6!F63)</f>
        <v>1</v>
      </c>
      <c r="K63">
        <f t="shared" si="0"/>
        <v>1</v>
      </c>
      <c r="L63">
        <f t="shared" si="1"/>
        <v>1</v>
      </c>
      <c r="M63">
        <f t="shared" si="2"/>
        <v>1</v>
      </c>
      <c r="N63">
        <f>SUMIFS(categorias!C:C,categorias!A:A,FindTop6!D63)</f>
        <v>189</v>
      </c>
      <c r="O63">
        <f>SUMIFS(categorias!C:C,categorias!A:A,FindTop6!E63)</f>
        <v>426</v>
      </c>
      <c r="P63">
        <f>SUMIFS(categorias!C:C,categorias!A:A,FindTop6!F63)</f>
        <v>232</v>
      </c>
      <c r="Q63">
        <f>SUMIFS(categorias!$B:$B,categorias!$A:$A,FindTop6!D63)</f>
        <v>4</v>
      </c>
      <c r="R63">
        <f>SUMIFS(categorias!$B:$B,categorias!$A:$A,FindTop6!E63)</f>
        <v>13</v>
      </c>
      <c r="S63">
        <f>SUMIFS(categorias!$B:$B,categorias!$A:$A,FindTop6!F63)</f>
        <v>8</v>
      </c>
      <c r="T63" s="12">
        <f t="shared" si="3"/>
        <v>47.25</v>
      </c>
      <c r="U63" s="12">
        <f t="shared" si="4"/>
        <v>29</v>
      </c>
    </row>
    <row r="64" spans="1:21" x14ac:dyDescent="0.25">
      <c r="A64" s="8">
        <v>755</v>
      </c>
      <c r="B64" s="1" t="s">
        <v>1321</v>
      </c>
      <c r="C64" t="s">
        <v>1323</v>
      </c>
      <c r="D64" s="1" t="s">
        <v>97</v>
      </c>
      <c r="E64" t="s">
        <v>40</v>
      </c>
      <c r="F64" t="s">
        <v>310</v>
      </c>
      <c r="G64" s="4">
        <v>91</v>
      </c>
      <c r="H64">
        <f>SUMIFS(categorias!$E:$E,categorias!$A:$A,FindTop6!D64)</f>
        <v>78</v>
      </c>
      <c r="I64">
        <f>SUMIFS(categorias!$E:$E,categorias!$A:$A,FindTop6!E64)</f>
        <v>77</v>
      </c>
      <c r="J64">
        <f>SUMIFS(categorias!$E:$E,categorias!$A:$A,FindTop6!F64)</f>
        <v>6</v>
      </c>
      <c r="K64">
        <f t="shared" si="0"/>
        <v>1</v>
      </c>
      <c r="L64">
        <f t="shared" si="1"/>
        <v>1</v>
      </c>
      <c r="M64">
        <f t="shared" si="2"/>
        <v>1</v>
      </c>
      <c r="N64">
        <f>SUMIFS(categorias!C:C,categorias!A:A,FindTop6!D64)</f>
        <v>1458</v>
      </c>
      <c r="O64">
        <f>SUMIFS(categorias!C:C,categorias!A:A,FindTop6!E64)</f>
        <v>1488</v>
      </c>
      <c r="P64">
        <f>SUMIFS(categorias!C:C,categorias!A:A,FindTop6!F64)</f>
        <v>244</v>
      </c>
      <c r="Q64">
        <f>SUMIFS(categorias!$B:$B,categorias!$A:$A,FindTop6!D64)</f>
        <v>34</v>
      </c>
      <c r="R64">
        <f>SUMIFS(categorias!$B:$B,categorias!$A:$A,FindTop6!E64)</f>
        <v>32</v>
      </c>
      <c r="S64">
        <f>SUMIFS(categorias!$B:$B,categorias!$A:$A,FindTop6!F64)</f>
        <v>7</v>
      </c>
      <c r="T64" s="12">
        <f t="shared" si="3"/>
        <v>46.5</v>
      </c>
      <c r="U64" s="12">
        <f t="shared" si="4"/>
        <v>34.857142857142854</v>
      </c>
    </row>
    <row r="65" spans="1:21" x14ac:dyDescent="0.25">
      <c r="A65" s="8">
        <v>533</v>
      </c>
      <c r="B65" s="1" t="s">
        <v>735</v>
      </c>
      <c r="C65" t="s">
        <v>737</v>
      </c>
      <c r="D65" s="1" t="s">
        <v>507</v>
      </c>
      <c r="E65" t="s">
        <v>740</v>
      </c>
      <c r="F65" t="s">
        <v>34</v>
      </c>
      <c r="G65" s="4">
        <v>92</v>
      </c>
      <c r="H65">
        <f>SUMIFS(categorias!$E:$E,categorias!$A:$A,FindTop6!D65)</f>
        <v>0</v>
      </c>
      <c r="I65">
        <f>SUMIFS(categorias!$E:$E,categorias!$A:$A,FindTop6!E65)</f>
        <v>6</v>
      </c>
      <c r="J65">
        <f>SUMIFS(categorias!$E:$E,categorias!$A:$A,FindTop6!F65)</f>
        <v>59</v>
      </c>
      <c r="K65">
        <f t="shared" si="0"/>
        <v>1</v>
      </c>
      <c r="L65">
        <f t="shared" si="1"/>
        <v>1</v>
      </c>
      <c r="M65">
        <f t="shared" si="2"/>
        <v>1</v>
      </c>
      <c r="N65">
        <f>SUMIFS(categorias!C:C,categorias!A:A,FindTop6!D65)</f>
        <v>101</v>
      </c>
      <c r="O65">
        <f>SUMIFS(categorias!C:C,categorias!A:A,FindTop6!E65)</f>
        <v>352</v>
      </c>
      <c r="P65">
        <f>SUMIFS(categorias!C:C,categorias!A:A,FindTop6!F65)</f>
        <v>655</v>
      </c>
      <c r="Q65">
        <f>SUMIFS(categorias!$B:$B,categorias!$A:$A,FindTop6!D65)</f>
        <v>5</v>
      </c>
      <c r="R65">
        <f>SUMIFS(categorias!$B:$B,categorias!$A:$A,FindTop6!E65)</f>
        <v>9</v>
      </c>
      <c r="S65">
        <f>SUMIFS(categorias!$B:$B,categorias!$A:$A,FindTop6!F65)</f>
        <v>12</v>
      </c>
      <c r="T65" s="12">
        <f t="shared" si="3"/>
        <v>54.583333333333336</v>
      </c>
      <c r="U65" s="12">
        <f t="shared" si="4"/>
        <v>20.2</v>
      </c>
    </row>
    <row r="66" spans="1:21" x14ac:dyDescent="0.25">
      <c r="A66" s="8">
        <v>664</v>
      </c>
      <c r="B66" s="1" t="s">
        <v>663</v>
      </c>
      <c r="C66" t="s">
        <v>665</v>
      </c>
      <c r="D66" s="1" t="s">
        <v>61</v>
      </c>
      <c r="E66" t="s">
        <v>90</v>
      </c>
      <c r="F66" t="s">
        <v>668</v>
      </c>
      <c r="G66" s="4">
        <v>93</v>
      </c>
      <c r="H66">
        <f>SUMIFS(categorias!$E:$E,categorias!$A:$A,FindTop6!D66)</f>
        <v>57</v>
      </c>
      <c r="I66">
        <f>SUMIFS(categorias!$E:$E,categorias!$A:$A,FindTop6!E66)</f>
        <v>93</v>
      </c>
      <c r="J66">
        <f>SUMIFS(categorias!$E:$E,categorias!$A:$A,FindTop6!F66)</f>
        <v>4</v>
      </c>
      <c r="K66">
        <f t="shared" si="0"/>
        <v>1</v>
      </c>
      <c r="L66">
        <f t="shared" si="1"/>
        <v>1</v>
      </c>
      <c r="M66">
        <f t="shared" si="2"/>
        <v>1</v>
      </c>
      <c r="N66">
        <f>SUMIFS(categorias!C:C,categorias!A:A,FindTop6!D66)</f>
        <v>744</v>
      </c>
      <c r="O66">
        <f>SUMIFS(categorias!C:C,categorias!A:A,FindTop6!E66)</f>
        <v>1302</v>
      </c>
      <c r="P66">
        <f>SUMIFS(categorias!C:C,categorias!A:A,FindTop6!F66)</f>
        <v>196</v>
      </c>
      <c r="Q66">
        <f>SUMIFS(categorias!$B:$B,categorias!$A:$A,FindTop6!D66)</f>
        <v>11</v>
      </c>
      <c r="R66">
        <f>SUMIFS(categorias!$B:$B,categorias!$A:$A,FindTop6!E66)</f>
        <v>24</v>
      </c>
      <c r="S66">
        <f>SUMIFS(categorias!$B:$B,categorias!$A:$A,FindTop6!F66)</f>
        <v>7</v>
      </c>
      <c r="T66" s="12">
        <f t="shared" si="3"/>
        <v>67.63636363636364</v>
      </c>
      <c r="U66" s="12">
        <f t="shared" si="4"/>
        <v>28</v>
      </c>
    </row>
    <row r="67" spans="1:21" x14ac:dyDescent="0.25">
      <c r="A67" s="8">
        <v>783</v>
      </c>
      <c r="B67" s="1" t="s">
        <v>658</v>
      </c>
      <c r="C67" t="s">
        <v>660</v>
      </c>
      <c r="D67" s="1" t="s">
        <v>61</v>
      </c>
      <c r="E67" t="s">
        <v>25</v>
      </c>
      <c r="F67" t="s">
        <v>396</v>
      </c>
      <c r="G67" s="4">
        <v>94</v>
      </c>
      <c r="H67">
        <f>SUMIFS(categorias!$E:$E,categorias!$A:$A,FindTop6!D67)</f>
        <v>57</v>
      </c>
      <c r="I67">
        <f>SUMIFS(categorias!$E:$E,categorias!$A:$A,FindTop6!E67)</f>
        <v>120</v>
      </c>
      <c r="J67">
        <f>SUMIFS(categorias!$E:$E,categorias!$A:$A,FindTop6!F67)</f>
        <v>0</v>
      </c>
      <c r="K67">
        <f t="shared" ref="K67:K109" si="5">IF(G67&gt;=MIN(H67:J67),1,0)</f>
        <v>1</v>
      </c>
      <c r="L67">
        <f t="shared" ref="L67:L109" si="6">IF(G67&gt;=SMALL(H67:J67,2),1,0)</f>
        <v>1</v>
      </c>
      <c r="M67">
        <f t="shared" ref="M67:M109" si="7">IF(G67&gt;=MAX(H67:J67),1,0)</f>
        <v>0</v>
      </c>
      <c r="N67">
        <f>SUMIFS(categorias!C:C,categorias!A:A,FindTop6!D67)</f>
        <v>744</v>
      </c>
      <c r="O67">
        <f>SUMIFS(categorias!C:C,categorias!A:A,FindTop6!E67)</f>
        <v>2034</v>
      </c>
      <c r="P67">
        <f>SUMIFS(categorias!C:C,categorias!A:A,FindTop6!F67)</f>
        <v>199</v>
      </c>
      <c r="Q67">
        <f>SUMIFS(categorias!$B:$B,categorias!$A:$A,FindTop6!D67)</f>
        <v>11</v>
      </c>
      <c r="R67">
        <f>SUMIFS(categorias!$B:$B,categorias!$A:$A,FindTop6!E67)</f>
        <v>39</v>
      </c>
      <c r="S67">
        <f>SUMIFS(categorias!$B:$B,categorias!$A:$A,FindTop6!F67)</f>
        <v>4</v>
      </c>
      <c r="T67" s="12">
        <f t="shared" ref="T67:T109" si="8">MAX(IFERROR(N67/Q67,0),IFERROR(O67/R67,0),IFERROR(P67/S67,0))</f>
        <v>67.63636363636364</v>
      </c>
      <c r="U67" s="12">
        <f t="shared" ref="U67:U109" si="9">MIN(IFERROR(N67/Q67,0),IFERROR(O67/R67,0),IFERROR(P67/S67,0))</f>
        <v>49.75</v>
      </c>
    </row>
    <row r="68" spans="1:21" x14ac:dyDescent="0.25">
      <c r="A68" s="8">
        <v>625</v>
      </c>
      <c r="B68" s="1" t="s">
        <v>1424</v>
      </c>
      <c r="C68" t="s">
        <v>1426</v>
      </c>
      <c r="D68" s="1" t="s">
        <v>26</v>
      </c>
      <c r="E68" t="s">
        <v>1429</v>
      </c>
      <c r="F68" t="s">
        <v>1430</v>
      </c>
      <c r="G68" s="4">
        <v>95</v>
      </c>
      <c r="H68">
        <f>SUMIFS(categorias!$E:$E,categorias!$A:$A,FindTop6!D68)</f>
        <v>42</v>
      </c>
      <c r="I68">
        <f>SUMIFS(categorias!$E:$E,categorias!$A:$A,FindTop6!E68)</f>
        <v>0</v>
      </c>
      <c r="J68">
        <f>SUMIFS(categorias!$E:$E,categorias!$A:$A,FindTop6!F68)</f>
        <v>0</v>
      </c>
      <c r="K68">
        <f t="shared" si="5"/>
        <v>1</v>
      </c>
      <c r="L68">
        <f t="shared" si="6"/>
        <v>1</v>
      </c>
      <c r="M68">
        <f t="shared" si="7"/>
        <v>1</v>
      </c>
      <c r="N68">
        <f>SUMIFS(categorias!C:C,categorias!A:A,FindTop6!D68)</f>
        <v>803</v>
      </c>
      <c r="O68">
        <f>SUMIFS(categorias!C:C,categorias!A:A,FindTop6!E68)</f>
        <v>95</v>
      </c>
      <c r="P68">
        <f>SUMIFS(categorias!C:C,categorias!A:A,FindTop6!F68)</f>
        <v>95</v>
      </c>
      <c r="Q68">
        <f>SUMIFS(categorias!$B:$B,categorias!$A:$A,FindTop6!D68)</f>
        <v>21</v>
      </c>
      <c r="R68">
        <f>SUMIFS(categorias!$B:$B,categorias!$A:$A,FindTop6!E68)</f>
        <v>1</v>
      </c>
      <c r="S68">
        <f>SUMIFS(categorias!$B:$B,categorias!$A:$A,FindTop6!F68)</f>
        <v>1</v>
      </c>
      <c r="T68" s="12">
        <f t="shared" si="8"/>
        <v>95</v>
      </c>
      <c r="U68" s="12">
        <f t="shared" si="9"/>
        <v>38.238095238095241</v>
      </c>
    </row>
    <row r="69" spans="1:21" x14ac:dyDescent="0.25">
      <c r="A69" s="8">
        <v>591</v>
      </c>
      <c r="B69" s="1" t="s">
        <v>822</v>
      </c>
      <c r="C69" t="s">
        <v>824</v>
      </c>
      <c r="D69" s="1" t="s">
        <v>827</v>
      </c>
      <c r="E69" t="s">
        <v>828</v>
      </c>
      <c r="F69" t="s">
        <v>829</v>
      </c>
      <c r="G69" s="4">
        <v>96</v>
      </c>
      <c r="H69">
        <f>SUMIFS(categorias!$E:$E,categorias!$A:$A,FindTop6!D69)</f>
        <v>0</v>
      </c>
      <c r="I69">
        <f>SUMIFS(categorias!$E:$E,categorias!$A:$A,FindTop6!E69)</f>
        <v>0</v>
      </c>
      <c r="J69">
        <f>SUMIFS(categorias!$E:$E,categorias!$A:$A,FindTop6!F69)</f>
        <v>0</v>
      </c>
      <c r="K69">
        <f t="shared" si="5"/>
        <v>1</v>
      </c>
      <c r="L69">
        <f t="shared" si="6"/>
        <v>1</v>
      </c>
      <c r="M69">
        <f t="shared" si="7"/>
        <v>1</v>
      </c>
      <c r="N69">
        <f>SUMIFS(categorias!C:C,categorias!A:A,FindTop6!D69)</f>
        <v>96</v>
      </c>
      <c r="O69">
        <f>SUMIFS(categorias!C:C,categorias!A:A,FindTop6!E69)</f>
        <v>96</v>
      </c>
      <c r="P69">
        <f>SUMIFS(categorias!C:C,categorias!A:A,FindTop6!F69)</f>
        <v>96</v>
      </c>
      <c r="Q69">
        <f>SUMIFS(categorias!$B:$B,categorias!$A:$A,FindTop6!D69)</f>
        <v>1</v>
      </c>
      <c r="R69">
        <f>SUMIFS(categorias!$B:$B,categorias!$A:$A,FindTop6!E69)</f>
        <v>1</v>
      </c>
      <c r="S69">
        <f>SUMIFS(categorias!$B:$B,categorias!$A:$A,FindTop6!F69)</f>
        <v>1</v>
      </c>
      <c r="T69" s="12">
        <f t="shared" si="8"/>
        <v>96</v>
      </c>
      <c r="U69" s="12">
        <f t="shared" si="9"/>
        <v>96</v>
      </c>
    </row>
    <row r="70" spans="1:21" x14ac:dyDescent="0.25">
      <c r="A70" s="8">
        <v>539</v>
      </c>
      <c r="B70" s="1" t="s">
        <v>1072</v>
      </c>
      <c r="C70" t="s">
        <v>1074</v>
      </c>
      <c r="D70" s="1" t="s">
        <v>25</v>
      </c>
      <c r="E70" t="s">
        <v>328</v>
      </c>
      <c r="F70" t="s">
        <v>55</v>
      </c>
      <c r="G70" s="4">
        <v>100</v>
      </c>
      <c r="H70">
        <f>SUMIFS(categorias!$E:$E,categorias!$A:$A,FindTop6!D70)</f>
        <v>120</v>
      </c>
      <c r="I70">
        <f>SUMIFS(categorias!$E:$E,categorias!$A:$A,FindTop6!E70)</f>
        <v>0</v>
      </c>
      <c r="J70">
        <f>SUMIFS(categorias!$E:$E,categorias!$A:$A,FindTop6!F70)</f>
        <v>0</v>
      </c>
      <c r="K70">
        <f t="shared" si="5"/>
        <v>1</v>
      </c>
      <c r="L70">
        <f t="shared" si="6"/>
        <v>1</v>
      </c>
      <c r="M70">
        <f t="shared" si="7"/>
        <v>0</v>
      </c>
      <c r="N70">
        <f>SUMIFS(categorias!C:C,categorias!A:A,FindTop6!D70)</f>
        <v>2034</v>
      </c>
      <c r="O70">
        <f>SUMIFS(categorias!C:C,categorias!A:A,FindTop6!E70)</f>
        <v>101</v>
      </c>
      <c r="P70">
        <f>SUMIFS(categorias!C:C,categorias!A:A,FindTop6!F70)</f>
        <v>0</v>
      </c>
      <c r="Q70">
        <f>SUMIFS(categorias!$B:$B,categorias!$A:$A,FindTop6!D70)</f>
        <v>39</v>
      </c>
      <c r="R70">
        <f>SUMIFS(categorias!$B:$B,categorias!$A:$A,FindTop6!E70)</f>
        <v>6</v>
      </c>
      <c r="S70">
        <f>SUMIFS(categorias!$B:$B,categorias!$A:$A,FindTop6!F70)</f>
        <v>0</v>
      </c>
      <c r="T70" s="12">
        <f t="shared" si="8"/>
        <v>52.153846153846153</v>
      </c>
      <c r="U70" s="12">
        <f t="shared" si="9"/>
        <v>0</v>
      </c>
    </row>
    <row r="71" spans="1:21" x14ac:dyDescent="0.25">
      <c r="A71" s="8">
        <v>642</v>
      </c>
      <c r="B71" s="1" t="s">
        <v>550</v>
      </c>
      <c r="C71" t="s">
        <v>552</v>
      </c>
      <c r="D71" s="1" t="s">
        <v>129</v>
      </c>
      <c r="E71" t="s">
        <v>359</v>
      </c>
      <c r="F71" t="s">
        <v>55</v>
      </c>
      <c r="G71" s="4">
        <v>104</v>
      </c>
      <c r="H71">
        <f>SUMIFS(categorias!$E:$E,categorias!$A:$A,FindTop6!D71)</f>
        <v>59</v>
      </c>
      <c r="I71">
        <f>SUMIFS(categorias!$E:$E,categorias!$A:$A,FindTop6!E71)</f>
        <v>0</v>
      </c>
      <c r="J71">
        <f>SUMIFS(categorias!$E:$E,categorias!$A:$A,FindTop6!F71)</f>
        <v>0</v>
      </c>
      <c r="K71">
        <f t="shared" si="5"/>
        <v>1</v>
      </c>
      <c r="L71">
        <f t="shared" si="6"/>
        <v>1</v>
      </c>
      <c r="M71">
        <f t="shared" si="7"/>
        <v>1</v>
      </c>
      <c r="N71">
        <f>SUMIFS(categorias!C:C,categorias!A:A,FindTop6!D71)</f>
        <v>682</v>
      </c>
      <c r="O71">
        <f>SUMIFS(categorias!C:C,categorias!A:A,FindTop6!E71)</f>
        <v>276</v>
      </c>
      <c r="P71">
        <f>SUMIFS(categorias!C:C,categorias!A:A,FindTop6!F71)</f>
        <v>0</v>
      </c>
      <c r="Q71">
        <f>SUMIFS(categorias!$B:$B,categorias!$A:$A,FindTop6!D71)</f>
        <v>17</v>
      </c>
      <c r="R71">
        <f>SUMIFS(categorias!$B:$B,categorias!$A:$A,FindTop6!E71)</f>
        <v>5</v>
      </c>
      <c r="S71">
        <f>SUMIFS(categorias!$B:$B,categorias!$A:$A,FindTop6!F71)</f>
        <v>0</v>
      </c>
      <c r="T71" s="12">
        <f t="shared" si="8"/>
        <v>55.2</v>
      </c>
      <c r="U71" s="12">
        <f t="shared" si="9"/>
        <v>0</v>
      </c>
    </row>
    <row r="72" spans="1:21" x14ac:dyDescent="0.25">
      <c r="A72" s="8">
        <v>765</v>
      </c>
      <c r="B72" s="1" t="s">
        <v>1963</v>
      </c>
      <c r="C72" t="s">
        <v>1965</v>
      </c>
      <c r="D72" s="1" t="s">
        <v>47</v>
      </c>
      <c r="E72" t="s">
        <v>1227</v>
      </c>
      <c r="F72" t="s">
        <v>204</v>
      </c>
      <c r="G72" s="4">
        <v>104</v>
      </c>
      <c r="H72">
        <f>SUMIFS(categorias!$E:$E,categorias!$A:$A,FindTop6!D72)</f>
        <v>51</v>
      </c>
      <c r="I72">
        <f>SUMIFS(categorias!$E:$E,categorias!$A:$A,FindTop6!E72)</f>
        <v>0</v>
      </c>
      <c r="J72">
        <f>SUMIFS(categorias!$E:$E,categorias!$A:$A,FindTop6!F72)</f>
        <v>25</v>
      </c>
      <c r="K72">
        <f t="shared" si="5"/>
        <v>1</v>
      </c>
      <c r="L72">
        <f t="shared" si="6"/>
        <v>1</v>
      </c>
      <c r="M72">
        <f t="shared" si="7"/>
        <v>1</v>
      </c>
      <c r="N72">
        <f>SUMIFS(categorias!C:C,categorias!A:A,FindTop6!D72)</f>
        <v>718</v>
      </c>
      <c r="O72">
        <f>SUMIFS(categorias!C:C,categorias!A:A,FindTop6!E72)</f>
        <v>105</v>
      </c>
      <c r="P72">
        <f>SUMIFS(categorias!C:C,categorias!A:A,FindTop6!F72)</f>
        <v>369</v>
      </c>
      <c r="Q72">
        <f>SUMIFS(categorias!$B:$B,categorias!$A:$A,FindTop6!D72)</f>
        <v>14</v>
      </c>
      <c r="R72">
        <f>SUMIFS(categorias!$B:$B,categorias!$A:$A,FindTop6!E72)</f>
        <v>3</v>
      </c>
      <c r="S72">
        <f>SUMIFS(categorias!$B:$B,categorias!$A:$A,FindTop6!F72)</f>
        <v>8</v>
      </c>
      <c r="T72" s="12">
        <f t="shared" si="8"/>
        <v>51.285714285714285</v>
      </c>
      <c r="U72" s="12">
        <f t="shared" si="9"/>
        <v>35</v>
      </c>
    </row>
    <row r="73" spans="1:21" x14ac:dyDescent="0.25">
      <c r="A73" s="8">
        <v>889</v>
      </c>
      <c r="B73" s="1" t="s">
        <v>844</v>
      </c>
      <c r="C73" t="s">
        <v>846</v>
      </c>
      <c r="D73" s="1" t="s">
        <v>24</v>
      </c>
      <c r="E73" t="s">
        <v>849</v>
      </c>
      <c r="F73" t="s">
        <v>850</v>
      </c>
      <c r="G73" s="4">
        <v>105</v>
      </c>
      <c r="H73">
        <f>SUMIFS(categorias!$E:$E,categorias!$A:$A,FindTop6!D73)</f>
        <v>85</v>
      </c>
      <c r="I73">
        <f>SUMIFS(categorias!$E:$E,categorias!$A:$A,FindTop6!E73)</f>
        <v>0</v>
      </c>
      <c r="J73">
        <f>SUMIFS(categorias!$E:$E,categorias!$A:$A,FindTop6!F73)</f>
        <v>0</v>
      </c>
      <c r="K73">
        <f t="shared" si="5"/>
        <v>1</v>
      </c>
      <c r="L73">
        <f t="shared" si="6"/>
        <v>1</v>
      </c>
      <c r="M73">
        <f t="shared" si="7"/>
        <v>1</v>
      </c>
      <c r="N73">
        <f>SUMIFS(categorias!C:C,categorias!A:A,FindTop6!D73)</f>
        <v>1404</v>
      </c>
      <c r="O73">
        <f>SUMIFS(categorias!C:C,categorias!A:A,FindTop6!E73)</f>
        <v>105</v>
      </c>
      <c r="P73">
        <f>SUMIFS(categorias!C:C,categorias!A:A,FindTop6!F73)</f>
        <v>105</v>
      </c>
      <c r="Q73">
        <f>SUMIFS(categorias!$B:$B,categorias!$A:$A,FindTop6!D73)</f>
        <v>27</v>
      </c>
      <c r="R73">
        <f>SUMIFS(categorias!$B:$B,categorias!$A:$A,FindTop6!E73)</f>
        <v>1</v>
      </c>
      <c r="S73">
        <f>SUMIFS(categorias!$B:$B,categorias!$A:$A,FindTop6!F73)</f>
        <v>1</v>
      </c>
      <c r="T73" s="12">
        <f t="shared" si="8"/>
        <v>105</v>
      </c>
      <c r="U73" s="12">
        <f t="shared" si="9"/>
        <v>52</v>
      </c>
    </row>
    <row r="74" spans="1:21" x14ac:dyDescent="0.25">
      <c r="A74" s="8">
        <v>711</v>
      </c>
      <c r="B74" s="1" t="s">
        <v>763</v>
      </c>
      <c r="C74" t="s">
        <v>765</v>
      </c>
      <c r="D74" s="1" t="s">
        <v>379</v>
      </c>
      <c r="E74" t="s">
        <v>99</v>
      </c>
      <c r="F74" t="s">
        <v>768</v>
      </c>
      <c r="G74" s="4">
        <v>106</v>
      </c>
      <c r="H74">
        <f>SUMIFS(categorias!$E:$E,categorias!$A:$A,FindTop6!D74)</f>
        <v>40</v>
      </c>
      <c r="I74">
        <f>SUMIFS(categorias!$E:$E,categorias!$A:$A,FindTop6!E74)</f>
        <v>0</v>
      </c>
      <c r="J74">
        <f>SUMIFS(categorias!$E:$E,categorias!$A:$A,FindTop6!F74)</f>
        <v>0</v>
      </c>
      <c r="K74">
        <f t="shared" si="5"/>
        <v>1</v>
      </c>
      <c r="L74">
        <f t="shared" si="6"/>
        <v>1</v>
      </c>
      <c r="M74">
        <f t="shared" si="7"/>
        <v>1</v>
      </c>
      <c r="N74">
        <f>SUMIFS(categorias!C:C,categorias!A:A,FindTop6!D74)</f>
        <v>442</v>
      </c>
      <c r="O74">
        <f>SUMIFS(categorias!C:C,categorias!A:A,FindTop6!E74)</f>
        <v>357</v>
      </c>
      <c r="P74">
        <f>SUMIFS(categorias!C:C,categorias!A:A,FindTop6!F74)</f>
        <v>146</v>
      </c>
      <c r="Q74">
        <f>SUMIFS(categorias!$B:$B,categorias!$A:$A,FindTop6!D74)</f>
        <v>12</v>
      </c>
      <c r="R74">
        <f>SUMIFS(categorias!$B:$B,categorias!$A:$A,FindTop6!E74)</f>
        <v>5</v>
      </c>
      <c r="S74">
        <f>SUMIFS(categorias!$B:$B,categorias!$A:$A,FindTop6!F74)</f>
        <v>2</v>
      </c>
      <c r="T74" s="12">
        <f t="shared" si="8"/>
        <v>73</v>
      </c>
      <c r="U74" s="12">
        <f t="shared" si="9"/>
        <v>36.833333333333336</v>
      </c>
    </row>
    <row r="75" spans="1:21" x14ac:dyDescent="0.25">
      <c r="A75" s="8">
        <v>644</v>
      </c>
      <c r="B75" s="1" t="s">
        <v>1923</v>
      </c>
      <c r="C75" t="s">
        <v>1925</v>
      </c>
      <c r="D75" s="1" t="s">
        <v>17</v>
      </c>
      <c r="E75" t="s">
        <v>148</v>
      </c>
      <c r="F75" t="s">
        <v>204</v>
      </c>
      <c r="G75" s="4">
        <v>108</v>
      </c>
      <c r="H75">
        <f>SUMIFS(categorias!$E:$E,categorias!$A:$A,FindTop6!D75)</f>
        <v>78</v>
      </c>
      <c r="I75">
        <f>SUMIFS(categorias!$E:$E,categorias!$A:$A,FindTop6!E75)</f>
        <v>0</v>
      </c>
      <c r="J75">
        <f>SUMIFS(categorias!$E:$E,categorias!$A:$A,FindTop6!F75)</f>
        <v>25</v>
      </c>
      <c r="K75">
        <f t="shared" si="5"/>
        <v>1</v>
      </c>
      <c r="L75">
        <f t="shared" si="6"/>
        <v>1</v>
      </c>
      <c r="M75">
        <f t="shared" si="7"/>
        <v>1</v>
      </c>
      <c r="N75">
        <f>SUMIFS(categorias!C:C,categorias!A:A,FindTop6!D75)</f>
        <v>1161</v>
      </c>
      <c r="O75">
        <f>SUMIFS(categorias!C:C,categorias!A:A,FindTop6!E75)</f>
        <v>311</v>
      </c>
      <c r="P75">
        <f>SUMIFS(categorias!C:C,categorias!A:A,FindTop6!F75)</f>
        <v>369</v>
      </c>
      <c r="Q75">
        <f>SUMIFS(categorias!$B:$B,categorias!$A:$A,FindTop6!D75)</f>
        <v>20</v>
      </c>
      <c r="R75">
        <f>SUMIFS(categorias!$B:$B,categorias!$A:$A,FindTop6!E75)</f>
        <v>6</v>
      </c>
      <c r="S75">
        <f>SUMIFS(categorias!$B:$B,categorias!$A:$A,FindTop6!F75)</f>
        <v>8</v>
      </c>
      <c r="T75" s="12">
        <f t="shared" si="8"/>
        <v>58.05</v>
      </c>
      <c r="U75" s="12">
        <f t="shared" si="9"/>
        <v>46.125</v>
      </c>
    </row>
    <row r="76" spans="1:21" x14ac:dyDescent="0.25">
      <c r="A76" s="8">
        <v>581</v>
      </c>
      <c r="B76" s="1" t="s">
        <v>1614</v>
      </c>
      <c r="C76" t="s">
        <v>1616</v>
      </c>
      <c r="D76" s="1" t="s">
        <v>1359</v>
      </c>
      <c r="E76" t="s">
        <v>1619</v>
      </c>
      <c r="F76" t="s">
        <v>549</v>
      </c>
      <c r="G76" s="4">
        <v>109</v>
      </c>
      <c r="H76">
        <f>SUMIFS(categorias!$E:$E,categorias!$A:$A,FindTop6!D76)</f>
        <v>0</v>
      </c>
      <c r="I76">
        <f>SUMIFS(categorias!$E:$E,categorias!$A:$A,FindTop6!E76)</f>
        <v>0</v>
      </c>
      <c r="J76">
        <f>SUMIFS(categorias!$E:$E,categorias!$A:$A,FindTop6!F76)</f>
        <v>12</v>
      </c>
      <c r="K76">
        <f t="shared" si="5"/>
        <v>1</v>
      </c>
      <c r="L76">
        <f t="shared" si="6"/>
        <v>1</v>
      </c>
      <c r="M76">
        <f t="shared" si="7"/>
        <v>1</v>
      </c>
      <c r="N76">
        <f>SUMIFS(categorias!C:C,categorias!A:A,FindTop6!D76)</f>
        <v>139</v>
      </c>
      <c r="O76">
        <f>SUMIFS(categorias!C:C,categorias!A:A,FindTop6!E76)</f>
        <v>109</v>
      </c>
      <c r="P76">
        <f>SUMIFS(categorias!C:C,categorias!A:A,FindTop6!F76)</f>
        <v>349</v>
      </c>
      <c r="Q76">
        <f>SUMIFS(categorias!$B:$B,categorias!$A:$A,FindTop6!D76)</f>
        <v>5</v>
      </c>
      <c r="R76">
        <f>SUMIFS(categorias!$B:$B,categorias!$A:$A,FindTop6!E76)</f>
        <v>1</v>
      </c>
      <c r="S76">
        <f>SUMIFS(categorias!$B:$B,categorias!$A:$A,FindTop6!F76)</f>
        <v>7</v>
      </c>
      <c r="T76" s="12">
        <f t="shared" si="8"/>
        <v>109</v>
      </c>
      <c r="U76" s="12">
        <f t="shared" si="9"/>
        <v>27.8</v>
      </c>
    </row>
    <row r="77" spans="1:21" x14ac:dyDescent="0.25">
      <c r="A77" s="8">
        <v>789</v>
      </c>
      <c r="B77" s="1" t="s">
        <v>192</v>
      </c>
      <c r="C77" t="s">
        <v>194</v>
      </c>
      <c r="D77" s="1" t="s">
        <v>197</v>
      </c>
      <c r="E77" t="s">
        <v>97</v>
      </c>
      <c r="F77" t="s">
        <v>183</v>
      </c>
      <c r="G77" s="4">
        <v>111</v>
      </c>
      <c r="H77">
        <f>SUMIFS(categorias!$E:$E,categorias!$A:$A,FindTop6!D77)</f>
        <v>0</v>
      </c>
      <c r="I77">
        <f>SUMIFS(categorias!$E:$E,categorias!$A:$A,FindTop6!E77)</f>
        <v>78</v>
      </c>
      <c r="J77">
        <f>SUMIFS(categorias!$E:$E,categorias!$A:$A,FindTop6!F77)</f>
        <v>24</v>
      </c>
      <c r="K77">
        <f t="shared" si="5"/>
        <v>1</v>
      </c>
      <c r="L77">
        <f t="shared" si="6"/>
        <v>1</v>
      </c>
      <c r="M77">
        <f t="shared" si="7"/>
        <v>1</v>
      </c>
      <c r="N77">
        <f>SUMIFS(categorias!C:C,categorias!A:A,FindTop6!D77)</f>
        <v>111</v>
      </c>
      <c r="O77">
        <f>SUMIFS(categorias!C:C,categorias!A:A,FindTop6!E77)</f>
        <v>1458</v>
      </c>
      <c r="P77">
        <f>SUMIFS(categorias!C:C,categorias!A:A,FindTop6!F77)</f>
        <v>440</v>
      </c>
      <c r="Q77">
        <f>SUMIFS(categorias!$B:$B,categorias!$A:$A,FindTop6!D77)</f>
        <v>1</v>
      </c>
      <c r="R77">
        <f>SUMIFS(categorias!$B:$B,categorias!$A:$A,FindTop6!E77)</f>
        <v>34</v>
      </c>
      <c r="S77">
        <f>SUMIFS(categorias!$B:$B,categorias!$A:$A,FindTop6!F77)</f>
        <v>19</v>
      </c>
      <c r="T77" s="12">
        <f t="shared" si="8"/>
        <v>111</v>
      </c>
      <c r="U77" s="12">
        <f t="shared" si="9"/>
        <v>23.157894736842106</v>
      </c>
    </row>
    <row r="78" spans="1:21" x14ac:dyDescent="0.25">
      <c r="A78" s="8">
        <v>719</v>
      </c>
      <c r="B78" s="1" t="s">
        <v>373</v>
      </c>
      <c r="C78" t="s">
        <v>375</v>
      </c>
      <c r="D78" s="1" t="s">
        <v>378</v>
      </c>
      <c r="E78" t="s">
        <v>379</v>
      </c>
      <c r="F78" t="s">
        <v>24</v>
      </c>
      <c r="G78" s="4">
        <v>112</v>
      </c>
      <c r="H78">
        <f>SUMIFS(categorias!$E:$E,categorias!$A:$A,FindTop6!D78)</f>
        <v>0</v>
      </c>
      <c r="I78">
        <f>SUMIFS(categorias!$E:$E,categorias!$A:$A,FindTop6!E78)</f>
        <v>40</v>
      </c>
      <c r="J78">
        <f>SUMIFS(categorias!$E:$E,categorias!$A:$A,FindTop6!F78)</f>
        <v>85</v>
      </c>
      <c r="K78">
        <f t="shared" si="5"/>
        <v>1</v>
      </c>
      <c r="L78">
        <f t="shared" si="6"/>
        <v>1</v>
      </c>
      <c r="M78">
        <f t="shared" si="7"/>
        <v>1</v>
      </c>
      <c r="N78">
        <f>SUMIFS(categorias!C:C,categorias!A:A,FindTop6!D78)</f>
        <v>226</v>
      </c>
      <c r="O78">
        <f>SUMIFS(categorias!C:C,categorias!A:A,FindTop6!E78)</f>
        <v>442</v>
      </c>
      <c r="P78">
        <f>SUMIFS(categorias!C:C,categorias!A:A,FindTop6!F78)</f>
        <v>1404</v>
      </c>
      <c r="Q78">
        <f>SUMIFS(categorias!$B:$B,categorias!$A:$A,FindTop6!D78)</f>
        <v>4</v>
      </c>
      <c r="R78">
        <f>SUMIFS(categorias!$B:$B,categorias!$A:$A,FindTop6!E78)</f>
        <v>12</v>
      </c>
      <c r="S78">
        <f>SUMIFS(categorias!$B:$B,categorias!$A:$A,FindTop6!F78)</f>
        <v>27</v>
      </c>
      <c r="T78" s="12">
        <f t="shared" si="8"/>
        <v>56.5</v>
      </c>
      <c r="U78" s="12">
        <f t="shared" si="9"/>
        <v>36.833333333333336</v>
      </c>
    </row>
    <row r="79" spans="1:21" x14ac:dyDescent="0.25">
      <c r="A79" s="8">
        <v>676</v>
      </c>
      <c r="B79" s="1" t="s">
        <v>544</v>
      </c>
      <c r="C79" t="s">
        <v>546</v>
      </c>
      <c r="D79" s="1" t="s">
        <v>129</v>
      </c>
      <c r="E79" t="s">
        <v>90</v>
      </c>
      <c r="F79" t="s">
        <v>549</v>
      </c>
      <c r="G79" s="4">
        <v>113</v>
      </c>
      <c r="H79">
        <f>SUMIFS(categorias!$E:$E,categorias!$A:$A,FindTop6!D79)</f>
        <v>59</v>
      </c>
      <c r="I79">
        <f>SUMIFS(categorias!$E:$E,categorias!$A:$A,FindTop6!E79)</f>
        <v>93</v>
      </c>
      <c r="J79">
        <f>SUMIFS(categorias!$E:$E,categorias!$A:$A,FindTop6!F79)</f>
        <v>12</v>
      </c>
      <c r="K79">
        <f t="shared" si="5"/>
        <v>1</v>
      </c>
      <c r="L79">
        <f t="shared" si="6"/>
        <v>1</v>
      </c>
      <c r="M79">
        <f t="shared" si="7"/>
        <v>1</v>
      </c>
      <c r="N79">
        <f>SUMIFS(categorias!C:C,categorias!A:A,FindTop6!D79)</f>
        <v>682</v>
      </c>
      <c r="O79">
        <f>SUMIFS(categorias!C:C,categorias!A:A,FindTop6!E79)</f>
        <v>1302</v>
      </c>
      <c r="P79">
        <f>SUMIFS(categorias!C:C,categorias!A:A,FindTop6!F79)</f>
        <v>349</v>
      </c>
      <c r="Q79">
        <f>SUMIFS(categorias!$B:$B,categorias!$A:$A,FindTop6!D79)</f>
        <v>17</v>
      </c>
      <c r="R79">
        <f>SUMIFS(categorias!$B:$B,categorias!$A:$A,FindTop6!E79)</f>
        <v>24</v>
      </c>
      <c r="S79">
        <f>SUMIFS(categorias!$B:$B,categorias!$A:$A,FindTop6!F79)</f>
        <v>7</v>
      </c>
      <c r="T79" s="12">
        <f t="shared" si="8"/>
        <v>54.25</v>
      </c>
      <c r="U79" s="12">
        <f t="shared" si="9"/>
        <v>40.117647058823529</v>
      </c>
    </row>
    <row r="80" spans="1:21" x14ac:dyDescent="0.25">
      <c r="A80" s="8">
        <v>615</v>
      </c>
      <c r="B80" s="1" t="s">
        <v>921</v>
      </c>
      <c r="C80" t="s">
        <v>923</v>
      </c>
      <c r="D80" s="1" t="s">
        <v>524</v>
      </c>
      <c r="E80" t="s">
        <v>90</v>
      </c>
      <c r="F80" t="s">
        <v>62</v>
      </c>
      <c r="G80" s="4">
        <v>115</v>
      </c>
      <c r="H80">
        <f>SUMIFS(categorias!$E:$E,categorias!$A:$A,FindTop6!D80)</f>
        <v>74</v>
      </c>
      <c r="I80">
        <f>SUMIFS(categorias!$E:$E,categorias!$A:$A,FindTop6!E80)</f>
        <v>93</v>
      </c>
      <c r="J80">
        <f>SUMIFS(categorias!$E:$E,categorias!$A:$A,FindTop6!F80)</f>
        <v>64</v>
      </c>
      <c r="K80">
        <f t="shared" si="5"/>
        <v>1</v>
      </c>
      <c r="L80">
        <f t="shared" si="6"/>
        <v>1</v>
      </c>
      <c r="M80">
        <f t="shared" si="7"/>
        <v>1</v>
      </c>
      <c r="N80">
        <f>SUMIFS(categorias!C:C,categorias!A:A,FindTop6!D80)</f>
        <v>1010</v>
      </c>
      <c r="O80">
        <f>SUMIFS(categorias!C:C,categorias!A:A,FindTop6!E80)</f>
        <v>1302</v>
      </c>
      <c r="P80">
        <f>SUMIFS(categorias!C:C,categorias!A:A,FindTop6!F80)</f>
        <v>918</v>
      </c>
      <c r="Q80">
        <f>SUMIFS(categorias!$B:$B,categorias!$A:$A,FindTop6!D80)</f>
        <v>23</v>
      </c>
      <c r="R80">
        <f>SUMIFS(categorias!$B:$B,categorias!$A:$A,FindTop6!E80)</f>
        <v>24</v>
      </c>
      <c r="S80">
        <f>SUMIFS(categorias!$B:$B,categorias!$A:$A,FindTop6!F80)</f>
        <v>17</v>
      </c>
      <c r="T80" s="12">
        <f t="shared" si="8"/>
        <v>54.25</v>
      </c>
      <c r="U80" s="12">
        <f t="shared" si="9"/>
        <v>43.913043478260867</v>
      </c>
    </row>
    <row r="81" spans="1:21" x14ac:dyDescent="0.25">
      <c r="A81" s="8">
        <v>577</v>
      </c>
      <c r="B81" s="1" t="s">
        <v>838</v>
      </c>
      <c r="C81" t="s">
        <v>840</v>
      </c>
      <c r="D81" s="1" t="s">
        <v>24</v>
      </c>
      <c r="E81" t="s">
        <v>524</v>
      </c>
      <c r="F81" t="s">
        <v>843</v>
      </c>
      <c r="G81" s="4">
        <v>117</v>
      </c>
      <c r="H81">
        <f>SUMIFS(categorias!$E:$E,categorias!$A:$A,FindTop6!D81)</f>
        <v>85</v>
      </c>
      <c r="I81">
        <f>SUMIFS(categorias!$E:$E,categorias!$A:$A,FindTop6!E81)</f>
        <v>74</v>
      </c>
      <c r="J81">
        <f>SUMIFS(categorias!$E:$E,categorias!$A:$A,FindTop6!F81)</f>
        <v>0</v>
      </c>
      <c r="K81">
        <f t="shared" si="5"/>
        <v>1</v>
      </c>
      <c r="L81">
        <f t="shared" si="6"/>
        <v>1</v>
      </c>
      <c r="M81">
        <f t="shared" si="7"/>
        <v>1</v>
      </c>
      <c r="N81">
        <f>SUMIFS(categorias!C:C,categorias!A:A,FindTop6!D81)</f>
        <v>1404</v>
      </c>
      <c r="O81">
        <f>SUMIFS(categorias!C:C,categorias!A:A,FindTop6!E81)</f>
        <v>1010</v>
      </c>
      <c r="P81">
        <f>SUMIFS(categorias!C:C,categorias!A:A,FindTop6!F81)</f>
        <v>117</v>
      </c>
      <c r="Q81">
        <f>SUMIFS(categorias!$B:$B,categorias!$A:$A,FindTop6!D81)</f>
        <v>27</v>
      </c>
      <c r="R81">
        <f>SUMIFS(categorias!$B:$B,categorias!$A:$A,FindTop6!E81)</f>
        <v>23</v>
      </c>
      <c r="S81">
        <f>SUMIFS(categorias!$B:$B,categorias!$A:$A,FindTop6!F81)</f>
        <v>1</v>
      </c>
      <c r="T81" s="12">
        <f t="shared" si="8"/>
        <v>117</v>
      </c>
      <c r="U81" s="12">
        <f t="shared" si="9"/>
        <v>43.913043478260867</v>
      </c>
    </row>
    <row r="82" spans="1:21" x14ac:dyDescent="0.25">
      <c r="A82" s="8">
        <v>886</v>
      </c>
      <c r="B82" s="1" t="s">
        <v>513</v>
      </c>
      <c r="C82" t="s">
        <v>515</v>
      </c>
      <c r="D82" s="1" t="s">
        <v>135</v>
      </c>
      <c r="E82" t="s">
        <v>17</v>
      </c>
      <c r="F82" t="s">
        <v>518</v>
      </c>
      <c r="G82" s="4">
        <v>119</v>
      </c>
      <c r="H82">
        <f>SUMIFS(categorias!$E:$E,categorias!$A:$A,FindTop6!D82)</f>
        <v>0</v>
      </c>
      <c r="I82">
        <f>SUMIFS(categorias!$E:$E,categorias!$A:$A,FindTop6!E82)</f>
        <v>78</v>
      </c>
      <c r="J82">
        <f>SUMIFS(categorias!$E:$E,categorias!$A:$A,FindTop6!F82)</f>
        <v>0</v>
      </c>
      <c r="K82">
        <f t="shared" si="5"/>
        <v>1</v>
      </c>
      <c r="L82">
        <f t="shared" si="6"/>
        <v>1</v>
      </c>
      <c r="M82">
        <f t="shared" si="7"/>
        <v>1</v>
      </c>
      <c r="N82">
        <f>SUMIFS(categorias!C:C,categorias!A:A,FindTop6!D82)</f>
        <v>428</v>
      </c>
      <c r="O82">
        <f>SUMIFS(categorias!C:C,categorias!A:A,FindTop6!E82)</f>
        <v>1161</v>
      </c>
      <c r="P82">
        <f>SUMIFS(categorias!C:C,categorias!A:A,FindTop6!F82)</f>
        <v>136</v>
      </c>
      <c r="Q82">
        <f>SUMIFS(categorias!$B:$B,categorias!$A:$A,FindTop6!D82)</f>
        <v>7</v>
      </c>
      <c r="R82">
        <f>SUMIFS(categorias!$B:$B,categorias!$A:$A,FindTop6!E82)</f>
        <v>20</v>
      </c>
      <c r="S82">
        <f>SUMIFS(categorias!$B:$B,categorias!$A:$A,FindTop6!F82)</f>
        <v>3</v>
      </c>
      <c r="T82" s="12">
        <f t="shared" si="8"/>
        <v>61.142857142857146</v>
      </c>
      <c r="U82" s="12">
        <f t="shared" si="9"/>
        <v>45.333333333333336</v>
      </c>
    </row>
    <row r="83" spans="1:21" x14ac:dyDescent="0.25">
      <c r="A83" s="8">
        <v>601</v>
      </c>
      <c r="B83" s="1" t="s">
        <v>1067</v>
      </c>
      <c r="C83" t="s">
        <v>1069</v>
      </c>
      <c r="D83" s="1" t="s">
        <v>25</v>
      </c>
      <c r="E83" t="s">
        <v>40</v>
      </c>
      <c r="F83" t="s">
        <v>55</v>
      </c>
      <c r="G83" s="4">
        <v>120</v>
      </c>
      <c r="H83">
        <f>SUMIFS(categorias!$E:$E,categorias!$A:$A,FindTop6!D83)</f>
        <v>120</v>
      </c>
      <c r="I83">
        <f>SUMIFS(categorias!$E:$E,categorias!$A:$A,FindTop6!E83)</f>
        <v>77</v>
      </c>
      <c r="J83">
        <f>SUMIFS(categorias!$E:$E,categorias!$A:$A,FindTop6!F83)</f>
        <v>0</v>
      </c>
      <c r="K83">
        <f t="shared" si="5"/>
        <v>1</v>
      </c>
      <c r="L83">
        <f t="shared" si="6"/>
        <v>1</v>
      </c>
      <c r="M83">
        <f t="shared" si="7"/>
        <v>1</v>
      </c>
      <c r="N83">
        <f>SUMIFS(categorias!C:C,categorias!A:A,FindTop6!D83)</f>
        <v>2034</v>
      </c>
      <c r="O83">
        <f>SUMIFS(categorias!C:C,categorias!A:A,FindTop6!E83)</f>
        <v>1488</v>
      </c>
      <c r="P83">
        <f>SUMIFS(categorias!C:C,categorias!A:A,FindTop6!F83)</f>
        <v>0</v>
      </c>
      <c r="Q83">
        <f>SUMIFS(categorias!$B:$B,categorias!$A:$A,FindTop6!D83)</f>
        <v>39</v>
      </c>
      <c r="R83">
        <f>SUMIFS(categorias!$B:$B,categorias!$A:$A,FindTop6!E83)</f>
        <v>32</v>
      </c>
      <c r="S83">
        <f>SUMIFS(categorias!$B:$B,categorias!$A:$A,FindTop6!F83)</f>
        <v>0</v>
      </c>
      <c r="T83" s="12">
        <f t="shared" si="8"/>
        <v>52.153846153846153</v>
      </c>
      <c r="U83" s="12">
        <f t="shared" si="9"/>
        <v>0</v>
      </c>
    </row>
    <row r="84" spans="1:21" x14ac:dyDescent="0.25">
      <c r="A84" s="8">
        <v>893</v>
      </c>
      <c r="B84" s="1" t="s">
        <v>914</v>
      </c>
      <c r="C84" t="s">
        <v>916</v>
      </c>
      <c r="D84" s="1" t="s">
        <v>524</v>
      </c>
      <c r="E84" t="s">
        <v>919</v>
      </c>
      <c r="F84" t="s">
        <v>920</v>
      </c>
      <c r="G84" s="4">
        <v>120</v>
      </c>
      <c r="H84">
        <f>SUMIFS(categorias!$E:$E,categorias!$A:$A,FindTop6!D84)</f>
        <v>74</v>
      </c>
      <c r="I84">
        <f>SUMIFS(categorias!$E:$E,categorias!$A:$A,FindTop6!E84)</f>
        <v>0</v>
      </c>
      <c r="J84">
        <f>SUMIFS(categorias!$E:$E,categorias!$A:$A,FindTop6!F84)</f>
        <v>0</v>
      </c>
      <c r="K84">
        <f t="shared" si="5"/>
        <v>1</v>
      </c>
      <c r="L84">
        <f t="shared" si="6"/>
        <v>1</v>
      </c>
      <c r="M84">
        <f t="shared" si="7"/>
        <v>1</v>
      </c>
      <c r="N84">
        <f>SUMIFS(categorias!C:C,categorias!A:A,FindTop6!D84)</f>
        <v>1010</v>
      </c>
      <c r="O84">
        <f>SUMIFS(categorias!C:C,categorias!A:A,FindTop6!E84)</f>
        <v>120</v>
      </c>
      <c r="P84">
        <f>SUMIFS(categorias!C:C,categorias!A:A,FindTop6!F84)</f>
        <v>120</v>
      </c>
      <c r="Q84">
        <f>SUMIFS(categorias!$B:$B,categorias!$A:$A,FindTop6!D84)</f>
        <v>23</v>
      </c>
      <c r="R84">
        <f>SUMIFS(categorias!$B:$B,categorias!$A:$A,FindTop6!E84)</f>
        <v>1</v>
      </c>
      <c r="S84">
        <f>SUMIFS(categorias!$B:$B,categorias!$A:$A,FindTop6!F84)</f>
        <v>1</v>
      </c>
      <c r="T84" s="12">
        <f t="shared" si="8"/>
        <v>120</v>
      </c>
      <c r="U84" s="12">
        <f t="shared" si="9"/>
        <v>43.913043478260867</v>
      </c>
    </row>
    <row r="85" spans="1:21" x14ac:dyDescent="0.25">
      <c r="A85" s="8">
        <v>728</v>
      </c>
      <c r="B85" s="1" t="s">
        <v>508</v>
      </c>
      <c r="C85" t="s">
        <v>510</v>
      </c>
      <c r="D85" s="1" t="s">
        <v>135</v>
      </c>
      <c r="E85" t="s">
        <v>25</v>
      </c>
      <c r="F85" t="s">
        <v>32</v>
      </c>
      <c r="G85" s="4">
        <v>121</v>
      </c>
      <c r="H85">
        <f>SUMIFS(categorias!$E:$E,categorias!$A:$A,FindTop6!D85)</f>
        <v>0</v>
      </c>
      <c r="I85">
        <f>SUMIFS(categorias!$E:$E,categorias!$A:$A,FindTop6!E85)</f>
        <v>120</v>
      </c>
      <c r="J85">
        <f>SUMIFS(categorias!$E:$E,categorias!$A:$A,FindTop6!F85)</f>
        <v>85</v>
      </c>
      <c r="K85">
        <f t="shared" si="5"/>
        <v>1</v>
      </c>
      <c r="L85">
        <f t="shared" si="6"/>
        <v>1</v>
      </c>
      <c r="M85">
        <f t="shared" si="7"/>
        <v>1</v>
      </c>
      <c r="N85">
        <f>SUMIFS(categorias!C:C,categorias!A:A,FindTop6!D85)</f>
        <v>428</v>
      </c>
      <c r="O85">
        <f>SUMIFS(categorias!C:C,categorias!A:A,FindTop6!E85)</f>
        <v>2034</v>
      </c>
      <c r="P85">
        <f>SUMIFS(categorias!C:C,categorias!A:A,FindTop6!F85)</f>
        <v>1359</v>
      </c>
      <c r="Q85">
        <f>SUMIFS(categorias!$B:$B,categorias!$A:$A,FindTop6!D85)</f>
        <v>7</v>
      </c>
      <c r="R85">
        <f>SUMIFS(categorias!$B:$B,categorias!$A:$A,FindTop6!E85)</f>
        <v>39</v>
      </c>
      <c r="S85">
        <f>SUMIFS(categorias!$B:$B,categorias!$A:$A,FindTop6!F85)</f>
        <v>25</v>
      </c>
      <c r="T85" s="12">
        <f t="shared" si="8"/>
        <v>61.142857142857146</v>
      </c>
      <c r="U85" s="12">
        <f t="shared" si="9"/>
        <v>52.153846153846153</v>
      </c>
    </row>
    <row r="86" spans="1:21" x14ac:dyDescent="0.25">
      <c r="A86" s="8">
        <v>529</v>
      </c>
      <c r="B86" s="1" t="s">
        <v>1061</v>
      </c>
      <c r="C86" t="s">
        <v>1063</v>
      </c>
      <c r="D86" s="1" t="s">
        <v>25</v>
      </c>
      <c r="E86" t="s">
        <v>98</v>
      </c>
      <c r="F86" t="s">
        <v>1066</v>
      </c>
      <c r="G86" s="4">
        <v>122</v>
      </c>
      <c r="H86">
        <f>SUMIFS(categorias!$E:$E,categorias!$A:$A,FindTop6!D86)</f>
        <v>120</v>
      </c>
      <c r="I86">
        <f>SUMIFS(categorias!$E:$E,categorias!$A:$A,FindTop6!E86)</f>
        <v>3</v>
      </c>
      <c r="J86">
        <f>SUMIFS(categorias!$E:$E,categorias!$A:$A,FindTop6!F86)</f>
        <v>0</v>
      </c>
      <c r="K86">
        <f t="shared" si="5"/>
        <v>1</v>
      </c>
      <c r="L86">
        <f t="shared" si="6"/>
        <v>1</v>
      </c>
      <c r="M86">
        <f t="shared" si="7"/>
        <v>1</v>
      </c>
      <c r="N86">
        <f>SUMIFS(categorias!C:C,categorias!A:A,FindTop6!D86)</f>
        <v>2034</v>
      </c>
      <c r="O86">
        <f>SUMIFS(categorias!C:C,categorias!A:A,FindTop6!E86)</f>
        <v>396</v>
      </c>
      <c r="P86">
        <f>SUMIFS(categorias!C:C,categorias!A:A,FindTop6!F86)</f>
        <v>122</v>
      </c>
      <c r="Q86">
        <f>SUMIFS(categorias!$B:$B,categorias!$A:$A,FindTop6!D86)</f>
        <v>39</v>
      </c>
      <c r="R86">
        <f>SUMIFS(categorias!$B:$B,categorias!$A:$A,FindTop6!E86)</f>
        <v>7</v>
      </c>
      <c r="S86">
        <f>SUMIFS(categorias!$B:$B,categorias!$A:$A,FindTop6!F86)</f>
        <v>1</v>
      </c>
      <c r="T86" s="12">
        <f t="shared" si="8"/>
        <v>122</v>
      </c>
      <c r="U86" s="12">
        <f t="shared" si="9"/>
        <v>52.153846153846153</v>
      </c>
    </row>
    <row r="87" spans="1:21" x14ac:dyDescent="0.25">
      <c r="A87" s="8">
        <v>537</v>
      </c>
      <c r="B87" s="1" t="s">
        <v>1893</v>
      </c>
      <c r="C87" t="s">
        <v>1895</v>
      </c>
      <c r="D87" s="1" t="s">
        <v>32</v>
      </c>
      <c r="E87" t="s">
        <v>344</v>
      </c>
      <c r="F87" t="s">
        <v>55</v>
      </c>
      <c r="G87" s="4">
        <v>124</v>
      </c>
      <c r="H87">
        <f>SUMIFS(categorias!$E:$E,categorias!$A:$A,FindTop6!D87)</f>
        <v>85</v>
      </c>
      <c r="I87">
        <f>SUMIFS(categorias!$E:$E,categorias!$A:$A,FindTop6!E87)</f>
        <v>14</v>
      </c>
      <c r="J87">
        <f>SUMIFS(categorias!$E:$E,categorias!$A:$A,FindTop6!F87)</f>
        <v>0</v>
      </c>
      <c r="K87">
        <f t="shared" si="5"/>
        <v>1</v>
      </c>
      <c r="L87">
        <f t="shared" si="6"/>
        <v>1</v>
      </c>
      <c r="M87">
        <f t="shared" si="7"/>
        <v>1</v>
      </c>
      <c r="N87">
        <f>SUMIFS(categorias!C:C,categorias!A:A,FindTop6!D87)</f>
        <v>1359</v>
      </c>
      <c r="O87">
        <f>SUMIFS(categorias!C:C,categorias!A:A,FindTop6!E87)</f>
        <v>304</v>
      </c>
      <c r="P87">
        <f>SUMIFS(categorias!C:C,categorias!A:A,FindTop6!F87)</f>
        <v>0</v>
      </c>
      <c r="Q87">
        <f>SUMIFS(categorias!$B:$B,categorias!$A:$A,FindTop6!D87)</f>
        <v>25</v>
      </c>
      <c r="R87">
        <f>SUMIFS(categorias!$B:$B,categorias!$A:$A,FindTop6!E87)</f>
        <v>8</v>
      </c>
      <c r="S87">
        <f>SUMIFS(categorias!$B:$B,categorias!$A:$A,FindTop6!F87)</f>
        <v>0</v>
      </c>
      <c r="T87" s="12">
        <f t="shared" si="8"/>
        <v>54.36</v>
      </c>
      <c r="U87" s="12">
        <f t="shared" si="9"/>
        <v>0</v>
      </c>
    </row>
    <row r="88" spans="1:21" x14ac:dyDescent="0.25">
      <c r="A88" s="8">
        <v>749</v>
      </c>
      <c r="B88" s="1" t="s">
        <v>1418</v>
      </c>
      <c r="C88" t="s">
        <v>1420</v>
      </c>
      <c r="D88" s="1" t="s">
        <v>26</v>
      </c>
      <c r="E88" t="s">
        <v>1423</v>
      </c>
      <c r="F88" t="s">
        <v>241</v>
      </c>
      <c r="G88" s="4">
        <v>124</v>
      </c>
      <c r="H88">
        <f>SUMIFS(categorias!$E:$E,categorias!$A:$A,FindTop6!D88)</f>
        <v>42</v>
      </c>
      <c r="I88">
        <f>SUMIFS(categorias!$E:$E,categorias!$A:$A,FindTop6!E88)</f>
        <v>0</v>
      </c>
      <c r="J88">
        <f>SUMIFS(categorias!$E:$E,categorias!$A:$A,FindTop6!F88)</f>
        <v>24</v>
      </c>
      <c r="K88">
        <f t="shared" si="5"/>
        <v>1</v>
      </c>
      <c r="L88">
        <f t="shared" si="6"/>
        <v>1</v>
      </c>
      <c r="M88">
        <f t="shared" si="7"/>
        <v>1</v>
      </c>
      <c r="N88">
        <f>SUMIFS(categorias!C:C,categorias!A:A,FindTop6!D88)</f>
        <v>803</v>
      </c>
      <c r="O88">
        <f>SUMIFS(categorias!C:C,categorias!A:A,FindTop6!E88)</f>
        <v>125</v>
      </c>
      <c r="P88">
        <f>SUMIFS(categorias!C:C,categorias!A:A,FindTop6!F88)</f>
        <v>426</v>
      </c>
      <c r="Q88">
        <f>SUMIFS(categorias!$B:$B,categorias!$A:$A,FindTop6!D88)</f>
        <v>21</v>
      </c>
      <c r="R88">
        <f>SUMIFS(categorias!$B:$B,categorias!$A:$A,FindTop6!E88)</f>
        <v>4</v>
      </c>
      <c r="S88">
        <f>SUMIFS(categorias!$B:$B,categorias!$A:$A,FindTop6!F88)</f>
        <v>13</v>
      </c>
      <c r="T88" s="12">
        <f t="shared" si="8"/>
        <v>38.238095238095241</v>
      </c>
      <c r="U88" s="12">
        <f t="shared" si="9"/>
        <v>31.25</v>
      </c>
    </row>
    <row r="89" spans="1:21" x14ac:dyDescent="0.25">
      <c r="A89" s="8">
        <v>617</v>
      </c>
      <c r="B89" s="1" t="s">
        <v>1826</v>
      </c>
      <c r="C89" t="s">
        <v>1828</v>
      </c>
      <c r="D89" s="1" t="s">
        <v>1831</v>
      </c>
      <c r="E89" t="s">
        <v>1305</v>
      </c>
      <c r="F89" t="s">
        <v>48</v>
      </c>
      <c r="G89" s="4">
        <v>128</v>
      </c>
      <c r="H89">
        <f>SUMIFS(categorias!$E:$E,categorias!$A:$A,FindTop6!D89)</f>
        <v>0</v>
      </c>
      <c r="I89">
        <f>SUMIFS(categorias!$E:$E,categorias!$A:$A,FindTop6!E89)</f>
        <v>15</v>
      </c>
      <c r="J89">
        <f>SUMIFS(categorias!$E:$E,categorias!$A:$A,FindTop6!F89)</f>
        <v>66</v>
      </c>
      <c r="K89">
        <f t="shared" si="5"/>
        <v>1</v>
      </c>
      <c r="L89">
        <f t="shared" si="6"/>
        <v>1</v>
      </c>
      <c r="M89">
        <f t="shared" si="7"/>
        <v>1</v>
      </c>
      <c r="N89">
        <f>SUMIFS(categorias!C:C,categorias!A:A,FindTop6!D89)</f>
        <v>128</v>
      </c>
      <c r="O89">
        <f>SUMIFS(categorias!C:C,categorias!A:A,FindTop6!E89)</f>
        <v>337</v>
      </c>
      <c r="P89">
        <f>SUMIFS(categorias!C:C,categorias!A:A,FindTop6!F89)</f>
        <v>1033</v>
      </c>
      <c r="Q89">
        <f>SUMIFS(categorias!$B:$B,categorias!$A:$A,FindTop6!D89)</f>
        <v>1</v>
      </c>
      <c r="R89">
        <f>SUMIFS(categorias!$B:$B,categorias!$A:$A,FindTop6!E89)</f>
        <v>9</v>
      </c>
      <c r="S89">
        <f>SUMIFS(categorias!$B:$B,categorias!$A:$A,FindTop6!F89)</f>
        <v>20</v>
      </c>
      <c r="T89" s="12">
        <f t="shared" si="8"/>
        <v>128</v>
      </c>
      <c r="U89" s="12">
        <f t="shared" si="9"/>
        <v>37.444444444444443</v>
      </c>
    </row>
    <row r="90" spans="1:21" x14ac:dyDescent="0.25">
      <c r="A90" s="8">
        <v>700</v>
      </c>
      <c r="B90" s="1" t="s">
        <v>130</v>
      </c>
      <c r="C90" t="s">
        <v>132</v>
      </c>
      <c r="D90" s="1" t="s">
        <v>135</v>
      </c>
      <c r="E90" t="s">
        <v>25</v>
      </c>
      <c r="F90" t="s">
        <v>84</v>
      </c>
      <c r="G90" s="4">
        <v>130</v>
      </c>
      <c r="H90">
        <f>SUMIFS(categorias!$E:$E,categorias!$A:$A,FindTop6!D90)</f>
        <v>0</v>
      </c>
      <c r="I90">
        <f>SUMIFS(categorias!$E:$E,categorias!$A:$A,FindTop6!E90)</f>
        <v>120</v>
      </c>
      <c r="J90">
        <f>SUMIFS(categorias!$E:$E,categorias!$A:$A,FindTop6!F90)</f>
        <v>1</v>
      </c>
      <c r="K90">
        <f t="shared" si="5"/>
        <v>1</v>
      </c>
      <c r="L90">
        <f t="shared" si="6"/>
        <v>1</v>
      </c>
      <c r="M90">
        <f t="shared" si="7"/>
        <v>1</v>
      </c>
      <c r="N90">
        <f>SUMIFS(categorias!C:C,categorias!A:A,FindTop6!D90)</f>
        <v>428</v>
      </c>
      <c r="O90">
        <f>SUMIFS(categorias!C:C,categorias!A:A,FindTop6!E90)</f>
        <v>2034</v>
      </c>
      <c r="P90">
        <f>SUMIFS(categorias!C:C,categorias!A:A,FindTop6!F90)</f>
        <v>520</v>
      </c>
      <c r="Q90">
        <f>SUMIFS(categorias!$B:$B,categorias!$A:$A,FindTop6!D90)</f>
        <v>7</v>
      </c>
      <c r="R90">
        <f>SUMIFS(categorias!$B:$B,categorias!$A:$A,FindTop6!E90)</f>
        <v>39</v>
      </c>
      <c r="S90">
        <f>SUMIFS(categorias!$B:$B,categorias!$A:$A,FindTop6!F90)</f>
        <v>6</v>
      </c>
      <c r="T90" s="12">
        <f t="shared" si="8"/>
        <v>86.666666666666671</v>
      </c>
      <c r="U90" s="12">
        <f t="shared" si="9"/>
        <v>52.153846153846153</v>
      </c>
    </row>
    <row r="91" spans="1:21" x14ac:dyDescent="0.25">
      <c r="A91" s="8">
        <v>724</v>
      </c>
      <c r="B91" s="1" t="s">
        <v>136</v>
      </c>
      <c r="C91" t="s">
        <v>138</v>
      </c>
      <c r="D91" s="1" t="s">
        <v>141</v>
      </c>
      <c r="E91" t="s">
        <v>142</v>
      </c>
      <c r="F91" t="s">
        <v>143</v>
      </c>
      <c r="G91" s="4">
        <v>130</v>
      </c>
      <c r="H91">
        <f>SUMIFS(categorias!$E:$E,categorias!$A:$A,FindTop6!D91)</f>
        <v>0</v>
      </c>
      <c r="I91">
        <f>SUMIFS(categorias!$E:$E,categorias!$A:$A,FindTop6!E91)</f>
        <v>0</v>
      </c>
      <c r="J91">
        <f>SUMIFS(categorias!$E:$E,categorias!$A:$A,FindTop6!F91)</f>
        <v>0</v>
      </c>
      <c r="K91">
        <f t="shared" si="5"/>
        <v>1</v>
      </c>
      <c r="L91">
        <f t="shared" si="6"/>
        <v>1</v>
      </c>
      <c r="M91">
        <f t="shared" si="7"/>
        <v>1</v>
      </c>
      <c r="N91">
        <f>SUMIFS(categorias!C:C,categorias!A:A,FindTop6!D91)</f>
        <v>130</v>
      </c>
      <c r="O91">
        <f>SUMIFS(categorias!C:C,categorias!A:A,FindTop6!E91)</f>
        <v>196</v>
      </c>
      <c r="P91">
        <f>SUMIFS(categorias!C:C,categorias!A:A,FindTop6!F91)</f>
        <v>130</v>
      </c>
      <c r="Q91">
        <f>SUMIFS(categorias!$B:$B,categorias!$A:$A,FindTop6!D91)</f>
        <v>1</v>
      </c>
      <c r="R91">
        <f>SUMIFS(categorias!$B:$B,categorias!$A:$A,FindTop6!E91)</f>
        <v>6</v>
      </c>
      <c r="S91">
        <f>SUMIFS(categorias!$B:$B,categorias!$A:$A,FindTop6!F91)</f>
        <v>1</v>
      </c>
      <c r="T91" s="12">
        <f t="shared" si="8"/>
        <v>130</v>
      </c>
      <c r="U91" s="12">
        <f t="shared" si="9"/>
        <v>32.666666666666664</v>
      </c>
    </row>
    <row r="92" spans="1:21" x14ac:dyDescent="0.25">
      <c r="A92" s="8">
        <v>743</v>
      </c>
      <c r="B92" s="1" t="s">
        <v>144</v>
      </c>
      <c r="C92" t="s">
        <v>145</v>
      </c>
      <c r="D92" s="1" t="s">
        <v>97</v>
      </c>
      <c r="E92" t="s">
        <v>148</v>
      </c>
      <c r="F92" t="s">
        <v>55</v>
      </c>
      <c r="G92" s="4">
        <v>130</v>
      </c>
      <c r="H92">
        <f>SUMIFS(categorias!$E:$E,categorias!$A:$A,FindTop6!D92)</f>
        <v>78</v>
      </c>
      <c r="I92">
        <f>SUMIFS(categorias!$E:$E,categorias!$A:$A,FindTop6!E92)</f>
        <v>0</v>
      </c>
      <c r="J92">
        <f>SUMIFS(categorias!$E:$E,categorias!$A:$A,FindTop6!F92)</f>
        <v>0</v>
      </c>
      <c r="K92">
        <f t="shared" si="5"/>
        <v>1</v>
      </c>
      <c r="L92">
        <f t="shared" si="6"/>
        <v>1</v>
      </c>
      <c r="M92">
        <f t="shared" si="7"/>
        <v>1</v>
      </c>
      <c r="N92">
        <f>SUMIFS(categorias!C:C,categorias!A:A,FindTop6!D92)</f>
        <v>1458</v>
      </c>
      <c r="O92">
        <f>SUMIFS(categorias!C:C,categorias!A:A,FindTop6!E92)</f>
        <v>311</v>
      </c>
      <c r="P92">
        <f>SUMIFS(categorias!C:C,categorias!A:A,FindTop6!F92)</f>
        <v>0</v>
      </c>
      <c r="Q92">
        <f>SUMIFS(categorias!$B:$B,categorias!$A:$A,FindTop6!D92)</f>
        <v>34</v>
      </c>
      <c r="R92">
        <f>SUMIFS(categorias!$B:$B,categorias!$A:$A,FindTop6!E92)</f>
        <v>6</v>
      </c>
      <c r="S92">
        <f>SUMIFS(categorias!$B:$B,categorias!$A:$A,FindTop6!F92)</f>
        <v>0</v>
      </c>
      <c r="T92" s="12">
        <f t="shared" si="8"/>
        <v>51.833333333333336</v>
      </c>
      <c r="U92" s="12">
        <f t="shared" si="9"/>
        <v>0</v>
      </c>
    </row>
    <row r="93" spans="1:21" x14ac:dyDescent="0.25">
      <c r="A93" s="8">
        <v>731</v>
      </c>
      <c r="B93" s="1" t="s">
        <v>124</v>
      </c>
      <c r="C93" t="s">
        <v>126</v>
      </c>
      <c r="D93" s="1" t="s">
        <v>129</v>
      </c>
      <c r="E93" t="s">
        <v>32</v>
      </c>
      <c r="F93" t="s">
        <v>17</v>
      </c>
      <c r="G93" s="4">
        <v>131</v>
      </c>
      <c r="H93">
        <f>SUMIFS(categorias!$E:$E,categorias!$A:$A,FindTop6!D93)</f>
        <v>59</v>
      </c>
      <c r="I93">
        <f>SUMIFS(categorias!$E:$E,categorias!$A:$A,FindTop6!E93)</f>
        <v>85</v>
      </c>
      <c r="J93">
        <f>SUMIFS(categorias!$E:$E,categorias!$A:$A,FindTop6!F93)</f>
        <v>78</v>
      </c>
      <c r="K93">
        <f t="shared" si="5"/>
        <v>1</v>
      </c>
      <c r="L93">
        <f t="shared" si="6"/>
        <v>1</v>
      </c>
      <c r="M93">
        <f t="shared" si="7"/>
        <v>1</v>
      </c>
      <c r="N93">
        <f>SUMIFS(categorias!C:C,categorias!A:A,FindTop6!D93)</f>
        <v>682</v>
      </c>
      <c r="O93">
        <f>SUMIFS(categorias!C:C,categorias!A:A,FindTop6!E93)</f>
        <v>1359</v>
      </c>
      <c r="P93">
        <f>SUMIFS(categorias!C:C,categorias!A:A,FindTop6!F93)</f>
        <v>1161</v>
      </c>
      <c r="Q93">
        <f>SUMIFS(categorias!$B:$B,categorias!$A:$A,FindTop6!D93)</f>
        <v>17</v>
      </c>
      <c r="R93">
        <f>SUMIFS(categorias!$B:$B,categorias!$A:$A,FindTop6!E93)</f>
        <v>25</v>
      </c>
      <c r="S93">
        <f>SUMIFS(categorias!$B:$B,categorias!$A:$A,FindTop6!F93)</f>
        <v>20</v>
      </c>
      <c r="T93" s="12">
        <f t="shared" si="8"/>
        <v>58.05</v>
      </c>
      <c r="U93" s="12">
        <f t="shared" si="9"/>
        <v>40.117647058823529</v>
      </c>
    </row>
    <row r="94" spans="1:21" x14ac:dyDescent="0.25">
      <c r="A94" s="8">
        <v>713</v>
      </c>
      <c r="B94" s="1" t="s">
        <v>118</v>
      </c>
      <c r="C94" t="s">
        <v>120</v>
      </c>
      <c r="D94" s="1" t="s">
        <v>84</v>
      </c>
      <c r="E94" t="s">
        <v>123</v>
      </c>
      <c r="F94" t="s">
        <v>48</v>
      </c>
      <c r="G94" s="4">
        <v>136</v>
      </c>
      <c r="H94">
        <f>SUMIFS(categorias!$E:$E,categorias!$A:$A,FindTop6!D94)</f>
        <v>1</v>
      </c>
      <c r="I94">
        <f>SUMIFS(categorias!$E:$E,categorias!$A:$A,FindTop6!E94)</f>
        <v>4</v>
      </c>
      <c r="J94">
        <f>SUMIFS(categorias!$E:$E,categorias!$A:$A,FindTop6!F94)</f>
        <v>66</v>
      </c>
      <c r="K94">
        <f t="shared" si="5"/>
        <v>1</v>
      </c>
      <c r="L94">
        <f t="shared" si="6"/>
        <v>1</v>
      </c>
      <c r="M94">
        <f t="shared" si="7"/>
        <v>1</v>
      </c>
      <c r="N94">
        <f>SUMIFS(categorias!C:C,categorias!A:A,FindTop6!D94)</f>
        <v>520</v>
      </c>
      <c r="O94">
        <f>SUMIFS(categorias!C:C,categorias!A:A,FindTop6!E94)</f>
        <v>252</v>
      </c>
      <c r="P94">
        <f>SUMIFS(categorias!C:C,categorias!A:A,FindTop6!F94)</f>
        <v>1033</v>
      </c>
      <c r="Q94">
        <f>SUMIFS(categorias!$B:$B,categorias!$A:$A,FindTop6!D94)</f>
        <v>6</v>
      </c>
      <c r="R94">
        <f>SUMIFS(categorias!$B:$B,categorias!$A:$A,FindTop6!E94)</f>
        <v>9</v>
      </c>
      <c r="S94">
        <f>SUMIFS(categorias!$B:$B,categorias!$A:$A,FindTop6!F94)</f>
        <v>20</v>
      </c>
      <c r="T94" s="12">
        <f t="shared" si="8"/>
        <v>86.666666666666671</v>
      </c>
      <c r="U94" s="12">
        <f t="shared" si="9"/>
        <v>28</v>
      </c>
    </row>
    <row r="95" spans="1:21" x14ac:dyDescent="0.25">
      <c r="A95" s="8">
        <v>745</v>
      </c>
      <c r="B95" s="1" t="s">
        <v>113</v>
      </c>
      <c r="C95" t="s">
        <v>115</v>
      </c>
      <c r="D95" s="1" t="s">
        <v>61</v>
      </c>
      <c r="E95" t="s">
        <v>24</v>
      </c>
      <c r="F95" t="s">
        <v>97</v>
      </c>
      <c r="G95" s="4">
        <v>143</v>
      </c>
      <c r="H95">
        <f>SUMIFS(categorias!$E:$E,categorias!$A:$A,FindTop6!D95)</f>
        <v>57</v>
      </c>
      <c r="I95">
        <f>SUMIFS(categorias!$E:$E,categorias!$A:$A,FindTop6!E95)</f>
        <v>85</v>
      </c>
      <c r="J95">
        <f>SUMIFS(categorias!$E:$E,categorias!$A:$A,FindTop6!F95)</f>
        <v>78</v>
      </c>
      <c r="K95">
        <f t="shared" si="5"/>
        <v>1</v>
      </c>
      <c r="L95">
        <f t="shared" si="6"/>
        <v>1</v>
      </c>
      <c r="M95">
        <f t="shared" si="7"/>
        <v>1</v>
      </c>
      <c r="N95">
        <f>SUMIFS(categorias!C:C,categorias!A:A,FindTop6!D95)</f>
        <v>744</v>
      </c>
      <c r="O95">
        <f>SUMIFS(categorias!C:C,categorias!A:A,FindTop6!E95)</f>
        <v>1404</v>
      </c>
      <c r="P95">
        <f>SUMIFS(categorias!C:C,categorias!A:A,FindTop6!F95)</f>
        <v>1458</v>
      </c>
      <c r="Q95">
        <f>SUMIFS(categorias!$B:$B,categorias!$A:$A,FindTop6!D95)</f>
        <v>11</v>
      </c>
      <c r="R95">
        <f>SUMIFS(categorias!$B:$B,categorias!$A:$A,FindTop6!E95)</f>
        <v>27</v>
      </c>
      <c r="S95">
        <f>SUMIFS(categorias!$B:$B,categorias!$A:$A,FindTop6!F95)</f>
        <v>34</v>
      </c>
      <c r="T95" s="12">
        <f t="shared" si="8"/>
        <v>67.63636363636364</v>
      </c>
      <c r="U95" s="12">
        <f t="shared" si="9"/>
        <v>42.882352941176471</v>
      </c>
    </row>
    <row r="96" spans="1:21" x14ac:dyDescent="0.25">
      <c r="A96" s="8">
        <v>657</v>
      </c>
      <c r="B96" s="1" t="s">
        <v>106</v>
      </c>
      <c r="C96" t="s">
        <v>108</v>
      </c>
      <c r="D96" s="1" t="s">
        <v>90</v>
      </c>
      <c r="E96" t="s">
        <v>111</v>
      </c>
      <c r="F96" t="s">
        <v>112</v>
      </c>
      <c r="G96" s="4">
        <v>146</v>
      </c>
      <c r="H96">
        <f>SUMIFS(categorias!$E:$E,categorias!$A:$A,FindTop6!D96)</f>
        <v>93</v>
      </c>
      <c r="I96">
        <f>SUMIFS(categorias!$E:$E,categorias!$A:$A,FindTop6!E96)</f>
        <v>0</v>
      </c>
      <c r="J96">
        <f>SUMIFS(categorias!$E:$E,categorias!$A:$A,FindTop6!F96)</f>
        <v>0</v>
      </c>
      <c r="K96">
        <f t="shared" si="5"/>
        <v>1</v>
      </c>
      <c r="L96">
        <f t="shared" si="6"/>
        <v>1</v>
      </c>
      <c r="M96">
        <f t="shared" si="7"/>
        <v>1</v>
      </c>
      <c r="N96">
        <f>SUMIFS(categorias!C:C,categorias!A:A,FindTop6!D96)</f>
        <v>1302</v>
      </c>
      <c r="O96">
        <f>SUMIFS(categorias!C:C,categorias!A:A,FindTop6!E96)</f>
        <v>183</v>
      </c>
      <c r="P96">
        <f>SUMIFS(categorias!C:C,categorias!A:A,FindTop6!F96)</f>
        <v>212</v>
      </c>
      <c r="Q96">
        <f>SUMIFS(categorias!$B:$B,categorias!$A:$A,FindTop6!D96)</f>
        <v>24</v>
      </c>
      <c r="R96">
        <f>SUMIFS(categorias!$B:$B,categorias!$A:$A,FindTop6!E96)</f>
        <v>2</v>
      </c>
      <c r="S96">
        <f>SUMIFS(categorias!$B:$B,categorias!$A:$A,FindTop6!F96)</f>
        <v>3</v>
      </c>
      <c r="T96" s="12">
        <f t="shared" si="8"/>
        <v>91.5</v>
      </c>
      <c r="U96" s="12">
        <f t="shared" si="9"/>
        <v>54.25</v>
      </c>
    </row>
    <row r="97" spans="1:21" x14ac:dyDescent="0.25">
      <c r="A97" s="8">
        <v>586</v>
      </c>
      <c r="B97" s="1" t="s">
        <v>100</v>
      </c>
      <c r="C97" t="s">
        <v>102</v>
      </c>
      <c r="D97" s="1" t="s">
        <v>105</v>
      </c>
      <c r="E97" t="s">
        <v>90</v>
      </c>
      <c r="F97" t="s">
        <v>55</v>
      </c>
      <c r="G97" s="4">
        <v>159</v>
      </c>
      <c r="H97">
        <f>SUMIFS(categorias!$E:$E,categorias!$A:$A,FindTop6!D97)</f>
        <v>0</v>
      </c>
      <c r="I97">
        <f>SUMIFS(categorias!$E:$E,categorias!$A:$A,FindTop6!E97)</f>
        <v>93</v>
      </c>
      <c r="J97">
        <f>SUMIFS(categorias!$E:$E,categorias!$A:$A,FindTop6!F97)</f>
        <v>0</v>
      </c>
      <c r="K97">
        <f t="shared" si="5"/>
        <v>1</v>
      </c>
      <c r="L97">
        <f t="shared" si="6"/>
        <v>1</v>
      </c>
      <c r="M97">
        <f t="shared" si="7"/>
        <v>1</v>
      </c>
      <c r="N97">
        <f>SUMIFS(categorias!C:C,categorias!A:A,FindTop6!D97)</f>
        <v>331</v>
      </c>
      <c r="O97">
        <f>SUMIFS(categorias!C:C,categorias!A:A,FindTop6!E97)</f>
        <v>1302</v>
      </c>
      <c r="P97">
        <f>SUMIFS(categorias!C:C,categorias!A:A,FindTop6!F97)</f>
        <v>0</v>
      </c>
      <c r="Q97">
        <f>SUMIFS(categorias!$B:$B,categorias!$A:$A,FindTop6!D97)</f>
        <v>5</v>
      </c>
      <c r="R97">
        <f>SUMIFS(categorias!$B:$B,categorias!$A:$A,FindTop6!E97)</f>
        <v>24</v>
      </c>
      <c r="S97">
        <f>SUMIFS(categorias!$B:$B,categorias!$A:$A,FindTop6!F97)</f>
        <v>0</v>
      </c>
      <c r="T97" s="12">
        <f t="shared" si="8"/>
        <v>66.2</v>
      </c>
      <c r="U97" s="12">
        <f t="shared" si="9"/>
        <v>0</v>
      </c>
    </row>
    <row r="98" spans="1:21" x14ac:dyDescent="0.25">
      <c r="A98" s="8">
        <v>710</v>
      </c>
      <c r="B98" s="1" t="s">
        <v>92</v>
      </c>
      <c r="C98" t="s">
        <v>94</v>
      </c>
      <c r="D98" s="1" t="s">
        <v>97</v>
      </c>
      <c r="E98" t="s">
        <v>98</v>
      </c>
      <c r="F98" t="s">
        <v>99</v>
      </c>
      <c r="G98" s="4">
        <v>168</v>
      </c>
      <c r="H98">
        <f>SUMIFS(categorias!$E:$E,categorias!$A:$A,FindTop6!D98)</f>
        <v>78</v>
      </c>
      <c r="I98">
        <f>SUMIFS(categorias!$E:$E,categorias!$A:$A,FindTop6!E98)</f>
        <v>3</v>
      </c>
      <c r="J98">
        <f>SUMIFS(categorias!$E:$E,categorias!$A:$A,FindTop6!F98)</f>
        <v>0</v>
      </c>
      <c r="K98">
        <f t="shared" si="5"/>
        <v>1</v>
      </c>
      <c r="L98">
        <f t="shared" si="6"/>
        <v>1</v>
      </c>
      <c r="M98">
        <f t="shared" si="7"/>
        <v>1</v>
      </c>
      <c r="N98">
        <f>SUMIFS(categorias!C:C,categorias!A:A,FindTop6!D98)</f>
        <v>1458</v>
      </c>
      <c r="O98">
        <f>SUMIFS(categorias!C:C,categorias!A:A,FindTop6!E98)</f>
        <v>396</v>
      </c>
      <c r="P98">
        <f>SUMIFS(categorias!C:C,categorias!A:A,FindTop6!F98)</f>
        <v>357</v>
      </c>
      <c r="Q98">
        <f>SUMIFS(categorias!$B:$B,categorias!$A:$A,FindTop6!D98)</f>
        <v>34</v>
      </c>
      <c r="R98">
        <f>SUMIFS(categorias!$B:$B,categorias!$A:$A,FindTop6!E98)</f>
        <v>7</v>
      </c>
      <c r="S98">
        <f>SUMIFS(categorias!$B:$B,categorias!$A:$A,FindTop6!F98)</f>
        <v>5</v>
      </c>
      <c r="T98" s="12">
        <f t="shared" si="8"/>
        <v>71.400000000000006</v>
      </c>
      <c r="U98" s="12">
        <f t="shared" si="9"/>
        <v>42.882352941176471</v>
      </c>
    </row>
    <row r="99" spans="1:21" x14ac:dyDescent="0.25">
      <c r="A99" s="8">
        <v>778</v>
      </c>
      <c r="B99" s="1" t="s">
        <v>85</v>
      </c>
      <c r="C99" t="s">
        <v>87</v>
      </c>
      <c r="D99" s="1" t="s">
        <v>90</v>
      </c>
      <c r="E99" t="s">
        <v>62</v>
      </c>
      <c r="F99" t="s">
        <v>91</v>
      </c>
      <c r="G99" s="4">
        <v>169</v>
      </c>
      <c r="H99">
        <f>SUMIFS(categorias!$E:$E,categorias!$A:$A,FindTop6!D99)</f>
        <v>93</v>
      </c>
      <c r="I99">
        <f>SUMIFS(categorias!$E:$E,categorias!$A:$A,FindTop6!E99)</f>
        <v>64</v>
      </c>
      <c r="J99">
        <f>SUMIFS(categorias!$E:$E,categorias!$A:$A,FindTop6!F99)</f>
        <v>8</v>
      </c>
      <c r="K99">
        <f t="shared" si="5"/>
        <v>1</v>
      </c>
      <c r="L99">
        <f t="shared" si="6"/>
        <v>1</v>
      </c>
      <c r="M99">
        <f t="shared" si="7"/>
        <v>1</v>
      </c>
      <c r="N99">
        <f>SUMIFS(categorias!C:C,categorias!A:A,FindTop6!D99)</f>
        <v>1302</v>
      </c>
      <c r="O99">
        <f>SUMIFS(categorias!C:C,categorias!A:A,FindTop6!E99)</f>
        <v>918</v>
      </c>
      <c r="P99">
        <f>SUMIFS(categorias!C:C,categorias!A:A,FindTop6!F99)</f>
        <v>277</v>
      </c>
      <c r="Q99">
        <f>SUMIFS(categorias!$B:$B,categorias!$A:$A,FindTop6!D99)</f>
        <v>24</v>
      </c>
      <c r="R99">
        <f>SUMIFS(categorias!$B:$B,categorias!$A:$A,FindTop6!E99)</f>
        <v>17</v>
      </c>
      <c r="S99">
        <f>SUMIFS(categorias!$B:$B,categorias!$A:$A,FindTop6!F99)</f>
        <v>14</v>
      </c>
      <c r="T99" s="12">
        <f t="shared" si="8"/>
        <v>54.25</v>
      </c>
      <c r="U99" s="12">
        <f t="shared" si="9"/>
        <v>19.785714285714285</v>
      </c>
    </row>
    <row r="100" spans="1:21" x14ac:dyDescent="0.25">
      <c r="A100" s="8">
        <v>619</v>
      </c>
      <c r="B100" s="1" t="s">
        <v>70</v>
      </c>
      <c r="C100" t="s">
        <v>72</v>
      </c>
      <c r="D100" s="1" t="s">
        <v>75</v>
      </c>
      <c r="E100" t="s">
        <v>76</v>
      </c>
      <c r="F100" t="s">
        <v>48</v>
      </c>
      <c r="G100" s="4">
        <v>175</v>
      </c>
      <c r="H100">
        <f>SUMIFS(categorias!$E:$E,categorias!$A:$A,FindTop6!D100)</f>
        <v>0</v>
      </c>
      <c r="I100">
        <f>SUMIFS(categorias!$E:$E,categorias!$A:$A,FindTop6!E100)</f>
        <v>0</v>
      </c>
      <c r="J100">
        <f>SUMIFS(categorias!$E:$E,categorias!$A:$A,FindTop6!F100)</f>
        <v>66</v>
      </c>
      <c r="K100">
        <f t="shared" si="5"/>
        <v>1</v>
      </c>
      <c r="L100">
        <f t="shared" si="6"/>
        <v>1</v>
      </c>
      <c r="M100">
        <f t="shared" si="7"/>
        <v>1</v>
      </c>
      <c r="N100">
        <f>SUMIFS(categorias!C:C,categorias!A:A,FindTop6!D100)</f>
        <v>199</v>
      </c>
      <c r="O100">
        <f>SUMIFS(categorias!C:C,categorias!A:A,FindTop6!E100)</f>
        <v>208</v>
      </c>
      <c r="P100">
        <f>SUMIFS(categorias!C:C,categorias!A:A,FindTop6!F100)</f>
        <v>1033</v>
      </c>
      <c r="Q100">
        <f>SUMIFS(categorias!$B:$B,categorias!$A:$A,FindTop6!D100)</f>
        <v>2</v>
      </c>
      <c r="R100">
        <f>SUMIFS(categorias!$B:$B,categorias!$A:$A,FindTop6!E100)</f>
        <v>3</v>
      </c>
      <c r="S100">
        <f>SUMIFS(categorias!$B:$B,categorias!$A:$A,FindTop6!F100)</f>
        <v>20</v>
      </c>
      <c r="T100" s="12">
        <f t="shared" si="8"/>
        <v>99.5</v>
      </c>
      <c r="U100" s="12">
        <f t="shared" si="9"/>
        <v>51.65</v>
      </c>
    </row>
    <row r="101" spans="1:21" x14ac:dyDescent="0.25">
      <c r="A101" s="8">
        <v>651</v>
      </c>
      <c r="B101" s="1" t="s">
        <v>77</v>
      </c>
      <c r="C101" t="s">
        <v>79</v>
      </c>
      <c r="D101" s="1" t="s">
        <v>82</v>
      </c>
      <c r="E101" t="s">
        <v>83</v>
      </c>
      <c r="F101" t="s">
        <v>84</v>
      </c>
      <c r="G101" s="4">
        <v>175</v>
      </c>
      <c r="H101">
        <f>SUMIFS(categorias!$E:$E,categorias!$A:$A,FindTop6!D101)</f>
        <v>0</v>
      </c>
      <c r="I101">
        <f>SUMIFS(categorias!$E:$E,categorias!$A:$A,FindTop6!E101)</f>
        <v>7</v>
      </c>
      <c r="J101">
        <f>SUMIFS(categorias!$E:$E,categorias!$A:$A,FindTop6!F101)</f>
        <v>1</v>
      </c>
      <c r="K101">
        <f t="shared" si="5"/>
        <v>1</v>
      </c>
      <c r="L101">
        <f t="shared" si="6"/>
        <v>1</v>
      </c>
      <c r="M101">
        <f t="shared" si="7"/>
        <v>1</v>
      </c>
      <c r="N101">
        <f>SUMIFS(categorias!C:C,categorias!A:A,FindTop6!D101)</f>
        <v>316</v>
      </c>
      <c r="O101">
        <f>SUMIFS(categorias!C:C,categorias!A:A,FindTop6!E101)</f>
        <v>282</v>
      </c>
      <c r="P101">
        <f>SUMIFS(categorias!C:C,categorias!A:A,FindTop6!F101)</f>
        <v>520</v>
      </c>
      <c r="Q101">
        <f>SUMIFS(categorias!$B:$B,categorias!$A:$A,FindTop6!D101)</f>
        <v>3</v>
      </c>
      <c r="R101">
        <f>SUMIFS(categorias!$B:$B,categorias!$A:$A,FindTop6!E101)</f>
        <v>6</v>
      </c>
      <c r="S101">
        <f>SUMIFS(categorias!$B:$B,categorias!$A:$A,FindTop6!F101)</f>
        <v>6</v>
      </c>
      <c r="T101" s="12">
        <f t="shared" si="8"/>
        <v>105.33333333333333</v>
      </c>
      <c r="U101" s="12">
        <f t="shared" si="9"/>
        <v>47</v>
      </c>
    </row>
    <row r="102" spans="1:21" x14ac:dyDescent="0.25">
      <c r="A102" s="8">
        <v>867</v>
      </c>
      <c r="B102" s="1" t="s">
        <v>63</v>
      </c>
      <c r="C102" t="s">
        <v>65</v>
      </c>
      <c r="D102" s="1" t="s">
        <v>40</v>
      </c>
      <c r="E102" t="s">
        <v>68</v>
      </c>
      <c r="F102" t="s">
        <v>69</v>
      </c>
      <c r="G102" s="4">
        <v>183</v>
      </c>
      <c r="H102">
        <f>SUMIFS(categorias!$E:$E,categorias!$A:$A,FindTop6!D102)</f>
        <v>77</v>
      </c>
      <c r="I102">
        <f>SUMIFS(categorias!$E:$E,categorias!$A:$A,FindTop6!E102)</f>
        <v>0</v>
      </c>
      <c r="J102">
        <f>SUMIFS(categorias!$E:$E,categorias!$A:$A,FindTop6!F102)</f>
        <v>0</v>
      </c>
      <c r="K102">
        <f t="shared" si="5"/>
        <v>1</v>
      </c>
      <c r="L102">
        <f t="shared" si="6"/>
        <v>1</v>
      </c>
      <c r="M102">
        <f t="shared" si="7"/>
        <v>1</v>
      </c>
      <c r="N102">
        <f>SUMIFS(categorias!C:C,categorias!A:A,FindTop6!D102)</f>
        <v>1488</v>
      </c>
      <c r="O102">
        <f>SUMIFS(categorias!C:C,categorias!A:A,FindTop6!E102)</f>
        <v>183</v>
      </c>
      <c r="P102">
        <f>SUMIFS(categorias!C:C,categorias!A:A,FindTop6!F102)</f>
        <v>183</v>
      </c>
      <c r="Q102">
        <f>SUMIFS(categorias!$B:$B,categorias!$A:$A,FindTop6!D102)</f>
        <v>32</v>
      </c>
      <c r="R102">
        <f>SUMIFS(categorias!$B:$B,categorias!$A:$A,FindTop6!E102)</f>
        <v>1</v>
      </c>
      <c r="S102">
        <f>SUMIFS(categorias!$B:$B,categorias!$A:$A,FindTop6!F102)</f>
        <v>1</v>
      </c>
      <c r="T102" s="12">
        <f t="shared" si="8"/>
        <v>183</v>
      </c>
      <c r="U102" s="12">
        <f t="shared" si="9"/>
        <v>46.5</v>
      </c>
    </row>
    <row r="103" spans="1:21" x14ac:dyDescent="0.25">
      <c r="A103" s="8">
        <v>636</v>
      </c>
      <c r="B103" s="1" t="s">
        <v>56</v>
      </c>
      <c r="C103" t="s">
        <v>58</v>
      </c>
      <c r="D103" s="1" t="s">
        <v>61</v>
      </c>
      <c r="E103" t="s">
        <v>62</v>
      </c>
      <c r="F103" t="s">
        <v>55</v>
      </c>
      <c r="G103" s="4">
        <v>185</v>
      </c>
      <c r="H103">
        <f>SUMIFS(categorias!$E:$E,categorias!$A:$A,FindTop6!D103)</f>
        <v>57</v>
      </c>
      <c r="I103">
        <f>SUMIFS(categorias!$E:$E,categorias!$A:$A,FindTop6!E103)</f>
        <v>64</v>
      </c>
      <c r="J103">
        <f>SUMIFS(categorias!$E:$E,categorias!$A:$A,FindTop6!F103)</f>
        <v>0</v>
      </c>
      <c r="K103">
        <f t="shared" si="5"/>
        <v>1</v>
      </c>
      <c r="L103">
        <f t="shared" si="6"/>
        <v>1</v>
      </c>
      <c r="M103">
        <f t="shared" si="7"/>
        <v>1</v>
      </c>
      <c r="N103">
        <f>SUMIFS(categorias!C:C,categorias!A:A,FindTop6!D103)</f>
        <v>744</v>
      </c>
      <c r="O103">
        <f>SUMIFS(categorias!C:C,categorias!A:A,FindTop6!E103)</f>
        <v>918</v>
      </c>
      <c r="P103">
        <f>SUMIFS(categorias!C:C,categorias!A:A,FindTop6!F103)</f>
        <v>0</v>
      </c>
      <c r="Q103">
        <f>SUMIFS(categorias!$B:$B,categorias!$A:$A,FindTop6!D103)</f>
        <v>11</v>
      </c>
      <c r="R103">
        <f>SUMIFS(categorias!$B:$B,categorias!$A:$A,FindTop6!E103)</f>
        <v>17</v>
      </c>
      <c r="S103">
        <f>SUMIFS(categorias!$B:$B,categorias!$A:$A,FindTop6!F103)</f>
        <v>0</v>
      </c>
      <c r="T103" s="12">
        <f t="shared" si="8"/>
        <v>67.63636363636364</v>
      </c>
      <c r="U103" s="12">
        <f t="shared" si="9"/>
        <v>0</v>
      </c>
    </row>
    <row r="104" spans="1:21" x14ac:dyDescent="0.25">
      <c r="A104" s="8">
        <v>540</v>
      </c>
      <c r="B104" s="1" t="s">
        <v>49</v>
      </c>
      <c r="C104" t="s">
        <v>51</v>
      </c>
      <c r="D104" s="1" t="s">
        <v>40</v>
      </c>
      <c r="E104" t="s">
        <v>54</v>
      </c>
      <c r="F104" t="s">
        <v>55</v>
      </c>
      <c r="G104" s="4">
        <v>196</v>
      </c>
      <c r="H104">
        <f>SUMIFS(categorias!$E:$E,categorias!$A:$A,FindTop6!D104)</f>
        <v>77</v>
      </c>
      <c r="I104">
        <f>SUMIFS(categorias!$E:$E,categorias!$A:$A,FindTop6!E104)</f>
        <v>0</v>
      </c>
      <c r="J104">
        <f>SUMIFS(categorias!$E:$E,categorias!$A:$A,FindTop6!F104)</f>
        <v>0</v>
      </c>
      <c r="K104">
        <f t="shared" si="5"/>
        <v>1</v>
      </c>
      <c r="L104">
        <f t="shared" si="6"/>
        <v>1</v>
      </c>
      <c r="M104">
        <f t="shared" si="7"/>
        <v>1</v>
      </c>
      <c r="N104">
        <f>SUMIFS(categorias!C:C,categorias!A:A,FindTop6!D104)</f>
        <v>1488</v>
      </c>
      <c r="O104">
        <f>SUMIFS(categorias!C:C,categorias!A:A,FindTop6!E104)</f>
        <v>237</v>
      </c>
      <c r="P104">
        <f>SUMIFS(categorias!C:C,categorias!A:A,FindTop6!F104)</f>
        <v>0</v>
      </c>
      <c r="Q104">
        <f>SUMIFS(categorias!$B:$B,categorias!$A:$A,FindTop6!D104)</f>
        <v>32</v>
      </c>
      <c r="R104">
        <f>SUMIFS(categorias!$B:$B,categorias!$A:$A,FindTop6!E104)</f>
        <v>5</v>
      </c>
      <c r="S104">
        <f>SUMIFS(categorias!$B:$B,categorias!$A:$A,FindTop6!F104)</f>
        <v>0</v>
      </c>
      <c r="T104" s="12">
        <f t="shared" si="8"/>
        <v>47.4</v>
      </c>
      <c r="U104" s="12">
        <f t="shared" si="9"/>
        <v>0</v>
      </c>
    </row>
    <row r="105" spans="1:21" x14ac:dyDescent="0.25">
      <c r="A105" s="8">
        <v>730</v>
      </c>
      <c r="B105" s="1" t="s">
        <v>42</v>
      </c>
      <c r="C105" t="s">
        <v>44</v>
      </c>
      <c r="D105" s="1" t="s">
        <v>25</v>
      </c>
      <c r="E105" t="s">
        <v>47</v>
      </c>
      <c r="F105" t="s">
        <v>48</v>
      </c>
      <c r="G105" s="4">
        <v>200</v>
      </c>
      <c r="H105">
        <f>SUMIFS(categorias!$E:$E,categorias!$A:$A,FindTop6!D105)</f>
        <v>120</v>
      </c>
      <c r="I105">
        <f>SUMIFS(categorias!$E:$E,categorias!$A:$A,FindTop6!E105)</f>
        <v>51</v>
      </c>
      <c r="J105">
        <f>SUMIFS(categorias!$E:$E,categorias!$A:$A,FindTop6!F105)</f>
        <v>66</v>
      </c>
      <c r="K105">
        <f t="shared" si="5"/>
        <v>1</v>
      </c>
      <c r="L105">
        <f t="shared" si="6"/>
        <v>1</v>
      </c>
      <c r="M105">
        <f t="shared" si="7"/>
        <v>1</v>
      </c>
      <c r="N105">
        <f>SUMIFS(categorias!C:C,categorias!A:A,FindTop6!D105)</f>
        <v>2034</v>
      </c>
      <c r="O105">
        <f>SUMIFS(categorias!C:C,categorias!A:A,FindTop6!E105)</f>
        <v>718</v>
      </c>
      <c r="P105">
        <f>SUMIFS(categorias!C:C,categorias!A:A,FindTop6!F105)</f>
        <v>1033</v>
      </c>
      <c r="Q105">
        <f>SUMIFS(categorias!$B:$B,categorias!$A:$A,FindTop6!D105)</f>
        <v>39</v>
      </c>
      <c r="R105">
        <f>SUMIFS(categorias!$B:$B,categorias!$A:$A,FindTop6!E105)</f>
        <v>14</v>
      </c>
      <c r="S105">
        <f>SUMIFS(categorias!$B:$B,categorias!$A:$A,FindTop6!F105)</f>
        <v>20</v>
      </c>
      <c r="T105" s="12">
        <f t="shared" si="8"/>
        <v>52.153846153846153</v>
      </c>
      <c r="U105" s="12">
        <f t="shared" si="9"/>
        <v>51.285714285714285</v>
      </c>
    </row>
    <row r="106" spans="1:21" x14ac:dyDescent="0.25">
      <c r="A106" s="8">
        <v>740</v>
      </c>
      <c r="B106" s="1" t="s">
        <v>35</v>
      </c>
      <c r="C106" t="s">
        <v>37</v>
      </c>
      <c r="D106" s="1" t="s">
        <v>40</v>
      </c>
      <c r="E106" t="s">
        <v>32</v>
      </c>
      <c r="F106" t="s">
        <v>41</v>
      </c>
      <c r="G106" s="4">
        <v>214</v>
      </c>
      <c r="H106">
        <f>SUMIFS(categorias!$E:$E,categorias!$A:$A,FindTop6!D106)</f>
        <v>77</v>
      </c>
      <c r="I106">
        <f>SUMIFS(categorias!$E:$E,categorias!$A:$A,FindTop6!E106)</f>
        <v>85</v>
      </c>
      <c r="J106">
        <f>SUMIFS(categorias!$E:$E,categorias!$A:$A,FindTop6!F106)</f>
        <v>0</v>
      </c>
      <c r="K106">
        <f t="shared" si="5"/>
        <v>1</v>
      </c>
      <c r="L106">
        <f t="shared" si="6"/>
        <v>1</v>
      </c>
      <c r="M106">
        <f t="shared" si="7"/>
        <v>1</v>
      </c>
      <c r="N106">
        <f>SUMIFS(categorias!C:C,categorias!A:A,FindTop6!D106)</f>
        <v>1488</v>
      </c>
      <c r="O106">
        <f>SUMIFS(categorias!C:C,categorias!A:A,FindTop6!E106)</f>
        <v>1359</v>
      </c>
      <c r="P106">
        <f>SUMIFS(categorias!C:C,categorias!A:A,FindTop6!F106)</f>
        <v>255</v>
      </c>
      <c r="Q106">
        <f>SUMIFS(categorias!$B:$B,categorias!$A:$A,FindTop6!D106)</f>
        <v>32</v>
      </c>
      <c r="R106">
        <f>SUMIFS(categorias!$B:$B,categorias!$A:$A,FindTop6!E106)</f>
        <v>25</v>
      </c>
      <c r="S106">
        <f>SUMIFS(categorias!$B:$B,categorias!$A:$A,FindTop6!F106)</f>
        <v>4</v>
      </c>
      <c r="T106" s="12">
        <f t="shared" si="8"/>
        <v>63.75</v>
      </c>
      <c r="U106" s="12">
        <f t="shared" si="9"/>
        <v>46.5</v>
      </c>
    </row>
    <row r="107" spans="1:21" x14ac:dyDescent="0.25">
      <c r="A107" s="8">
        <v>567</v>
      </c>
      <c r="B107" s="1" t="s">
        <v>27</v>
      </c>
      <c r="C107" t="s">
        <v>29</v>
      </c>
      <c r="D107" s="1" t="s">
        <v>32</v>
      </c>
      <c r="E107" t="s">
        <v>33</v>
      </c>
      <c r="F107" t="s">
        <v>34</v>
      </c>
      <c r="G107" s="4">
        <v>218</v>
      </c>
      <c r="H107">
        <f>SUMIFS(categorias!$E:$E,categorias!$A:$A,FindTop6!D107)</f>
        <v>85</v>
      </c>
      <c r="I107">
        <f>SUMIFS(categorias!$E:$E,categorias!$A:$A,FindTop6!E107)</f>
        <v>0</v>
      </c>
      <c r="J107">
        <f>SUMIFS(categorias!$E:$E,categorias!$A:$A,FindTop6!F107)</f>
        <v>59</v>
      </c>
      <c r="K107">
        <f t="shared" si="5"/>
        <v>1</v>
      </c>
      <c r="L107">
        <f t="shared" si="6"/>
        <v>1</v>
      </c>
      <c r="M107">
        <f t="shared" si="7"/>
        <v>1</v>
      </c>
      <c r="N107">
        <f>SUMIFS(categorias!C:C,categorias!A:A,FindTop6!D107)</f>
        <v>1359</v>
      </c>
      <c r="O107">
        <f>SUMIFS(categorias!C:C,categorias!A:A,FindTop6!E107)</f>
        <v>218</v>
      </c>
      <c r="P107">
        <f>SUMIFS(categorias!C:C,categorias!A:A,FindTop6!F107)</f>
        <v>655</v>
      </c>
      <c r="Q107">
        <f>SUMIFS(categorias!$B:$B,categorias!$A:$A,FindTop6!D107)</f>
        <v>25</v>
      </c>
      <c r="R107">
        <f>SUMIFS(categorias!$B:$B,categorias!$A:$A,FindTop6!E107)</f>
        <v>1</v>
      </c>
      <c r="S107">
        <f>SUMIFS(categorias!$B:$B,categorias!$A:$A,FindTop6!F107)</f>
        <v>12</v>
      </c>
      <c r="T107" s="12">
        <f t="shared" si="8"/>
        <v>218</v>
      </c>
      <c r="U107" s="12">
        <f t="shared" si="9"/>
        <v>54.36</v>
      </c>
    </row>
    <row r="108" spans="1:21" x14ac:dyDescent="0.25">
      <c r="A108" s="8">
        <v>707</v>
      </c>
      <c r="B108" s="1" t="s">
        <v>19</v>
      </c>
      <c r="C108" t="s">
        <v>21</v>
      </c>
      <c r="D108" s="1" t="s">
        <v>24</v>
      </c>
      <c r="E108" t="s">
        <v>25</v>
      </c>
      <c r="F108" t="s">
        <v>26</v>
      </c>
      <c r="G108" s="4">
        <v>245</v>
      </c>
      <c r="H108">
        <f>SUMIFS(categorias!$E:$E,categorias!$A:$A,FindTop6!D108)</f>
        <v>85</v>
      </c>
      <c r="I108">
        <f>SUMIFS(categorias!$E:$E,categorias!$A:$A,FindTop6!E108)</f>
        <v>120</v>
      </c>
      <c r="J108">
        <f>SUMIFS(categorias!$E:$E,categorias!$A:$A,FindTop6!F108)</f>
        <v>42</v>
      </c>
      <c r="K108">
        <f t="shared" si="5"/>
        <v>1</v>
      </c>
      <c r="L108">
        <f t="shared" si="6"/>
        <v>1</v>
      </c>
      <c r="M108">
        <f t="shared" si="7"/>
        <v>1</v>
      </c>
      <c r="N108">
        <f>SUMIFS(categorias!C:C,categorias!A:A,FindTop6!D108)</f>
        <v>1404</v>
      </c>
      <c r="O108">
        <f>SUMIFS(categorias!C:C,categorias!A:A,FindTop6!E108)</f>
        <v>2034</v>
      </c>
      <c r="P108">
        <f>SUMIFS(categorias!C:C,categorias!A:A,FindTop6!F108)</f>
        <v>803</v>
      </c>
      <c r="Q108">
        <f>SUMIFS(categorias!$B:$B,categorias!$A:$A,FindTop6!D108)</f>
        <v>27</v>
      </c>
      <c r="R108">
        <f>SUMIFS(categorias!$B:$B,categorias!$A:$A,FindTop6!E108)</f>
        <v>39</v>
      </c>
      <c r="S108">
        <f>SUMIFS(categorias!$B:$B,categorias!$A:$A,FindTop6!F108)</f>
        <v>21</v>
      </c>
      <c r="T108" s="12">
        <f t="shared" si="8"/>
        <v>52.153846153846153</v>
      </c>
      <c r="U108" s="12">
        <f t="shared" si="9"/>
        <v>38.238095238095241</v>
      </c>
    </row>
    <row r="109" spans="1:21" x14ac:dyDescent="0.25">
      <c r="A109" s="8">
        <v>659</v>
      </c>
      <c r="B109" s="1" t="s">
        <v>11</v>
      </c>
      <c r="C109" t="s">
        <v>13</v>
      </c>
      <c r="D109" s="1" t="s">
        <v>16</v>
      </c>
      <c r="E109" t="s">
        <v>17</v>
      </c>
      <c r="F109" t="s">
        <v>18</v>
      </c>
      <c r="G109" s="4">
        <v>284</v>
      </c>
      <c r="H109">
        <f>SUMIFS(categorias!$E:$E,categorias!$A:$A,FindTop6!D109)</f>
        <v>33</v>
      </c>
      <c r="I109">
        <f>SUMIFS(categorias!$E:$E,categorias!$A:$A,FindTop6!E109)</f>
        <v>78</v>
      </c>
      <c r="J109">
        <f>SUMIFS(categorias!$E:$E,categorias!$A:$A,FindTop6!F109)</f>
        <v>18</v>
      </c>
      <c r="K109">
        <f t="shared" si="5"/>
        <v>1</v>
      </c>
      <c r="L109">
        <f t="shared" si="6"/>
        <v>1</v>
      </c>
      <c r="M109">
        <f t="shared" si="7"/>
        <v>1</v>
      </c>
      <c r="N109">
        <f>SUMIFS(categorias!C:C,categorias!A:A,FindTop6!D109)</f>
        <v>670</v>
      </c>
      <c r="O109">
        <f>SUMIFS(categorias!C:C,categorias!A:A,FindTop6!E109)</f>
        <v>1161</v>
      </c>
      <c r="P109">
        <f>SUMIFS(categorias!C:C,categorias!A:A,FindTop6!F109)</f>
        <v>440</v>
      </c>
      <c r="Q109">
        <f>SUMIFS(categorias!$B:$B,categorias!$A:$A,FindTop6!D109)</f>
        <v>9</v>
      </c>
      <c r="R109">
        <f>SUMIFS(categorias!$B:$B,categorias!$A:$A,FindTop6!E109)</f>
        <v>20</v>
      </c>
      <c r="S109">
        <f>SUMIFS(categorias!$B:$B,categorias!$A:$A,FindTop6!F109)</f>
        <v>7</v>
      </c>
      <c r="T109" s="12">
        <f t="shared" si="8"/>
        <v>74.444444444444443</v>
      </c>
      <c r="U109" s="12">
        <f t="shared" si="9"/>
        <v>58.05</v>
      </c>
    </row>
  </sheetData>
  <sortState ref="A2:G391">
    <sortCondition ref="G2"/>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1"/>
  <sheetViews>
    <sheetView workbookViewId="0">
      <selection activeCell="G28" sqref="G28"/>
    </sheetView>
  </sheetViews>
  <sheetFormatPr defaultRowHeight="15" x14ac:dyDescent="0.25"/>
  <sheetData>
    <row r="1" spans="1:5" x14ac:dyDescent="0.25">
      <c r="A1" s="5" t="s">
        <v>0</v>
      </c>
      <c r="B1" s="5" t="s">
        <v>2280</v>
      </c>
      <c r="C1" s="9" t="s">
        <v>2281</v>
      </c>
      <c r="D1" s="9" t="s">
        <v>2251</v>
      </c>
      <c r="E1" s="9" t="s">
        <v>2282</v>
      </c>
    </row>
    <row r="2" spans="1:5" x14ac:dyDescent="0.25">
      <c r="A2" s="8">
        <v>562</v>
      </c>
      <c r="B2" s="4">
        <v>51</v>
      </c>
      <c r="C2">
        <v>97.324074074074076</v>
      </c>
      <c r="D2">
        <v>1</v>
      </c>
      <c r="E2">
        <f>SUM($D$2:D2)/SUM($D$2:$D$109)</f>
        <v>9.2592592592592587E-3</v>
      </c>
    </row>
    <row r="3" spans="1:5" x14ac:dyDescent="0.25">
      <c r="A3" s="8">
        <v>797</v>
      </c>
      <c r="B3" s="4">
        <v>51</v>
      </c>
      <c r="C3">
        <v>97.324074074074076</v>
      </c>
      <c r="D3">
        <v>1</v>
      </c>
      <c r="E3">
        <f>SUM($D$2:D3)/SUM($D$2:$D$109)</f>
        <v>1.8518518518518517E-2</v>
      </c>
    </row>
    <row r="4" spans="1:5" x14ac:dyDescent="0.25">
      <c r="A4" s="8">
        <v>823</v>
      </c>
      <c r="B4" s="4">
        <v>51</v>
      </c>
      <c r="C4">
        <v>97.324074074074076</v>
      </c>
      <c r="D4">
        <v>1</v>
      </c>
      <c r="E4">
        <f>SUM($D$2:D4)/SUM($D$2:$D$109)</f>
        <v>2.7777777777777776E-2</v>
      </c>
    </row>
    <row r="5" spans="1:5" x14ac:dyDescent="0.25">
      <c r="A5" s="8">
        <v>613</v>
      </c>
      <c r="B5" s="4">
        <v>52</v>
      </c>
      <c r="C5">
        <v>97.324074074074076</v>
      </c>
      <c r="D5">
        <v>1</v>
      </c>
      <c r="E5">
        <f>SUM($D$2:D5)/SUM($D$2:$D$109)</f>
        <v>3.7037037037037035E-2</v>
      </c>
    </row>
    <row r="6" spans="1:5" x14ac:dyDescent="0.25">
      <c r="A6" s="8">
        <v>761</v>
      </c>
      <c r="B6" s="4">
        <v>53</v>
      </c>
      <c r="C6">
        <v>97.324074074074076</v>
      </c>
      <c r="D6">
        <v>1</v>
      </c>
      <c r="E6">
        <f>SUM($D$2:D6)/SUM($D$2:$D$109)</f>
        <v>4.6296296296296294E-2</v>
      </c>
    </row>
    <row r="7" spans="1:5" x14ac:dyDescent="0.25">
      <c r="A7" s="8">
        <v>568</v>
      </c>
      <c r="B7" s="4">
        <v>54</v>
      </c>
      <c r="C7">
        <v>97.324074074074076</v>
      </c>
      <c r="D7">
        <v>1</v>
      </c>
      <c r="E7">
        <f>SUM($D$2:D7)/SUM($D$2:$D$109)</f>
        <v>5.5555555555555552E-2</v>
      </c>
    </row>
    <row r="8" spans="1:5" x14ac:dyDescent="0.25">
      <c r="A8" s="8">
        <v>668</v>
      </c>
      <c r="B8" s="4">
        <v>54</v>
      </c>
      <c r="C8">
        <v>97.324074074074076</v>
      </c>
      <c r="D8">
        <v>1</v>
      </c>
      <c r="E8">
        <f>SUM($D$2:D8)/SUM($D$2:$D$109)</f>
        <v>6.4814814814814811E-2</v>
      </c>
    </row>
    <row r="9" spans="1:5" x14ac:dyDescent="0.25">
      <c r="A9" s="8">
        <v>600</v>
      </c>
      <c r="B9" s="4">
        <v>55</v>
      </c>
      <c r="C9">
        <v>97.324074074074076</v>
      </c>
      <c r="D9">
        <v>1</v>
      </c>
      <c r="E9">
        <f>SUM($D$2:D9)/SUM($D$2:$D$109)</f>
        <v>7.407407407407407E-2</v>
      </c>
    </row>
    <row r="10" spans="1:5" x14ac:dyDescent="0.25">
      <c r="A10" s="8">
        <v>912</v>
      </c>
      <c r="B10" s="4">
        <v>55</v>
      </c>
      <c r="C10">
        <v>97.324074074074076</v>
      </c>
      <c r="D10">
        <v>1</v>
      </c>
      <c r="E10">
        <f>SUM($D$2:D10)/SUM($D$2:$D$109)</f>
        <v>8.3333333333333329E-2</v>
      </c>
    </row>
    <row r="11" spans="1:5" x14ac:dyDescent="0.25">
      <c r="A11" s="8">
        <v>751</v>
      </c>
      <c r="B11" s="4">
        <v>56</v>
      </c>
      <c r="C11">
        <v>97.324074074074076</v>
      </c>
      <c r="D11">
        <v>1</v>
      </c>
      <c r="E11">
        <f>SUM($D$2:D11)/SUM($D$2:$D$109)</f>
        <v>9.2592592592592587E-2</v>
      </c>
    </row>
    <row r="12" spans="1:5" x14ac:dyDescent="0.25">
      <c r="A12" s="8">
        <v>907</v>
      </c>
      <c r="B12" s="4">
        <v>56</v>
      </c>
      <c r="C12">
        <v>97.324074074074076</v>
      </c>
      <c r="D12">
        <v>1</v>
      </c>
      <c r="E12">
        <f>SUM($D$2:D12)/SUM($D$2:$D$109)</f>
        <v>0.10185185185185185</v>
      </c>
    </row>
    <row r="13" spans="1:5" x14ac:dyDescent="0.25">
      <c r="A13" s="8">
        <v>545</v>
      </c>
      <c r="B13" s="4">
        <v>57</v>
      </c>
      <c r="C13">
        <v>97.324074074074076</v>
      </c>
      <c r="D13">
        <v>1</v>
      </c>
      <c r="E13">
        <f>SUM($D$2:D13)/SUM($D$2:$D$109)</f>
        <v>0.1111111111111111</v>
      </c>
    </row>
    <row r="14" spans="1:5" x14ac:dyDescent="0.25">
      <c r="A14" s="8">
        <v>547</v>
      </c>
      <c r="B14" s="4">
        <v>57</v>
      </c>
      <c r="C14">
        <v>97.324074074074076</v>
      </c>
      <c r="D14">
        <v>1</v>
      </c>
      <c r="E14">
        <f>SUM($D$2:D14)/SUM($D$2:$D$109)</f>
        <v>0.12037037037037036</v>
      </c>
    </row>
    <row r="15" spans="1:5" x14ac:dyDescent="0.25">
      <c r="A15" s="8">
        <v>660</v>
      </c>
      <c r="B15" s="4">
        <v>57</v>
      </c>
      <c r="C15">
        <v>97.324074074074076</v>
      </c>
      <c r="D15">
        <v>1</v>
      </c>
      <c r="E15">
        <f>SUM($D$2:D15)/SUM($D$2:$D$109)</f>
        <v>0.12962962962962962</v>
      </c>
    </row>
    <row r="16" spans="1:5" x14ac:dyDescent="0.25">
      <c r="A16" s="8">
        <v>663</v>
      </c>
      <c r="B16" s="4">
        <v>58</v>
      </c>
      <c r="C16">
        <v>97.324074074074076</v>
      </c>
      <c r="D16">
        <v>1</v>
      </c>
      <c r="E16">
        <f>SUM($D$2:D16)/SUM($D$2:$D$109)</f>
        <v>0.1388888888888889</v>
      </c>
    </row>
    <row r="17" spans="1:5" x14ac:dyDescent="0.25">
      <c r="A17" s="8">
        <v>742</v>
      </c>
      <c r="B17" s="4">
        <v>58</v>
      </c>
      <c r="C17">
        <v>97.324074074074076</v>
      </c>
      <c r="D17">
        <v>1</v>
      </c>
      <c r="E17">
        <f>SUM($D$2:D17)/SUM($D$2:$D$109)</f>
        <v>0.14814814814814814</v>
      </c>
    </row>
    <row r="18" spans="1:5" x14ac:dyDescent="0.25">
      <c r="A18" s="8">
        <v>588</v>
      </c>
      <c r="B18" s="4">
        <v>59</v>
      </c>
      <c r="C18">
        <v>97.324074074074076</v>
      </c>
      <c r="D18">
        <v>1</v>
      </c>
      <c r="E18">
        <f>SUM($D$2:D18)/SUM($D$2:$D$109)</f>
        <v>0.15740740740740741</v>
      </c>
    </row>
    <row r="19" spans="1:5" x14ac:dyDescent="0.25">
      <c r="A19" s="8">
        <v>881</v>
      </c>
      <c r="B19" s="4">
        <v>59</v>
      </c>
      <c r="C19">
        <v>97.324074074074076</v>
      </c>
      <c r="D19">
        <v>1</v>
      </c>
      <c r="E19">
        <f>SUM($D$2:D19)/SUM($D$2:$D$109)</f>
        <v>0.16666666666666666</v>
      </c>
    </row>
    <row r="20" spans="1:5" x14ac:dyDescent="0.25">
      <c r="A20" s="8">
        <v>702</v>
      </c>
      <c r="B20" s="4">
        <v>60</v>
      </c>
      <c r="C20">
        <v>97.324074074074076</v>
      </c>
      <c r="D20">
        <v>1</v>
      </c>
      <c r="E20">
        <f>SUM($D$2:D20)/SUM($D$2:$D$109)</f>
        <v>0.17592592592592593</v>
      </c>
    </row>
    <row r="21" spans="1:5" x14ac:dyDescent="0.25">
      <c r="A21" s="8">
        <v>800</v>
      </c>
      <c r="B21" s="4">
        <v>60</v>
      </c>
      <c r="C21">
        <v>97.324074074074076</v>
      </c>
      <c r="D21">
        <v>1</v>
      </c>
      <c r="E21">
        <f>SUM($D$2:D21)/SUM($D$2:$D$109)</f>
        <v>0.18518518518518517</v>
      </c>
    </row>
    <row r="22" spans="1:5" x14ac:dyDescent="0.25">
      <c r="A22" s="8">
        <v>864</v>
      </c>
      <c r="B22" s="4">
        <v>60</v>
      </c>
      <c r="C22">
        <v>97.324074074074076</v>
      </c>
      <c r="D22">
        <v>1</v>
      </c>
      <c r="E22">
        <f>SUM($D$2:D22)/SUM($D$2:$D$109)</f>
        <v>0.19444444444444445</v>
      </c>
    </row>
    <row r="23" spans="1:5" x14ac:dyDescent="0.25">
      <c r="A23" s="8">
        <v>548</v>
      </c>
      <c r="B23" s="4">
        <v>62</v>
      </c>
      <c r="C23">
        <v>97.324074074074076</v>
      </c>
      <c r="D23">
        <v>1</v>
      </c>
      <c r="E23">
        <f>SUM($D$2:D23)/SUM($D$2:$D$109)</f>
        <v>0.20370370370370369</v>
      </c>
    </row>
    <row r="24" spans="1:5" x14ac:dyDescent="0.25">
      <c r="A24" s="8">
        <v>653</v>
      </c>
      <c r="B24" s="4">
        <v>62</v>
      </c>
      <c r="C24">
        <v>97.324074074074076</v>
      </c>
      <c r="D24">
        <v>1</v>
      </c>
      <c r="E24">
        <f>SUM($D$2:D24)/SUM($D$2:$D$109)</f>
        <v>0.21296296296296297</v>
      </c>
    </row>
    <row r="25" spans="1:5" x14ac:dyDescent="0.25">
      <c r="A25" s="8">
        <v>720</v>
      </c>
      <c r="B25" s="4">
        <v>63</v>
      </c>
      <c r="C25">
        <v>97.324074074074076</v>
      </c>
      <c r="D25">
        <v>1</v>
      </c>
      <c r="E25">
        <f>SUM($D$2:D25)/SUM($D$2:$D$109)</f>
        <v>0.22222222222222221</v>
      </c>
    </row>
    <row r="26" spans="1:5" x14ac:dyDescent="0.25">
      <c r="A26" s="8">
        <v>792</v>
      </c>
      <c r="B26" s="4">
        <v>64</v>
      </c>
      <c r="C26">
        <v>97.324074074074076</v>
      </c>
      <c r="D26">
        <v>1</v>
      </c>
      <c r="E26">
        <f>SUM($D$2:D26)/SUM($D$2:$D$109)</f>
        <v>0.23148148148148148</v>
      </c>
    </row>
    <row r="27" spans="1:5" x14ac:dyDescent="0.25">
      <c r="A27" s="8">
        <v>626</v>
      </c>
      <c r="B27" s="4">
        <v>65</v>
      </c>
      <c r="C27">
        <v>97.324074074074076</v>
      </c>
      <c r="D27">
        <v>1</v>
      </c>
      <c r="E27">
        <f>SUM($D$2:D27)/SUM($D$2:$D$109)</f>
        <v>0.24074074074074073</v>
      </c>
    </row>
    <row r="28" spans="1:5" x14ac:dyDescent="0.25">
      <c r="A28" s="8">
        <v>732</v>
      </c>
      <c r="B28" s="4">
        <v>65</v>
      </c>
      <c r="C28">
        <v>97.324074074074076</v>
      </c>
      <c r="D28">
        <v>1</v>
      </c>
      <c r="E28">
        <f>SUM($D$2:D28)/SUM($D$2:$D$109)</f>
        <v>0.25</v>
      </c>
    </row>
    <row r="29" spans="1:5" x14ac:dyDescent="0.25">
      <c r="A29" s="8">
        <v>655</v>
      </c>
      <c r="B29" s="4">
        <v>66</v>
      </c>
      <c r="C29">
        <v>97.324074074074076</v>
      </c>
      <c r="D29">
        <v>1</v>
      </c>
      <c r="E29">
        <f>SUM($D$2:D29)/SUM($D$2:$D$109)</f>
        <v>0.25925925925925924</v>
      </c>
    </row>
    <row r="30" spans="1:5" x14ac:dyDescent="0.25">
      <c r="A30" s="8">
        <v>698</v>
      </c>
      <c r="B30" s="4">
        <v>66</v>
      </c>
      <c r="C30">
        <v>97.324074074074076</v>
      </c>
      <c r="D30">
        <v>1</v>
      </c>
      <c r="E30">
        <f>SUM($D$2:D30)/SUM($D$2:$D$109)</f>
        <v>0.26851851851851855</v>
      </c>
    </row>
    <row r="31" spans="1:5" x14ac:dyDescent="0.25">
      <c r="A31" s="8">
        <v>785</v>
      </c>
      <c r="B31" s="4">
        <v>66</v>
      </c>
      <c r="C31">
        <v>97.324074074074076</v>
      </c>
      <c r="D31">
        <v>1</v>
      </c>
      <c r="E31">
        <f>SUM($D$2:D31)/SUM($D$2:$D$109)</f>
        <v>0.27777777777777779</v>
      </c>
    </row>
    <row r="32" spans="1:5" x14ac:dyDescent="0.25">
      <c r="A32" s="8">
        <v>918</v>
      </c>
      <c r="B32" s="4">
        <v>66</v>
      </c>
      <c r="C32">
        <v>97.324074074074076</v>
      </c>
      <c r="D32">
        <v>1</v>
      </c>
      <c r="E32">
        <f>SUM($D$2:D32)/SUM($D$2:$D$109)</f>
        <v>0.28703703703703703</v>
      </c>
    </row>
    <row r="33" spans="1:5" x14ac:dyDescent="0.25">
      <c r="A33" s="8">
        <v>635</v>
      </c>
      <c r="B33" s="4">
        <v>67</v>
      </c>
      <c r="C33">
        <v>97.324074074074076</v>
      </c>
      <c r="D33">
        <v>1</v>
      </c>
      <c r="E33">
        <f>SUM($D$2:D33)/SUM($D$2:$D$109)</f>
        <v>0.29629629629629628</v>
      </c>
    </row>
    <row r="34" spans="1:5" x14ac:dyDescent="0.25">
      <c r="A34" s="8">
        <v>757</v>
      </c>
      <c r="B34" s="4">
        <v>68</v>
      </c>
      <c r="C34">
        <v>97.324074074074076</v>
      </c>
      <c r="D34">
        <v>1</v>
      </c>
      <c r="E34">
        <f>SUM($D$2:D34)/SUM($D$2:$D$109)</f>
        <v>0.30555555555555558</v>
      </c>
    </row>
    <row r="35" spans="1:5" x14ac:dyDescent="0.25">
      <c r="A35" s="8">
        <v>922</v>
      </c>
      <c r="B35" s="4">
        <v>68</v>
      </c>
      <c r="C35">
        <v>97.324074074074076</v>
      </c>
      <c r="D35">
        <v>1</v>
      </c>
      <c r="E35">
        <f>SUM($D$2:D35)/SUM($D$2:$D$109)</f>
        <v>0.31481481481481483</v>
      </c>
    </row>
    <row r="36" spans="1:5" x14ac:dyDescent="0.25">
      <c r="A36" s="8">
        <v>634</v>
      </c>
      <c r="B36" s="4">
        <v>69</v>
      </c>
      <c r="C36">
        <v>97.324074074074076</v>
      </c>
      <c r="D36">
        <v>1</v>
      </c>
      <c r="E36">
        <f>SUM($D$2:D36)/SUM($D$2:$D$109)</f>
        <v>0.32407407407407407</v>
      </c>
    </row>
    <row r="37" spans="1:5" x14ac:dyDescent="0.25">
      <c r="A37" s="8">
        <v>771</v>
      </c>
      <c r="B37" s="4">
        <v>69</v>
      </c>
      <c r="C37">
        <v>97.324074074074076</v>
      </c>
      <c r="D37">
        <v>1</v>
      </c>
      <c r="E37">
        <f>SUM($D$2:D37)/SUM($D$2:$D$109)</f>
        <v>0.33333333333333331</v>
      </c>
    </row>
    <row r="38" spans="1:5" x14ac:dyDescent="0.25">
      <c r="A38" s="8">
        <v>850</v>
      </c>
      <c r="B38" s="4">
        <v>69</v>
      </c>
      <c r="C38">
        <v>97.324074074074076</v>
      </c>
      <c r="D38">
        <v>1</v>
      </c>
      <c r="E38">
        <f>SUM($D$2:D38)/SUM($D$2:$D$109)</f>
        <v>0.34259259259259262</v>
      </c>
    </row>
    <row r="39" spans="1:5" x14ac:dyDescent="0.25">
      <c r="A39" s="8">
        <v>791</v>
      </c>
      <c r="B39" s="4">
        <v>70</v>
      </c>
      <c r="C39">
        <v>97.324074074074076</v>
      </c>
      <c r="D39">
        <v>1</v>
      </c>
      <c r="E39">
        <f>SUM($D$2:D39)/SUM($D$2:$D$109)</f>
        <v>0.35185185185185186</v>
      </c>
    </row>
    <row r="40" spans="1:5" x14ac:dyDescent="0.25">
      <c r="A40" s="8">
        <v>555</v>
      </c>
      <c r="B40" s="4">
        <v>71</v>
      </c>
      <c r="C40">
        <v>97.324074074074076</v>
      </c>
      <c r="D40">
        <v>1</v>
      </c>
      <c r="E40">
        <f>SUM($D$2:D40)/SUM($D$2:$D$109)</f>
        <v>0.3611111111111111</v>
      </c>
    </row>
    <row r="41" spans="1:5" x14ac:dyDescent="0.25">
      <c r="A41" s="8">
        <v>681</v>
      </c>
      <c r="B41" s="4">
        <v>71</v>
      </c>
      <c r="C41">
        <v>97.324074074074076</v>
      </c>
      <c r="D41">
        <v>1</v>
      </c>
      <c r="E41">
        <f>SUM($D$2:D41)/SUM($D$2:$D$109)</f>
        <v>0.37037037037037035</v>
      </c>
    </row>
    <row r="42" spans="1:5" x14ac:dyDescent="0.25">
      <c r="A42" s="8">
        <v>572</v>
      </c>
      <c r="B42" s="4">
        <v>72</v>
      </c>
      <c r="C42">
        <v>97.324074074074076</v>
      </c>
      <c r="D42">
        <v>1</v>
      </c>
      <c r="E42">
        <f>SUM($D$2:D42)/SUM($D$2:$D$109)</f>
        <v>0.37962962962962965</v>
      </c>
    </row>
    <row r="43" spans="1:5" x14ac:dyDescent="0.25">
      <c r="A43" s="8">
        <v>841</v>
      </c>
      <c r="B43" s="4">
        <v>72</v>
      </c>
      <c r="C43">
        <v>97.324074074074076</v>
      </c>
      <c r="D43">
        <v>1</v>
      </c>
      <c r="E43">
        <f>SUM($D$2:D43)/SUM($D$2:$D$109)</f>
        <v>0.3888888888888889</v>
      </c>
    </row>
    <row r="44" spans="1:5" x14ac:dyDescent="0.25">
      <c r="A44" s="8">
        <v>627</v>
      </c>
      <c r="B44" s="4">
        <v>73</v>
      </c>
      <c r="C44">
        <v>97.324074074074076</v>
      </c>
      <c r="D44">
        <v>1</v>
      </c>
      <c r="E44">
        <f>SUM($D$2:D44)/SUM($D$2:$D$109)</f>
        <v>0.39814814814814814</v>
      </c>
    </row>
    <row r="45" spans="1:5" x14ac:dyDescent="0.25">
      <c r="A45" s="8">
        <v>646</v>
      </c>
      <c r="B45" s="4">
        <v>73</v>
      </c>
      <c r="C45">
        <v>97.324074074074076</v>
      </c>
      <c r="D45">
        <v>1</v>
      </c>
      <c r="E45">
        <f>SUM($D$2:D45)/SUM($D$2:$D$109)</f>
        <v>0.40740740740740738</v>
      </c>
    </row>
    <row r="46" spans="1:5" x14ac:dyDescent="0.25">
      <c r="A46" s="8">
        <v>821</v>
      </c>
      <c r="B46" s="4">
        <v>73</v>
      </c>
      <c r="C46">
        <v>97.324074074074076</v>
      </c>
      <c r="D46">
        <v>1</v>
      </c>
      <c r="E46">
        <f>SUM($D$2:D46)/SUM($D$2:$D$109)</f>
        <v>0.41666666666666669</v>
      </c>
    </row>
    <row r="47" spans="1:5" x14ac:dyDescent="0.25">
      <c r="A47" s="8">
        <v>798</v>
      </c>
      <c r="B47" s="4">
        <v>74</v>
      </c>
      <c r="C47">
        <v>97.324074074074076</v>
      </c>
      <c r="D47">
        <v>1</v>
      </c>
      <c r="E47">
        <f>SUM($D$2:D47)/SUM($D$2:$D$109)</f>
        <v>0.42592592592592593</v>
      </c>
    </row>
    <row r="48" spans="1:5" x14ac:dyDescent="0.25">
      <c r="A48" s="8">
        <v>888</v>
      </c>
      <c r="B48" s="4">
        <v>74</v>
      </c>
      <c r="C48">
        <v>97.324074074074076</v>
      </c>
      <c r="D48">
        <v>1</v>
      </c>
      <c r="E48">
        <f>SUM($D$2:D48)/SUM($D$2:$D$109)</f>
        <v>0.43518518518518517</v>
      </c>
    </row>
    <row r="49" spans="1:5" x14ac:dyDescent="0.25">
      <c r="A49" s="8">
        <v>575</v>
      </c>
      <c r="B49" s="4">
        <v>76</v>
      </c>
      <c r="C49">
        <v>97.324074074074076</v>
      </c>
      <c r="D49">
        <v>1</v>
      </c>
      <c r="E49">
        <f>SUM($D$2:D49)/SUM($D$2:$D$109)</f>
        <v>0.44444444444444442</v>
      </c>
    </row>
    <row r="50" spans="1:5" x14ac:dyDescent="0.25">
      <c r="A50" s="8">
        <v>689</v>
      </c>
      <c r="B50" s="4">
        <v>77</v>
      </c>
      <c r="C50">
        <v>97.324074074074076</v>
      </c>
      <c r="D50">
        <v>1</v>
      </c>
      <c r="E50">
        <f>SUM($D$2:D50)/SUM($D$2:$D$109)</f>
        <v>0.45370370370370372</v>
      </c>
    </row>
    <row r="51" spans="1:5" x14ac:dyDescent="0.25">
      <c r="A51" s="8">
        <v>762</v>
      </c>
      <c r="B51" s="4">
        <v>77</v>
      </c>
      <c r="C51">
        <v>97.324074074074076</v>
      </c>
      <c r="D51">
        <v>1</v>
      </c>
      <c r="E51">
        <f>SUM($D$2:D51)/SUM($D$2:$D$109)</f>
        <v>0.46296296296296297</v>
      </c>
    </row>
    <row r="52" spans="1:5" x14ac:dyDescent="0.25">
      <c r="A52" s="8">
        <v>787</v>
      </c>
      <c r="B52" s="4">
        <v>77</v>
      </c>
      <c r="C52">
        <v>97.324074074074076</v>
      </c>
      <c r="D52">
        <v>1</v>
      </c>
      <c r="E52">
        <f>SUM($D$2:D52)/SUM($D$2:$D$109)</f>
        <v>0.47222222222222221</v>
      </c>
    </row>
    <row r="53" spans="1:5" x14ac:dyDescent="0.25">
      <c r="A53" s="8">
        <v>829</v>
      </c>
      <c r="B53" s="4">
        <v>77</v>
      </c>
      <c r="C53">
        <v>97.324074074074076</v>
      </c>
      <c r="D53">
        <v>1</v>
      </c>
      <c r="E53">
        <f>SUM($D$2:D53)/SUM($D$2:$D$109)</f>
        <v>0.48148148148148145</v>
      </c>
    </row>
    <row r="54" spans="1:5" x14ac:dyDescent="0.25">
      <c r="A54" s="8">
        <v>554</v>
      </c>
      <c r="B54" s="4">
        <v>78</v>
      </c>
      <c r="C54">
        <v>97.324074074074076</v>
      </c>
      <c r="D54">
        <v>1</v>
      </c>
      <c r="E54">
        <f>SUM($D$2:D54)/SUM($D$2:$D$109)</f>
        <v>0.49074074074074076</v>
      </c>
    </row>
    <row r="55" spans="1:5" x14ac:dyDescent="0.25">
      <c r="A55" s="8">
        <v>709</v>
      </c>
      <c r="B55" s="4">
        <v>78</v>
      </c>
      <c r="C55">
        <v>97.324074074074076</v>
      </c>
      <c r="D55">
        <v>1</v>
      </c>
      <c r="E55">
        <f>SUM($D$2:D55)/SUM($D$2:$D$109)</f>
        <v>0.5</v>
      </c>
    </row>
    <row r="56" spans="1:5" x14ac:dyDescent="0.25">
      <c r="A56" s="8">
        <v>525</v>
      </c>
      <c r="B56" s="4">
        <v>80</v>
      </c>
      <c r="C56">
        <v>97.324074074074076</v>
      </c>
      <c r="D56">
        <v>1</v>
      </c>
      <c r="E56">
        <f>SUM($D$2:D56)/SUM($D$2:$D$109)</f>
        <v>0.5092592592592593</v>
      </c>
    </row>
    <row r="57" spans="1:5" x14ac:dyDescent="0.25">
      <c r="A57" s="8">
        <v>543</v>
      </c>
      <c r="B57" s="4">
        <v>80</v>
      </c>
      <c r="C57">
        <v>97.324074074074076</v>
      </c>
      <c r="D57">
        <v>1</v>
      </c>
      <c r="E57">
        <f>SUM($D$2:D57)/SUM($D$2:$D$109)</f>
        <v>0.51851851851851849</v>
      </c>
    </row>
    <row r="58" spans="1:5" x14ac:dyDescent="0.25">
      <c r="A58" s="8">
        <v>610</v>
      </c>
      <c r="B58" s="4">
        <v>80</v>
      </c>
      <c r="C58">
        <v>97.324074074074076</v>
      </c>
      <c r="D58">
        <v>1</v>
      </c>
      <c r="E58">
        <f>SUM($D$2:D58)/SUM($D$2:$D$109)</f>
        <v>0.52777777777777779</v>
      </c>
    </row>
    <row r="59" spans="1:5" x14ac:dyDescent="0.25">
      <c r="A59" s="8">
        <v>764</v>
      </c>
      <c r="B59" s="4">
        <v>80</v>
      </c>
      <c r="C59">
        <v>97.324074074074076</v>
      </c>
      <c r="D59">
        <v>1</v>
      </c>
      <c r="E59">
        <f>SUM($D$2:D59)/SUM($D$2:$D$109)</f>
        <v>0.53703703703703709</v>
      </c>
    </row>
    <row r="60" spans="1:5" x14ac:dyDescent="0.25">
      <c r="A60" s="8">
        <v>898</v>
      </c>
      <c r="B60" s="4">
        <v>81</v>
      </c>
      <c r="C60">
        <v>97.324074074074076</v>
      </c>
      <c r="D60">
        <v>1</v>
      </c>
      <c r="E60">
        <f>SUM($D$2:D60)/SUM($D$2:$D$109)</f>
        <v>0.54629629629629628</v>
      </c>
    </row>
    <row r="61" spans="1:5" x14ac:dyDescent="0.25">
      <c r="A61" s="8">
        <v>820</v>
      </c>
      <c r="B61" s="4">
        <v>85</v>
      </c>
      <c r="C61">
        <v>97.324074074074076</v>
      </c>
      <c r="D61">
        <v>1</v>
      </c>
      <c r="E61">
        <f>SUM($D$2:D61)/SUM($D$2:$D$109)</f>
        <v>0.55555555555555558</v>
      </c>
    </row>
    <row r="62" spans="1:5" x14ac:dyDescent="0.25">
      <c r="A62" s="8">
        <v>633</v>
      </c>
      <c r="B62" s="4">
        <v>86</v>
      </c>
      <c r="C62">
        <v>97.324074074074076</v>
      </c>
      <c r="D62">
        <v>1</v>
      </c>
      <c r="E62">
        <f>SUM($D$2:D62)/SUM($D$2:$D$109)</f>
        <v>0.56481481481481477</v>
      </c>
    </row>
    <row r="63" spans="1:5" x14ac:dyDescent="0.25">
      <c r="A63" s="8">
        <v>695</v>
      </c>
      <c r="B63" s="4">
        <v>88</v>
      </c>
      <c r="C63">
        <v>97.324074074074076</v>
      </c>
      <c r="D63">
        <v>1</v>
      </c>
      <c r="E63">
        <f>SUM($D$2:D63)/SUM($D$2:$D$109)</f>
        <v>0.57407407407407407</v>
      </c>
    </row>
    <row r="64" spans="1:5" x14ac:dyDescent="0.25">
      <c r="A64" s="8">
        <v>755</v>
      </c>
      <c r="B64" s="4">
        <v>91</v>
      </c>
      <c r="C64">
        <v>97.324074074074076</v>
      </c>
      <c r="D64">
        <v>1</v>
      </c>
      <c r="E64">
        <f>SUM($D$2:D64)/SUM($D$2:$D$109)</f>
        <v>0.58333333333333337</v>
      </c>
    </row>
    <row r="65" spans="1:5" x14ac:dyDescent="0.25">
      <c r="A65" s="8">
        <v>533</v>
      </c>
      <c r="B65" s="4">
        <v>92</v>
      </c>
      <c r="C65">
        <v>97.324074074074076</v>
      </c>
      <c r="D65">
        <v>1</v>
      </c>
      <c r="E65">
        <f>SUM($D$2:D65)/SUM($D$2:$D$109)</f>
        <v>0.59259259259259256</v>
      </c>
    </row>
    <row r="66" spans="1:5" x14ac:dyDescent="0.25">
      <c r="A66" s="8">
        <v>664</v>
      </c>
      <c r="B66" s="4">
        <v>93</v>
      </c>
      <c r="C66">
        <v>97.324074074074076</v>
      </c>
      <c r="D66">
        <v>1</v>
      </c>
      <c r="E66">
        <f>SUM($D$2:D66)/SUM($D$2:$D$109)</f>
        <v>0.60185185185185186</v>
      </c>
    </row>
    <row r="67" spans="1:5" x14ac:dyDescent="0.25">
      <c r="A67" s="8">
        <v>783</v>
      </c>
      <c r="B67" s="4">
        <v>94</v>
      </c>
      <c r="C67">
        <v>97.324074074074076</v>
      </c>
      <c r="D67">
        <v>1</v>
      </c>
      <c r="E67">
        <f>SUM($D$2:D67)/SUM($D$2:$D$109)</f>
        <v>0.61111111111111116</v>
      </c>
    </row>
    <row r="68" spans="1:5" x14ac:dyDescent="0.25">
      <c r="A68" s="8">
        <v>625</v>
      </c>
      <c r="B68" s="4">
        <v>95</v>
      </c>
      <c r="C68">
        <v>97.324074074074076</v>
      </c>
      <c r="D68">
        <v>1</v>
      </c>
      <c r="E68">
        <f>SUM($D$2:D68)/SUM($D$2:$D$109)</f>
        <v>0.62037037037037035</v>
      </c>
    </row>
    <row r="69" spans="1:5" x14ac:dyDescent="0.25">
      <c r="A69" s="8">
        <v>591</v>
      </c>
      <c r="B69" s="4">
        <v>96</v>
      </c>
      <c r="C69">
        <v>97.324074074074076</v>
      </c>
      <c r="D69">
        <v>1</v>
      </c>
      <c r="E69">
        <f>SUM($D$2:D69)/SUM($D$2:$D$109)</f>
        <v>0.62962962962962965</v>
      </c>
    </row>
    <row r="70" spans="1:5" x14ac:dyDescent="0.25">
      <c r="A70" s="8">
        <v>539</v>
      </c>
      <c r="B70" s="4">
        <v>100</v>
      </c>
      <c r="C70">
        <v>97.324074074074076</v>
      </c>
      <c r="D70">
        <v>1</v>
      </c>
      <c r="E70">
        <f>SUM($D$2:D70)/SUM($D$2:$D$109)</f>
        <v>0.63888888888888884</v>
      </c>
    </row>
    <row r="71" spans="1:5" x14ac:dyDescent="0.25">
      <c r="A71" s="8">
        <v>642</v>
      </c>
      <c r="B71" s="4">
        <v>104</v>
      </c>
      <c r="C71">
        <v>97.324074074074076</v>
      </c>
      <c r="D71">
        <v>1</v>
      </c>
      <c r="E71">
        <f>SUM($D$2:D71)/SUM($D$2:$D$109)</f>
        <v>0.64814814814814814</v>
      </c>
    </row>
    <row r="72" spans="1:5" x14ac:dyDescent="0.25">
      <c r="A72" s="8">
        <v>765</v>
      </c>
      <c r="B72" s="4">
        <v>104</v>
      </c>
      <c r="C72">
        <v>97.324074074074076</v>
      </c>
      <c r="D72">
        <v>1</v>
      </c>
      <c r="E72">
        <f>SUM($D$2:D72)/SUM($D$2:$D$109)</f>
        <v>0.65740740740740744</v>
      </c>
    </row>
    <row r="73" spans="1:5" x14ac:dyDescent="0.25">
      <c r="A73" s="8">
        <v>889</v>
      </c>
      <c r="B73" s="4">
        <v>105</v>
      </c>
      <c r="C73">
        <v>97.324074074074076</v>
      </c>
      <c r="D73">
        <v>1</v>
      </c>
      <c r="E73">
        <f>SUM($D$2:D73)/SUM($D$2:$D$109)</f>
        <v>0.66666666666666663</v>
      </c>
    </row>
    <row r="74" spans="1:5" x14ac:dyDescent="0.25">
      <c r="A74" s="8">
        <v>711</v>
      </c>
      <c r="B74" s="4">
        <v>106</v>
      </c>
      <c r="C74">
        <v>97.324074074074076</v>
      </c>
      <c r="D74">
        <v>1</v>
      </c>
      <c r="E74">
        <f>SUM($D$2:D74)/SUM($D$2:$D$109)</f>
        <v>0.67592592592592593</v>
      </c>
    </row>
    <row r="75" spans="1:5" x14ac:dyDescent="0.25">
      <c r="A75" s="8">
        <v>644</v>
      </c>
      <c r="B75" s="4">
        <v>108</v>
      </c>
      <c r="C75">
        <v>97.324074074074076</v>
      </c>
      <c r="D75">
        <v>1</v>
      </c>
      <c r="E75">
        <f>SUM($D$2:D75)/SUM($D$2:$D$109)</f>
        <v>0.68518518518518523</v>
      </c>
    </row>
    <row r="76" spans="1:5" x14ac:dyDescent="0.25">
      <c r="A76" s="8">
        <v>581</v>
      </c>
      <c r="B76" s="4">
        <v>109</v>
      </c>
      <c r="C76">
        <v>97.324074074074076</v>
      </c>
      <c r="D76">
        <v>1</v>
      </c>
      <c r="E76">
        <f>SUM($D$2:D76)/SUM($D$2:$D$109)</f>
        <v>0.69444444444444442</v>
      </c>
    </row>
    <row r="77" spans="1:5" x14ac:dyDescent="0.25">
      <c r="A77" s="8">
        <v>789</v>
      </c>
      <c r="B77" s="4">
        <v>111</v>
      </c>
      <c r="C77">
        <v>97.324074074074076</v>
      </c>
      <c r="D77">
        <v>1</v>
      </c>
      <c r="E77">
        <f>SUM($D$2:D77)/SUM($D$2:$D$109)</f>
        <v>0.70370370370370372</v>
      </c>
    </row>
    <row r="78" spans="1:5" x14ac:dyDescent="0.25">
      <c r="A78" s="8">
        <v>719</v>
      </c>
      <c r="B78" s="4">
        <v>112</v>
      </c>
      <c r="C78">
        <v>97.324074074074076</v>
      </c>
      <c r="D78">
        <v>1</v>
      </c>
      <c r="E78">
        <f>SUM($D$2:D78)/SUM($D$2:$D$109)</f>
        <v>0.71296296296296291</v>
      </c>
    </row>
    <row r="79" spans="1:5" x14ac:dyDescent="0.25">
      <c r="A79" s="8">
        <v>676</v>
      </c>
      <c r="B79" s="4">
        <v>113</v>
      </c>
      <c r="C79">
        <v>97.324074074074076</v>
      </c>
      <c r="D79">
        <v>1</v>
      </c>
      <c r="E79">
        <f>SUM($D$2:D79)/SUM($D$2:$D$109)</f>
        <v>0.72222222222222221</v>
      </c>
    </row>
    <row r="80" spans="1:5" x14ac:dyDescent="0.25">
      <c r="A80" s="8">
        <v>615</v>
      </c>
      <c r="B80" s="4">
        <v>115</v>
      </c>
      <c r="C80">
        <v>97.324074074074076</v>
      </c>
      <c r="D80">
        <v>1</v>
      </c>
      <c r="E80">
        <f>SUM($D$2:D80)/SUM($D$2:$D$109)</f>
        <v>0.73148148148148151</v>
      </c>
    </row>
    <row r="81" spans="1:5" x14ac:dyDescent="0.25">
      <c r="A81" s="8">
        <v>577</v>
      </c>
      <c r="B81" s="4">
        <v>117</v>
      </c>
      <c r="C81">
        <v>97.324074074074076</v>
      </c>
      <c r="D81">
        <v>1</v>
      </c>
      <c r="E81">
        <f>SUM($D$2:D81)/SUM($D$2:$D$109)</f>
        <v>0.7407407407407407</v>
      </c>
    </row>
    <row r="82" spans="1:5" x14ac:dyDescent="0.25">
      <c r="A82" s="8">
        <v>886</v>
      </c>
      <c r="B82" s="4">
        <v>119</v>
      </c>
      <c r="C82">
        <v>97.324074074074076</v>
      </c>
      <c r="D82">
        <v>1</v>
      </c>
      <c r="E82">
        <f>SUM($D$2:D82)/SUM($D$2:$D$109)</f>
        <v>0.75</v>
      </c>
    </row>
    <row r="83" spans="1:5" x14ac:dyDescent="0.25">
      <c r="A83" s="8">
        <v>601</v>
      </c>
      <c r="B83" s="4">
        <v>120</v>
      </c>
      <c r="C83">
        <v>97.324074074074076</v>
      </c>
      <c r="D83">
        <v>1</v>
      </c>
      <c r="E83">
        <f>SUM($D$2:D83)/SUM($D$2:$D$109)</f>
        <v>0.7592592592592593</v>
      </c>
    </row>
    <row r="84" spans="1:5" x14ac:dyDescent="0.25">
      <c r="A84" s="8">
        <v>893</v>
      </c>
      <c r="B84" s="4">
        <v>120</v>
      </c>
      <c r="C84">
        <v>97.324074074074076</v>
      </c>
      <c r="D84">
        <v>1</v>
      </c>
      <c r="E84">
        <f>SUM($D$2:D84)/SUM($D$2:$D$109)</f>
        <v>0.76851851851851849</v>
      </c>
    </row>
    <row r="85" spans="1:5" x14ac:dyDescent="0.25">
      <c r="A85" s="8">
        <v>728</v>
      </c>
      <c r="B85" s="4">
        <v>121</v>
      </c>
      <c r="C85">
        <v>97.324074074074076</v>
      </c>
      <c r="D85">
        <v>1</v>
      </c>
      <c r="E85">
        <f>SUM($D$2:D85)/SUM($D$2:$D$109)</f>
        <v>0.77777777777777779</v>
      </c>
    </row>
    <row r="86" spans="1:5" x14ac:dyDescent="0.25">
      <c r="A86" s="8">
        <v>529</v>
      </c>
      <c r="B86" s="4">
        <v>122</v>
      </c>
      <c r="C86">
        <v>97.324074074074076</v>
      </c>
      <c r="D86">
        <v>1</v>
      </c>
      <c r="E86">
        <f>SUM($D$2:D86)/SUM($D$2:$D$109)</f>
        <v>0.78703703703703709</v>
      </c>
    </row>
    <row r="87" spans="1:5" x14ac:dyDescent="0.25">
      <c r="A87" s="8">
        <v>537</v>
      </c>
      <c r="B87" s="4">
        <v>124</v>
      </c>
      <c r="C87">
        <v>97.324074074074076</v>
      </c>
      <c r="D87">
        <v>1</v>
      </c>
      <c r="E87">
        <f>SUM($D$2:D87)/SUM($D$2:$D$109)</f>
        <v>0.79629629629629628</v>
      </c>
    </row>
    <row r="88" spans="1:5" x14ac:dyDescent="0.25">
      <c r="A88" s="8">
        <v>749</v>
      </c>
      <c r="B88" s="4">
        <v>124</v>
      </c>
      <c r="C88">
        <v>97.324074074074076</v>
      </c>
      <c r="D88">
        <v>1</v>
      </c>
      <c r="E88">
        <f>SUM($D$2:D88)/SUM($D$2:$D$109)</f>
        <v>0.80555555555555558</v>
      </c>
    </row>
    <row r="89" spans="1:5" x14ac:dyDescent="0.25">
      <c r="A89" s="8">
        <v>617</v>
      </c>
      <c r="B89" s="4">
        <v>128</v>
      </c>
      <c r="C89">
        <v>97.324074074074076</v>
      </c>
      <c r="D89">
        <v>1</v>
      </c>
      <c r="E89">
        <f>SUM($D$2:D89)/SUM($D$2:$D$109)</f>
        <v>0.81481481481481477</v>
      </c>
    </row>
    <row r="90" spans="1:5" x14ac:dyDescent="0.25">
      <c r="A90" s="8">
        <v>700</v>
      </c>
      <c r="B90" s="4">
        <v>130</v>
      </c>
      <c r="C90">
        <v>97.324074074074076</v>
      </c>
      <c r="D90">
        <v>1</v>
      </c>
      <c r="E90">
        <f>SUM($D$2:D90)/SUM($D$2:$D$109)</f>
        <v>0.82407407407407407</v>
      </c>
    </row>
    <row r="91" spans="1:5" x14ac:dyDescent="0.25">
      <c r="A91" s="8">
        <v>724</v>
      </c>
      <c r="B91" s="4">
        <v>130</v>
      </c>
      <c r="C91">
        <v>97.324074074074076</v>
      </c>
      <c r="D91">
        <v>1</v>
      </c>
      <c r="E91">
        <f>SUM($D$2:D91)/SUM($D$2:$D$109)</f>
        <v>0.83333333333333337</v>
      </c>
    </row>
    <row r="92" spans="1:5" x14ac:dyDescent="0.25">
      <c r="A92" s="8">
        <v>743</v>
      </c>
      <c r="B92" s="4">
        <v>130</v>
      </c>
      <c r="C92">
        <v>97.324074074074076</v>
      </c>
      <c r="D92">
        <v>1</v>
      </c>
      <c r="E92">
        <f>SUM($D$2:D92)/SUM($D$2:$D$109)</f>
        <v>0.84259259259259256</v>
      </c>
    </row>
    <row r="93" spans="1:5" x14ac:dyDescent="0.25">
      <c r="A93" s="8">
        <v>731</v>
      </c>
      <c r="B93" s="4">
        <v>131</v>
      </c>
      <c r="C93">
        <v>97.324074074074076</v>
      </c>
      <c r="D93">
        <v>1</v>
      </c>
      <c r="E93">
        <f>SUM($D$2:D93)/SUM($D$2:$D$109)</f>
        <v>0.85185185185185186</v>
      </c>
    </row>
    <row r="94" spans="1:5" x14ac:dyDescent="0.25">
      <c r="A94" s="8">
        <v>713</v>
      </c>
      <c r="B94" s="4">
        <v>136</v>
      </c>
      <c r="C94">
        <v>97.324074074074076</v>
      </c>
      <c r="D94">
        <v>1</v>
      </c>
      <c r="E94">
        <f>SUM($D$2:D94)/SUM($D$2:$D$109)</f>
        <v>0.86111111111111116</v>
      </c>
    </row>
    <row r="95" spans="1:5" x14ac:dyDescent="0.25">
      <c r="A95" s="8">
        <v>745</v>
      </c>
      <c r="B95" s="4">
        <v>143</v>
      </c>
      <c r="C95">
        <v>97.324074074074076</v>
      </c>
      <c r="D95">
        <v>1</v>
      </c>
      <c r="E95">
        <f>SUM($D$2:D95)/SUM($D$2:$D$109)</f>
        <v>0.87037037037037035</v>
      </c>
    </row>
    <row r="96" spans="1:5" x14ac:dyDescent="0.25">
      <c r="A96" s="8">
        <v>657</v>
      </c>
      <c r="B96" s="4">
        <v>146</v>
      </c>
      <c r="C96">
        <v>97.324074074074076</v>
      </c>
      <c r="D96">
        <v>1</v>
      </c>
      <c r="E96">
        <f>SUM($D$2:D96)/SUM($D$2:$D$109)</f>
        <v>0.87962962962962965</v>
      </c>
    </row>
    <row r="97" spans="1:5" x14ac:dyDescent="0.25">
      <c r="A97" s="8">
        <v>586</v>
      </c>
      <c r="B97" s="4">
        <v>159</v>
      </c>
      <c r="C97">
        <v>97.324074074074076</v>
      </c>
      <c r="D97">
        <v>1</v>
      </c>
      <c r="E97">
        <f>SUM($D$2:D97)/SUM($D$2:$D$109)</f>
        <v>0.88888888888888884</v>
      </c>
    </row>
    <row r="98" spans="1:5" x14ac:dyDescent="0.25">
      <c r="A98" s="8">
        <v>710</v>
      </c>
      <c r="B98" s="4">
        <v>168</v>
      </c>
      <c r="C98">
        <v>97.324074074074076</v>
      </c>
      <c r="D98">
        <v>1</v>
      </c>
      <c r="E98">
        <f>SUM($D$2:D98)/SUM($D$2:$D$109)</f>
        <v>0.89814814814814814</v>
      </c>
    </row>
    <row r="99" spans="1:5" x14ac:dyDescent="0.25">
      <c r="A99" s="8">
        <v>778</v>
      </c>
      <c r="B99" s="4">
        <v>169</v>
      </c>
      <c r="C99">
        <v>97.324074074074076</v>
      </c>
      <c r="D99">
        <v>1</v>
      </c>
      <c r="E99">
        <f>SUM($D$2:D99)/SUM($D$2:$D$109)</f>
        <v>0.90740740740740744</v>
      </c>
    </row>
    <row r="100" spans="1:5" x14ac:dyDescent="0.25">
      <c r="A100" s="8">
        <v>619</v>
      </c>
      <c r="B100" s="4">
        <v>175</v>
      </c>
      <c r="C100">
        <v>97.324074074074076</v>
      </c>
      <c r="D100">
        <v>1</v>
      </c>
      <c r="E100">
        <f>SUM($D$2:D100)/SUM($D$2:$D$109)</f>
        <v>0.91666666666666663</v>
      </c>
    </row>
    <row r="101" spans="1:5" x14ac:dyDescent="0.25">
      <c r="A101" s="8">
        <v>651</v>
      </c>
      <c r="B101" s="4">
        <v>175</v>
      </c>
      <c r="C101">
        <v>97.324074074074076</v>
      </c>
      <c r="D101">
        <v>1</v>
      </c>
      <c r="E101">
        <f>SUM($D$2:D101)/SUM($D$2:$D$109)</f>
        <v>0.92592592592592593</v>
      </c>
    </row>
    <row r="102" spans="1:5" x14ac:dyDescent="0.25">
      <c r="A102" s="8">
        <v>867</v>
      </c>
      <c r="B102" s="4">
        <v>183</v>
      </c>
      <c r="C102">
        <v>97.324074074074076</v>
      </c>
      <c r="D102">
        <v>1</v>
      </c>
      <c r="E102">
        <f>SUM($D$2:D102)/SUM($D$2:$D$109)</f>
        <v>0.93518518518518523</v>
      </c>
    </row>
    <row r="103" spans="1:5" x14ac:dyDescent="0.25">
      <c r="A103" s="8">
        <v>636</v>
      </c>
      <c r="B103" s="4">
        <v>185</v>
      </c>
      <c r="C103">
        <v>97.324074074074076</v>
      </c>
      <c r="D103">
        <v>1</v>
      </c>
      <c r="E103">
        <f>SUM($D$2:D103)/SUM($D$2:$D$109)</f>
        <v>0.94444444444444442</v>
      </c>
    </row>
    <row r="104" spans="1:5" x14ac:dyDescent="0.25">
      <c r="A104" s="8">
        <v>540</v>
      </c>
      <c r="B104" s="4">
        <v>196</v>
      </c>
      <c r="C104">
        <v>97.324074074074076</v>
      </c>
      <c r="D104">
        <v>1</v>
      </c>
      <c r="E104">
        <f>SUM($D$2:D104)/SUM($D$2:$D$109)</f>
        <v>0.95370370370370372</v>
      </c>
    </row>
    <row r="105" spans="1:5" x14ac:dyDescent="0.25">
      <c r="A105" s="8">
        <v>730</v>
      </c>
      <c r="B105" s="4">
        <v>200</v>
      </c>
      <c r="C105">
        <v>97.324074074074076</v>
      </c>
      <c r="D105">
        <v>1</v>
      </c>
      <c r="E105">
        <f>SUM($D$2:D105)/SUM($D$2:$D$109)</f>
        <v>0.96296296296296291</v>
      </c>
    </row>
    <row r="106" spans="1:5" x14ac:dyDescent="0.25">
      <c r="A106" s="8">
        <v>740</v>
      </c>
      <c r="B106" s="4">
        <v>214</v>
      </c>
      <c r="C106">
        <v>97.324074074074076</v>
      </c>
      <c r="D106">
        <v>1</v>
      </c>
      <c r="E106">
        <f>SUM($D$2:D106)/SUM($D$2:$D$109)</f>
        <v>0.97222222222222221</v>
      </c>
    </row>
    <row r="107" spans="1:5" x14ac:dyDescent="0.25">
      <c r="A107" s="8">
        <v>567</v>
      </c>
      <c r="B107" s="4">
        <v>218</v>
      </c>
      <c r="C107">
        <v>97.324074074074076</v>
      </c>
      <c r="D107">
        <v>1</v>
      </c>
      <c r="E107">
        <f>SUM($D$2:D107)/SUM($D$2:$D$109)</f>
        <v>0.98148148148148151</v>
      </c>
    </row>
    <row r="108" spans="1:5" x14ac:dyDescent="0.25">
      <c r="A108" s="8">
        <v>707</v>
      </c>
      <c r="B108" s="4">
        <v>245</v>
      </c>
      <c r="C108">
        <v>97.324074074074076</v>
      </c>
      <c r="D108">
        <v>1</v>
      </c>
      <c r="E108">
        <f>SUM($D$2:D108)/SUM($D$2:$D$109)</f>
        <v>0.9907407407407407</v>
      </c>
    </row>
    <row r="109" spans="1:5" x14ac:dyDescent="0.25">
      <c r="A109" s="8">
        <v>659</v>
      </c>
      <c r="B109" s="4">
        <v>284</v>
      </c>
      <c r="C109">
        <v>97.324074074074076</v>
      </c>
      <c r="D109">
        <v>1</v>
      </c>
      <c r="E109">
        <f>SUM($D$2:D109)/SUM($D$2:$D$109)</f>
        <v>1</v>
      </c>
    </row>
    <row r="110" spans="1:5" x14ac:dyDescent="0.25">
      <c r="A110" s="8"/>
      <c r="B110" s="4"/>
    </row>
    <row r="111" spans="1:5" x14ac:dyDescent="0.25">
      <c r="A111" s="8"/>
      <c r="B111" s="4"/>
    </row>
    <row r="112" spans="1:5" x14ac:dyDescent="0.25">
      <c r="A112" s="8"/>
      <c r="B112" s="4"/>
    </row>
    <row r="113" spans="1:2" x14ac:dyDescent="0.25">
      <c r="A113" s="8"/>
      <c r="B113" s="4"/>
    </row>
    <row r="114" spans="1:2" x14ac:dyDescent="0.25">
      <c r="A114" s="8"/>
      <c r="B114" s="4"/>
    </row>
    <row r="115" spans="1:2" x14ac:dyDescent="0.25">
      <c r="A115" s="8"/>
      <c r="B115" s="4"/>
    </row>
    <row r="116" spans="1:2" x14ac:dyDescent="0.25">
      <c r="A116" s="8"/>
      <c r="B116" s="4"/>
    </row>
    <row r="117" spans="1:2" x14ac:dyDescent="0.25">
      <c r="A117" s="8"/>
      <c r="B117" s="4"/>
    </row>
    <row r="118" spans="1:2" x14ac:dyDescent="0.25">
      <c r="A118" s="8"/>
      <c r="B118" s="4"/>
    </row>
    <row r="119" spans="1:2" x14ac:dyDescent="0.25">
      <c r="A119" s="8"/>
      <c r="B119" s="4"/>
    </row>
    <row r="120" spans="1:2" x14ac:dyDescent="0.25">
      <c r="A120" s="8"/>
      <c r="B120" s="4"/>
    </row>
    <row r="121" spans="1:2" x14ac:dyDescent="0.25">
      <c r="A121" s="8"/>
      <c r="B121" s="4"/>
    </row>
    <row r="122" spans="1:2" x14ac:dyDescent="0.25">
      <c r="A122" s="8"/>
      <c r="B122" s="4"/>
    </row>
    <row r="123" spans="1:2" x14ac:dyDescent="0.25">
      <c r="A123" s="8"/>
      <c r="B123" s="4"/>
    </row>
    <row r="124" spans="1:2" x14ac:dyDescent="0.25">
      <c r="A124" s="8"/>
      <c r="B124" s="4"/>
    </row>
    <row r="125" spans="1:2" x14ac:dyDescent="0.25">
      <c r="A125" s="8"/>
      <c r="B125" s="4"/>
    </row>
    <row r="126" spans="1:2" x14ac:dyDescent="0.25">
      <c r="A126" s="8"/>
      <c r="B126" s="4"/>
    </row>
    <row r="127" spans="1:2" x14ac:dyDescent="0.25">
      <c r="A127" s="8"/>
      <c r="B127" s="4"/>
    </row>
    <row r="128" spans="1:2" x14ac:dyDescent="0.25">
      <c r="A128" s="8"/>
      <c r="B128" s="4"/>
    </row>
    <row r="129" spans="1:2" x14ac:dyDescent="0.25">
      <c r="A129" s="8"/>
      <c r="B129" s="4"/>
    </row>
    <row r="130" spans="1:2" x14ac:dyDescent="0.25">
      <c r="A130" s="8"/>
      <c r="B130" s="4"/>
    </row>
    <row r="131" spans="1:2" x14ac:dyDescent="0.25">
      <c r="A131" s="8"/>
      <c r="B131" s="4"/>
    </row>
    <row r="132" spans="1:2" x14ac:dyDescent="0.25">
      <c r="A132" s="8"/>
      <c r="B132" s="4"/>
    </row>
    <row r="133" spans="1:2" x14ac:dyDescent="0.25">
      <c r="A133" s="8"/>
      <c r="B133" s="4"/>
    </row>
    <row r="134" spans="1:2" x14ac:dyDescent="0.25">
      <c r="A134" s="8"/>
      <c r="B134" s="4"/>
    </row>
    <row r="135" spans="1:2" x14ac:dyDescent="0.25">
      <c r="A135" s="8"/>
      <c r="B135" s="4"/>
    </row>
    <row r="136" spans="1:2" x14ac:dyDescent="0.25">
      <c r="A136" s="8"/>
      <c r="B136" s="4"/>
    </row>
    <row r="137" spans="1:2" x14ac:dyDescent="0.25">
      <c r="A137" s="8"/>
      <c r="B137" s="4"/>
    </row>
    <row r="138" spans="1:2" x14ac:dyDescent="0.25">
      <c r="A138" s="8"/>
      <c r="B138" s="4"/>
    </row>
    <row r="139" spans="1:2" x14ac:dyDescent="0.25">
      <c r="A139" s="8"/>
      <c r="B139" s="4"/>
    </row>
    <row r="140" spans="1:2" x14ac:dyDescent="0.25">
      <c r="A140" s="8"/>
      <c r="B140" s="4"/>
    </row>
    <row r="141" spans="1:2" x14ac:dyDescent="0.25">
      <c r="A141" s="8"/>
      <c r="B141" s="4"/>
    </row>
    <row r="142" spans="1:2" x14ac:dyDescent="0.25">
      <c r="A142" s="8"/>
      <c r="B142" s="4"/>
    </row>
    <row r="143" spans="1:2" x14ac:dyDescent="0.25">
      <c r="A143" s="8"/>
      <c r="B143" s="4"/>
    </row>
    <row r="144" spans="1:2" x14ac:dyDescent="0.25">
      <c r="A144" s="8"/>
      <c r="B144" s="4"/>
    </row>
    <row r="145" spans="1:2" x14ac:dyDescent="0.25">
      <c r="A145" s="8"/>
      <c r="B145" s="4"/>
    </row>
    <row r="146" spans="1:2" x14ac:dyDescent="0.25">
      <c r="A146" s="8"/>
      <c r="B146" s="4"/>
    </row>
    <row r="147" spans="1:2" x14ac:dyDescent="0.25">
      <c r="A147" s="8"/>
      <c r="B147" s="4"/>
    </row>
    <row r="148" spans="1:2" x14ac:dyDescent="0.25">
      <c r="A148" s="8"/>
      <c r="B148" s="4"/>
    </row>
    <row r="149" spans="1:2" x14ac:dyDescent="0.25">
      <c r="A149" s="8"/>
      <c r="B149" s="4"/>
    </row>
    <row r="150" spans="1:2" x14ac:dyDescent="0.25">
      <c r="A150" s="8"/>
      <c r="B150" s="4"/>
    </row>
    <row r="151" spans="1:2" x14ac:dyDescent="0.25">
      <c r="A151" s="8"/>
      <c r="B151" s="4"/>
    </row>
    <row r="152" spans="1:2" x14ac:dyDescent="0.25">
      <c r="A152" s="8"/>
      <c r="B152" s="4"/>
    </row>
    <row r="153" spans="1:2" x14ac:dyDescent="0.25">
      <c r="A153" s="8"/>
      <c r="B153" s="4"/>
    </row>
    <row r="154" spans="1:2" x14ac:dyDescent="0.25">
      <c r="A154" s="8"/>
      <c r="B154" s="4"/>
    </row>
    <row r="155" spans="1:2" x14ac:dyDescent="0.25">
      <c r="A155" s="8"/>
      <c r="B155" s="4"/>
    </row>
    <row r="156" spans="1:2" x14ac:dyDescent="0.25">
      <c r="A156" s="8"/>
      <c r="B156" s="4"/>
    </row>
    <row r="157" spans="1:2" x14ac:dyDescent="0.25">
      <c r="A157" s="8"/>
      <c r="B157" s="4"/>
    </row>
    <row r="158" spans="1:2" x14ac:dyDescent="0.25">
      <c r="A158" s="8"/>
      <c r="B158" s="4"/>
    </row>
    <row r="159" spans="1:2" x14ac:dyDescent="0.25">
      <c r="A159" s="8"/>
      <c r="B159" s="4"/>
    </row>
    <row r="160" spans="1:2" x14ac:dyDescent="0.25">
      <c r="A160" s="8"/>
      <c r="B160" s="4"/>
    </row>
    <row r="161" spans="1:2" x14ac:dyDescent="0.25">
      <c r="A161" s="8"/>
      <c r="B161" s="4"/>
    </row>
    <row r="162" spans="1:2" x14ac:dyDescent="0.25">
      <c r="A162" s="8"/>
      <c r="B162" s="4"/>
    </row>
    <row r="163" spans="1:2" x14ac:dyDescent="0.25">
      <c r="A163" s="8"/>
      <c r="B163" s="4"/>
    </row>
    <row r="164" spans="1:2" x14ac:dyDescent="0.25">
      <c r="A164" s="8"/>
      <c r="B164" s="4"/>
    </row>
    <row r="165" spans="1:2" x14ac:dyDescent="0.25">
      <c r="A165" s="8"/>
      <c r="B165" s="4"/>
    </row>
    <row r="166" spans="1:2" x14ac:dyDescent="0.25">
      <c r="A166" s="8"/>
      <c r="B166" s="4"/>
    </row>
    <row r="167" spans="1:2" x14ac:dyDescent="0.25">
      <c r="A167" s="8"/>
      <c r="B167" s="4"/>
    </row>
    <row r="168" spans="1:2" x14ac:dyDescent="0.25">
      <c r="A168" s="8"/>
      <c r="B168" s="4"/>
    </row>
    <row r="169" spans="1:2" x14ac:dyDescent="0.25">
      <c r="A169" s="8"/>
      <c r="B169" s="4"/>
    </row>
    <row r="170" spans="1:2" x14ac:dyDescent="0.25">
      <c r="A170" s="8"/>
      <c r="B170" s="4"/>
    </row>
    <row r="171" spans="1:2" x14ac:dyDescent="0.25">
      <c r="A171" s="8"/>
      <c r="B171" s="4"/>
    </row>
    <row r="172" spans="1:2" x14ac:dyDescent="0.25">
      <c r="A172" s="8"/>
      <c r="B172" s="4"/>
    </row>
    <row r="173" spans="1:2" x14ac:dyDescent="0.25">
      <c r="A173" s="8"/>
      <c r="B173" s="4"/>
    </row>
    <row r="174" spans="1:2" x14ac:dyDescent="0.25">
      <c r="A174" s="8"/>
      <c r="B174" s="4"/>
    </row>
    <row r="175" spans="1:2" x14ac:dyDescent="0.25">
      <c r="A175" s="8"/>
      <c r="B175" s="4"/>
    </row>
    <row r="176" spans="1:2" x14ac:dyDescent="0.25">
      <c r="A176" s="8"/>
      <c r="B176" s="4"/>
    </row>
    <row r="177" spans="1:2" x14ac:dyDescent="0.25">
      <c r="A177" s="8"/>
      <c r="B177" s="4"/>
    </row>
    <row r="178" spans="1:2" x14ac:dyDescent="0.25">
      <c r="A178" s="8"/>
      <c r="B178" s="4"/>
    </row>
    <row r="179" spans="1:2" x14ac:dyDescent="0.25">
      <c r="A179" s="8"/>
      <c r="B179" s="4"/>
    </row>
    <row r="180" spans="1:2" x14ac:dyDescent="0.25">
      <c r="A180" s="8"/>
      <c r="B180" s="4"/>
    </row>
    <row r="181" spans="1:2" x14ac:dyDescent="0.25">
      <c r="A181" s="8"/>
      <c r="B181" s="4"/>
    </row>
    <row r="182" spans="1:2" x14ac:dyDescent="0.25">
      <c r="A182" s="8"/>
      <c r="B182" s="4"/>
    </row>
    <row r="183" spans="1:2" x14ac:dyDescent="0.25">
      <c r="A183" s="8"/>
      <c r="B183" s="4"/>
    </row>
    <row r="184" spans="1:2" x14ac:dyDescent="0.25">
      <c r="A184" s="8"/>
      <c r="B184" s="4"/>
    </row>
    <row r="185" spans="1:2" x14ac:dyDescent="0.25">
      <c r="A185" s="8"/>
      <c r="B185" s="4"/>
    </row>
    <row r="186" spans="1:2" x14ac:dyDescent="0.25">
      <c r="A186" s="8"/>
      <c r="B186" s="4"/>
    </row>
    <row r="187" spans="1:2" x14ac:dyDescent="0.25">
      <c r="A187" s="8"/>
      <c r="B187" s="4"/>
    </row>
    <row r="188" spans="1:2" x14ac:dyDescent="0.25">
      <c r="A188" s="8"/>
      <c r="B188" s="4"/>
    </row>
    <row r="189" spans="1:2" x14ac:dyDescent="0.25">
      <c r="A189" s="8"/>
      <c r="B189" s="4"/>
    </row>
    <row r="190" spans="1:2" x14ac:dyDescent="0.25">
      <c r="A190" s="8"/>
      <c r="B190" s="4"/>
    </row>
    <row r="191" spans="1:2" x14ac:dyDescent="0.25">
      <c r="A191" s="8"/>
      <c r="B191" s="4"/>
    </row>
    <row r="192" spans="1:2" x14ac:dyDescent="0.25">
      <c r="A192" s="8"/>
      <c r="B192" s="4"/>
    </row>
    <row r="193" spans="1:2" x14ac:dyDescent="0.25">
      <c r="A193" s="8"/>
      <c r="B193" s="4"/>
    </row>
    <row r="194" spans="1:2" x14ac:dyDescent="0.25">
      <c r="A194" s="8"/>
      <c r="B194" s="4"/>
    </row>
    <row r="195" spans="1:2" x14ac:dyDescent="0.25">
      <c r="A195" s="8"/>
      <c r="B195" s="4"/>
    </row>
    <row r="196" spans="1:2" x14ac:dyDescent="0.25">
      <c r="A196" s="8"/>
      <c r="B196" s="4"/>
    </row>
    <row r="197" spans="1:2" x14ac:dyDescent="0.25">
      <c r="A197" s="8"/>
      <c r="B197" s="4"/>
    </row>
    <row r="198" spans="1:2" x14ac:dyDescent="0.25">
      <c r="A198" s="8"/>
      <c r="B198" s="4"/>
    </row>
    <row r="199" spans="1:2" x14ac:dyDescent="0.25">
      <c r="A199" s="8"/>
      <c r="B199" s="4"/>
    </row>
    <row r="200" spans="1:2" x14ac:dyDescent="0.25">
      <c r="A200" s="8"/>
      <c r="B200" s="4"/>
    </row>
    <row r="201" spans="1:2" x14ac:dyDescent="0.25">
      <c r="A201" s="8"/>
      <c r="B201" s="4"/>
    </row>
    <row r="202" spans="1:2" x14ac:dyDescent="0.25">
      <c r="A202" s="8"/>
      <c r="B202" s="4"/>
    </row>
    <row r="203" spans="1:2" x14ac:dyDescent="0.25">
      <c r="A203" s="8"/>
      <c r="B203" s="4"/>
    </row>
    <row r="204" spans="1:2" x14ac:dyDescent="0.25">
      <c r="A204" s="8"/>
      <c r="B204" s="4"/>
    </row>
    <row r="205" spans="1:2" x14ac:dyDescent="0.25">
      <c r="A205" s="8"/>
      <c r="B205" s="4"/>
    </row>
    <row r="206" spans="1:2" x14ac:dyDescent="0.25">
      <c r="A206" s="8"/>
      <c r="B206" s="4"/>
    </row>
    <row r="207" spans="1:2" x14ac:dyDescent="0.25">
      <c r="A207" s="8"/>
      <c r="B207" s="4"/>
    </row>
    <row r="208" spans="1:2" x14ac:dyDescent="0.25">
      <c r="A208" s="8"/>
      <c r="B208" s="4"/>
    </row>
    <row r="209" spans="1:2" x14ac:dyDescent="0.25">
      <c r="A209" s="8"/>
      <c r="B209" s="4"/>
    </row>
    <row r="210" spans="1:2" x14ac:dyDescent="0.25">
      <c r="A210" s="8"/>
      <c r="B210" s="4"/>
    </row>
    <row r="211" spans="1:2" x14ac:dyDescent="0.25">
      <c r="A211" s="8"/>
      <c r="B211" s="4"/>
    </row>
    <row r="212" spans="1:2" x14ac:dyDescent="0.25">
      <c r="A212" s="8"/>
      <c r="B212" s="4"/>
    </row>
    <row r="213" spans="1:2" x14ac:dyDescent="0.25">
      <c r="A213" s="8"/>
      <c r="B213" s="4"/>
    </row>
    <row r="214" spans="1:2" x14ac:dyDescent="0.25">
      <c r="A214" s="8"/>
      <c r="B214" s="4"/>
    </row>
    <row r="215" spans="1:2" x14ac:dyDescent="0.25">
      <c r="A215" s="8"/>
      <c r="B215" s="4"/>
    </row>
    <row r="216" spans="1:2" x14ac:dyDescent="0.25">
      <c r="A216" s="8"/>
      <c r="B216" s="4"/>
    </row>
    <row r="217" spans="1:2" x14ac:dyDescent="0.25">
      <c r="A217" s="8"/>
      <c r="B217" s="4"/>
    </row>
    <row r="218" spans="1:2" x14ac:dyDescent="0.25">
      <c r="A218" s="8"/>
      <c r="B218" s="4"/>
    </row>
    <row r="219" spans="1:2" x14ac:dyDescent="0.25">
      <c r="A219" s="8"/>
      <c r="B219" s="4"/>
    </row>
    <row r="220" spans="1:2" x14ac:dyDescent="0.25">
      <c r="A220" s="8"/>
      <c r="B220" s="4"/>
    </row>
    <row r="221" spans="1:2" x14ac:dyDescent="0.25">
      <c r="A221" s="8"/>
      <c r="B221" s="4"/>
    </row>
    <row r="222" spans="1:2" x14ac:dyDescent="0.25">
      <c r="A222" s="8"/>
      <c r="B222" s="4"/>
    </row>
    <row r="223" spans="1:2" x14ac:dyDescent="0.25">
      <c r="A223" s="8"/>
      <c r="B223" s="4"/>
    </row>
    <row r="224" spans="1:2" x14ac:dyDescent="0.25">
      <c r="A224" s="8"/>
      <c r="B224" s="4"/>
    </row>
    <row r="225" spans="1:2" x14ac:dyDescent="0.25">
      <c r="A225" s="8"/>
      <c r="B225" s="4"/>
    </row>
    <row r="226" spans="1:2" x14ac:dyDescent="0.25">
      <c r="A226" s="8"/>
      <c r="B226" s="4"/>
    </row>
    <row r="227" spans="1:2" x14ac:dyDescent="0.25">
      <c r="A227" s="8"/>
      <c r="B227" s="4"/>
    </row>
    <row r="228" spans="1:2" x14ac:dyDescent="0.25">
      <c r="A228" s="8"/>
      <c r="B228" s="4"/>
    </row>
    <row r="229" spans="1:2" x14ac:dyDescent="0.25">
      <c r="A229" s="8"/>
      <c r="B229" s="4"/>
    </row>
    <row r="230" spans="1:2" x14ac:dyDescent="0.25">
      <c r="A230" s="8"/>
      <c r="B230" s="4"/>
    </row>
    <row r="231" spans="1:2" x14ac:dyDescent="0.25">
      <c r="A231" s="8"/>
      <c r="B231" s="4"/>
    </row>
    <row r="232" spans="1:2" x14ac:dyDescent="0.25">
      <c r="A232" s="8"/>
      <c r="B232" s="4"/>
    </row>
    <row r="233" spans="1:2" x14ac:dyDescent="0.25">
      <c r="A233" s="8"/>
      <c r="B233" s="4"/>
    </row>
    <row r="234" spans="1:2" x14ac:dyDescent="0.25">
      <c r="A234" s="8"/>
      <c r="B234" s="4"/>
    </row>
    <row r="235" spans="1:2" x14ac:dyDescent="0.25">
      <c r="A235" s="8"/>
      <c r="B235" s="4"/>
    </row>
    <row r="236" spans="1:2" x14ac:dyDescent="0.25">
      <c r="A236" s="8"/>
      <c r="B236" s="4"/>
    </row>
    <row r="237" spans="1:2" x14ac:dyDescent="0.25">
      <c r="A237" s="8"/>
      <c r="B237" s="4"/>
    </row>
    <row r="238" spans="1:2" x14ac:dyDescent="0.25">
      <c r="A238" s="8"/>
      <c r="B238" s="4"/>
    </row>
    <row r="239" spans="1:2" x14ac:dyDescent="0.25">
      <c r="A239" s="8"/>
      <c r="B239" s="4"/>
    </row>
    <row r="240" spans="1:2" x14ac:dyDescent="0.25">
      <c r="A240" s="8"/>
      <c r="B240" s="4"/>
    </row>
    <row r="241" spans="1:2" x14ac:dyDescent="0.25">
      <c r="A241" s="8"/>
      <c r="B241" s="4"/>
    </row>
    <row r="242" spans="1:2" x14ac:dyDescent="0.25">
      <c r="A242" s="8"/>
      <c r="B242" s="4"/>
    </row>
    <row r="243" spans="1:2" x14ac:dyDescent="0.25">
      <c r="A243" s="8"/>
      <c r="B243" s="4"/>
    </row>
    <row r="244" spans="1:2" x14ac:dyDescent="0.25">
      <c r="A244" s="8"/>
      <c r="B244" s="4"/>
    </row>
    <row r="245" spans="1:2" x14ac:dyDescent="0.25">
      <c r="A245" s="8"/>
      <c r="B245" s="4"/>
    </row>
    <row r="246" spans="1:2" x14ac:dyDescent="0.25">
      <c r="A246" s="8"/>
      <c r="B246" s="4"/>
    </row>
    <row r="247" spans="1:2" x14ac:dyDescent="0.25">
      <c r="A247" s="8"/>
      <c r="B247" s="4"/>
    </row>
    <row r="248" spans="1:2" x14ac:dyDescent="0.25">
      <c r="A248" s="8"/>
      <c r="B248" s="4"/>
    </row>
    <row r="249" spans="1:2" x14ac:dyDescent="0.25">
      <c r="A249" s="8"/>
      <c r="B249" s="4"/>
    </row>
    <row r="250" spans="1:2" x14ac:dyDescent="0.25">
      <c r="A250" s="8"/>
      <c r="B250" s="4"/>
    </row>
    <row r="251" spans="1:2" x14ac:dyDescent="0.25">
      <c r="A251" s="8"/>
      <c r="B251" s="4"/>
    </row>
    <row r="252" spans="1:2" x14ac:dyDescent="0.25">
      <c r="A252" s="8"/>
      <c r="B252" s="4"/>
    </row>
    <row r="253" spans="1:2" x14ac:dyDescent="0.25">
      <c r="A253" s="8"/>
      <c r="B253" s="4"/>
    </row>
    <row r="254" spans="1:2" x14ac:dyDescent="0.25">
      <c r="A254" s="8"/>
      <c r="B254" s="4"/>
    </row>
    <row r="255" spans="1:2" x14ac:dyDescent="0.25">
      <c r="A255" s="8"/>
      <c r="B255" s="4"/>
    </row>
    <row r="256" spans="1:2" x14ac:dyDescent="0.25">
      <c r="A256" s="8"/>
      <c r="B256" s="4"/>
    </row>
    <row r="257" spans="1:2" x14ac:dyDescent="0.25">
      <c r="A257" s="8"/>
      <c r="B257" s="4"/>
    </row>
    <row r="258" spans="1:2" x14ac:dyDescent="0.25">
      <c r="A258" s="8"/>
      <c r="B258" s="4"/>
    </row>
    <row r="259" spans="1:2" x14ac:dyDescent="0.25">
      <c r="A259" s="8"/>
      <c r="B259" s="4"/>
    </row>
    <row r="260" spans="1:2" x14ac:dyDescent="0.25">
      <c r="A260" s="8"/>
      <c r="B260" s="4"/>
    </row>
    <row r="261" spans="1:2" x14ac:dyDescent="0.25">
      <c r="A261" s="8"/>
      <c r="B261" s="4"/>
    </row>
    <row r="262" spans="1:2" x14ac:dyDescent="0.25">
      <c r="A262" s="8"/>
      <c r="B262" s="4"/>
    </row>
    <row r="263" spans="1:2" x14ac:dyDescent="0.25">
      <c r="A263" s="8"/>
      <c r="B263" s="4"/>
    </row>
    <row r="264" spans="1:2" x14ac:dyDescent="0.25">
      <c r="A264" s="8"/>
      <c r="B264" s="4"/>
    </row>
    <row r="265" spans="1:2" x14ac:dyDescent="0.25">
      <c r="A265" s="8"/>
      <c r="B265" s="4"/>
    </row>
    <row r="266" spans="1:2" x14ac:dyDescent="0.25">
      <c r="A266" s="8"/>
      <c r="B266" s="4"/>
    </row>
    <row r="267" spans="1:2" x14ac:dyDescent="0.25">
      <c r="A267" s="8"/>
      <c r="B267" s="4"/>
    </row>
    <row r="268" spans="1:2" x14ac:dyDescent="0.25">
      <c r="A268" s="8"/>
      <c r="B268" s="4"/>
    </row>
    <row r="269" spans="1:2" x14ac:dyDescent="0.25">
      <c r="A269" s="8"/>
      <c r="B269" s="4"/>
    </row>
    <row r="270" spans="1:2" x14ac:dyDescent="0.25">
      <c r="A270" s="8"/>
      <c r="B270" s="4"/>
    </row>
    <row r="271" spans="1:2" x14ac:dyDescent="0.25">
      <c r="A271" s="8"/>
      <c r="B271" s="4"/>
    </row>
    <row r="272" spans="1:2" x14ac:dyDescent="0.25">
      <c r="A272" s="8"/>
      <c r="B272" s="4"/>
    </row>
    <row r="273" spans="1:2" x14ac:dyDescent="0.25">
      <c r="A273" s="8"/>
      <c r="B273" s="4"/>
    </row>
    <row r="274" spans="1:2" x14ac:dyDescent="0.25">
      <c r="A274" s="8"/>
      <c r="B274" s="4"/>
    </row>
    <row r="275" spans="1:2" x14ac:dyDescent="0.25">
      <c r="A275" s="8"/>
      <c r="B275" s="4"/>
    </row>
    <row r="276" spans="1:2" x14ac:dyDescent="0.25">
      <c r="A276" s="8"/>
      <c r="B276" s="4"/>
    </row>
    <row r="277" spans="1:2" x14ac:dyDescent="0.25">
      <c r="A277" s="8"/>
      <c r="B277" s="4"/>
    </row>
    <row r="278" spans="1:2" x14ac:dyDescent="0.25">
      <c r="A278" s="8"/>
      <c r="B278" s="4"/>
    </row>
    <row r="279" spans="1:2" x14ac:dyDescent="0.25">
      <c r="A279" s="8"/>
      <c r="B279" s="4"/>
    </row>
    <row r="280" spans="1:2" x14ac:dyDescent="0.25">
      <c r="A280" s="8"/>
      <c r="B280" s="4"/>
    </row>
    <row r="281" spans="1:2" x14ac:dyDescent="0.25">
      <c r="A281" s="8"/>
      <c r="B281" s="4"/>
    </row>
    <row r="282" spans="1:2" x14ac:dyDescent="0.25">
      <c r="A282" s="8"/>
      <c r="B282" s="4"/>
    </row>
    <row r="283" spans="1:2" x14ac:dyDescent="0.25">
      <c r="A283" s="8"/>
      <c r="B283" s="4"/>
    </row>
    <row r="284" spans="1:2" x14ac:dyDescent="0.25">
      <c r="A284" s="8"/>
      <c r="B284" s="4"/>
    </row>
    <row r="285" spans="1:2" x14ac:dyDescent="0.25">
      <c r="A285" s="8"/>
      <c r="B285" s="4"/>
    </row>
    <row r="286" spans="1:2" x14ac:dyDescent="0.25">
      <c r="A286" s="8"/>
      <c r="B286" s="4"/>
    </row>
    <row r="287" spans="1:2" x14ac:dyDescent="0.25">
      <c r="A287" s="8"/>
      <c r="B287" s="4"/>
    </row>
    <row r="288" spans="1:2" x14ac:dyDescent="0.25">
      <c r="A288" s="8"/>
      <c r="B288" s="4"/>
    </row>
    <row r="289" spans="1:2" x14ac:dyDescent="0.25">
      <c r="A289" s="8"/>
      <c r="B289" s="4"/>
    </row>
    <row r="290" spans="1:2" x14ac:dyDescent="0.25">
      <c r="A290" s="8"/>
      <c r="B290" s="4"/>
    </row>
    <row r="291" spans="1:2" x14ac:dyDescent="0.25">
      <c r="A291" s="8"/>
      <c r="B291" s="4"/>
    </row>
    <row r="292" spans="1:2" x14ac:dyDescent="0.25">
      <c r="A292" s="8"/>
      <c r="B292" s="4"/>
    </row>
    <row r="293" spans="1:2" x14ac:dyDescent="0.25">
      <c r="A293" s="8"/>
      <c r="B293" s="4"/>
    </row>
    <row r="294" spans="1:2" x14ac:dyDescent="0.25">
      <c r="A294" s="8"/>
      <c r="B294" s="4"/>
    </row>
    <row r="295" spans="1:2" x14ac:dyDescent="0.25">
      <c r="A295" s="8"/>
      <c r="B295" s="4"/>
    </row>
    <row r="296" spans="1:2" x14ac:dyDescent="0.25">
      <c r="A296" s="8"/>
      <c r="B296" s="4"/>
    </row>
    <row r="297" spans="1:2" x14ac:dyDescent="0.25">
      <c r="A297" s="8"/>
      <c r="B297" s="4"/>
    </row>
    <row r="298" spans="1:2" x14ac:dyDescent="0.25">
      <c r="A298" s="8"/>
      <c r="B298" s="4"/>
    </row>
    <row r="299" spans="1:2" x14ac:dyDescent="0.25">
      <c r="A299" s="8"/>
      <c r="B299" s="4"/>
    </row>
    <row r="300" spans="1:2" x14ac:dyDescent="0.25">
      <c r="A300" s="8"/>
      <c r="B300" s="4"/>
    </row>
    <row r="301" spans="1:2" x14ac:dyDescent="0.25">
      <c r="A301" s="8"/>
      <c r="B301" s="4"/>
    </row>
    <row r="302" spans="1:2" x14ac:dyDescent="0.25">
      <c r="A302" s="8"/>
      <c r="B302" s="4"/>
    </row>
    <row r="303" spans="1:2" x14ac:dyDescent="0.25">
      <c r="A303" s="8"/>
      <c r="B303" s="4"/>
    </row>
    <row r="304" spans="1:2" x14ac:dyDescent="0.25">
      <c r="A304" s="8"/>
      <c r="B304" s="4"/>
    </row>
    <row r="305" spans="1:2" x14ac:dyDescent="0.25">
      <c r="A305" s="8"/>
      <c r="B305" s="4"/>
    </row>
    <row r="306" spans="1:2" x14ac:dyDescent="0.25">
      <c r="A306" s="8"/>
      <c r="B306" s="4"/>
    </row>
    <row r="307" spans="1:2" x14ac:dyDescent="0.25">
      <c r="A307" s="8"/>
      <c r="B307" s="4"/>
    </row>
    <row r="308" spans="1:2" x14ac:dyDescent="0.25">
      <c r="A308" s="8"/>
      <c r="B308" s="4"/>
    </row>
    <row r="309" spans="1:2" x14ac:dyDescent="0.25">
      <c r="A309" s="8"/>
      <c r="B309" s="4"/>
    </row>
    <row r="310" spans="1:2" x14ac:dyDescent="0.25">
      <c r="A310" s="8"/>
      <c r="B310" s="4"/>
    </row>
    <row r="311" spans="1:2" x14ac:dyDescent="0.25">
      <c r="A311" s="8"/>
      <c r="B311" s="4"/>
    </row>
    <row r="312" spans="1:2" x14ac:dyDescent="0.25">
      <c r="A312" s="8"/>
      <c r="B312" s="4"/>
    </row>
    <row r="313" spans="1:2" x14ac:dyDescent="0.25">
      <c r="A313" s="8"/>
      <c r="B313" s="4"/>
    </row>
    <row r="314" spans="1:2" x14ac:dyDescent="0.25">
      <c r="A314" s="8"/>
      <c r="B314" s="4"/>
    </row>
    <row r="315" spans="1:2" x14ac:dyDescent="0.25">
      <c r="A315" s="8"/>
      <c r="B315" s="4"/>
    </row>
    <row r="316" spans="1:2" x14ac:dyDescent="0.25">
      <c r="A316" s="8"/>
      <c r="B316" s="4"/>
    </row>
    <row r="317" spans="1:2" x14ac:dyDescent="0.25">
      <c r="A317" s="8"/>
      <c r="B317" s="4"/>
    </row>
    <row r="318" spans="1:2" x14ac:dyDescent="0.25">
      <c r="A318" s="8"/>
      <c r="B318" s="4"/>
    </row>
    <row r="319" spans="1:2" x14ac:dyDescent="0.25">
      <c r="A319" s="8"/>
      <c r="B319" s="4"/>
    </row>
    <row r="320" spans="1:2" x14ac:dyDescent="0.25">
      <c r="A320" s="8"/>
      <c r="B320" s="4"/>
    </row>
    <row r="321" spans="1:2" x14ac:dyDescent="0.25">
      <c r="A321" s="8"/>
      <c r="B321" s="4"/>
    </row>
    <row r="322" spans="1:2" x14ac:dyDescent="0.25">
      <c r="A322" s="8"/>
      <c r="B322" s="4"/>
    </row>
    <row r="323" spans="1:2" x14ac:dyDescent="0.25">
      <c r="A323" s="8"/>
      <c r="B323" s="4"/>
    </row>
    <row r="324" spans="1:2" x14ac:dyDescent="0.25">
      <c r="A324" s="8"/>
      <c r="B324" s="4"/>
    </row>
    <row r="325" spans="1:2" x14ac:dyDescent="0.25">
      <c r="A325" s="8"/>
      <c r="B325" s="4"/>
    </row>
    <row r="326" spans="1:2" x14ac:dyDescent="0.25">
      <c r="A326" s="8"/>
      <c r="B326" s="4"/>
    </row>
    <row r="327" spans="1:2" x14ac:dyDescent="0.25">
      <c r="A327" s="8"/>
      <c r="B327" s="4"/>
    </row>
    <row r="328" spans="1:2" x14ac:dyDescent="0.25">
      <c r="A328" s="8"/>
      <c r="B328" s="4"/>
    </row>
    <row r="329" spans="1:2" x14ac:dyDescent="0.25">
      <c r="A329" s="8"/>
      <c r="B329" s="4"/>
    </row>
    <row r="330" spans="1:2" x14ac:dyDescent="0.25">
      <c r="A330" s="8"/>
      <c r="B330" s="4"/>
    </row>
    <row r="331" spans="1:2" x14ac:dyDescent="0.25">
      <c r="A331" s="8"/>
      <c r="B331" s="4"/>
    </row>
    <row r="332" spans="1:2" x14ac:dyDescent="0.25">
      <c r="A332" s="8"/>
      <c r="B332" s="4"/>
    </row>
    <row r="333" spans="1:2" x14ac:dyDescent="0.25">
      <c r="A333" s="8"/>
      <c r="B333" s="4"/>
    </row>
    <row r="334" spans="1:2" x14ac:dyDescent="0.25">
      <c r="A334" s="8"/>
      <c r="B334" s="4"/>
    </row>
    <row r="335" spans="1:2" x14ac:dyDescent="0.25">
      <c r="A335" s="8"/>
      <c r="B335" s="4"/>
    </row>
    <row r="336" spans="1:2" x14ac:dyDescent="0.25">
      <c r="A336" s="8"/>
      <c r="B336" s="4"/>
    </row>
    <row r="337" spans="1:2" x14ac:dyDescent="0.25">
      <c r="A337" s="8"/>
      <c r="B337" s="4"/>
    </row>
    <row r="338" spans="1:2" x14ac:dyDescent="0.25">
      <c r="A338" s="8"/>
      <c r="B338" s="4"/>
    </row>
    <row r="339" spans="1:2" x14ac:dyDescent="0.25">
      <c r="A339" s="8"/>
      <c r="B339" s="4"/>
    </row>
    <row r="340" spans="1:2" x14ac:dyDescent="0.25">
      <c r="A340" s="8"/>
      <c r="B340" s="4"/>
    </row>
    <row r="341" spans="1:2" x14ac:dyDescent="0.25">
      <c r="A341" s="8"/>
      <c r="B341" s="4"/>
    </row>
    <row r="342" spans="1:2" x14ac:dyDescent="0.25">
      <c r="A342" s="8"/>
      <c r="B342" s="4"/>
    </row>
    <row r="343" spans="1:2" x14ac:dyDescent="0.25">
      <c r="A343" s="8"/>
      <c r="B343" s="4"/>
    </row>
    <row r="344" spans="1:2" x14ac:dyDescent="0.25">
      <c r="A344" s="8"/>
      <c r="B344" s="4"/>
    </row>
    <row r="345" spans="1:2" x14ac:dyDescent="0.25">
      <c r="A345" s="8"/>
      <c r="B345" s="4"/>
    </row>
    <row r="346" spans="1:2" x14ac:dyDescent="0.25">
      <c r="A346" s="8"/>
      <c r="B346" s="4"/>
    </row>
    <row r="347" spans="1:2" x14ac:dyDescent="0.25">
      <c r="A347" s="8"/>
      <c r="B347" s="4"/>
    </row>
    <row r="348" spans="1:2" x14ac:dyDescent="0.25">
      <c r="A348" s="8"/>
      <c r="B348" s="4"/>
    </row>
    <row r="349" spans="1:2" x14ac:dyDescent="0.25">
      <c r="A349" s="8"/>
      <c r="B349" s="4"/>
    </row>
    <row r="350" spans="1:2" x14ac:dyDescent="0.25">
      <c r="A350" s="8"/>
      <c r="B350" s="4"/>
    </row>
    <row r="351" spans="1:2" x14ac:dyDescent="0.25">
      <c r="A351" s="8"/>
      <c r="B351" s="4"/>
    </row>
    <row r="352" spans="1:2" x14ac:dyDescent="0.25">
      <c r="A352" s="8"/>
      <c r="B352" s="4"/>
    </row>
    <row r="353" spans="1:2" x14ac:dyDescent="0.25">
      <c r="A353" s="8"/>
      <c r="B353" s="4"/>
    </row>
    <row r="354" spans="1:2" x14ac:dyDescent="0.25">
      <c r="A354" s="8"/>
      <c r="B354" s="4"/>
    </row>
    <row r="355" spans="1:2" x14ac:dyDescent="0.25">
      <c r="A355" s="8"/>
      <c r="B355" s="4"/>
    </row>
    <row r="356" spans="1:2" x14ac:dyDescent="0.25">
      <c r="A356" s="8"/>
      <c r="B356" s="4"/>
    </row>
    <row r="357" spans="1:2" x14ac:dyDescent="0.25">
      <c r="A357" s="8"/>
      <c r="B357" s="4"/>
    </row>
    <row r="358" spans="1:2" x14ac:dyDescent="0.25">
      <c r="A358" s="8"/>
      <c r="B358" s="4"/>
    </row>
    <row r="359" spans="1:2" x14ac:dyDescent="0.25">
      <c r="A359" s="8"/>
      <c r="B359" s="4"/>
    </row>
    <row r="360" spans="1:2" x14ac:dyDescent="0.25">
      <c r="A360" s="8"/>
      <c r="B360" s="4"/>
    </row>
    <row r="361" spans="1:2" x14ac:dyDescent="0.25">
      <c r="A361" s="8"/>
      <c r="B361" s="4"/>
    </row>
    <row r="362" spans="1:2" x14ac:dyDescent="0.25">
      <c r="A362" s="8"/>
      <c r="B362" s="4"/>
    </row>
    <row r="363" spans="1:2" x14ac:dyDescent="0.25">
      <c r="A363" s="8"/>
      <c r="B363" s="4"/>
    </row>
    <row r="364" spans="1:2" x14ac:dyDescent="0.25">
      <c r="A364" s="8"/>
      <c r="B364" s="4"/>
    </row>
    <row r="365" spans="1:2" x14ac:dyDescent="0.25">
      <c r="A365" s="8"/>
      <c r="B365" s="4"/>
    </row>
    <row r="366" spans="1:2" x14ac:dyDescent="0.25">
      <c r="A366" s="8"/>
      <c r="B366" s="4"/>
    </row>
    <row r="367" spans="1:2" x14ac:dyDescent="0.25">
      <c r="A367" s="8"/>
      <c r="B367" s="4"/>
    </row>
    <row r="368" spans="1:2" x14ac:dyDescent="0.25">
      <c r="A368" s="8"/>
      <c r="B368" s="4"/>
    </row>
    <row r="369" spans="1:2" x14ac:dyDescent="0.25">
      <c r="A369" s="8"/>
      <c r="B369" s="4"/>
    </row>
    <row r="370" spans="1:2" x14ac:dyDescent="0.25">
      <c r="A370" s="8"/>
      <c r="B370" s="4"/>
    </row>
    <row r="371" spans="1:2" x14ac:dyDescent="0.25">
      <c r="A371" s="8"/>
      <c r="B371" s="4"/>
    </row>
    <row r="372" spans="1:2" x14ac:dyDescent="0.25">
      <c r="A372" s="8"/>
      <c r="B372" s="4"/>
    </row>
    <row r="373" spans="1:2" x14ac:dyDescent="0.25">
      <c r="A373" s="8"/>
      <c r="B373" s="4"/>
    </row>
    <row r="374" spans="1:2" x14ac:dyDescent="0.25">
      <c r="A374" s="8"/>
      <c r="B374" s="4"/>
    </row>
    <row r="375" spans="1:2" x14ac:dyDescent="0.25">
      <c r="A375" s="8"/>
      <c r="B375" s="4"/>
    </row>
    <row r="376" spans="1:2" x14ac:dyDescent="0.25">
      <c r="A376" s="8"/>
      <c r="B376" s="4"/>
    </row>
    <row r="377" spans="1:2" x14ac:dyDescent="0.25">
      <c r="A377" s="8"/>
      <c r="B377" s="4"/>
    </row>
    <row r="378" spans="1:2" x14ac:dyDescent="0.25">
      <c r="A378" s="8"/>
      <c r="B378" s="4"/>
    </row>
    <row r="379" spans="1:2" x14ac:dyDescent="0.25">
      <c r="A379" s="8"/>
      <c r="B379" s="4"/>
    </row>
    <row r="380" spans="1:2" x14ac:dyDescent="0.25">
      <c r="A380" s="8"/>
      <c r="B380" s="4"/>
    </row>
    <row r="381" spans="1:2" x14ac:dyDescent="0.25">
      <c r="A381" s="8"/>
      <c r="B381" s="4"/>
    </row>
    <row r="382" spans="1:2" x14ac:dyDescent="0.25">
      <c r="A382" s="8"/>
      <c r="B382" s="4"/>
    </row>
    <row r="383" spans="1:2" x14ac:dyDescent="0.25">
      <c r="A383" s="8"/>
      <c r="B383" s="4"/>
    </row>
    <row r="384" spans="1:2" x14ac:dyDescent="0.25">
      <c r="A384" s="8"/>
      <c r="B384" s="4"/>
    </row>
    <row r="385" spans="1:2" x14ac:dyDescent="0.25">
      <c r="A385" s="8"/>
      <c r="B385" s="4"/>
    </row>
    <row r="386" spans="1:2" x14ac:dyDescent="0.25">
      <c r="A386" s="8"/>
      <c r="B386" s="4"/>
    </row>
    <row r="387" spans="1:2" x14ac:dyDescent="0.25">
      <c r="A387" s="8"/>
      <c r="B387" s="4"/>
    </row>
    <row r="388" spans="1:2" x14ac:dyDescent="0.25">
      <c r="A388" s="8"/>
      <c r="B388" s="4"/>
    </row>
    <row r="389" spans="1:2" x14ac:dyDescent="0.25">
      <c r="A389" s="8"/>
      <c r="B389" s="4"/>
    </row>
    <row r="390" spans="1:2" x14ac:dyDescent="0.25">
      <c r="A390" s="8"/>
      <c r="B390" s="4"/>
    </row>
    <row r="391" spans="1:2" x14ac:dyDescent="0.25">
      <c r="A391" s="8"/>
      <c r="B391" s="4"/>
    </row>
  </sheetData>
  <sortState ref="A2:C109">
    <sortCondition ref="B2"/>
  </sortState>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workbookViewId="0">
      <selection activeCell="R32" sqref="R32"/>
    </sheetView>
  </sheetViews>
  <sheetFormatPr defaultRowHeight="15" x14ac:dyDescent="0.25"/>
  <sheetData>
    <row r="1" spans="1:12" x14ac:dyDescent="0.25">
      <c r="A1" s="5" t="s">
        <v>2252</v>
      </c>
      <c r="B1" s="5" t="s">
        <v>2247</v>
      </c>
      <c r="C1" s="5" t="s">
        <v>2253</v>
      </c>
      <c r="J1" t="s">
        <v>2253</v>
      </c>
      <c r="K1" s="5" t="s">
        <v>2247</v>
      </c>
      <c r="L1" s="6" t="s">
        <v>2278</v>
      </c>
    </row>
    <row r="2" spans="1:12" x14ac:dyDescent="0.25">
      <c r="A2" s="3">
        <v>0</v>
      </c>
      <c r="B2" s="4">
        <v>37</v>
      </c>
      <c r="C2">
        <f>A2</f>
        <v>0</v>
      </c>
      <c r="J2">
        <v>0</v>
      </c>
      <c r="K2">
        <f>SUMIFS(B:B,C:C,J2)</f>
        <v>37</v>
      </c>
      <c r="L2" s="7">
        <f>SUM($K$2:K2)/SUM($K$2:$K$26)</f>
        <v>9.4871794871794868E-2</v>
      </c>
    </row>
    <row r="3" spans="1:12" x14ac:dyDescent="0.25">
      <c r="A3" s="3">
        <v>1</v>
      </c>
      <c r="B3" s="4">
        <v>28</v>
      </c>
      <c r="C3" t="str">
        <f t="shared" ref="C3:C6" si="0">(TRUNC(A3/10)*10)+1&amp;" a "&amp;(TRUNC(A3/10)+1)*10</f>
        <v>1 a 10</v>
      </c>
      <c r="J3" t="s">
        <v>2254</v>
      </c>
      <c r="K3">
        <f t="shared" ref="K3:K26" si="1">SUMIFS(B:B,C:C,J3)</f>
        <v>110</v>
      </c>
      <c r="L3" s="7">
        <f>SUM($K$2:K3)/SUM($K$2:$K$26)</f>
        <v>0.37692307692307692</v>
      </c>
    </row>
    <row r="4" spans="1:12" x14ac:dyDescent="0.25">
      <c r="A4" s="3">
        <v>2</v>
      </c>
      <c r="B4" s="4">
        <v>23</v>
      </c>
      <c r="C4" t="str">
        <f t="shared" si="0"/>
        <v>1 a 10</v>
      </c>
      <c r="J4" t="s">
        <v>2255</v>
      </c>
      <c r="K4">
        <f t="shared" si="1"/>
        <v>45</v>
      </c>
      <c r="L4" s="7">
        <f>SUM($K$2:K4)/SUM($K$2:$K$26)</f>
        <v>0.49230769230769234</v>
      </c>
    </row>
    <row r="5" spans="1:12" x14ac:dyDescent="0.25">
      <c r="A5" s="3">
        <v>3</v>
      </c>
      <c r="B5" s="4">
        <v>18</v>
      </c>
      <c r="C5" t="str">
        <f t="shared" si="0"/>
        <v>1 a 10</v>
      </c>
      <c r="J5" t="s">
        <v>2256</v>
      </c>
      <c r="K5">
        <f t="shared" si="1"/>
        <v>38</v>
      </c>
      <c r="L5" s="7">
        <f>SUM($K$2:K5)/SUM($K$2:$K$26)</f>
        <v>0.58974358974358976</v>
      </c>
    </row>
    <row r="6" spans="1:12" x14ac:dyDescent="0.25">
      <c r="A6" s="3">
        <v>4</v>
      </c>
      <c r="B6" s="4">
        <v>12</v>
      </c>
      <c r="C6" t="str">
        <f t="shared" si="0"/>
        <v>1 a 10</v>
      </c>
      <c r="J6" t="s">
        <v>2257</v>
      </c>
      <c r="K6">
        <f t="shared" si="1"/>
        <v>32</v>
      </c>
      <c r="L6" s="7">
        <f>SUM($K$2:K6)/SUM($K$2:$K$26)</f>
        <v>0.67179487179487174</v>
      </c>
    </row>
    <row r="7" spans="1:12" x14ac:dyDescent="0.25">
      <c r="A7" s="3">
        <v>5</v>
      </c>
      <c r="B7" s="4">
        <v>5</v>
      </c>
      <c r="C7" t="str">
        <f>(TRUNC(A7/10)*10)+1&amp;" a "&amp;(TRUNC(A7/10)+1)*10</f>
        <v>1 a 10</v>
      </c>
      <c r="J7" t="s">
        <v>2258</v>
      </c>
      <c r="K7">
        <f t="shared" si="1"/>
        <v>20</v>
      </c>
      <c r="L7" s="7">
        <f>SUM($K$2:K7)/SUM($K$2:$K$26)</f>
        <v>0.72307692307692306</v>
      </c>
    </row>
    <row r="8" spans="1:12" x14ac:dyDescent="0.25">
      <c r="A8" s="3">
        <v>6</v>
      </c>
      <c r="B8" s="4">
        <v>6</v>
      </c>
      <c r="C8" t="str">
        <f t="shared" ref="C8:C71" si="2">(TRUNC(A8/10)*10)+1&amp;" a "&amp;(TRUNC(A8/10)+1)*10</f>
        <v>1 a 10</v>
      </c>
      <c r="J8" t="s">
        <v>2259</v>
      </c>
      <c r="K8">
        <f t="shared" si="1"/>
        <v>18</v>
      </c>
      <c r="L8" s="7">
        <f>SUM($K$2:K8)/SUM($K$2:$K$26)</f>
        <v>0.76923076923076927</v>
      </c>
    </row>
    <row r="9" spans="1:12" x14ac:dyDescent="0.25">
      <c r="A9" s="3">
        <v>7</v>
      </c>
      <c r="B9" s="4">
        <v>6</v>
      </c>
      <c r="C9" t="str">
        <f t="shared" si="2"/>
        <v>1 a 10</v>
      </c>
      <c r="J9" t="s">
        <v>2260</v>
      </c>
      <c r="K9">
        <f t="shared" si="1"/>
        <v>19</v>
      </c>
      <c r="L9" s="7">
        <f>SUM($K$2:K9)/SUM($K$2:$K$26)</f>
        <v>0.81794871794871793</v>
      </c>
    </row>
    <row r="10" spans="1:12" x14ac:dyDescent="0.25">
      <c r="A10" s="3">
        <v>8</v>
      </c>
      <c r="B10" s="4">
        <v>7</v>
      </c>
      <c r="C10" t="str">
        <f t="shared" si="2"/>
        <v>1 a 10</v>
      </c>
      <c r="J10" t="s">
        <v>2261</v>
      </c>
      <c r="K10">
        <f t="shared" si="1"/>
        <v>17</v>
      </c>
      <c r="L10" s="7">
        <f>SUM($K$2:K10)/SUM($K$2:$K$26)</f>
        <v>0.86153846153846159</v>
      </c>
    </row>
    <row r="11" spans="1:12" x14ac:dyDescent="0.25">
      <c r="A11" s="3">
        <v>9</v>
      </c>
      <c r="B11" s="4">
        <v>5</v>
      </c>
      <c r="C11" t="str">
        <f t="shared" si="2"/>
        <v>1 a 10</v>
      </c>
      <c r="J11" t="s">
        <v>2262</v>
      </c>
      <c r="K11">
        <f t="shared" si="1"/>
        <v>8</v>
      </c>
      <c r="L11" s="7">
        <f>SUM($K$2:K11)/SUM($K$2:$K$26)</f>
        <v>0.88205128205128203</v>
      </c>
    </row>
    <row r="12" spans="1:12" x14ac:dyDescent="0.25">
      <c r="A12" s="3">
        <v>10</v>
      </c>
      <c r="B12" s="4">
        <v>6</v>
      </c>
      <c r="C12" t="str">
        <f t="shared" si="2"/>
        <v>11 a 20</v>
      </c>
      <c r="J12" t="s">
        <v>2263</v>
      </c>
      <c r="K12">
        <f t="shared" si="1"/>
        <v>6</v>
      </c>
      <c r="L12" s="7">
        <f>SUM($K$2:K12)/SUM($K$2:$K$26)</f>
        <v>0.89743589743589747</v>
      </c>
    </row>
    <row r="13" spans="1:12" x14ac:dyDescent="0.25">
      <c r="A13" s="3">
        <v>11</v>
      </c>
      <c r="B13" s="4">
        <v>6</v>
      </c>
      <c r="C13" t="str">
        <f t="shared" si="2"/>
        <v>11 a 20</v>
      </c>
      <c r="J13" t="s">
        <v>2264</v>
      </c>
      <c r="K13">
        <f t="shared" si="1"/>
        <v>7</v>
      </c>
      <c r="L13" s="7">
        <f>SUM($K$2:K13)/SUM($K$2:$K$26)</f>
        <v>0.91538461538461535</v>
      </c>
    </row>
    <row r="14" spans="1:12" x14ac:dyDescent="0.25">
      <c r="A14" s="3">
        <v>12</v>
      </c>
      <c r="B14" s="4">
        <v>2</v>
      </c>
      <c r="C14" t="str">
        <f t="shared" si="2"/>
        <v>11 a 20</v>
      </c>
      <c r="J14" t="s">
        <v>2265</v>
      </c>
      <c r="K14">
        <f t="shared" si="1"/>
        <v>6</v>
      </c>
      <c r="L14" s="7">
        <f>SUM($K$2:K14)/SUM($K$2:$K$26)</f>
        <v>0.93076923076923079</v>
      </c>
    </row>
    <row r="15" spans="1:12" x14ac:dyDescent="0.25">
      <c r="A15" s="3">
        <v>13</v>
      </c>
      <c r="B15" s="4">
        <v>5</v>
      </c>
      <c r="C15" t="str">
        <f t="shared" si="2"/>
        <v>11 a 20</v>
      </c>
      <c r="J15" t="s">
        <v>2266</v>
      </c>
      <c r="K15">
        <f t="shared" si="1"/>
        <v>7</v>
      </c>
      <c r="L15" s="7">
        <f>SUM($K$2:K15)/SUM($K$2:$K$26)</f>
        <v>0.94871794871794868</v>
      </c>
    </row>
    <row r="16" spans="1:12" x14ac:dyDescent="0.25">
      <c r="A16" s="3">
        <v>14</v>
      </c>
      <c r="B16" s="4">
        <v>6</v>
      </c>
      <c r="C16" t="str">
        <f t="shared" si="2"/>
        <v>11 a 20</v>
      </c>
      <c r="J16" t="s">
        <v>2267</v>
      </c>
      <c r="K16">
        <f t="shared" si="1"/>
        <v>5</v>
      </c>
      <c r="L16" s="7">
        <f>SUM($K$2:K16)/SUM($K$2:$K$26)</f>
        <v>0.96153846153846156</v>
      </c>
    </row>
    <row r="17" spans="1:12" x14ac:dyDescent="0.25">
      <c r="A17" s="3">
        <v>15</v>
      </c>
      <c r="B17" s="4">
        <v>2</v>
      </c>
      <c r="C17" t="str">
        <f t="shared" si="2"/>
        <v>11 a 20</v>
      </c>
      <c r="J17" t="s">
        <v>2268</v>
      </c>
      <c r="K17">
        <f t="shared" si="1"/>
        <v>2</v>
      </c>
      <c r="L17" s="7">
        <f>SUM($K$2:K17)/SUM($K$2:$K$26)</f>
        <v>0.96666666666666667</v>
      </c>
    </row>
    <row r="18" spans="1:12" x14ac:dyDescent="0.25">
      <c r="A18" s="3">
        <v>16</v>
      </c>
      <c r="B18" s="4">
        <v>2</v>
      </c>
      <c r="C18" t="str">
        <f t="shared" si="2"/>
        <v>11 a 20</v>
      </c>
      <c r="J18" t="s">
        <v>2269</v>
      </c>
      <c r="K18">
        <f t="shared" si="1"/>
        <v>1</v>
      </c>
      <c r="L18" s="7">
        <f>SUM($K$2:K18)/SUM($K$2:$K$26)</f>
        <v>0.96923076923076923</v>
      </c>
    </row>
    <row r="19" spans="1:12" x14ac:dyDescent="0.25">
      <c r="A19" s="3">
        <v>17</v>
      </c>
      <c r="B19" s="4">
        <v>7</v>
      </c>
      <c r="C19" t="str">
        <f t="shared" si="2"/>
        <v>11 a 20</v>
      </c>
      <c r="J19" t="s">
        <v>2270</v>
      </c>
      <c r="K19">
        <f t="shared" si="1"/>
        <v>2</v>
      </c>
      <c r="L19" s="7">
        <f>SUM($K$2:K19)/SUM($K$2:$K$26)</f>
        <v>0.97435897435897434</v>
      </c>
    </row>
    <row r="20" spans="1:12" x14ac:dyDescent="0.25">
      <c r="A20" s="3">
        <v>18</v>
      </c>
      <c r="B20" s="4">
        <v>4</v>
      </c>
      <c r="C20" t="str">
        <f t="shared" si="2"/>
        <v>11 a 20</v>
      </c>
      <c r="J20" t="s">
        <v>2271</v>
      </c>
      <c r="K20">
        <f t="shared" si="1"/>
        <v>2</v>
      </c>
      <c r="L20" s="7">
        <f>SUM($K$2:K20)/SUM($K$2:$K$26)</f>
        <v>0.97948717948717945</v>
      </c>
    </row>
    <row r="21" spans="1:12" x14ac:dyDescent="0.25">
      <c r="A21" s="3">
        <v>19</v>
      </c>
      <c r="B21" s="4">
        <v>5</v>
      </c>
      <c r="C21" t="str">
        <f t="shared" si="2"/>
        <v>11 a 20</v>
      </c>
      <c r="J21" t="s">
        <v>2272</v>
      </c>
      <c r="K21">
        <f t="shared" si="1"/>
        <v>2</v>
      </c>
      <c r="L21" s="7">
        <f>SUM($K$2:K21)/SUM($K$2:$K$26)</f>
        <v>0.98461538461538467</v>
      </c>
    </row>
    <row r="22" spans="1:12" x14ac:dyDescent="0.25">
      <c r="A22" s="3">
        <v>20</v>
      </c>
      <c r="B22" s="4">
        <v>8</v>
      </c>
      <c r="C22" t="str">
        <f t="shared" si="2"/>
        <v>21 a 30</v>
      </c>
      <c r="J22" t="s">
        <v>2273</v>
      </c>
      <c r="K22">
        <f t="shared" si="1"/>
        <v>1</v>
      </c>
      <c r="L22" s="7">
        <f>SUM($K$2:K22)/SUM($K$2:$K$26)</f>
        <v>0.98717948717948723</v>
      </c>
    </row>
    <row r="23" spans="1:12" x14ac:dyDescent="0.25">
      <c r="A23" s="3">
        <v>21</v>
      </c>
      <c r="B23" s="4">
        <v>3</v>
      </c>
      <c r="C23" t="str">
        <f t="shared" si="2"/>
        <v>21 a 30</v>
      </c>
      <c r="J23" t="s">
        <v>2274</v>
      </c>
      <c r="K23">
        <f t="shared" si="1"/>
        <v>1</v>
      </c>
      <c r="L23" s="7">
        <f>SUM($K$2:K23)/SUM($K$2:$K$26)</f>
        <v>0.98974358974358978</v>
      </c>
    </row>
    <row r="24" spans="1:12" x14ac:dyDescent="0.25">
      <c r="A24" s="3">
        <v>22</v>
      </c>
      <c r="B24" s="4">
        <v>3</v>
      </c>
      <c r="C24" t="str">
        <f t="shared" si="2"/>
        <v>21 a 30</v>
      </c>
      <c r="J24" t="s">
        <v>2275</v>
      </c>
      <c r="K24">
        <f t="shared" si="1"/>
        <v>2</v>
      </c>
      <c r="L24" s="7">
        <f>SUM($K$2:K24)/SUM($K$2:$K$26)</f>
        <v>0.99487179487179489</v>
      </c>
    </row>
    <row r="25" spans="1:12" x14ac:dyDescent="0.25">
      <c r="A25" s="3">
        <v>23</v>
      </c>
      <c r="B25" s="4">
        <v>3</v>
      </c>
      <c r="C25" t="str">
        <f t="shared" si="2"/>
        <v>21 a 30</v>
      </c>
      <c r="J25" t="s">
        <v>2276</v>
      </c>
      <c r="K25">
        <f t="shared" si="1"/>
        <v>1</v>
      </c>
      <c r="L25" s="7">
        <f>SUM($K$2:K25)/SUM($K$2:$K$26)</f>
        <v>0.99743589743589745</v>
      </c>
    </row>
    <row r="26" spans="1:12" x14ac:dyDescent="0.25">
      <c r="A26" s="3">
        <v>24</v>
      </c>
      <c r="B26" s="4">
        <v>5</v>
      </c>
      <c r="C26" t="str">
        <f t="shared" si="2"/>
        <v>21 a 30</v>
      </c>
      <c r="J26" t="s">
        <v>2277</v>
      </c>
      <c r="K26">
        <f t="shared" si="1"/>
        <v>1</v>
      </c>
      <c r="L26" s="7">
        <f>SUM($K$2:K26)/SUM($K$2:$K$26)</f>
        <v>1</v>
      </c>
    </row>
    <row r="27" spans="1:12" x14ac:dyDescent="0.25">
      <c r="A27" s="3">
        <v>25</v>
      </c>
      <c r="B27" s="4">
        <v>5</v>
      </c>
      <c r="C27" t="str">
        <f t="shared" si="2"/>
        <v>21 a 30</v>
      </c>
    </row>
    <row r="28" spans="1:12" x14ac:dyDescent="0.25">
      <c r="A28" s="3">
        <v>26</v>
      </c>
      <c r="B28" s="4">
        <v>4</v>
      </c>
      <c r="C28" t="str">
        <f t="shared" si="2"/>
        <v>21 a 30</v>
      </c>
    </row>
    <row r="29" spans="1:12" x14ac:dyDescent="0.25">
      <c r="A29" s="3">
        <v>27</v>
      </c>
      <c r="B29" s="4">
        <v>6</v>
      </c>
      <c r="C29" t="str">
        <f t="shared" si="2"/>
        <v>21 a 30</v>
      </c>
    </row>
    <row r="30" spans="1:12" x14ac:dyDescent="0.25">
      <c r="A30" s="3">
        <v>29</v>
      </c>
      <c r="B30" s="4">
        <v>1</v>
      </c>
      <c r="C30" t="str">
        <f t="shared" si="2"/>
        <v>21 a 30</v>
      </c>
    </row>
    <row r="31" spans="1:12" x14ac:dyDescent="0.25">
      <c r="A31" s="3">
        <v>30</v>
      </c>
      <c r="B31" s="4">
        <v>1</v>
      </c>
      <c r="C31" t="str">
        <f t="shared" si="2"/>
        <v>31 a 40</v>
      </c>
    </row>
    <row r="32" spans="1:12" x14ac:dyDescent="0.25">
      <c r="A32" s="3">
        <v>31</v>
      </c>
      <c r="B32" s="4">
        <v>2</v>
      </c>
      <c r="C32" t="str">
        <f t="shared" si="2"/>
        <v>31 a 40</v>
      </c>
    </row>
    <row r="33" spans="1:3" x14ac:dyDescent="0.25">
      <c r="A33" s="3">
        <v>32</v>
      </c>
      <c r="B33" s="4">
        <v>5</v>
      </c>
      <c r="C33" t="str">
        <f t="shared" si="2"/>
        <v>31 a 40</v>
      </c>
    </row>
    <row r="34" spans="1:3" x14ac:dyDescent="0.25">
      <c r="A34" s="3">
        <v>33</v>
      </c>
      <c r="B34" s="4">
        <v>5</v>
      </c>
      <c r="C34" t="str">
        <f t="shared" si="2"/>
        <v>31 a 40</v>
      </c>
    </row>
    <row r="35" spans="1:3" x14ac:dyDescent="0.25">
      <c r="A35" s="3">
        <v>34</v>
      </c>
      <c r="B35" s="4">
        <v>4</v>
      </c>
      <c r="C35" t="str">
        <f t="shared" si="2"/>
        <v>31 a 40</v>
      </c>
    </row>
    <row r="36" spans="1:3" x14ac:dyDescent="0.25">
      <c r="A36" s="3">
        <v>35</v>
      </c>
      <c r="B36" s="4">
        <v>5</v>
      </c>
      <c r="C36" t="str">
        <f t="shared" si="2"/>
        <v>31 a 40</v>
      </c>
    </row>
    <row r="37" spans="1:3" x14ac:dyDescent="0.25">
      <c r="A37" s="3">
        <v>36</v>
      </c>
      <c r="B37" s="4">
        <v>1</v>
      </c>
      <c r="C37" t="str">
        <f t="shared" si="2"/>
        <v>31 a 40</v>
      </c>
    </row>
    <row r="38" spans="1:3" x14ac:dyDescent="0.25">
      <c r="A38" s="3">
        <v>37</v>
      </c>
      <c r="B38" s="4">
        <v>6</v>
      </c>
      <c r="C38" t="str">
        <f t="shared" si="2"/>
        <v>31 a 40</v>
      </c>
    </row>
    <row r="39" spans="1:3" x14ac:dyDescent="0.25">
      <c r="A39" s="3">
        <v>38</v>
      </c>
      <c r="B39" s="4">
        <v>2</v>
      </c>
      <c r="C39" t="str">
        <f t="shared" si="2"/>
        <v>31 a 40</v>
      </c>
    </row>
    <row r="40" spans="1:3" x14ac:dyDescent="0.25">
      <c r="A40" s="3">
        <v>39</v>
      </c>
      <c r="B40" s="4">
        <v>1</v>
      </c>
      <c r="C40" t="str">
        <f t="shared" si="2"/>
        <v>31 a 40</v>
      </c>
    </row>
    <row r="41" spans="1:3" x14ac:dyDescent="0.25">
      <c r="A41" s="3">
        <v>40</v>
      </c>
      <c r="B41" s="4">
        <v>2</v>
      </c>
      <c r="C41" t="str">
        <f t="shared" si="2"/>
        <v>41 a 50</v>
      </c>
    </row>
    <row r="42" spans="1:3" x14ac:dyDescent="0.25">
      <c r="A42" s="3">
        <v>41</v>
      </c>
      <c r="B42" s="4">
        <v>4</v>
      </c>
      <c r="C42" t="str">
        <f t="shared" si="2"/>
        <v>41 a 50</v>
      </c>
    </row>
    <row r="43" spans="1:3" x14ac:dyDescent="0.25">
      <c r="A43" s="3">
        <v>42</v>
      </c>
      <c r="B43" s="4">
        <v>2</v>
      </c>
      <c r="C43" t="str">
        <f t="shared" si="2"/>
        <v>41 a 50</v>
      </c>
    </row>
    <row r="44" spans="1:3" x14ac:dyDescent="0.25">
      <c r="A44" s="3">
        <v>43</v>
      </c>
      <c r="B44" s="4">
        <v>2</v>
      </c>
      <c r="C44" t="str">
        <f t="shared" si="2"/>
        <v>41 a 50</v>
      </c>
    </row>
    <row r="45" spans="1:3" x14ac:dyDescent="0.25">
      <c r="A45" s="3">
        <v>44</v>
      </c>
      <c r="B45" s="4">
        <v>3</v>
      </c>
      <c r="C45" t="str">
        <f t="shared" si="2"/>
        <v>41 a 50</v>
      </c>
    </row>
    <row r="46" spans="1:3" x14ac:dyDescent="0.25">
      <c r="A46" s="3">
        <v>45</v>
      </c>
      <c r="B46" s="4">
        <v>1</v>
      </c>
      <c r="C46" t="str">
        <f t="shared" si="2"/>
        <v>41 a 50</v>
      </c>
    </row>
    <row r="47" spans="1:3" x14ac:dyDescent="0.25">
      <c r="A47" s="3">
        <v>46</v>
      </c>
      <c r="B47" s="4">
        <v>3</v>
      </c>
      <c r="C47" t="str">
        <f t="shared" si="2"/>
        <v>41 a 50</v>
      </c>
    </row>
    <row r="48" spans="1:3" x14ac:dyDescent="0.25">
      <c r="A48" s="3">
        <v>47</v>
      </c>
      <c r="B48" s="4">
        <v>1</v>
      </c>
      <c r="C48" t="str">
        <f t="shared" si="2"/>
        <v>41 a 50</v>
      </c>
    </row>
    <row r="49" spans="1:3" x14ac:dyDescent="0.25">
      <c r="A49" s="3">
        <v>49</v>
      </c>
      <c r="B49" s="4">
        <v>2</v>
      </c>
      <c r="C49" t="str">
        <f t="shared" si="2"/>
        <v>41 a 50</v>
      </c>
    </row>
    <row r="50" spans="1:3" x14ac:dyDescent="0.25">
      <c r="A50" s="3">
        <v>51</v>
      </c>
      <c r="B50" s="4">
        <v>3</v>
      </c>
      <c r="C50" t="str">
        <f t="shared" si="2"/>
        <v>51 a 60</v>
      </c>
    </row>
    <row r="51" spans="1:3" x14ac:dyDescent="0.25">
      <c r="A51" s="3">
        <v>52</v>
      </c>
      <c r="B51" s="4">
        <v>1</v>
      </c>
      <c r="C51" t="str">
        <f t="shared" si="2"/>
        <v>51 a 60</v>
      </c>
    </row>
    <row r="52" spans="1:3" x14ac:dyDescent="0.25">
      <c r="A52" s="3">
        <v>53</v>
      </c>
      <c r="B52" s="4">
        <v>1</v>
      </c>
      <c r="C52" t="str">
        <f t="shared" si="2"/>
        <v>51 a 60</v>
      </c>
    </row>
    <row r="53" spans="1:3" x14ac:dyDescent="0.25">
      <c r="A53" s="3">
        <v>54</v>
      </c>
      <c r="B53" s="4">
        <v>2</v>
      </c>
      <c r="C53" t="str">
        <f t="shared" si="2"/>
        <v>51 a 60</v>
      </c>
    </row>
    <row r="54" spans="1:3" x14ac:dyDescent="0.25">
      <c r="A54" s="3">
        <v>55</v>
      </c>
      <c r="B54" s="4">
        <v>2</v>
      </c>
      <c r="C54" t="str">
        <f t="shared" si="2"/>
        <v>51 a 60</v>
      </c>
    </row>
    <row r="55" spans="1:3" x14ac:dyDescent="0.25">
      <c r="A55" s="3">
        <v>56</v>
      </c>
      <c r="B55" s="4">
        <v>2</v>
      </c>
      <c r="C55" t="str">
        <f t="shared" si="2"/>
        <v>51 a 60</v>
      </c>
    </row>
    <row r="56" spans="1:3" x14ac:dyDescent="0.25">
      <c r="A56" s="3">
        <v>57</v>
      </c>
      <c r="B56" s="4">
        <v>3</v>
      </c>
      <c r="C56" t="str">
        <f t="shared" si="2"/>
        <v>51 a 60</v>
      </c>
    </row>
    <row r="57" spans="1:3" x14ac:dyDescent="0.25">
      <c r="A57" s="3">
        <v>58</v>
      </c>
      <c r="B57" s="4">
        <v>2</v>
      </c>
      <c r="C57" t="str">
        <f t="shared" si="2"/>
        <v>51 a 60</v>
      </c>
    </row>
    <row r="58" spans="1:3" x14ac:dyDescent="0.25">
      <c r="A58" s="3">
        <v>59</v>
      </c>
      <c r="B58" s="4">
        <v>2</v>
      </c>
      <c r="C58" t="str">
        <f t="shared" si="2"/>
        <v>51 a 60</v>
      </c>
    </row>
    <row r="59" spans="1:3" x14ac:dyDescent="0.25">
      <c r="A59" s="3">
        <v>60</v>
      </c>
      <c r="B59" s="4">
        <v>3</v>
      </c>
      <c r="C59" t="str">
        <f t="shared" si="2"/>
        <v>61 a 70</v>
      </c>
    </row>
    <row r="60" spans="1:3" x14ac:dyDescent="0.25">
      <c r="A60" s="3">
        <v>62</v>
      </c>
      <c r="B60" s="4">
        <v>2</v>
      </c>
      <c r="C60" t="str">
        <f t="shared" si="2"/>
        <v>61 a 70</v>
      </c>
    </row>
    <row r="61" spans="1:3" x14ac:dyDescent="0.25">
      <c r="A61" s="3">
        <v>63</v>
      </c>
      <c r="B61" s="4">
        <v>1</v>
      </c>
      <c r="C61" t="str">
        <f t="shared" si="2"/>
        <v>61 a 70</v>
      </c>
    </row>
    <row r="62" spans="1:3" x14ac:dyDescent="0.25">
      <c r="A62" s="3">
        <v>64</v>
      </c>
      <c r="B62" s="4">
        <v>1</v>
      </c>
      <c r="C62" t="str">
        <f t="shared" si="2"/>
        <v>61 a 70</v>
      </c>
    </row>
    <row r="63" spans="1:3" x14ac:dyDescent="0.25">
      <c r="A63" s="3">
        <v>65</v>
      </c>
      <c r="B63" s="4">
        <v>2</v>
      </c>
      <c r="C63" t="str">
        <f t="shared" si="2"/>
        <v>61 a 70</v>
      </c>
    </row>
    <row r="64" spans="1:3" x14ac:dyDescent="0.25">
      <c r="A64" s="3">
        <v>66</v>
      </c>
      <c r="B64" s="4">
        <v>4</v>
      </c>
      <c r="C64" t="str">
        <f t="shared" si="2"/>
        <v>61 a 70</v>
      </c>
    </row>
    <row r="65" spans="1:3" x14ac:dyDescent="0.25">
      <c r="A65" s="3">
        <v>67</v>
      </c>
      <c r="B65" s="4">
        <v>1</v>
      </c>
      <c r="C65" t="str">
        <f t="shared" si="2"/>
        <v>61 a 70</v>
      </c>
    </row>
    <row r="66" spans="1:3" x14ac:dyDescent="0.25">
      <c r="A66" s="3">
        <v>68</v>
      </c>
      <c r="B66" s="4">
        <v>2</v>
      </c>
      <c r="C66" t="str">
        <f t="shared" si="2"/>
        <v>61 a 70</v>
      </c>
    </row>
    <row r="67" spans="1:3" x14ac:dyDescent="0.25">
      <c r="A67" s="3">
        <v>69</v>
      </c>
      <c r="B67" s="4">
        <v>3</v>
      </c>
      <c r="C67" t="str">
        <f t="shared" si="2"/>
        <v>61 a 70</v>
      </c>
    </row>
    <row r="68" spans="1:3" x14ac:dyDescent="0.25">
      <c r="A68" s="3">
        <v>70</v>
      </c>
      <c r="B68" s="4">
        <v>1</v>
      </c>
      <c r="C68" t="str">
        <f t="shared" si="2"/>
        <v>71 a 80</v>
      </c>
    </row>
    <row r="69" spans="1:3" x14ac:dyDescent="0.25">
      <c r="A69" s="3">
        <v>71</v>
      </c>
      <c r="B69" s="4">
        <v>2</v>
      </c>
      <c r="C69" t="str">
        <f t="shared" si="2"/>
        <v>71 a 80</v>
      </c>
    </row>
    <row r="70" spans="1:3" x14ac:dyDescent="0.25">
      <c r="A70" s="3">
        <v>72</v>
      </c>
      <c r="B70" s="4">
        <v>2</v>
      </c>
      <c r="C70" t="str">
        <f t="shared" si="2"/>
        <v>71 a 80</v>
      </c>
    </row>
    <row r="71" spans="1:3" x14ac:dyDescent="0.25">
      <c r="A71" s="3">
        <v>73</v>
      </c>
      <c r="B71" s="4">
        <v>3</v>
      </c>
      <c r="C71" t="str">
        <f t="shared" si="2"/>
        <v>71 a 80</v>
      </c>
    </row>
    <row r="72" spans="1:3" x14ac:dyDescent="0.25">
      <c r="A72" s="3">
        <v>74</v>
      </c>
      <c r="B72" s="4">
        <v>2</v>
      </c>
      <c r="C72" t="str">
        <f t="shared" ref="C72:C120" si="3">(TRUNC(A72/10)*10)+1&amp;" a "&amp;(TRUNC(A72/10)+1)*10</f>
        <v>71 a 80</v>
      </c>
    </row>
    <row r="73" spans="1:3" x14ac:dyDescent="0.25">
      <c r="A73" s="3">
        <v>76</v>
      </c>
      <c r="B73" s="4">
        <v>1</v>
      </c>
      <c r="C73" t="str">
        <f t="shared" si="3"/>
        <v>71 a 80</v>
      </c>
    </row>
    <row r="74" spans="1:3" x14ac:dyDescent="0.25">
      <c r="A74" s="3">
        <v>77</v>
      </c>
      <c r="B74" s="4">
        <v>4</v>
      </c>
      <c r="C74" t="str">
        <f t="shared" si="3"/>
        <v>71 a 80</v>
      </c>
    </row>
    <row r="75" spans="1:3" x14ac:dyDescent="0.25">
      <c r="A75" s="3">
        <v>78</v>
      </c>
      <c r="B75" s="4">
        <v>2</v>
      </c>
      <c r="C75" t="str">
        <f t="shared" si="3"/>
        <v>71 a 80</v>
      </c>
    </row>
    <row r="76" spans="1:3" x14ac:dyDescent="0.25">
      <c r="A76" s="3">
        <v>80</v>
      </c>
      <c r="B76" s="4">
        <v>4</v>
      </c>
      <c r="C76" t="str">
        <f t="shared" si="3"/>
        <v>81 a 90</v>
      </c>
    </row>
    <row r="77" spans="1:3" x14ac:dyDescent="0.25">
      <c r="A77" s="3">
        <v>81</v>
      </c>
      <c r="B77" s="4">
        <v>1</v>
      </c>
      <c r="C77" t="str">
        <f t="shared" si="3"/>
        <v>81 a 90</v>
      </c>
    </row>
    <row r="78" spans="1:3" x14ac:dyDescent="0.25">
      <c r="A78" s="3">
        <v>85</v>
      </c>
      <c r="B78" s="4">
        <v>1</v>
      </c>
      <c r="C78" t="str">
        <f t="shared" si="3"/>
        <v>81 a 90</v>
      </c>
    </row>
    <row r="79" spans="1:3" x14ac:dyDescent="0.25">
      <c r="A79" s="3">
        <v>86</v>
      </c>
      <c r="B79" s="4">
        <v>1</v>
      </c>
      <c r="C79" t="str">
        <f t="shared" si="3"/>
        <v>81 a 90</v>
      </c>
    </row>
    <row r="80" spans="1:3" x14ac:dyDescent="0.25">
      <c r="A80" s="3">
        <v>88</v>
      </c>
      <c r="B80" s="4">
        <v>1</v>
      </c>
      <c r="C80" t="str">
        <f t="shared" si="3"/>
        <v>81 a 90</v>
      </c>
    </row>
    <row r="81" spans="1:3" x14ac:dyDescent="0.25">
      <c r="A81" s="3">
        <v>91</v>
      </c>
      <c r="B81" s="4">
        <v>1</v>
      </c>
      <c r="C81" t="str">
        <f t="shared" si="3"/>
        <v>91 a 100</v>
      </c>
    </row>
    <row r="82" spans="1:3" x14ac:dyDescent="0.25">
      <c r="A82" s="3">
        <v>92</v>
      </c>
      <c r="B82" s="4">
        <v>1</v>
      </c>
      <c r="C82" t="str">
        <f t="shared" si="3"/>
        <v>91 a 100</v>
      </c>
    </row>
    <row r="83" spans="1:3" x14ac:dyDescent="0.25">
      <c r="A83" s="3">
        <v>93</v>
      </c>
      <c r="B83" s="4">
        <v>1</v>
      </c>
      <c r="C83" t="str">
        <f t="shared" si="3"/>
        <v>91 a 100</v>
      </c>
    </row>
    <row r="84" spans="1:3" x14ac:dyDescent="0.25">
      <c r="A84" s="3">
        <v>94</v>
      </c>
      <c r="B84" s="4">
        <v>1</v>
      </c>
      <c r="C84" t="str">
        <f t="shared" si="3"/>
        <v>91 a 100</v>
      </c>
    </row>
    <row r="85" spans="1:3" x14ac:dyDescent="0.25">
      <c r="A85" s="3">
        <v>95</v>
      </c>
      <c r="B85" s="4">
        <v>1</v>
      </c>
      <c r="C85" t="str">
        <f t="shared" si="3"/>
        <v>91 a 100</v>
      </c>
    </row>
    <row r="86" spans="1:3" x14ac:dyDescent="0.25">
      <c r="A86" s="3">
        <v>96</v>
      </c>
      <c r="B86" s="4">
        <v>1</v>
      </c>
      <c r="C86" t="str">
        <f t="shared" si="3"/>
        <v>91 a 100</v>
      </c>
    </row>
    <row r="87" spans="1:3" x14ac:dyDescent="0.25">
      <c r="A87" s="3">
        <v>100</v>
      </c>
      <c r="B87" s="4">
        <v>1</v>
      </c>
      <c r="C87" t="str">
        <f t="shared" si="3"/>
        <v>101 a 110</v>
      </c>
    </row>
    <row r="88" spans="1:3" x14ac:dyDescent="0.25">
      <c r="A88" s="3">
        <v>104</v>
      </c>
      <c r="B88" s="4">
        <v>2</v>
      </c>
      <c r="C88" t="str">
        <f t="shared" si="3"/>
        <v>101 a 110</v>
      </c>
    </row>
    <row r="89" spans="1:3" x14ac:dyDescent="0.25">
      <c r="A89" s="3">
        <v>105</v>
      </c>
      <c r="B89" s="4">
        <v>1</v>
      </c>
      <c r="C89" t="str">
        <f t="shared" si="3"/>
        <v>101 a 110</v>
      </c>
    </row>
    <row r="90" spans="1:3" x14ac:dyDescent="0.25">
      <c r="A90" s="3">
        <v>106</v>
      </c>
      <c r="B90" s="4">
        <v>1</v>
      </c>
      <c r="C90" t="str">
        <f t="shared" si="3"/>
        <v>101 a 110</v>
      </c>
    </row>
    <row r="91" spans="1:3" x14ac:dyDescent="0.25">
      <c r="A91" s="3">
        <v>108</v>
      </c>
      <c r="B91" s="4">
        <v>1</v>
      </c>
      <c r="C91" t="str">
        <f t="shared" si="3"/>
        <v>101 a 110</v>
      </c>
    </row>
    <row r="92" spans="1:3" x14ac:dyDescent="0.25">
      <c r="A92" s="3">
        <v>109</v>
      </c>
      <c r="B92" s="4">
        <v>1</v>
      </c>
      <c r="C92" t="str">
        <f t="shared" si="3"/>
        <v>101 a 110</v>
      </c>
    </row>
    <row r="93" spans="1:3" x14ac:dyDescent="0.25">
      <c r="A93" s="3">
        <v>111</v>
      </c>
      <c r="B93" s="4">
        <v>1</v>
      </c>
      <c r="C93" t="str">
        <f t="shared" si="3"/>
        <v>111 a 120</v>
      </c>
    </row>
    <row r="94" spans="1:3" x14ac:dyDescent="0.25">
      <c r="A94" s="3">
        <v>112</v>
      </c>
      <c r="B94" s="4">
        <v>1</v>
      </c>
      <c r="C94" t="str">
        <f t="shared" si="3"/>
        <v>111 a 120</v>
      </c>
    </row>
    <row r="95" spans="1:3" x14ac:dyDescent="0.25">
      <c r="A95" s="3">
        <v>113</v>
      </c>
      <c r="B95" s="4">
        <v>1</v>
      </c>
      <c r="C95" t="str">
        <f t="shared" si="3"/>
        <v>111 a 120</v>
      </c>
    </row>
    <row r="96" spans="1:3" x14ac:dyDescent="0.25">
      <c r="A96" s="3">
        <v>115</v>
      </c>
      <c r="B96" s="4">
        <v>1</v>
      </c>
      <c r="C96" t="str">
        <f t="shared" si="3"/>
        <v>111 a 120</v>
      </c>
    </row>
    <row r="97" spans="1:3" x14ac:dyDescent="0.25">
      <c r="A97" s="3">
        <v>117</v>
      </c>
      <c r="B97" s="4">
        <v>1</v>
      </c>
      <c r="C97" t="str">
        <f t="shared" si="3"/>
        <v>111 a 120</v>
      </c>
    </row>
    <row r="98" spans="1:3" x14ac:dyDescent="0.25">
      <c r="A98" s="3">
        <v>119</v>
      </c>
      <c r="B98" s="4">
        <v>1</v>
      </c>
      <c r="C98" t="str">
        <f t="shared" si="3"/>
        <v>111 a 120</v>
      </c>
    </row>
    <row r="99" spans="1:3" x14ac:dyDescent="0.25">
      <c r="A99" s="3">
        <v>120</v>
      </c>
      <c r="B99" s="4">
        <v>2</v>
      </c>
      <c r="C99" t="str">
        <f t="shared" si="3"/>
        <v>121 a 130</v>
      </c>
    </row>
    <row r="100" spans="1:3" x14ac:dyDescent="0.25">
      <c r="A100" s="3">
        <v>121</v>
      </c>
      <c r="B100" s="4">
        <v>1</v>
      </c>
      <c r="C100" t="str">
        <f t="shared" si="3"/>
        <v>121 a 130</v>
      </c>
    </row>
    <row r="101" spans="1:3" x14ac:dyDescent="0.25">
      <c r="A101" s="3">
        <v>122</v>
      </c>
      <c r="B101" s="4">
        <v>1</v>
      </c>
      <c r="C101" t="str">
        <f t="shared" si="3"/>
        <v>121 a 130</v>
      </c>
    </row>
    <row r="102" spans="1:3" x14ac:dyDescent="0.25">
      <c r="A102" s="3">
        <v>124</v>
      </c>
      <c r="B102" s="4">
        <v>2</v>
      </c>
      <c r="C102" t="str">
        <f t="shared" si="3"/>
        <v>121 a 130</v>
      </c>
    </row>
    <row r="103" spans="1:3" x14ac:dyDescent="0.25">
      <c r="A103" s="3">
        <v>128</v>
      </c>
      <c r="B103" s="4">
        <v>1</v>
      </c>
      <c r="C103" t="str">
        <f t="shared" si="3"/>
        <v>121 a 130</v>
      </c>
    </row>
    <row r="104" spans="1:3" x14ac:dyDescent="0.25">
      <c r="A104" s="3">
        <v>130</v>
      </c>
      <c r="B104" s="4">
        <v>3</v>
      </c>
      <c r="C104" t="str">
        <f t="shared" si="3"/>
        <v>131 a 140</v>
      </c>
    </row>
    <row r="105" spans="1:3" x14ac:dyDescent="0.25">
      <c r="A105" s="3">
        <v>131</v>
      </c>
      <c r="B105" s="4">
        <v>1</v>
      </c>
      <c r="C105" t="str">
        <f t="shared" si="3"/>
        <v>131 a 140</v>
      </c>
    </row>
    <row r="106" spans="1:3" x14ac:dyDescent="0.25">
      <c r="A106" s="3">
        <v>136</v>
      </c>
      <c r="B106" s="4">
        <v>1</v>
      </c>
      <c r="C106" t="str">
        <f t="shared" si="3"/>
        <v>131 a 140</v>
      </c>
    </row>
    <row r="107" spans="1:3" x14ac:dyDescent="0.25">
      <c r="A107" s="3">
        <v>143</v>
      </c>
      <c r="B107" s="4">
        <v>1</v>
      </c>
      <c r="C107" t="str">
        <f t="shared" si="3"/>
        <v>141 a 150</v>
      </c>
    </row>
    <row r="108" spans="1:3" x14ac:dyDescent="0.25">
      <c r="A108" s="3">
        <v>146</v>
      </c>
      <c r="B108" s="4">
        <v>1</v>
      </c>
      <c r="C108" t="str">
        <f t="shared" si="3"/>
        <v>141 a 150</v>
      </c>
    </row>
    <row r="109" spans="1:3" x14ac:dyDescent="0.25">
      <c r="A109" s="3">
        <v>159</v>
      </c>
      <c r="B109" s="4">
        <v>1</v>
      </c>
      <c r="C109" t="str">
        <f t="shared" si="3"/>
        <v>151 a 160</v>
      </c>
    </row>
    <row r="110" spans="1:3" x14ac:dyDescent="0.25">
      <c r="A110" s="3">
        <v>168</v>
      </c>
      <c r="B110" s="4">
        <v>1</v>
      </c>
      <c r="C110" t="str">
        <f t="shared" si="3"/>
        <v>161 a 170</v>
      </c>
    </row>
    <row r="111" spans="1:3" x14ac:dyDescent="0.25">
      <c r="A111" s="3">
        <v>169</v>
      </c>
      <c r="B111" s="4">
        <v>1</v>
      </c>
      <c r="C111" t="str">
        <f t="shared" si="3"/>
        <v>161 a 170</v>
      </c>
    </row>
    <row r="112" spans="1:3" x14ac:dyDescent="0.25">
      <c r="A112" s="3">
        <v>175</v>
      </c>
      <c r="B112" s="4">
        <v>2</v>
      </c>
      <c r="C112" t="str">
        <f t="shared" si="3"/>
        <v>171 a 180</v>
      </c>
    </row>
    <row r="113" spans="1:3" x14ac:dyDescent="0.25">
      <c r="A113" s="3">
        <v>183</v>
      </c>
      <c r="B113" s="4">
        <v>1</v>
      </c>
      <c r="C113" t="str">
        <f t="shared" si="3"/>
        <v>181 a 190</v>
      </c>
    </row>
    <row r="114" spans="1:3" x14ac:dyDescent="0.25">
      <c r="A114" s="3">
        <v>185</v>
      </c>
      <c r="B114" s="4">
        <v>1</v>
      </c>
      <c r="C114" t="str">
        <f t="shared" si="3"/>
        <v>181 a 190</v>
      </c>
    </row>
    <row r="115" spans="1:3" x14ac:dyDescent="0.25">
      <c r="A115" s="3">
        <v>196</v>
      </c>
      <c r="B115" s="4">
        <v>1</v>
      </c>
      <c r="C115" t="str">
        <f t="shared" si="3"/>
        <v>191 a 200</v>
      </c>
    </row>
    <row r="116" spans="1:3" x14ac:dyDescent="0.25">
      <c r="A116" s="3">
        <v>200</v>
      </c>
      <c r="B116" s="4">
        <v>1</v>
      </c>
      <c r="C116" t="str">
        <f t="shared" si="3"/>
        <v>201 a 210</v>
      </c>
    </row>
    <row r="117" spans="1:3" x14ac:dyDescent="0.25">
      <c r="A117" s="3">
        <v>214</v>
      </c>
      <c r="B117" s="4">
        <v>1</v>
      </c>
      <c r="C117" t="str">
        <f t="shared" si="3"/>
        <v>211 a 220</v>
      </c>
    </row>
    <row r="118" spans="1:3" x14ac:dyDescent="0.25">
      <c r="A118" s="3">
        <v>218</v>
      </c>
      <c r="B118" s="4">
        <v>1</v>
      </c>
      <c r="C118" t="str">
        <f t="shared" si="3"/>
        <v>211 a 220</v>
      </c>
    </row>
    <row r="119" spans="1:3" x14ac:dyDescent="0.25">
      <c r="A119" s="3">
        <v>245</v>
      </c>
      <c r="B119" s="4">
        <v>1</v>
      </c>
      <c r="C119" t="str">
        <f t="shared" si="3"/>
        <v>241 a 250</v>
      </c>
    </row>
    <row r="120" spans="1:3" x14ac:dyDescent="0.25">
      <c r="A120" s="3">
        <v>284</v>
      </c>
      <c r="B120" s="4">
        <v>1</v>
      </c>
      <c r="C120" t="str">
        <f t="shared" si="3"/>
        <v>281 a 290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1"/>
  <sheetViews>
    <sheetView workbookViewId="0">
      <selection activeCell="L2" sqref="L2"/>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2251</v>
      </c>
    </row>
    <row r="2" spans="1:12" x14ac:dyDescent="0.25">
      <c r="A2">
        <v>659</v>
      </c>
      <c r="B2" t="s">
        <v>11</v>
      </c>
      <c r="C2" t="s">
        <v>12</v>
      </c>
      <c r="D2" t="s">
        <v>13</v>
      </c>
      <c r="E2" t="s">
        <v>14</v>
      </c>
      <c r="F2" t="s">
        <v>15</v>
      </c>
      <c r="G2" t="s">
        <v>16</v>
      </c>
      <c r="H2" t="s">
        <v>17</v>
      </c>
      <c r="I2" t="s">
        <v>18</v>
      </c>
      <c r="J2">
        <v>284</v>
      </c>
      <c r="K2">
        <v>180</v>
      </c>
      <c r="L2">
        <v>1</v>
      </c>
    </row>
    <row r="3" spans="1:12" x14ac:dyDescent="0.25">
      <c r="A3">
        <v>707</v>
      </c>
      <c r="B3" t="s">
        <v>19</v>
      </c>
      <c r="C3" t="s">
        <v>20</v>
      </c>
      <c r="D3" t="s">
        <v>21</v>
      </c>
      <c r="E3" t="s">
        <v>22</v>
      </c>
      <c r="F3" t="s">
        <v>23</v>
      </c>
      <c r="G3" t="s">
        <v>24</v>
      </c>
      <c r="H3" t="s">
        <v>25</v>
      </c>
      <c r="I3" t="s">
        <v>26</v>
      </c>
      <c r="J3">
        <v>245</v>
      </c>
      <c r="K3">
        <v>98</v>
      </c>
      <c r="L3">
        <v>1</v>
      </c>
    </row>
    <row r="4" spans="1:12" x14ac:dyDescent="0.25">
      <c r="A4">
        <v>567</v>
      </c>
      <c r="B4" t="s">
        <v>27</v>
      </c>
      <c r="C4" t="s">
        <v>28</v>
      </c>
      <c r="D4" t="s">
        <v>29</v>
      </c>
      <c r="E4" t="s">
        <v>30</v>
      </c>
      <c r="F4" t="s">
        <v>31</v>
      </c>
      <c r="G4" t="s">
        <v>32</v>
      </c>
      <c r="H4" t="s">
        <v>33</v>
      </c>
      <c r="I4" t="s">
        <v>34</v>
      </c>
      <c r="J4">
        <v>218</v>
      </c>
      <c r="K4">
        <v>48</v>
      </c>
      <c r="L4">
        <v>1</v>
      </c>
    </row>
    <row r="5" spans="1:12" x14ac:dyDescent="0.25">
      <c r="A5">
        <v>740</v>
      </c>
      <c r="B5" t="s">
        <v>35</v>
      </c>
      <c r="C5" t="s">
        <v>36</v>
      </c>
      <c r="D5" t="s">
        <v>37</v>
      </c>
      <c r="E5" t="s">
        <v>38</v>
      </c>
      <c r="F5" t="s">
        <v>39</v>
      </c>
      <c r="G5" t="s">
        <v>40</v>
      </c>
      <c r="H5" t="s">
        <v>32</v>
      </c>
      <c r="I5" t="s">
        <v>41</v>
      </c>
      <c r="J5">
        <v>214</v>
      </c>
      <c r="K5">
        <v>108</v>
      </c>
      <c r="L5">
        <v>1</v>
      </c>
    </row>
    <row r="6" spans="1:12" x14ac:dyDescent="0.25">
      <c r="A6">
        <v>730</v>
      </c>
      <c r="B6" t="s">
        <v>42</v>
      </c>
      <c r="C6" t="s">
        <v>43</v>
      </c>
      <c r="D6" t="s">
        <v>44</v>
      </c>
      <c r="E6" t="s">
        <v>45</v>
      </c>
      <c r="F6" t="s">
        <v>46</v>
      </c>
      <c r="G6" t="s">
        <v>25</v>
      </c>
      <c r="H6" t="s">
        <v>47</v>
      </c>
      <c r="I6" t="s">
        <v>48</v>
      </c>
      <c r="J6">
        <v>200</v>
      </c>
      <c r="K6">
        <v>116</v>
      </c>
      <c r="L6">
        <v>1</v>
      </c>
    </row>
    <row r="7" spans="1:12" x14ac:dyDescent="0.25">
      <c r="A7">
        <v>540</v>
      </c>
      <c r="B7" t="s">
        <v>49</v>
      </c>
      <c r="C7" t="s">
        <v>50</v>
      </c>
      <c r="D7" t="s">
        <v>51</v>
      </c>
      <c r="E7" t="s">
        <v>52</v>
      </c>
      <c r="F7" t="s">
        <v>53</v>
      </c>
      <c r="G7" t="s">
        <v>40</v>
      </c>
      <c r="H7" t="s">
        <v>54</v>
      </c>
      <c r="I7" t="s">
        <v>55</v>
      </c>
      <c r="J7">
        <v>196</v>
      </c>
      <c r="K7">
        <v>223</v>
      </c>
      <c r="L7">
        <v>1</v>
      </c>
    </row>
    <row r="8" spans="1:12" x14ac:dyDescent="0.25">
      <c r="A8">
        <v>636</v>
      </c>
      <c r="B8" t="s">
        <v>56</v>
      </c>
      <c r="C8" t="s">
        <v>57</v>
      </c>
      <c r="D8" t="s">
        <v>58</v>
      </c>
      <c r="E8" t="s">
        <v>59</v>
      </c>
      <c r="F8" t="s">
        <v>60</v>
      </c>
      <c r="G8" t="s">
        <v>61</v>
      </c>
      <c r="H8" t="s">
        <v>62</v>
      </c>
      <c r="I8" t="s">
        <v>55</v>
      </c>
      <c r="J8">
        <v>185</v>
      </c>
      <c r="K8">
        <v>106</v>
      </c>
      <c r="L8">
        <v>1</v>
      </c>
    </row>
    <row r="9" spans="1:12" x14ac:dyDescent="0.25">
      <c r="A9">
        <v>867</v>
      </c>
      <c r="B9" t="s">
        <v>63</v>
      </c>
      <c r="C9" t="s">
        <v>64</v>
      </c>
      <c r="D9" t="s">
        <v>65</v>
      </c>
      <c r="E9" t="s">
        <v>66</v>
      </c>
      <c r="F9" t="s">
        <v>67</v>
      </c>
      <c r="G9" t="s">
        <v>40</v>
      </c>
      <c r="H9" t="s">
        <v>68</v>
      </c>
      <c r="I9" t="s">
        <v>69</v>
      </c>
      <c r="J9">
        <v>183</v>
      </c>
      <c r="K9">
        <v>129</v>
      </c>
      <c r="L9">
        <v>1</v>
      </c>
    </row>
    <row r="10" spans="1:12" x14ac:dyDescent="0.25">
      <c r="A10">
        <v>619</v>
      </c>
      <c r="B10" t="s">
        <v>70</v>
      </c>
      <c r="C10" t="s">
        <v>71</v>
      </c>
      <c r="D10" t="s">
        <v>72</v>
      </c>
      <c r="E10" t="s">
        <v>73</v>
      </c>
      <c r="F10" t="s">
        <v>74</v>
      </c>
      <c r="G10" t="s">
        <v>75</v>
      </c>
      <c r="H10" t="s">
        <v>76</v>
      </c>
      <c r="I10" t="s">
        <v>48</v>
      </c>
      <c r="J10">
        <v>175</v>
      </c>
      <c r="K10">
        <v>64</v>
      </c>
      <c r="L10">
        <v>1</v>
      </c>
    </row>
    <row r="11" spans="1:12" x14ac:dyDescent="0.25">
      <c r="A11">
        <v>651</v>
      </c>
      <c r="B11" t="s">
        <v>77</v>
      </c>
      <c r="C11" t="s">
        <v>78</v>
      </c>
      <c r="D11" t="s">
        <v>79</v>
      </c>
      <c r="E11" t="s">
        <v>80</v>
      </c>
      <c r="F11" t="s">
        <v>81</v>
      </c>
      <c r="G11" t="s">
        <v>82</v>
      </c>
      <c r="H11" t="s">
        <v>83</v>
      </c>
      <c r="I11" t="s">
        <v>84</v>
      </c>
      <c r="J11">
        <v>175</v>
      </c>
      <c r="K11">
        <v>53</v>
      </c>
      <c r="L11">
        <v>1</v>
      </c>
    </row>
    <row r="12" spans="1:12" x14ac:dyDescent="0.25">
      <c r="A12">
        <v>778</v>
      </c>
      <c r="B12" t="s">
        <v>85</v>
      </c>
      <c r="C12" t="s">
        <v>86</v>
      </c>
      <c r="D12" t="s">
        <v>87</v>
      </c>
      <c r="E12" t="s">
        <v>88</v>
      </c>
      <c r="F12" t="s">
        <v>89</v>
      </c>
      <c r="G12" t="s">
        <v>90</v>
      </c>
      <c r="H12" t="s">
        <v>62</v>
      </c>
      <c r="I12" t="s">
        <v>91</v>
      </c>
      <c r="J12">
        <v>169</v>
      </c>
      <c r="K12">
        <v>86</v>
      </c>
      <c r="L12">
        <v>1</v>
      </c>
    </row>
    <row r="13" spans="1:12" x14ac:dyDescent="0.25">
      <c r="A13">
        <v>710</v>
      </c>
      <c r="B13" t="s">
        <v>92</v>
      </c>
      <c r="C13" t="s">
        <v>93</v>
      </c>
      <c r="D13" t="s">
        <v>94</v>
      </c>
      <c r="E13" t="s">
        <v>95</v>
      </c>
      <c r="F13" t="s">
        <v>96</v>
      </c>
      <c r="G13" t="s">
        <v>97</v>
      </c>
      <c r="H13" t="s">
        <v>98</v>
      </c>
      <c r="I13" t="s">
        <v>99</v>
      </c>
      <c r="J13">
        <v>168</v>
      </c>
      <c r="K13">
        <v>91</v>
      </c>
      <c r="L13">
        <v>1</v>
      </c>
    </row>
    <row r="14" spans="1:12" x14ac:dyDescent="0.25">
      <c r="A14">
        <v>586</v>
      </c>
      <c r="B14" t="s">
        <v>100</v>
      </c>
      <c r="C14" t="s">
        <v>101</v>
      </c>
      <c r="D14" t="s">
        <v>102</v>
      </c>
      <c r="E14" t="s">
        <v>103</v>
      </c>
      <c r="F14" t="s">
        <v>104</v>
      </c>
      <c r="G14" t="s">
        <v>105</v>
      </c>
      <c r="H14" t="s">
        <v>90</v>
      </c>
      <c r="I14" t="s">
        <v>55</v>
      </c>
      <c r="J14">
        <v>159</v>
      </c>
      <c r="K14">
        <v>35</v>
      </c>
      <c r="L14">
        <v>1</v>
      </c>
    </row>
    <row r="15" spans="1:12" x14ac:dyDescent="0.25">
      <c r="A15">
        <v>657</v>
      </c>
      <c r="B15" t="s">
        <v>106</v>
      </c>
      <c r="C15" t="s">
        <v>107</v>
      </c>
      <c r="D15" t="s">
        <v>108</v>
      </c>
      <c r="E15" t="s">
        <v>109</v>
      </c>
      <c r="F15" t="s">
        <v>110</v>
      </c>
      <c r="G15" t="s">
        <v>90</v>
      </c>
      <c r="H15" t="s">
        <v>111</v>
      </c>
      <c r="I15" t="s">
        <v>112</v>
      </c>
      <c r="J15">
        <v>146</v>
      </c>
      <c r="K15">
        <v>45</v>
      </c>
      <c r="L15">
        <v>1</v>
      </c>
    </row>
    <row r="16" spans="1:12" x14ac:dyDescent="0.25">
      <c r="A16">
        <v>745</v>
      </c>
      <c r="B16" t="s">
        <v>113</v>
      </c>
      <c r="C16" t="s">
        <v>114</v>
      </c>
      <c r="D16" t="s">
        <v>115</v>
      </c>
      <c r="E16" t="s">
        <v>116</v>
      </c>
      <c r="F16" t="s">
        <v>117</v>
      </c>
      <c r="G16" t="s">
        <v>61</v>
      </c>
      <c r="H16" t="s">
        <v>24</v>
      </c>
      <c r="I16" t="s">
        <v>97</v>
      </c>
      <c r="J16">
        <v>143</v>
      </c>
      <c r="K16">
        <v>97</v>
      </c>
      <c r="L16">
        <v>1</v>
      </c>
    </row>
    <row r="17" spans="1:12" x14ac:dyDescent="0.25">
      <c r="A17">
        <v>713</v>
      </c>
      <c r="B17" t="s">
        <v>118</v>
      </c>
      <c r="C17" t="s">
        <v>119</v>
      </c>
      <c r="D17" t="s">
        <v>120</v>
      </c>
      <c r="E17" t="s">
        <v>121</v>
      </c>
      <c r="F17" t="s">
        <v>122</v>
      </c>
      <c r="G17" t="s">
        <v>84</v>
      </c>
      <c r="H17" t="s">
        <v>123</v>
      </c>
      <c r="I17" t="s">
        <v>48</v>
      </c>
      <c r="J17">
        <v>136</v>
      </c>
      <c r="K17">
        <v>67</v>
      </c>
      <c r="L17">
        <v>1</v>
      </c>
    </row>
    <row r="18" spans="1:12" x14ac:dyDescent="0.25">
      <c r="A18">
        <v>731</v>
      </c>
      <c r="B18" t="s">
        <v>124</v>
      </c>
      <c r="C18" t="s">
        <v>125</v>
      </c>
      <c r="D18" t="s">
        <v>126</v>
      </c>
      <c r="E18" t="s">
        <v>127</v>
      </c>
      <c r="F18" t="s">
        <v>128</v>
      </c>
      <c r="G18" t="s">
        <v>129</v>
      </c>
      <c r="H18" t="s">
        <v>32</v>
      </c>
      <c r="I18" t="s">
        <v>17</v>
      </c>
      <c r="J18">
        <v>131</v>
      </c>
      <c r="K18">
        <v>57</v>
      </c>
      <c r="L18">
        <v>1</v>
      </c>
    </row>
    <row r="19" spans="1:12" x14ac:dyDescent="0.25">
      <c r="A19">
        <v>700</v>
      </c>
      <c r="B19" t="s">
        <v>130</v>
      </c>
      <c r="C19" t="s">
        <v>131</v>
      </c>
      <c r="D19" t="s">
        <v>132</v>
      </c>
      <c r="E19" t="s">
        <v>133</v>
      </c>
      <c r="F19" t="s">
        <v>134</v>
      </c>
      <c r="G19" t="s">
        <v>135</v>
      </c>
      <c r="H19" t="s">
        <v>25</v>
      </c>
      <c r="I19" t="s">
        <v>84</v>
      </c>
      <c r="J19">
        <v>130</v>
      </c>
      <c r="K19">
        <v>17</v>
      </c>
      <c r="L19">
        <v>1</v>
      </c>
    </row>
    <row r="20" spans="1:12" x14ac:dyDescent="0.25">
      <c r="A20">
        <v>724</v>
      </c>
      <c r="B20" t="s">
        <v>136</v>
      </c>
      <c r="C20" t="s">
        <v>137</v>
      </c>
      <c r="D20" t="s">
        <v>138</v>
      </c>
      <c r="E20" t="s">
        <v>139</v>
      </c>
      <c r="F20" t="s">
        <v>140</v>
      </c>
      <c r="G20" t="s">
        <v>141</v>
      </c>
      <c r="H20" t="s">
        <v>142</v>
      </c>
      <c r="I20" t="s">
        <v>143</v>
      </c>
      <c r="J20">
        <v>130</v>
      </c>
      <c r="K20">
        <v>30</v>
      </c>
      <c r="L20">
        <v>1</v>
      </c>
    </row>
    <row r="21" spans="1:12" x14ac:dyDescent="0.25">
      <c r="A21">
        <v>743</v>
      </c>
      <c r="B21" t="s">
        <v>144</v>
      </c>
      <c r="C21" t="s">
        <v>114</v>
      </c>
      <c r="D21" t="s">
        <v>145</v>
      </c>
      <c r="E21" t="s">
        <v>146</v>
      </c>
      <c r="F21" t="s">
        <v>147</v>
      </c>
      <c r="G21" t="s">
        <v>97</v>
      </c>
      <c r="H21" t="s">
        <v>148</v>
      </c>
      <c r="I21" t="s">
        <v>55</v>
      </c>
      <c r="J21">
        <v>130</v>
      </c>
      <c r="K21">
        <v>84</v>
      </c>
      <c r="L21">
        <v>1</v>
      </c>
    </row>
    <row r="22" spans="1:12" x14ac:dyDescent="0.25">
      <c r="A22">
        <v>902</v>
      </c>
      <c r="B22" t="s">
        <v>149</v>
      </c>
      <c r="C22" t="s">
        <v>150</v>
      </c>
      <c r="D22" t="s">
        <v>151</v>
      </c>
      <c r="E22" t="s">
        <v>152</v>
      </c>
      <c r="F22" t="s">
        <v>153</v>
      </c>
      <c r="G22" t="s">
        <v>154</v>
      </c>
      <c r="H22" t="s">
        <v>155</v>
      </c>
      <c r="I22" t="s">
        <v>156</v>
      </c>
      <c r="J22">
        <v>27</v>
      </c>
      <c r="K22">
        <v>13</v>
      </c>
      <c r="L22">
        <v>1</v>
      </c>
    </row>
    <row r="23" spans="1:12" x14ac:dyDescent="0.25">
      <c r="A23">
        <v>665</v>
      </c>
      <c r="B23" t="s">
        <v>157</v>
      </c>
      <c r="C23" t="s">
        <v>158</v>
      </c>
      <c r="D23" t="s">
        <v>159</v>
      </c>
      <c r="E23" t="s">
        <v>160</v>
      </c>
      <c r="F23" t="s">
        <v>161</v>
      </c>
      <c r="G23" t="s">
        <v>162</v>
      </c>
      <c r="H23" t="s">
        <v>163</v>
      </c>
      <c r="I23" t="s">
        <v>55</v>
      </c>
      <c r="J23">
        <v>1</v>
      </c>
      <c r="K23">
        <v>0</v>
      </c>
      <c r="L23">
        <v>1</v>
      </c>
    </row>
    <row r="24" spans="1:12" x14ac:dyDescent="0.25">
      <c r="A24">
        <v>738</v>
      </c>
      <c r="B24" t="s">
        <v>164</v>
      </c>
      <c r="C24" t="s">
        <v>165</v>
      </c>
      <c r="D24" t="s">
        <v>166</v>
      </c>
      <c r="E24" t="s">
        <v>167</v>
      </c>
      <c r="F24" t="s">
        <v>168</v>
      </c>
      <c r="G24" t="s">
        <v>169</v>
      </c>
      <c r="H24" t="s">
        <v>170</v>
      </c>
      <c r="I24" t="s">
        <v>171</v>
      </c>
      <c r="J24">
        <v>35</v>
      </c>
      <c r="K24">
        <v>4</v>
      </c>
      <c r="L24">
        <v>1</v>
      </c>
    </row>
    <row r="25" spans="1:12" x14ac:dyDescent="0.25">
      <c r="A25">
        <v>530</v>
      </c>
      <c r="B25" t="s">
        <v>172</v>
      </c>
      <c r="C25" t="s">
        <v>173</v>
      </c>
      <c r="D25" t="s">
        <v>174</v>
      </c>
      <c r="E25" t="s">
        <v>175</v>
      </c>
      <c r="F25" t="s">
        <v>176</v>
      </c>
      <c r="G25" t="s">
        <v>169</v>
      </c>
      <c r="H25" t="s">
        <v>25</v>
      </c>
      <c r="I25" t="s">
        <v>55</v>
      </c>
      <c r="J25">
        <v>19</v>
      </c>
      <c r="K25">
        <v>0</v>
      </c>
      <c r="L25">
        <v>1</v>
      </c>
    </row>
    <row r="26" spans="1:12" x14ac:dyDescent="0.25">
      <c r="A26">
        <v>639</v>
      </c>
      <c r="B26" t="s">
        <v>177</v>
      </c>
      <c r="C26" t="s">
        <v>178</v>
      </c>
      <c r="D26" t="s">
        <v>179</v>
      </c>
      <c r="E26" t="s">
        <v>180</v>
      </c>
      <c r="F26" t="s">
        <v>181</v>
      </c>
      <c r="G26" t="s">
        <v>182</v>
      </c>
      <c r="H26" t="s">
        <v>142</v>
      </c>
      <c r="I26" t="s">
        <v>183</v>
      </c>
      <c r="J26">
        <v>1</v>
      </c>
      <c r="K26">
        <v>0</v>
      </c>
      <c r="L26">
        <v>1</v>
      </c>
    </row>
    <row r="27" spans="1:12" x14ac:dyDescent="0.25">
      <c r="A27">
        <v>864</v>
      </c>
      <c r="B27" t="s">
        <v>184</v>
      </c>
      <c r="C27" t="s">
        <v>185</v>
      </c>
      <c r="D27" t="s">
        <v>186</v>
      </c>
      <c r="E27" t="s">
        <v>187</v>
      </c>
      <c r="F27" t="s">
        <v>188</v>
      </c>
      <c r="G27" t="s">
        <v>189</v>
      </c>
      <c r="H27" t="s">
        <v>190</v>
      </c>
      <c r="I27" t="s">
        <v>191</v>
      </c>
      <c r="J27">
        <v>60</v>
      </c>
      <c r="K27">
        <v>51</v>
      </c>
      <c r="L27">
        <v>1</v>
      </c>
    </row>
    <row r="28" spans="1:12" x14ac:dyDescent="0.25">
      <c r="A28">
        <v>789</v>
      </c>
      <c r="B28" t="s">
        <v>192</v>
      </c>
      <c r="C28" t="s">
        <v>193</v>
      </c>
      <c r="D28" t="s">
        <v>194</v>
      </c>
      <c r="E28" t="s">
        <v>195</v>
      </c>
      <c r="F28" t="s">
        <v>196</v>
      </c>
      <c r="G28" t="s">
        <v>197</v>
      </c>
      <c r="H28" t="s">
        <v>97</v>
      </c>
      <c r="I28" t="s">
        <v>183</v>
      </c>
      <c r="J28">
        <v>111</v>
      </c>
      <c r="K28">
        <v>41</v>
      </c>
      <c r="L28">
        <v>1</v>
      </c>
    </row>
    <row r="29" spans="1:12" x14ac:dyDescent="0.25">
      <c r="A29">
        <v>725</v>
      </c>
      <c r="B29" t="s">
        <v>198</v>
      </c>
      <c r="C29" t="s">
        <v>199</v>
      </c>
      <c r="D29" t="s">
        <v>200</v>
      </c>
      <c r="E29" t="s">
        <v>201</v>
      </c>
      <c r="F29" t="s">
        <v>202</v>
      </c>
      <c r="G29" t="s">
        <v>203</v>
      </c>
      <c r="H29" t="s">
        <v>17</v>
      </c>
      <c r="I29" t="s">
        <v>204</v>
      </c>
      <c r="J29">
        <v>46</v>
      </c>
      <c r="K29">
        <v>9</v>
      </c>
      <c r="L29">
        <v>1</v>
      </c>
    </row>
    <row r="30" spans="1:12" x14ac:dyDescent="0.25">
      <c r="A30">
        <v>701</v>
      </c>
      <c r="B30" t="s">
        <v>205</v>
      </c>
      <c r="C30" t="s">
        <v>206</v>
      </c>
      <c r="D30" t="s">
        <v>207</v>
      </c>
      <c r="E30" t="s">
        <v>208</v>
      </c>
      <c r="F30" t="s">
        <v>209</v>
      </c>
      <c r="G30" t="s">
        <v>210</v>
      </c>
      <c r="H30" t="s">
        <v>16</v>
      </c>
      <c r="I30" t="s">
        <v>62</v>
      </c>
      <c r="J30">
        <v>32</v>
      </c>
      <c r="K30">
        <v>2</v>
      </c>
      <c r="L30">
        <v>1</v>
      </c>
    </row>
    <row r="31" spans="1:12" x14ac:dyDescent="0.25">
      <c r="A31">
        <v>888</v>
      </c>
      <c r="B31" t="s">
        <v>211</v>
      </c>
      <c r="C31" t="s">
        <v>212</v>
      </c>
      <c r="D31" t="s">
        <v>213</v>
      </c>
      <c r="E31" t="s">
        <v>214</v>
      </c>
      <c r="F31" t="s">
        <v>215</v>
      </c>
      <c r="G31" t="s">
        <v>82</v>
      </c>
      <c r="H31" t="s">
        <v>24</v>
      </c>
      <c r="I31" t="s">
        <v>47</v>
      </c>
      <c r="J31">
        <v>74</v>
      </c>
      <c r="K31">
        <v>16</v>
      </c>
      <c r="L31">
        <v>1</v>
      </c>
    </row>
    <row r="32" spans="1:12" x14ac:dyDescent="0.25">
      <c r="A32">
        <v>635</v>
      </c>
      <c r="B32" t="s">
        <v>216</v>
      </c>
      <c r="C32" t="s">
        <v>217</v>
      </c>
      <c r="D32" t="s">
        <v>218</v>
      </c>
      <c r="E32" t="s">
        <v>219</v>
      </c>
      <c r="F32" t="s">
        <v>220</v>
      </c>
      <c r="G32" t="s">
        <v>82</v>
      </c>
      <c r="H32" t="s">
        <v>221</v>
      </c>
      <c r="I32" t="s">
        <v>47</v>
      </c>
      <c r="J32">
        <v>67</v>
      </c>
      <c r="K32">
        <v>9</v>
      </c>
      <c r="L32">
        <v>1</v>
      </c>
    </row>
    <row r="33" spans="1:12" x14ac:dyDescent="0.25">
      <c r="A33">
        <v>899</v>
      </c>
      <c r="B33" t="s">
        <v>222</v>
      </c>
      <c r="C33" t="s">
        <v>223</v>
      </c>
      <c r="D33" t="s">
        <v>224</v>
      </c>
      <c r="E33" t="s">
        <v>225</v>
      </c>
      <c r="F33" t="s">
        <v>226</v>
      </c>
      <c r="G33" t="s">
        <v>227</v>
      </c>
      <c r="H33" t="s">
        <v>228</v>
      </c>
      <c r="I33" t="s">
        <v>229</v>
      </c>
      <c r="J33">
        <v>22</v>
      </c>
      <c r="K33">
        <v>7</v>
      </c>
      <c r="L33">
        <v>1</v>
      </c>
    </row>
    <row r="34" spans="1:12" x14ac:dyDescent="0.25">
      <c r="A34">
        <v>559</v>
      </c>
      <c r="B34" t="s">
        <v>230</v>
      </c>
      <c r="C34" t="s">
        <v>231</v>
      </c>
      <c r="D34" t="s">
        <v>232</v>
      </c>
      <c r="E34" t="s">
        <v>233</v>
      </c>
      <c r="F34" t="s">
        <v>234</v>
      </c>
      <c r="G34" t="s">
        <v>235</v>
      </c>
      <c r="H34" t="s">
        <v>55</v>
      </c>
      <c r="I34" t="s">
        <v>55</v>
      </c>
      <c r="J34">
        <v>38</v>
      </c>
      <c r="K34">
        <v>4</v>
      </c>
      <c r="L34">
        <v>1</v>
      </c>
    </row>
    <row r="35" spans="1:12" x14ac:dyDescent="0.25">
      <c r="A35">
        <v>752</v>
      </c>
      <c r="B35" t="s">
        <v>236</v>
      </c>
      <c r="C35" t="s">
        <v>237</v>
      </c>
      <c r="D35" t="s">
        <v>238</v>
      </c>
      <c r="E35" t="s">
        <v>239</v>
      </c>
      <c r="F35" t="s">
        <v>240</v>
      </c>
      <c r="G35" t="s">
        <v>235</v>
      </c>
      <c r="H35" t="s">
        <v>241</v>
      </c>
      <c r="I35" t="s">
        <v>18</v>
      </c>
      <c r="J35">
        <v>20</v>
      </c>
      <c r="K35">
        <v>1</v>
      </c>
      <c r="L35">
        <v>1</v>
      </c>
    </row>
    <row r="36" spans="1:12" x14ac:dyDescent="0.25">
      <c r="A36">
        <v>653</v>
      </c>
      <c r="B36" t="s">
        <v>242</v>
      </c>
      <c r="C36" t="s">
        <v>243</v>
      </c>
      <c r="D36" t="s">
        <v>244</v>
      </c>
      <c r="E36" t="s">
        <v>245</v>
      </c>
      <c r="F36" t="s">
        <v>246</v>
      </c>
      <c r="G36" t="s">
        <v>247</v>
      </c>
      <c r="H36" t="s">
        <v>16</v>
      </c>
      <c r="I36" t="s">
        <v>34</v>
      </c>
      <c r="J36">
        <v>62</v>
      </c>
      <c r="K36">
        <v>5</v>
      </c>
      <c r="L36">
        <v>1</v>
      </c>
    </row>
    <row r="37" spans="1:12" x14ac:dyDescent="0.25">
      <c r="A37">
        <v>650</v>
      </c>
      <c r="B37" t="s">
        <v>248</v>
      </c>
      <c r="C37" t="s">
        <v>249</v>
      </c>
      <c r="D37" t="s">
        <v>250</v>
      </c>
      <c r="E37" t="s">
        <v>251</v>
      </c>
      <c r="F37" t="s">
        <v>252</v>
      </c>
      <c r="G37" t="s">
        <v>253</v>
      </c>
      <c r="H37" t="s">
        <v>254</v>
      </c>
      <c r="I37" t="s">
        <v>255</v>
      </c>
      <c r="J37">
        <v>14</v>
      </c>
      <c r="K37">
        <v>3</v>
      </c>
      <c r="L37">
        <v>1</v>
      </c>
    </row>
    <row r="38" spans="1:12" x14ac:dyDescent="0.25">
      <c r="A38">
        <v>531</v>
      </c>
      <c r="B38" t="s">
        <v>256</v>
      </c>
      <c r="C38" t="s">
        <v>257</v>
      </c>
      <c r="D38" t="s">
        <v>258</v>
      </c>
      <c r="E38" t="s">
        <v>259</v>
      </c>
      <c r="F38" t="s">
        <v>260</v>
      </c>
      <c r="G38" t="s">
        <v>253</v>
      </c>
      <c r="H38" t="s">
        <v>261</v>
      </c>
      <c r="I38" t="s">
        <v>55</v>
      </c>
      <c r="J38">
        <v>2</v>
      </c>
      <c r="K38">
        <v>0</v>
      </c>
      <c r="L38">
        <v>1</v>
      </c>
    </row>
    <row r="39" spans="1:12" x14ac:dyDescent="0.25">
      <c r="A39">
        <v>871</v>
      </c>
      <c r="B39" t="s">
        <v>262</v>
      </c>
      <c r="C39" t="s">
        <v>263</v>
      </c>
      <c r="D39" t="s">
        <v>264</v>
      </c>
      <c r="E39" t="s">
        <v>265</v>
      </c>
      <c r="F39" t="s">
        <v>266</v>
      </c>
      <c r="G39" t="s">
        <v>253</v>
      </c>
      <c r="H39" t="s">
        <v>267</v>
      </c>
      <c r="I39" t="s">
        <v>268</v>
      </c>
      <c r="J39">
        <v>1</v>
      </c>
      <c r="K39">
        <v>0</v>
      </c>
      <c r="L39">
        <v>1</v>
      </c>
    </row>
    <row r="40" spans="1:12" x14ac:dyDescent="0.25">
      <c r="A40">
        <v>608</v>
      </c>
      <c r="B40" t="s">
        <v>269</v>
      </c>
      <c r="C40" t="s">
        <v>270</v>
      </c>
      <c r="D40" t="s">
        <v>271</v>
      </c>
      <c r="E40" t="s">
        <v>272</v>
      </c>
      <c r="F40" t="s">
        <v>273</v>
      </c>
      <c r="G40" t="s">
        <v>253</v>
      </c>
      <c r="H40" t="s">
        <v>142</v>
      </c>
      <c r="I40" t="s">
        <v>91</v>
      </c>
      <c r="J40">
        <v>0</v>
      </c>
      <c r="K40">
        <v>0</v>
      </c>
      <c r="L40">
        <v>1</v>
      </c>
    </row>
    <row r="41" spans="1:12" x14ac:dyDescent="0.25">
      <c r="A41">
        <v>861</v>
      </c>
      <c r="B41" t="s">
        <v>274</v>
      </c>
      <c r="C41" t="s">
        <v>275</v>
      </c>
      <c r="D41" t="s">
        <v>276</v>
      </c>
      <c r="E41" t="s">
        <v>277</v>
      </c>
      <c r="F41" t="s">
        <v>278</v>
      </c>
      <c r="G41" t="s">
        <v>279</v>
      </c>
      <c r="H41" t="s">
        <v>55</v>
      </c>
      <c r="I41" t="s">
        <v>55</v>
      </c>
      <c r="J41">
        <v>2</v>
      </c>
      <c r="K41">
        <v>0</v>
      </c>
      <c r="L41">
        <v>1</v>
      </c>
    </row>
    <row r="42" spans="1:12" x14ac:dyDescent="0.25">
      <c r="A42">
        <v>845</v>
      </c>
      <c r="B42" t="s">
        <v>280</v>
      </c>
      <c r="C42" t="s">
        <v>281</v>
      </c>
      <c r="D42" t="s">
        <v>282</v>
      </c>
      <c r="E42" t="s">
        <v>283</v>
      </c>
      <c r="F42" t="s">
        <v>284</v>
      </c>
      <c r="G42" t="s">
        <v>285</v>
      </c>
      <c r="H42" t="s">
        <v>286</v>
      </c>
      <c r="I42" t="s">
        <v>287</v>
      </c>
      <c r="J42">
        <v>20</v>
      </c>
      <c r="K42">
        <v>12</v>
      </c>
      <c r="L42">
        <v>1</v>
      </c>
    </row>
    <row r="43" spans="1:12" x14ac:dyDescent="0.25">
      <c r="A43">
        <v>797</v>
      </c>
      <c r="B43" t="s">
        <v>288</v>
      </c>
      <c r="C43" t="s">
        <v>289</v>
      </c>
      <c r="D43" t="s">
        <v>290</v>
      </c>
      <c r="E43" t="s">
        <v>291</v>
      </c>
      <c r="F43" t="s">
        <v>292</v>
      </c>
      <c r="G43" t="s">
        <v>293</v>
      </c>
      <c r="H43" t="s">
        <v>97</v>
      </c>
      <c r="I43" t="s">
        <v>294</v>
      </c>
      <c r="J43">
        <v>51</v>
      </c>
      <c r="K43">
        <v>8</v>
      </c>
      <c r="L43">
        <v>1</v>
      </c>
    </row>
    <row r="44" spans="1:12" x14ac:dyDescent="0.25">
      <c r="A44">
        <v>756</v>
      </c>
      <c r="B44" t="s">
        <v>295</v>
      </c>
      <c r="C44" t="s">
        <v>296</v>
      </c>
      <c r="D44" t="s">
        <v>297</v>
      </c>
      <c r="E44" t="s">
        <v>298</v>
      </c>
      <c r="F44" t="s">
        <v>299</v>
      </c>
      <c r="G44" t="s">
        <v>293</v>
      </c>
      <c r="H44" t="s">
        <v>25</v>
      </c>
      <c r="I44" t="s">
        <v>112</v>
      </c>
      <c r="J44">
        <v>43</v>
      </c>
      <c r="K44">
        <v>5</v>
      </c>
      <c r="L44">
        <v>1</v>
      </c>
    </row>
    <row r="45" spans="1:12" x14ac:dyDescent="0.25">
      <c r="A45">
        <v>774</v>
      </c>
      <c r="B45" t="s">
        <v>300</v>
      </c>
      <c r="C45" t="s">
        <v>301</v>
      </c>
      <c r="D45" t="s">
        <v>302</v>
      </c>
      <c r="E45" t="s">
        <v>303</v>
      </c>
      <c r="F45" t="s">
        <v>304</v>
      </c>
      <c r="G45" t="s">
        <v>293</v>
      </c>
      <c r="H45" t="s">
        <v>294</v>
      </c>
      <c r="I45" t="s">
        <v>55</v>
      </c>
      <c r="J45">
        <v>33</v>
      </c>
      <c r="K45">
        <v>16</v>
      </c>
      <c r="L45">
        <v>1</v>
      </c>
    </row>
    <row r="46" spans="1:12" x14ac:dyDescent="0.25">
      <c r="A46">
        <v>637</v>
      </c>
      <c r="B46" t="s">
        <v>305</v>
      </c>
      <c r="C46" t="s">
        <v>306</v>
      </c>
      <c r="D46" t="s">
        <v>307</v>
      </c>
      <c r="E46" t="s">
        <v>308</v>
      </c>
      <c r="F46" t="s">
        <v>309</v>
      </c>
      <c r="G46" t="s">
        <v>293</v>
      </c>
      <c r="H46" t="s">
        <v>310</v>
      </c>
      <c r="I46" t="s">
        <v>54</v>
      </c>
      <c r="J46">
        <v>25</v>
      </c>
      <c r="K46">
        <v>8</v>
      </c>
      <c r="L46">
        <v>1</v>
      </c>
    </row>
    <row r="47" spans="1:12" x14ac:dyDescent="0.25">
      <c r="A47">
        <v>834</v>
      </c>
      <c r="B47" t="s">
        <v>311</v>
      </c>
      <c r="C47" t="s">
        <v>312</v>
      </c>
      <c r="D47" t="s">
        <v>313</v>
      </c>
      <c r="E47" t="s">
        <v>314</v>
      </c>
      <c r="F47" t="s">
        <v>315</v>
      </c>
      <c r="G47" t="s">
        <v>293</v>
      </c>
      <c r="H47" t="s">
        <v>294</v>
      </c>
      <c r="I47" t="s">
        <v>316</v>
      </c>
      <c r="J47">
        <v>9</v>
      </c>
      <c r="K47">
        <v>0</v>
      </c>
      <c r="L47">
        <v>1</v>
      </c>
    </row>
    <row r="48" spans="1:12" x14ac:dyDescent="0.25">
      <c r="A48">
        <v>718</v>
      </c>
      <c r="B48" t="s">
        <v>317</v>
      </c>
      <c r="C48" t="s">
        <v>318</v>
      </c>
      <c r="D48" t="s">
        <v>319</v>
      </c>
      <c r="E48" t="s">
        <v>320</v>
      </c>
      <c r="F48" t="s">
        <v>321</v>
      </c>
      <c r="G48" t="s">
        <v>293</v>
      </c>
      <c r="H48" t="s">
        <v>322</v>
      </c>
      <c r="I48" t="s">
        <v>294</v>
      </c>
      <c r="J48">
        <v>3</v>
      </c>
      <c r="K48">
        <v>0</v>
      </c>
      <c r="L48">
        <v>1</v>
      </c>
    </row>
    <row r="49" spans="1:12" x14ac:dyDescent="0.25">
      <c r="A49">
        <v>726</v>
      </c>
      <c r="B49" t="s">
        <v>323</v>
      </c>
      <c r="C49" t="s">
        <v>324</v>
      </c>
      <c r="D49" t="s">
        <v>325</v>
      </c>
      <c r="E49" t="s">
        <v>326</v>
      </c>
      <c r="F49" t="s">
        <v>327</v>
      </c>
      <c r="G49" t="s">
        <v>293</v>
      </c>
      <c r="H49" t="s">
        <v>328</v>
      </c>
      <c r="I49" t="s">
        <v>329</v>
      </c>
      <c r="J49">
        <v>0</v>
      </c>
      <c r="K49">
        <v>0</v>
      </c>
      <c r="L49">
        <v>1</v>
      </c>
    </row>
    <row r="50" spans="1:12" x14ac:dyDescent="0.25">
      <c r="A50">
        <v>624</v>
      </c>
      <c r="B50" t="s">
        <v>330</v>
      </c>
      <c r="C50" t="s">
        <v>331</v>
      </c>
      <c r="D50" t="s">
        <v>332</v>
      </c>
      <c r="E50" t="s">
        <v>333</v>
      </c>
      <c r="F50" t="s">
        <v>334</v>
      </c>
      <c r="G50" t="s">
        <v>335</v>
      </c>
      <c r="H50" t="s">
        <v>336</v>
      </c>
      <c r="I50" t="s">
        <v>55</v>
      </c>
      <c r="J50">
        <v>1</v>
      </c>
      <c r="K50">
        <v>0</v>
      </c>
      <c r="L50">
        <v>1</v>
      </c>
    </row>
    <row r="51" spans="1:12" x14ac:dyDescent="0.25">
      <c r="A51">
        <v>516</v>
      </c>
      <c r="B51" t="s">
        <v>337</v>
      </c>
      <c r="C51" t="s">
        <v>338</v>
      </c>
      <c r="D51" t="s">
        <v>339</v>
      </c>
      <c r="E51" t="s">
        <v>340</v>
      </c>
      <c r="F51" t="s">
        <v>341</v>
      </c>
      <c r="G51" t="s">
        <v>342</v>
      </c>
      <c r="H51" t="s">
        <v>343</v>
      </c>
      <c r="I51" t="s">
        <v>344</v>
      </c>
      <c r="J51">
        <v>26</v>
      </c>
      <c r="K51">
        <v>2</v>
      </c>
      <c r="L51">
        <v>1</v>
      </c>
    </row>
    <row r="52" spans="1:12" x14ac:dyDescent="0.25">
      <c r="A52">
        <v>708</v>
      </c>
      <c r="B52" t="s">
        <v>345</v>
      </c>
      <c r="C52" t="s">
        <v>346</v>
      </c>
      <c r="D52" t="s">
        <v>347</v>
      </c>
      <c r="E52" t="s">
        <v>348</v>
      </c>
      <c r="F52" t="s">
        <v>349</v>
      </c>
      <c r="G52" t="s">
        <v>342</v>
      </c>
      <c r="H52" t="s">
        <v>350</v>
      </c>
      <c r="I52" t="s">
        <v>351</v>
      </c>
      <c r="J52">
        <v>3</v>
      </c>
      <c r="K52">
        <v>1</v>
      </c>
      <c r="L52">
        <v>1</v>
      </c>
    </row>
    <row r="53" spans="1:12" x14ac:dyDescent="0.25">
      <c r="A53">
        <v>898</v>
      </c>
      <c r="B53" t="s">
        <v>352</v>
      </c>
      <c r="C53" t="s">
        <v>353</v>
      </c>
      <c r="D53" t="s">
        <v>354</v>
      </c>
      <c r="E53" t="s">
        <v>355</v>
      </c>
      <c r="F53" t="s">
        <v>356</v>
      </c>
      <c r="G53" t="s">
        <v>357</v>
      </c>
      <c r="H53" t="s">
        <v>358</v>
      </c>
      <c r="I53" t="s">
        <v>359</v>
      </c>
      <c r="J53">
        <v>81</v>
      </c>
      <c r="K53">
        <v>34</v>
      </c>
      <c r="L53">
        <v>1</v>
      </c>
    </row>
    <row r="54" spans="1:12" x14ac:dyDescent="0.25">
      <c r="A54">
        <v>690</v>
      </c>
      <c r="B54" t="s">
        <v>360</v>
      </c>
      <c r="C54" t="s">
        <v>361</v>
      </c>
      <c r="D54" t="s">
        <v>362</v>
      </c>
      <c r="E54" t="s">
        <v>363</v>
      </c>
      <c r="F54" t="s">
        <v>364</v>
      </c>
      <c r="G54" t="s">
        <v>357</v>
      </c>
      <c r="H54" t="s">
        <v>365</v>
      </c>
      <c r="I54" t="s">
        <v>366</v>
      </c>
      <c r="J54">
        <v>3</v>
      </c>
      <c r="K54">
        <v>2</v>
      </c>
      <c r="L54">
        <v>1</v>
      </c>
    </row>
    <row r="55" spans="1:12" x14ac:dyDescent="0.25">
      <c r="A55">
        <v>825</v>
      </c>
      <c r="B55" t="s">
        <v>367</v>
      </c>
      <c r="C55" t="s">
        <v>368</v>
      </c>
      <c r="D55" t="s">
        <v>369</v>
      </c>
      <c r="E55" t="s">
        <v>370</v>
      </c>
      <c r="F55" t="s">
        <v>371</v>
      </c>
      <c r="G55" t="s">
        <v>372</v>
      </c>
      <c r="H55" t="s">
        <v>25</v>
      </c>
      <c r="I55" t="s">
        <v>91</v>
      </c>
      <c r="J55">
        <v>11</v>
      </c>
      <c r="K55">
        <v>0</v>
      </c>
      <c r="L55">
        <v>1</v>
      </c>
    </row>
    <row r="56" spans="1:12" x14ac:dyDescent="0.25">
      <c r="A56">
        <v>719</v>
      </c>
      <c r="B56" t="s">
        <v>373</v>
      </c>
      <c r="C56" t="s">
        <v>374</v>
      </c>
      <c r="D56" t="s">
        <v>375</v>
      </c>
      <c r="E56" t="s">
        <v>376</v>
      </c>
      <c r="F56" t="s">
        <v>377</v>
      </c>
      <c r="G56" t="s">
        <v>378</v>
      </c>
      <c r="H56" t="s">
        <v>379</v>
      </c>
      <c r="I56" t="s">
        <v>24</v>
      </c>
      <c r="J56">
        <v>112</v>
      </c>
      <c r="K56">
        <v>84</v>
      </c>
      <c r="L56">
        <v>1</v>
      </c>
    </row>
    <row r="57" spans="1:12" x14ac:dyDescent="0.25">
      <c r="A57">
        <v>872</v>
      </c>
      <c r="B57" t="s">
        <v>380</v>
      </c>
      <c r="C57" t="s">
        <v>381</v>
      </c>
      <c r="D57" t="s">
        <v>382</v>
      </c>
      <c r="E57" t="s">
        <v>383</v>
      </c>
      <c r="F57" t="s">
        <v>384</v>
      </c>
      <c r="G57" t="s">
        <v>378</v>
      </c>
      <c r="H57" t="s">
        <v>379</v>
      </c>
      <c r="I57" t="s">
        <v>344</v>
      </c>
      <c r="J57">
        <v>44</v>
      </c>
      <c r="K57">
        <v>36</v>
      </c>
      <c r="L57">
        <v>1</v>
      </c>
    </row>
    <row r="58" spans="1:12" x14ac:dyDescent="0.25">
      <c r="A58">
        <v>544</v>
      </c>
      <c r="B58" t="s">
        <v>385</v>
      </c>
      <c r="C58" t="s">
        <v>386</v>
      </c>
      <c r="D58" t="s">
        <v>387</v>
      </c>
      <c r="E58" t="s">
        <v>388</v>
      </c>
      <c r="F58" t="s">
        <v>389</v>
      </c>
      <c r="G58" t="s">
        <v>378</v>
      </c>
      <c r="H58" t="s">
        <v>390</v>
      </c>
      <c r="I58" t="s">
        <v>55</v>
      </c>
      <c r="J58">
        <v>37</v>
      </c>
      <c r="K58">
        <v>23</v>
      </c>
      <c r="L58">
        <v>1</v>
      </c>
    </row>
    <row r="59" spans="1:12" x14ac:dyDescent="0.25">
      <c r="A59">
        <v>712</v>
      </c>
      <c r="B59" t="s">
        <v>391</v>
      </c>
      <c r="C59" t="s">
        <v>392</v>
      </c>
      <c r="D59" t="s">
        <v>393</v>
      </c>
      <c r="E59" t="s">
        <v>394</v>
      </c>
      <c r="F59" t="s">
        <v>395</v>
      </c>
      <c r="G59" t="s">
        <v>378</v>
      </c>
      <c r="H59" t="s">
        <v>16</v>
      </c>
      <c r="I59" t="s">
        <v>396</v>
      </c>
      <c r="J59">
        <v>33</v>
      </c>
      <c r="K59">
        <v>9</v>
      </c>
      <c r="L59">
        <v>1</v>
      </c>
    </row>
    <row r="60" spans="1:12" x14ac:dyDescent="0.25">
      <c r="A60">
        <v>868</v>
      </c>
      <c r="B60" t="s">
        <v>397</v>
      </c>
      <c r="C60" t="s">
        <v>398</v>
      </c>
      <c r="D60" t="s">
        <v>399</v>
      </c>
      <c r="E60" t="s">
        <v>400</v>
      </c>
      <c r="F60" t="s">
        <v>401</v>
      </c>
      <c r="G60" t="s">
        <v>402</v>
      </c>
      <c r="H60" t="s">
        <v>105</v>
      </c>
      <c r="I60" t="s">
        <v>403</v>
      </c>
      <c r="J60">
        <v>36</v>
      </c>
      <c r="K60">
        <v>1</v>
      </c>
      <c r="L60">
        <v>1</v>
      </c>
    </row>
    <row r="61" spans="1:12" x14ac:dyDescent="0.25">
      <c r="A61">
        <v>543</v>
      </c>
      <c r="B61" t="s">
        <v>404</v>
      </c>
      <c r="C61" t="s">
        <v>405</v>
      </c>
      <c r="D61" t="s">
        <v>406</v>
      </c>
      <c r="E61" t="s">
        <v>407</v>
      </c>
      <c r="F61" t="s">
        <v>408</v>
      </c>
      <c r="G61" t="s">
        <v>105</v>
      </c>
      <c r="H61" t="s">
        <v>90</v>
      </c>
      <c r="I61" t="s">
        <v>409</v>
      </c>
      <c r="J61">
        <v>80</v>
      </c>
      <c r="K61">
        <v>47</v>
      </c>
      <c r="L61">
        <v>1</v>
      </c>
    </row>
    <row r="62" spans="1:12" x14ac:dyDescent="0.25">
      <c r="A62">
        <v>714</v>
      </c>
      <c r="B62" t="s">
        <v>410</v>
      </c>
      <c r="C62" t="s">
        <v>411</v>
      </c>
      <c r="D62" t="s">
        <v>412</v>
      </c>
      <c r="E62" t="s">
        <v>413</v>
      </c>
      <c r="F62" t="s">
        <v>414</v>
      </c>
      <c r="G62" t="s">
        <v>105</v>
      </c>
      <c r="H62" t="s">
        <v>415</v>
      </c>
      <c r="I62" t="s">
        <v>62</v>
      </c>
      <c r="J62">
        <v>32</v>
      </c>
      <c r="K62">
        <v>8</v>
      </c>
      <c r="L62">
        <v>1</v>
      </c>
    </row>
    <row r="63" spans="1:12" x14ac:dyDescent="0.25">
      <c r="A63">
        <v>602</v>
      </c>
      <c r="B63" t="s">
        <v>416</v>
      </c>
      <c r="C63" t="s">
        <v>417</v>
      </c>
      <c r="D63" t="s">
        <v>418</v>
      </c>
      <c r="E63" t="s">
        <v>419</v>
      </c>
      <c r="F63" t="s">
        <v>420</v>
      </c>
      <c r="G63" t="s">
        <v>105</v>
      </c>
      <c r="H63" t="s">
        <v>75</v>
      </c>
      <c r="I63" t="s">
        <v>183</v>
      </c>
      <c r="J63">
        <v>24</v>
      </c>
      <c r="K63">
        <v>8</v>
      </c>
      <c r="L63">
        <v>1</v>
      </c>
    </row>
    <row r="64" spans="1:12" x14ac:dyDescent="0.25">
      <c r="A64">
        <v>921</v>
      </c>
      <c r="B64" t="s">
        <v>421</v>
      </c>
      <c r="C64" t="s">
        <v>422</v>
      </c>
      <c r="D64" t="s">
        <v>423</v>
      </c>
      <c r="E64" t="s">
        <v>424</v>
      </c>
      <c r="F64" t="s">
        <v>425</v>
      </c>
      <c r="G64" t="s">
        <v>426</v>
      </c>
      <c r="H64" t="s">
        <v>427</v>
      </c>
      <c r="I64" t="s">
        <v>428</v>
      </c>
      <c r="J64">
        <v>3</v>
      </c>
      <c r="K64">
        <v>0</v>
      </c>
      <c r="L64">
        <v>1</v>
      </c>
    </row>
    <row r="65" spans="1:12" x14ac:dyDescent="0.25">
      <c r="A65">
        <v>588</v>
      </c>
      <c r="B65" t="s">
        <v>429</v>
      </c>
      <c r="C65" t="s">
        <v>430</v>
      </c>
      <c r="D65" t="s">
        <v>431</v>
      </c>
      <c r="E65" t="s">
        <v>432</v>
      </c>
      <c r="F65" t="s">
        <v>433</v>
      </c>
      <c r="G65" t="s">
        <v>83</v>
      </c>
      <c r="H65" t="s">
        <v>16</v>
      </c>
      <c r="I65" t="s">
        <v>34</v>
      </c>
      <c r="J65">
        <v>59</v>
      </c>
      <c r="K65">
        <v>2</v>
      </c>
      <c r="L65">
        <v>1</v>
      </c>
    </row>
    <row r="66" spans="1:12" x14ac:dyDescent="0.25">
      <c r="A66">
        <v>638</v>
      </c>
      <c r="B66" t="s">
        <v>434</v>
      </c>
      <c r="C66" t="s">
        <v>435</v>
      </c>
      <c r="D66" t="s">
        <v>436</v>
      </c>
      <c r="E66" t="s">
        <v>437</v>
      </c>
      <c r="F66" t="s">
        <v>438</v>
      </c>
      <c r="G66" t="s">
        <v>83</v>
      </c>
      <c r="H66" t="s">
        <v>18</v>
      </c>
      <c r="I66" t="s">
        <v>439</v>
      </c>
      <c r="J66">
        <v>18</v>
      </c>
      <c r="K66">
        <v>0</v>
      </c>
      <c r="L66">
        <v>1</v>
      </c>
    </row>
    <row r="67" spans="1:12" x14ac:dyDescent="0.25">
      <c r="A67">
        <v>683</v>
      </c>
      <c r="B67" t="s">
        <v>440</v>
      </c>
      <c r="C67" t="s">
        <v>441</v>
      </c>
      <c r="D67" t="s">
        <v>442</v>
      </c>
      <c r="E67" t="s">
        <v>443</v>
      </c>
      <c r="F67" t="s">
        <v>444</v>
      </c>
      <c r="G67" t="s">
        <v>83</v>
      </c>
      <c r="H67" t="s">
        <v>84</v>
      </c>
      <c r="I67" t="s">
        <v>48</v>
      </c>
      <c r="J67">
        <v>12</v>
      </c>
      <c r="K67">
        <v>3</v>
      </c>
      <c r="L67">
        <v>1</v>
      </c>
    </row>
    <row r="68" spans="1:12" x14ac:dyDescent="0.25">
      <c r="A68">
        <v>809</v>
      </c>
      <c r="B68" t="s">
        <v>445</v>
      </c>
      <c r="C68" t="s">
        <v>446</v>
      </c>
      <c r="D68" t="s">
        <v>447</v>
      </c>
      <c r="E68" t="s">
        <v>448</v>
      </c>
      <c r="F68" t="s">
        <v>449</v>
      </c>
      <c r="G68" t="s">
        <v>83</v>
      </c>
      <c r="H68" t="s">
        <v>32</v>
      </c>
      <c r="I68" t="s">
        <v>450</v>
      </c>
      <c r="J68">
        <v>11</v>
      </c>
      <c r="K68">
        <v>6</v>
      </c>
      <c r="L68">
        <v>1</v>
      </c>
    </row>
    <row r="69" spans="1:12" x14ac:dyDescent="0.25">
      <c r="A69">
        <v>705</v>
      </c>
      <c r="B69" t="s">
        <v>451</v>
      </c>
      <c r="C69" t="s">
        <v>452</v>
      </c>
      <c r="D69" t="s">
        <v>453</v>
      </c>
      <c r="E69" t="s">
        <v>454</v>
      </c>
      <c r="F69" t="s">
        <v>455</v>
      </c>
      <c r="G69" t="s">
        <v>83</v>
      </c>
      <c r="H69" t="s">
        <v>255</v>
      </c>
      <c r="I69" t="s">
        <v>456</v>
      </c>
      <c r="J69">
        <v>7</v>
      </c>
      <c r="K69">
        <v>0</v>
      </c>
      <c r="L69">
        <v>1</v>
      </c>
    </row>
    <row r="70" spans="1:12" x14ac:dyDescent="0.25">
      <c r="A70">
        <v>796</v>
      </c>
      <c r="B70" t="s">
        <v>457</v>
      </c>
      <c r="C70" t="s">
        <v>458</v>
      </c>
      <c r="D70" t="s">
        <v>459</v>
      </c>
      <c r="E70" t="s">
        <v>460</v>
      </c>
      <c r="F70" t="s">
        <v>461</v>
      </c>
      <c r="G70" t="s">
        <v>462</v>
      </c>
      <c r="H70" t="s">
        <v>123</v>
      </c>
      <c r="I70" t="s">
        <v>463</v>
      </c>
      <c r="J70">
        <v>37</v>
      </c>
      <c r="K70">
        <v>2</v>
      </c>
      <c r="L70">
        <v>1</v>
      </c>
    </row>
    <row r="71" spans="1:12" x14ac:dyDescent="0.25">
      <c r="A71">
        <v>688</v>
      </c>
      <c r="B71" t="s">
        <v>464</v>
      </c>
      <c r="C71" t="s">
        <v>465</v>
      </c>
      <c r="D71" t="s">
        <v>466</v>
      </c>
      <c r="E71" t="s">
        <v>467</v>
      </c>
      <c r="F71" t="s">
        <v>468</v>
      </c>
      <c r="G71" t="s">
        <v>462</v>
      </c>
      <c r="H71" t="s">
        <v>469</v>
      </c>
      <c r="I71" t="s">
        <v>470</v>
      </c>
      <c r="J71">
        <v>26</v>
      </c>
      <c r="K71">
        <v>3</v>
      </c>
      <c r="L71">
        <v>1</v>
      </c>
    </row>
    <row r="72" spans="1:12" x14ac:dyDescent="0.25">
      <c r="A72">
        <v>794</v>
      </c>
      <c r="B72" t="s">
        <v>471</v>
      </c>
      <c r="C72" t="s">
        <v>472</v>
      </c>
      <c r="D72" t="s">
        <v>473</v>
      </c>
      <c r="E72" t="s">
        <v>474</v>
      </c>
      <c r="F72" t="s">
        <v>475</v>
      </c>
      <c r="G72" t="s">
        <v>462</v>
      </c>
      <c r="H72" t="s">
        <v>476</v>
      </c>
      <c r="I72" t="s">
        <v>17</v>
      </c>
      <c r="J72">
        <v>9</v>
      </c>
      <c r="K72">
        <v>0</v>
      </c>
      <c r="L72">
        <v>1</v>
      </c>
    </row>
    <row r="73" spans="1:12" x14ac:dyDescent="0.25">
      <c r="A73">
        <v>595</v>
      </c>
      <c r="B73" t="s">
        <v>477</v>
      </c>
      <c r="C73" t="s">
        <v>478</v>
      </c>
      <c r="D73" t="s">
        <v>479</v>
      </c>
      <c r="E73" t="s">
        <v>480</v>
      </c>
      <c r="F73" t="s">
        <v>481</v>
      </c>
      <c r="G73" t="s">
        <v>462</v>
      </c>
      <c r="H73" t="s">
        <v>24</v>
      </c>
      <c r="I73" t="s">
        <v>91</v>
      </c>
      <c r="J73">
        <v>4</v>
      </c>
      <c r="K73">
        <v>0</v>
      </c>
      <c r="L73">
        <v>1</v>
      </c>
    </row>
    <row r="74" spans="1:12" x14ac:dyDescent="0.25">
      <c r="A74">
        <v>869</v>
      </c>
      <c r="B74" t="s">
        <v>482</v>
      </c>
      <c r="C74" t="s">
        <v>483</v>
      </c>
      <c r="D74" t="s">
        <v>484</v>
      </c>
      <c r="E74" t="s">
        <v>485</v>
      </c>
      <c r="F74" t="s">
        <v>486</v>
      </c>
      <c r="G74" t="s">
        <v>487</v>
      </c>
      <c r="H74" t="s">
        <v>97</v>
      </c>
      <c r="I74" t="s">
        <v>328</v>
      </c>
      <c r="J74">
        <v>0</v>
      </c>
      <c r="K74">
        <v>0</v>
      </c>
      <c r="L74">
        <v>1</v>
      </c>
    </row>
    <row r="75" spans="1:12" x14ac:dyDescent="0.25">
      <c r="A75">
        <v>925</v>
      </c>
      <c r="B75" t="s">
        <v>488</v>
      </c>
      <c r="C75" t="s">
        <v>489</v>
      </c>
      <c r="D75" t="s">
        <v>490</v>
      </c>
      <c r="E75" t="s">
        <v>491</v>
      </c>
      <c r="F75" t="s">
        <v>492</v>
      </c>
      <c r="G75" t="s">
        <v>487</v>
      </c>
      <c r="H75" t="s">
        <v>493</v>
      </c>
      <c r="I75" t="s">
        <v>494</v>
      </c>
      <c r="J75">
        <v>0</v>
      </c>
      <c r="K75">
        <v>0</v>
      </c>
      <c r="L75">
        <v>1</v>
      </c>
    </row>
    <row r="76" spans="1:12" x14ac:dyDescent="0.25">
      <c r="A76">
        <v>732</v>
      </c>
      <c r="B76" t="s">
        <v>495</v>
      </c>
      <c r="C76" t="s">
        <v>496</v>
      </c>
      <c r="D76" t="s">
        <v>497</v>
      </c>
      <c r="E76" t="s">
        <v>498</v>
      </c>
      <c r="F76" t="s">
        <v>499</v>
      </c>
      <c r="G76" t="s">
        <v>500</v>
      </c>
      <c r="H76" t="s">
        <v>26</v>
      </c>
      <c r="I76" t="s">
        <v>501</v>
      </c>
      <c r="J76">
        <v>65</v>
      </c>
      <c r="K76">
        <v>23</v>
      </c>
      <c r="L76">
        <v>1</v>
      </c>
    </row>
    <row r="77" spans="1:12" x14ac:dyDescent="0.25">
      <c r="A77">
        <v>874</v>
      </c>
      <c r="B77" t="s">
        <v>502</v>
      </c>
      <c r="C77" t="s">
        <v>503</v>
      </c>
      <c r="D77" t="s">
        <v>504</v>
      </c>
      <c r="E77" t="s">
        <v>505</v>
      </c>
      <c r="F77" t="s">
        <v>506</v>
      </c>
      <c r="G77" t="s">
        <v>221</v>
      </c>
      <c r="H77" t="s">
        <v>507</v>
      </c>
      <c r="I77" t="s">
        <v>47</v>
      </c>
      <c r="J77">
        <v>0</v>
      </c>
      <c r="K77">
        <v>0</v>
      </c>
      <c r="L77">
        <v>1</v>
      </c>
    </row>
    <row r="78" spans="1:12" x14ac:dyDescent="0.25">
      <c r="A78">
        <v>728</v>
      </c>
      <c r="B78" t="s">
        <v>508</v>
      </c>
      <c r="C78" t="s">
        <v>509</v>
      </c>
      <c r="D78" t="s">
        <v>510</v>
      </c>
      <c r="E78" t="s">
        <v>511</v>
      </c>
      <c r="F78" t="s">
        <v>512</v>
      </c>
      <c r="G78" t="s">
        <v>135</v>
      </c>
      <c r="H78" t="s">
        <v>25</v>
      </c>
      <c r="I78" t="s">
        <v>32</v>
      </c>
      <c r="J78">
        <v>121</v>
      </c>
      <c r="K78">
        <v>28</v>
      </c>
      <c r="L78">
        <v>1</v>
      </c>
    </row>
    <row r="79" spans="1:12" x14ac:dyDescent="0.25">
      <c r="A79">
        <v>886</v>
      </c>
      <c r="B79" t="s">
        <v>513</v>
      </c>
      <c r="C79" t="s">
        <v>514</v>
      </c>
      <c r="D79" t="s">
        <v>515</v>
      </c>
      <c r="E79" t="s">
        <v>516</v>
      </c>
      <c r="F79" t="s">
        <v>517</v>
      </c>
      <c r="G79" t="s">
        <v>135</v>
      </c>
      <c r="H79" t="s">
        <v>17</v>
      </c>
      <c r="I79" t="s">
        <v>518</v>
      </c>
      <c r="J79">
        <v>119</v>
      </c>
      <c r="K79">
        <v>64</v>
      </c>
      <c r="L79">
        <v>1</v>
      </c>
    </row>
    <row r="80" spans="1:12" x14ac:dyDescent="0.25">
      <c r="A80">
        <v>830</v>
      </c>
      <c r="B80" t="s">
        <v>519</v>
      </c>
      <c r="C80" t="s">
        <v>520</v>
      </c>
      <c r="D80" t="s">
        <v>521</v>
      </c>
      <c r="E80" t="s">
        <v>522</v>
      </c>
      <c r="F80" t="s">
        <v>523</v>
      </c>
      <c r="G80" t="s">
        <v>135</v>
      </c>
      <c r="H80" t="s">
        <v>524</v>
      </c>
      <c r="I80" t="s">
        <v>25</v>
      </c>
      <c r="J80">
        <v>33</v>
      </c>
      <c r="K80">
        <v>16</v>
      </c>
      <c r="L80">
        <v>1</v>
      </c>
    </row>
    <row r="81" spans="1:12" x14ac:dyDescent="0.25">
      <c r="A81">
        <v>759</v>
      </c>
      <c r="B81" t="s">
        <v>525</v>
      </c>
      <c r="C81" t="s">
        <v>526</v>
      </c>
      <c r="D81" t="s">
        <v>527</v>
      </c>
      <c r="E81" t="s">
        <v>528</v>
      </c>
      <c r="F81" t="s">
        <v>529</v>
      </c>
      <c r="G81" t="s">
        <v>135</v>
      </c>
      <c r="H81" t="s">
        <v>350</v>
      </c>
      <c r="I81" t="s">
        <v>530</v>
      </c>
      <c r="J81">
        <v>25</v>
      </c>
      <c r="K81">
        <v>4</v>
      </c>
      <c r="L81">
        <v>1</v>
      </c>
    </row>
    <row r="82" spans="1:12" x14ac:dyDescent="0.25">
      <c r="A82">
        <v>931</v>
      </c>
      <c r="B82" t="s">
        <v>531</v>
      </c>
      <c r="C82" t="s">
        <v>532</v>
      </c>
      <c r="D82" t="s">
        <v>533</v>
      </c>
      <c r="E82" t="s">
        <v>534</v>
      </c>
      <c r="F82" t="s">
        <v>535</v>
      </c>
      <c r="G82" t="s">
        <v>135</v>
      </c>
      <c r="H82" t="s">
        <v>32</v>
      </c>
      <c r="I82" t="s">
        <v>536</v>
      </c>
      <c r="J82">
        <v>0</v>
      </c>
      <c r="K82">
        <v>0</v>
      </c>
      <c r="L82">
        <v>1</v>
      </c>
    </row>
    <row r="83" spans="1:12" x14ac:dyDescent="0.25">
      <c r="A83">
        <v>933</v>
      </c>
      <c r="B83" t="s">
        <v>537</v>
      </c>
      <c r="C83" t="s">
        <v>538</v>
      </c>
      <c r="D83" t="s">
        <v>539</v>
      </c>
      <c r="E83" t="s">
        <v>540</v>
      </c>
      <c r="F83" t="s">
        <v>541</v>
      </c>
      <c r="G83" t="s">
        <v>135</v>
      </c>
      <c r="H83" t="s">
        <v>542</v>
      </c>
      <c r="I83" t="s">
        <v>543</v>
      </c>
      <c r="J83">
        <v>0</v>
      </c>
      <c r="K83">
        <v>0</v>
      </c>
      <c r="L83">
        <v>1</v>
      </c>
    </row>
    <row r="84" spans="1:12" x14ac:dyDescent="0.25">
      <c r="A84">
        <v>676</v>
      </c>
      <c r="B84" t="s">
        <v>544</v>
      </c>
      <c r="C84" t="s">
        <v>545</v>
      </c>
      <c r="D84" t="s">
        <v>546</v>
      </c>
      <c r="E84" t="s">
        <v>547</v>
      </c>
      <c r="F84" t="s">
        <v>548</v>
      </c>
      <c r="G84" t="s">
        <v>129</v>
      </c>
      <c r="H84" t="s">
        <v>90</v>
      </c>
      <c r="I84" t="s">
        <v>549</v>
      </c>
      <c r="J84">
        <v>113</v>
      </c>
      <c r="K84">
        <v>18</v>
      </c>
      <c r="L84">
        <v>1</v>
      </c>
    </row>
    <row r="85" spans="1:12" x14ac:dyDescent="0.25">
      <c r="A85">
        <v>642</v>
      </c>
      <c r="B85" t="s">
        <v>550</v>
      </c>
      <c r="C85" t="s">
        <v>551</v>
      </c>
      <c r="D85" t="s">
        <v>552</v>
      </c>
      <c r="E85" t="s">
        <v>553</v>
      </c>
      <c r="F85" t="s">
        <v>554</v>
      </c>
      <c r="G85" t="s">
        <v>129</v>
      </c>
      <c r="H85" t="s">
        <v>359</v>
      </c>
      <c r="I85" t="s">
        <v>55</v>
      </c>
      <c r="J85">
        <v>104</v>
      </c>
      <c r="K85">
        <v>46</v>
      </c>
      <c r="L85">
        <v>1</v>
      </c>
    </row>
    <row r="86" spans="1:12" x14ac:dyDescent="0.25">
      <c r="A86">
        <v>548</v>
      </c>
      <c r="B86" t="s">
        <v>555</v>
      </c>
      <c r="C86" t="s">
        <v>556</v>
      </c>
      <c r="D86" t="s">
        <v>557</v>
      </c>
      <c r="E86" t="s">
        <v>558</v>
      </c>
      <c r="F86" t="s">
        <v>559</v>
      </c>
      <c r="G86" t="s">
        <v>129</v>
      </c>
      <c r="H86" t="s">
        <v>549</v>
      </c>
      <c r="I86" t="s">
        <v>294</v>
      </c>
      <c r="J86">
        <v>62</v>
      </c>
      <c r="K86">
        <v>23</v>
      </c>
      <c r="L86">
        <v>1</v>
      </c>
    </row>
    <row r="87" spans="1:12" x14ac:dyDescent="0.25">
      <c r="A87">
        <v>800</v>
      </c>
      <c r="B87" t="s">
        <v>560</v>
      </c>
      <c r="C87" t="s">
        <v>561</v>
      </c>
      <c r="D87" t="s">
        <v>562</v>
      </c>
      <c r="E87" t="s">
        <v>563</v>
      </c>
      <c r="F87" t="s">
        <v>564</v>
      </c>
      <c r="G87" t="s">
        <v>129</v>
      </c>
      <c r="H87" t="s">
        <v>25</v>
      </c>
      <c r="I87" t="s">
        <v>439</v>
      </c>
      <c r="J87">
        <v>60</v>
      </c>
      <c r="K87">
        <v>30</v>
      </c>
      <c r="L87">
        <v>1</v>
      </c>
    </row>
    <row r="88" spans="1:12" x14ac:dyDescent="0.25">
      <c r="A88">
        <v>881</v>
      </c>
      <c r="B88" t="s">
        <v>565</v>
      </c>
      <c r="C88" t="s">
        <v>566</v>
      </c>
      <c r="D88" t="s">
        <v>567</v>
      </c>
      <c r="E88" t="s">
        <v>568</v>
      </c>
      <c r="F88" t="s">
        <v>569</v>
      </c>
      <c r="G88" t="s">
        <v>129</v>
      </c>
      <c r="H88" t="s">
        <v>439</v>
      </c>
      <c r="I88" t="s">
        <v>570</v>
      </c>
      <c r="J88">
        <v>59</v>
      </c>
      <c r="K88">
        <v>22</v>
      </c>
      <c r="L88">
        <v>1</v>
      </c>
    </row>
    <row r="89" spans="1:12" x14ac:dyDescent="0.25">
      <c r="A89">
        <v>739</v>
      </c>
      <c r="B89" t="s">
        <v>571</v>
      </c>
      <c r="C89" t="s">
        <v>572</v>
      </c>
      <c r="D89" t="s">
        <v>573</v>
      </c>
      <c r="E89" t="s">
        <v>574</v>
      </c>
      <c r="F89" t="s">
        <v>575</v>
      </c>
      <c r="G89" t="s">
        <v>129</v>
      </c>
      <c r="H89" t="s">
        <v>40</v>
      </c>
      <c r="I89" t="s">
        <v>48</v>
      </c>
      <c r="J89">
        <v>27</v>
      </c>
      <c r="K89">
        <v>9</v>
      </c>
      <c r="L89">
        <v>1</v>
      </c>
    </row>
    <row r="90" spans="1:12" x14ac:dyDescent="0.25">
      <c r="A90">
        <v>696</v>
      </c>
      <c r="B90" t="s">
        <v>576</v>
      </c>
      <c r="C90" t="s">
        <v>577</v>
      </c>
      <c r="D90" t="s">
        <v>578</v>
      </c>
      <c r="E90" t="s">
        <v>579</v>
      </c>
      <c r="F90" t="s">
        <v>580</v>
      </c>
      <c r="G90" t="s">
        <v>129</v>
      </c>
      <c r="H90" t="s">
        <v>25</v>
      </c>
      <c r="I90" t="s">
        <v>40</v>
      </c>
      <c r="J90">
        <v>26</v>
      </c>
      <c r="K90">
        <v>19</v>
      </c>
      <c r="L90">
        <v>1</v>
      </c>
    </row>
    <row r="91" spans="1:12" x14ac:dyDescent="0.25">
      <c r="A91">
        <v>717</v>
      </c>
      <c r="B91" t="s">
        <v>581</v>
      </c>
      <c r="C91" t="s">
        <v>582</v>
      </c>
      <c r="D91" t="s">
        <v>583</v>
      </c>
      <c r="E91" t="s">
        <v>584</v>
      </c>
      <c r="F91" t="s">
        <v>585</v>
      </c>
      <c r="G91" t="s">
        <v>129</v>
      </c>
      <c r="H91" t="s">
        <v>32</v>
      </c>
      <c r="I91" t="s">
        <v>586</v>
      </c>
      <c r="J91">
        <v>25</v>
      </c>
      <c r="K91">
        <v>12</v>
      </c>
      <c r="L91">
        <v>1</v>
      </c>
    </row>
    <row r="92" spans="1:12" x14ac:dyDescent="0.25">
      <c r="A92">
        <v>673</v>
      </c>
      <c r="B92" t="s">
        <v>587</v>
      </c>
      <c r="C92" t="s">
        <v>588</v>
      </c>
      <c r="D92" t="s">
        <v>589</v>
      </c>
      <c r="E92" t="s">
        <v>590</v>
      </c>
      <c r="F92" t="s">
        <v>591</v>
      </c>
      <c r="G92" t="s">
        <v>129</v>
      </c>
      <c r="H92" t="s">
        <v>16</v>
      </c>
      <c r="I92" t="s">
        <v>524</v>
      </c>
      <c r="J92">
        <v>20</v>
      </c>
      <c r="K92">
        <v>13</v>
      </c>
      <c r="L92">
        <v>1</v>
      </c>
    </row>
    <row r="93" spans="1:12" x14ac:dyDescent="0.25">
      <c r="A93">
        <v>880</v>
      </c>
      <c r="B93" t="s">
        <v>592</v>
      </c>
      <c r="C93" t="s">
        <v>593</v>
      </c>
      <c r="D93" t="s">
        <v>594</v>
      </c>
      <c r="E93" t="s">
        <v>595</v>
      </c>
      <c r="F93" t="s">
        <v>596</v>
      </c>
      <c r="G93" t="s">
        <v>129</v>
      </c>
      <c r="H93" t="s">
        <v>597</v>
      </c>
      <c r="I93" t="s">
        <v>598</v>
      </c>
      <c r="J93">
        <v>19</v>
      </c>
      <c r="K93">
        <v>3</v>
      </c>
      <c r="L93">
        <v>1</v>
      </c>
    </row>
    <row r="94" spans="1:12" x14ac:dyDescent="0.25">
      <c r="A94">
        <v>558</v>
      </c>
      <c r="B94" t="s">
        <v>599</v>
      </c>
      <c r="C94" t="s">
        <v>600</v>
      </c>
      <c r="D94" t="s">
        <v>601</v>
      </c>
      <c r="E94" t="s">
        <v>602</v>
      </c>
      <c r="F94" t="s">
        <v>603</v>
      </c>
      <c r="G94" t="s">
        <v>129</v>
      </c>
      <c r="H94" t="s">
        <v>549</v>
      </c>
      <c r="I94" t="s">
        <v>55</v>
      </c>
      <c r="J94">
        <v>14</v>
      </c>
      <c r="K94">
        <v>6</v>
      </c>
      <c r="L94">
        <v>1</v>
      </c>
    </row>
    <row r="95" spans="1:12" x14ac:dyDescent="0.25">
      <c r="A95">
        <v>522</v>
      </c>
      <c r="B95" t="s">
        <v>604</v>
      </c>
      <c r="C95" t="s">
        <v>605</v>
      </c>
      <c r="D95" t="s">
        <v>606</v>
      </c>
      <c r="E95" t="s">
        <v>607</v>
      </c>
      <c r="F95" t="s">
        <v>608</v>
      </c>
      <c r="G95" t="s">
        <v>129</v>
      </c>
      <c r="H95" t="s">
        <v>99</v>
      </c>
      <c r="I95" t="s">
        <v>55</v>
      </c>
      <c r="J95">
        <v>13</v>
      </c>
      <c r="K95">
        <v>1</v>
      </c>
      <c r="L95">
        <v>1</v>
      </c>
    </row>
    <row r="96" spans="1:12" x14ac:dyDescent="0.25">
      <c r="A96">
        <v>662</v>
      </c>
      <c r="B96" t="s">
        <v>609</v>
      </c>
      <c r="C96" t="s">
        <v>538</v>
      </c>
      <c r="D96" t="s">
        <v>610</v>
      </c>
      <c r="E96" t="s">
        <v>611</v>
      </c>
      <c r="F96" t="s">
        <v>612</v>
      </c>
      <c r="G96" t="s">
        <v>129</v>
      </c>
      <c r="H96" t="s">
        <v>613</v>
      </c>
      <c r="I96" t="s">
        <v>439</v>
      </c>
      <c r="J96">
        <v>5</v>
      </c>
      <c r="K96">
        <v>0</v>
      </c>
      <c r="L96">
        <v>1</v>
      </c>
    </row>
    <row r="97" spans="1:12" x14ac:dyDescent="0.25">
      <c r="A97">
        <v>629</v>
      </c>
      <c r="B97" t="s">
        <v>614</v>
      </c>
      <c r="C97" t="s">
        <v>615</v>
      </c>
      <c r="D97" t="s">
        <v>616</v>
      </c>
      <c r="E97" t="s">
        <v>617</v>
      </c>
      <c r="F97" t="s">
        <v>618</v>
      </c>
      <c r="G97" t="s">
        <v>129</v>
      </c>
      <c r="H97" t="s">
        <v>91</v>
      </c>
      <c r="I97" t="s">
        <v>55</v>
      </c>
      <c r="J97">
        <v>2</v>
      </c>
      <c r="K97">
        <v>1</v>
      </c>
      <c r="L97">
        <v>1</v>
      </c>
    </row>
    <row r="98" spans="1:12" x14ac:dyDescent="0.25">
      <c r="A98">
        <v>524</v>
      </c>
      <c r="B98" t="s">
        <v>619</v>
      </c>
      <c r="C98" t="s">
        <v>620</v>
      </c>
      <c r="D98" t="s">
        <v>621</v>
      </c>
      <c r="E98" t="s">
        <v>622</v>
      </c>
      <c r="F98" t="s">
        <v>623</v>
      </c>
      <c r="G98" t="s">
        <v>129</v>
      </c>
      <c r="H98" t="s">
        <v>439</v>
      </c>
      <c r="I98" t="s">
        <v>204</v>
      </c>
      <c r="J98">
        <v>1</v>
      </c>
      <c r="K98">
        <v>0</v>
      </c>
      <c r="L98">
        <v>1</v>
      </c>
    </row>
    <row r="99" spans="1:12" x14ac:dyDescent="0.25">
      <c r="A99">
        <v>693</v>
      </c>
      <c r="B99" t="s">
        <v>624</v>
      </c>
      <c r="C99" t="s">
        <v>625</v>
      </c>
      <c r="D99" t="s">
        <v>626</v>
      </c>
      <c r="E99" t="s">
        <v>627</v>
      </c>
      <c r="F99" t="s">
        <v>628</v>
      </c>
      <c r="G99" t="s">
        <v>129</v>
      </c>
      <c r="H99" t="s">
        <v>629</v>
      </c>
      <c r="I99" t="s">
        <v>294</v>
      </c>
      <c r="J99">
        <v>1</v>
      </c>
      <c r="K99">
        <v>0</v>
      </c>
      <c r="L99">
        <v>1</v>
      </c>
    </row>
    <row r="100" spans="1:12" x14ac:dyDescent="0.25">
      <c r="A100">
        <v>917</v>
      </c>
      <c r="B100" t="s">
        <v>630</v>
      </c>
      <c r="C100" t="s">
        <v>566</v>
      </c>
      <c r="D100" t="s">
        <v>631</v>
      </c>
      <c r="E100" t="s">
        <v>568</v>
      </c>
      <c r="F100" t="s">
        <v>632</v>
      </c>
      <c r="G100" t="s">
        <v>633</v>
      </c>
      <c r="H100" t="s">
        <v>634</v>
      </c>
      <c r="I100" t="s">
        <v>635</v>
      </c>
      <c r="J100">
        <v>1</v>
      </c>
      <c r="K100">
        <v>0</v>
      </c>
      <c r="L100">
        <v>1</v>
      </c>
    </row>
    <row r="101" spans="1:12" x14ac:dyDescent="0.25">
      <c r="A101">
        <v>633</v>
      </c>
      <c r="B101" t="s">
        <v>636</v>
      </c>
      <c r="C101" t="s">
        <v>637</v>
      </c>
      <c r="D101" t="s">
        <v>638</v>
      </c>
      <c r="E101" t="s">
        <v>639</v>
      </c>
      <c r="F101" t="s">
        <v>640</v>
      </c>
      <c r="G101" t="s">
        <v>16</v>
      </c>
      <c r="H101" t="s">
        <v>34</v>
      </c>
      <c r="I101" t="s">
        <v>641</v>
      </c>
      <c r="J101">
        <v>86</v>
      </c>
      <c r="K101">
        <v>15</v>
      </c>
      <c r="L101">
        <v>1</v>
      </c>
    </row>
    <row r="102" spans="1:12" x14ac:dyDescent="0.25">
      <c r="A102">
        <v>820</v>
      </c>
      <c r="B102" t="s">
        <v>642</v>
      </c>
      <c r="C102" t="s">
        <v>643</v>
      </c>
      <c r="D102" t="s">
        <v>644</v>
      </c>
      <c r="E102" t="s">
        <v>645</v>
      </c>
      <c r="F102" t="s">
        <v>646</v>
      </c>
      <c r="G102" t="s">
        <v>16</v>
      </c>
      <c r="H102" t="s">
        <v>24</v>
      </c>
      <c r="I102" t="s">
        <v>32</v>
      </c>
      <c r="J102">
        <v>85</v>
      </c>
      <c r="K102">
        <v>21</v>
      </c>
      <c r="L102">
        <v>1</v>
      </c>
    </row>
    <row r="103" spans="1:12" x14ac:dyDescent="0.25">
      <c r="A103">
        <v>832</v>
      </c>
      <c r="B103" t="s">
        <v>647</v>
      </c>
      <c r="C103" t="s">
        <v>648</v>
      </c>
      <c r="D103" t="s">
        <v>649</v>
      </c>
      <c r="E103" t="s">
        <v>650</v>
      </c>
      <c r="F103" t="s">
        <v>651</v>
      </c>
      <c r="G103" t="s">
        <v>16</v>
      </c>
      <c r="H103" t="s">
        <v>34</v>
      </c>
      <c r="I103" t="s">
        <v>55</v>
      </c>
      <c r="J103">
        <v>9</v>
      </c>
      <c r="K103">
        <v>2</v>
      </c>
      <c r="L103">
        <v>1</v>
      </c>
    </row>
    <row r="104" spans="1:12" x14ac:dyDescent="0.25">
      <c r="A104">
        <v>646</v>
      </c>
      <c r="B104" t="s">
        <v>652</v>
      </c>
      <c r="C104" t="s">
        <v>653</v>
      </c>
      <c r="D104" t="s">
        <v>654</v>
      </c>
      <c r="E104" t="s">
        <v>655</v>
      </c>
      <c r="F104" t="s">
        <v>656</v>
      </c>
      <c r="G104" t="s">
        <v>657</v>
      </c>
      <c r="H104" t="s">
        <v>629</v>
      </c>
      <c r="I104" t="s">
        <v>241</v>
      </c>
      <c r="J104">
        <v>73</v>
      </c>
      <c r="K104">
        <v>12</v>
      </c>
      <c r="L104">
        <v>1</v>
      </c>
    </row>
    <row r="105" spans="1:12" x14ac:dyDescent="0.25">
      <c r="A105">
        <v>783</v>
      </c>
      <c r="B105" t="s">
        <v>658</v>
      </c>
      <c r="C105" t="s">
        <v>659</v>
      </c>
      <c r="D105" t="s">
        <v>660</v>
      </c>
      <c r="E105" t="s">
        <v>661</v>
      </c>
      <c r="F105" t="s">
        <v>662</v>
      </c>
      <c r="G105" t="s">
        <v>61</v>
      </c>
      <c r="H105" t="s">
        <v>25</v>
      </c>
      <c r="I105" t="s">
        <v>396</v>
      </c>
      <c r="J105">
        <v>94</v>
      </c>
      <c r="K105">
        <v>16</v>
      </c>
      <c r="L105">
        <v>1</v>
      </c>
    </row>
    <row r="106" spans="1:12" x14ac:dyDescent="0.25">
      <c r="A106">
        <v>664</v>
      </c>
      <c r="B106" t="s">
        <v>663</v>
      </c>
      <c r="C106" t="s">
        <v>664</v>
      </c>
      <c r="D106" t="s">
        <v>665</v>
      </c>
      <c r="E106" t="s">
        <v>666</v>
      </c>
      <c r="F106" t="s">
        <v>667</v>
      </c>
      <c r="G106" t="s">
        <v>61</v>
      </c>
      <c r="H106" t="s">
        <v>90</v>
      </c>
      <c r="I106" t="s">
        <v>668</v>
      </c>
      <c r="J106">
        <v>93</v>
      </c>
      <c r="K106">
        <v>47</v>
      </c>
      <c r="L106">
        <v>1</v>
      </c>
    </row>
    <row r="107" spans="1:12" x14ac:dyDescent="0.25">
      <c r="A107">
        <v>634</v>
      </c>
      <c r="B107" t="s">
        <v>669</v>
      </c>
      <c r="C107" t="s">
        <v>670</v>
      </c>
      <c r="D107" t="s">
        <v>671</v>
      </c>
      <c r="E107" t="s">
        <v>672</v>
      </c>
      <c r="F107" t="s">
        <v>673</v>
      </c>
      <c r="G107" t="s">
        <v>61</v>
      </c>
      <c r="H107" t="s">
        <v>674</v>
      </c>
      <c r="I107" t="s">
        <v>675</v>
      </c>
      <c r="J107">
        <v>69</v>
      </c>
      <c r="K107">
        <v>22</v>
      </c>
      <c r="L107">
        <v>1</v>
      </c>
    </row>
    <row r="108" spans="1:12" x14ac:dyDescent="0.25">
      <c r="A108">
        <v>545</v>
      </c>
      <c r="B108" t="s">
        <v>676</v>
      </c>
      <c r="C108" t="s">
        <v>677</v>
      </c>
      <c r="D108" t="s">
        <v>678</v>
      </c>
      <c r="E108" t="s">
        <v>679</v>
      </c>
      <c r="F108" t="s">
        <v>680</v>
      </c>
      <c r="G108" t="s">
        <v>61</v>
      </c>
      <c r="H108" t="s">
        <v>25</v>
      </c>
      <c r="I108" t="s">
        <v>409</v>
      </c>
      <c r="J108">
        <v>57</v>
      </c>
      <c r="K108">
        <v>19</v>
      </c>
      <c r="L108">
        <v>1</v>
      </c>
    </row>
    <row r="109" spans="1:12" x14ac:dyDescent="0.25">
      <c r="A109">
        <v>761</v>
      </c>
      <c r="B109" t="s">
        <v>681</v>
      </c>
      <c r="C109" t="s">
        <v>682</v>
      </c>
      <c r="D109" t="s">
        <v>683</v>
      </c>
      <c r="E109" t="s">
        <v>684</v>
      </c>
      <c r="F109" t="s">
        <v>685</v>
      </c>
      <c r="G109" t="s">
        <v>61</v>
      </c>
      <c r="H109" t="s">
        <v>379</v>
      </c>
      <c r="I109" t="s">
        <v>686</v>
      </c>
      <c r="J109">
        <v>53</v>
      </c>
      <c r="K109">
        <v>48</v>
      </c>
      <c r="L109">
        <v>1</v>
      </c>
    </row>
    <row r="110" spans="1:12" x14ac:dyDescent="0.25">
      <c r="A110">
        <v>593</v>
      </c>
      <c r="B110" t="s">
        <v>687</v>
      </c>
      <c r="C110" t="s">
        <v>688</v>
      </c>
      <c r="D110" t="s">
        <v>689</v>
      </c>
      <c r="E110" t="s">
        <v>690</v>
      </c>
      <c r="F110" t="s">
        <v>691</v>
      </c>
      <c r="G110" t="s">
        <v>61</v>
      </c>
      <c r="H110" t="s">
        <v>40</v>
      </c>
      <c r="I110" t="s">
        <v>692</v>
      </c>
      <c r="J110">
        <v>35</v>
      </c>
      <c r="K110">
        <v>6</v>
      </c>
      <c r="L110">
        <v>1</v>
      </c>
    </row>
    <row r="111" spans="1:12" x14ac:dyDescent="0.25">
      <c r="A111">
        <v>647</v>
      </c>
      <c r="B111" t="s">
        <v>693</v>
      </c>
      <c r="C111" t="s">
        <v>694</v>
      </c>
      <c r="D111" t="s">
        <v>695</v>
      </c>
      <c r="E111" t="s">
        <v>696</v>
      </c>
      <c r="F111" t="s">
        <v>697</v>
      </c>
      <c r="G111" t="s">
        <v>61</v>
      </c>
      <c r="H111" t="s">
        <v>409</v>
      </c>
      <c r="I111" t="s">
        <v>698</v>
      </c>
      <c r="J111">
        <v>9</v>
      </c>
      <c r="K111">
        <v>2</v>
      </c>
      <c r="L111">
        <v>1</v>
      </c>
    </row>
    <row r="112" spans="1:12" x14ac:dyDescent="0.25">
      <c r="A112">
        <v>609</v>
      </c>
      <c r="B112" t="s">
        <v>699</v>
      </c>
      <c r="C112" t="s">
        <v>700</v>
      </c>
      <c r="D112" t="s">
        <v>701</v>
      </c>
      <c r="E112" t="s">
        <v>702</v>
      </c>
      <c r="F112" t="s">
        <v>703</v>
      </c>
      <c r="G112" t="s">
        <v>61</v>
      </c>
      <c r="H112" t="s">
        <v>668</v>
      </c>
      <c r="I112" t="s">
        <v>55</v>
      </c>
      <c r="J112">
        <v>4</v>
      </c>
      <c r="K112">
        <v>0</v>
      </c>
      <c r="L112">
        <v>1</v>
      </c>
    </row>
    <row r="113" spans="1:12" x14ac:dyDescent="0.25">
      <c r="A113">
        <v>833</v>
      </c>
      <c r="B113" t="s">
        <v>704</v>
      </c>
      <c r="C113" t="s">
        <v>705</v>
      </c>
      <c r="D113" t="s">
        <v>706</v>
      </c>
      <c r="E113" t="s">
        <v>707</v>
      </c>
      <c r="F113" t="s">
        <v>708</v>
      </c>
      <c r="G113" t="s">
        <v>61</v>
      </c>
      <c r="H113" t="s">
        <v>123</v>
      </c>
      <c r="I113" t="s">
        <v>91</v>
      </c>
      <c r="J113">
        <v>2</v>
      </c>
      <c r="K113">
        <v>0</v>
      </c>
      <c r="L113">
        <v>1</v>
      </c>
    </row>
    <row r="114" spans="1:12" x14ac:dyDescent="0.25">
      <c r="A114">
        <v>840</v>
      </c>
      <c r="B114" t="s">
        <v>709</v>
      </c>
      <c r="C114" t="s">
        <v>710</v>
      </c>
      <c r="D114" t="s">
        <v>711</v>
      </c>
      <c r="E114" t="s">
        <v>712</v>
      </c>
      <c r="F114" t="s">
        <v>713</v>
      </c>
      <c r="G114" t="s">
        <v>714</v>
      </c>
      <c r="H114" t="s">
        <v>47</v>
      </c>
      <c r="I114" t="s">
        <v>715</v>
      </c>
      <c r="J114">
        <v>30</v>
      </c>
      <c r="K114">
        <v>3</v>
      </c>
      <c r="L114">
        <v>1</v>
      </c>
    </row>
    <row r="115" spans="1:12" x14ac:dyDescent="0.25">
      <c r="A115">
        <v>627</v>
      </c>
      <c r="B115" t="s">
        <v>716</v>
      </c>
      <c r="C115" t="s">
        <v>717</v>
      </c>
      <c r="D115" t="s">
        <v>718</v>
      </c>
      <c r="E115" t="s">
        <v>719</v>
      </c>
      <c r="F115" t="s">
        <v>720</v>
      </c>
      <c r="G115" t="s">
        <v>721</v>
      </c>
      <c r="H115" t="s">
        <v>310</v>
      </c>
      <c r="I115" t="s">
        <v>722</v>
      </c>
      <c r="J115">
        <v>73</v>
      </c>
      <c r="K115">
        <v>23</v>
      </c>
      <c r="L115">
        <v>1</v>
      </c>
    </row>
    <row r="116" spans="1:12" x14ac:dyDescent="0.25">
      <c r="A116">
        <v>628</v>
      </c>
      <c r="B116" t="s">
        <v>723</v>
      </c>
      <c r="C116" t="s">
        <v>724</v>
      </c>
      <c r="D116" t="s">
        <v>725</v>
      </c>
      <c r="E116" t="s">
        <v>726</v>
      </c>
      <c r="F116" t="s">
        <v>727</v>
      </c>
      <c r="G116" t="s">
        <v>721</v>
      </c>
      <c r="H116" t="s">
        <v>358</v>
      </c>
      <c r="I116" t="s">
        <v>722</v>
      </c>
      <c r="J116">
        <v>7</v>
      </c>
      <c r="K116">
        <v>0</v>
      </c>
      <c r="L116">
        <v>1</v>
      </c>
    </row>
    <row r="117" spans="1:12" x14ac:dyDescent="0.25">
      <c r="A117">
        <v>903</v>
      </c>
      <c r="B117" t="s">
        <v>728</v>
      </c>
      <c r="C117" t="s">
        <v>729</v>
      </c>
      <c r="D117" t="s">
        <v>730</v>
      </c>
      <c r="E117" t="s">
        <v>731</v>
      </c>
      <c r="F117" t="s">
        <v>732</v>
      </c>
      <c r="G117" t="s">
        <v>733</v>
      </c>
      <c r="H117" t="s">
        <v>734</v>
      </c>
      <c r="I117" t="s">
        <v>55</v>
      </c>
      <c r="J117">
        <v>19</v>
      </c>
      <c r="K117">
        <v>5</v>
      </c>
      <c r="L117">
        <v>1</v>
      </c>
    </row>
    <row r="118" spans="1:12" x14ac:dyDescent="0.25">
      <c r="A118">
        <v>533</v>
      </c>
      <c r="B118" t="s">
        <v>735</v>
      </c>
      <c r="C118" t="s">
        <v>736</v>
      </c>
      <c r="D118" t="s">
        <v>737</v>
      </c>
      <c r="E118" t="s">
        <v>738</v>
      </c>
      <c r="F118" t="s">
        <v>739</v>
      </c>
      <c r="G118" t="s">
        <v>507</v>
      </c>
      <c r="H118" t="s">
        <v>740</v>
      </c>
      <c r="I118" t="s">
        <v>34</v>
      </c>
      <c r="J118">
        <v>92</v>
      </c>
      <c r="K118">
        <v>12</v>
      </c>
      <c r="L118">
        <v>1</v>
      </c>
    </row>
    <row r="119" spans="1:12" x14ac:dyDescent="0.25">
      <c r="A119">
        <v>769</v>
      </c>
      <c r="B119" t="s">
        <v>741</v>
      </c>
      <c r="C119" t="s">
        <v>742</v>
      </c>
      <c r="D119" t="s">
        <v>743</v>
      </c>
      <c r="E119" t="s">
        <v>744</v>
      </c>
      <c r="F119" t="s">
        <v>745</v>
      </c>
      <c r="G119" t="s">
        <v>507</v>
      </c>
      <c r="H119" t="s">
        <v>24</v>
      </c>
      <c r="I119" t="s">
        <v>91</v>
      </c>
      <c r="J119">
        <v>8</v>
      </c>
      <c r="K119">
        <v>0</v>
      </c>
      <c r="L119">
        <v>1</v>
      </c>
    </row>
    <row r="120" spans="1:12" x14ac:dyDescent="0.25">
      <c r="A120">
        <v>768</v>
      </c>
      <c r="B120" t="s">
        <v>746</v>
      </c>
      <c r="C120" t="s">
        <v>742</v>
      </c>
      <c r="D120" t="s">
        <v>747</v>
      </c>
      <c r="E120" t="s">
        <v>748</v>
      </c>
      <c r="F120" t="s">
        <v>749</v>
      </c>
      <c r="G120" t="s">
        <v>507</v>
      </c>
      <c r="H120" t="s">
        <v>750</v>
      </c>
      <c r="I120" t="s">
        <v>91</v>
      </c>
      <c r="J120">
        <v>1</v>
      </c>
      <c r="K120">
        <v>0</v>
      </c>
      <c r="L120">
        <v>1</v>
      </c>
    </row>
    <row r="121" spans="1:12" x14ac:dyDescent="0.25">
      <c r="A121">
        <v>900</v>
      </c>
      <c r="B121" t="s">
        <v>751</v>
      </c>
      <c r="C121" t="s">
        <v>752</v>
      </c>
      <c r="D121" t="s">
        <v>753</v>
      </c>
      <c r="E121" t="s">
        <v>754</v>
      </c>
      <c r="F121" t="s">
        <v>755</v>
      </c>
      <c r="G121" t="s">
        <v>507</v>
      </c>
      <c r="H121" t="s">
        <v>756</v>
      </c>
      <c r="I121" t="s">
        <v>55</v>
      </c>
      <c r="J121">
        <v>0</v>
      </c>
      <c r="K121">
        <v>0</v>
      </c>
      <c r="L121">
        <v>1</v>
      </c>
    </row>
    <row r="122" spans="1:12" x14ac:dyDescent="0.25">
      <c r="A122">
        <v>839</v>
      </c>
      <c r="B122" t="s">
        <v>757</v>
      </c>
      <c r="C122" t="s">
        <v>710</v>
      </c>
      <c r="D122" t="s">
        <v>758</v>
      </c>
      <c r="E122" t="s">
        <v>759</v>
      </c>
      <c r="F122" t="s">
        <v>713</v>
      </c>
      <c r="G122" t="s">
        <v>760</v>
      </c>
      <c r="H122" t="s">
        <v>761</v>
      </c>
      <c r="I122" t="s">
        <v>762</v>
      </c>
      <c r="J122">
        <v>4</v>
      </c>
      <c r="K122">
        <v>0</v>
      </c>
      <c r="L122">
        <v>1</v>
      </c>
    </row>
    <row r="123" spans="1:12" x14ac:dyDescent="0.25">
      <c r="A123">
        <v>711</v>
      </c>
      <c r="B123" t="s">
        <v>763</v>
      </c>
      <c r="C123" t="s">
        <v>764</v>
      </c>
      <c r="D123" t="s">
        <v>765</v>
      </c>
      <c r="E123" t="s">
        <v>766</v>
      </c>
      <c r="F123" t="s">
        <v>767</v>
      </c>
      <c r="G123" t="s">
        <v>379</v>
      </c>
      <c r="H123" t="s">
        <v>99</v>
      </c>
      <c r="I123" t="s">
        <v>768</v>
      </c>
      <c r="J123">
        <v>106</v>
      </c>
      <c r="K123">
        <v>77</v>
      </c>
      <c r="L123">
        <v>1</v>
      </c>
    </row>
    <row r="124" spans="1:12" x14ac:dyDescent="0.25">
      <c r="A124">
        <v>788</v>
      </c>
      <c r="B124" t="s">
        <v>769</v>
      </c>
      <c r="C124" t="s">
        <v>770</v>
      </c>
      <c r="D124" t="s">
        <v>771</v>
      </c>
      <c r="E124" t="s">
        <v>772</v>
      </c>
      <c r="F124" t="s">
        <v>773</v>
      </c>
      <c r="G124" t="s">
        <v>379</v>
      </c>
      <c r="H124" t="s">
        <v>40</v>
      </c>
      <c r="I124" t="s">
        <v>123</v>
      </c>
      <c r="J124">
        <v>41</v>
      </c>
      <c r="K124">
        <v>17</v>
      </c>
      <c r="L124">
        <v>1</v>
      </c>
    </row>
    <row r="125" spans="1:12" x14ac:dyDescent="0.25">
      <c r="A125">
        <v>815</v>
      </c>
      <c r="B125" t="s">
        <v>774</v>
      </c>
      <c r="C125" t="s">
        <v>775</v>
      </c>
      <c r="D125" t="s">
        <v>776</v>
      </c>
      <c r="E125" t="s">
        <v>777</v>
      </c>
      <c r="F125" t="s">
        <v>778</v>
      </c>
      <c r="G125" t="s">
        <v>379</v>
      </c>
      <c r="H125" t="s">
        <v>779</v>
      </c>
      <c r="I125" t="s">
        <v>396</v>
      </c>
      <c r="J125">
        <v>40</v>
      </c>
      <c r="K125">
        <v>14</v>
      </c>
      <c r="L125">
        <v>1</v>
      </c>
    </row>
    <row r="126" spans="1:12" x14ac:dyDescent="0.25">
      <c r="A126">
        <v>746</v>
      </c>
      <c r="B126" t="s">
        <v>780</v>
      </c>
      <c r="C126" t="s">
        <v>781</v>
      </c>
      <c r="D126" t="s">
        <v>782</v>
      </c>
      <c r="E126" t="s">
        <v>783</v>
      </c>
      <c r="F126" t="s">
        <v>784</v>
      </c>
      <c r="G126" t="s">
        <v>379</v>
      </c>
      <c r="H126" t="s">
        <v>768</v>
      </c>
      <c r="I126" t="s">
        <v>668</v>
      </c>
      <c r="J126">
        <v>40</v>
      </c>
      <c r="K126">
        <v>22</v>
      </c>
      <c r="L126">
        <v>1</v>
      </c>
    </row>
    <row r="127" spans="1:12" x14ac:dyDescent="0.25">
      <c r="A127">
        <v>582</v>
      </c>
      <c r="B127" t="s">
        <v>785</v>
      </c>
      <c r="C127" t="s">
        <v>786</v>
      </c>
      <c r="D127" t="s">
        <v>787</v>
      </c>
      <c r="E127" t="s">
        <v>788</v>
      </c>
      <c r="F127" t="s">
        <v>789</v>
      </c>
      <c r="G127" t="s">
        <v>379</v>
      </c>
      <c r="H127" t="s">
        <v>790</v>
      </c>
      <c r="I127" t="s">
        <v>55</v>
      </c>
      <c r="J127">
        <v>2</v>
      </c>
      <c r="K127">
        <v>1</v>
      </c>
      <c r="L127">
        <v>1</v>
      </c>
    </row>
    <row r="128" spans="1:12" x14ac:dyDescent="0.25">
      <c r="A128">
        <v>843</v>
      </c>
      <c r="B128" t="s">
        <v>791</v>
      </c>
      <c r="C128" t="s">
        <v>792</v>
      </c>
      <c r="D128" t="s">
        <v>793</v>
      </c>
      <c r="E128" t="s">
        <v>794</v>
      </c>
      <c r="F128" t="s">
        <v>795</v>
      </c>
      <c r="G128" t="s">
        <v>379</v>
      </c>
      <c r="H128" t="s">
        <v>796</v>
      </c>
      <c r="I128" t="s">
        <v>797</v>
      </c>
      <c r="J128">
        <v>2</v>
      </c>
      <c r="K128">
        <v>0</v>
      </c>
      <c r="L128">
        <v>1</v>
      </c>
    </row>
    <row r="129" spans="1:12" x14ac:dyDescent="0.25">
      <c r="A129">
        <v>810</v>
      </c>
      <c r="B129" t="s">
        <v>798</v>
      </c>
      <c r="C129" t="s">
        <v>799</v>
      </c>
      <c r="D129" t="s">
        <v>800</v>
      </c>
      <c r="E129" t="s">
        <v>801</v>
      </c>
      <c r="F129" t="s">
        <v>802</v>
      </c>
      <c r="G129" t="s">
        <v>379</v>
      </c>
      <c r="H129" t="s">
        <v>148</v>
      </c>
      <c r="I129" t="s">
        <v>570</v>
      </c>
      <c r="J129">
        <v>1</v>
      </c>
      <c r="K129">
        <v>0</v>
      </c>
      <c r="L129">
        <v>1</v>
      </c>
    </row>
    <row r="130" spans="1:12" x14ac:dyDescent="0.25">
      <c r="A130">
        <v>727</v>
      </c>
      <c r="B130" t="s">
        <v>803</v>
      </c>
      <c r="C130" t="s">
        <v>804</v>
      </c>
      <c r="D130" t="s">
        <v>805</v>
      </c>
      <c r="E130" t="s">
        <v>806</v>
      </c>
      <c r="F130" t="s">
        <v>807</v>
      </c>
      <c r="G130" t="s">
        <v>379</v>
      </c>
      <c r="H130" t="s">
        <v>55</v>
      </c>
      <c r="I130" t="s">
        <v>55</v>
      </c>
      <c r="J130">
        <v>1</v>
      </c>
      <c r="K130">
        <v>0</v>
      </c>
      <c r="L130">
        <v>1</v>
      </c>
    </row>
    <row r="131" spans="1:12" x14ac:dyDescent="0.25">
      <c r="A131">
        <v>737</v>
      </c>
      <c r="B131" t="s">
        <v>808</v>
      </c>
      <c r="C131" t="s">
        <v>809</v>
      </c>
      <c r="D131" t="s">
        <v>810</v>
      </c>
      <c r="E131" t="s">
        <v>811</v>
      </c>
      <c r="F131" t="s">
        <v>812</v>
      </c>
      <c r="G131" t="s">
        <v>379</v>
      </c>
      <c r="H131" t="s">
        <v>813</v>
      </c>
      <c r="I131" t="s">
        <v>55</v>
      </c>
      <c r="J131">
        <v>0</v>
      </c>
      <c r="K131">
        <v>0</v>
      </c>
      <c r="L131">
        <v>1</v>
      </c>
    </row>
    <row r="132" spans="1:12" x14ac:dyDescent="0.25">
      <c r="A132">
        <v>904</v>
      </c>
      <c r="B132" t="s">
        <v>814</v>
      </c>
      <c r="C132" t="s">
        <v>815</v>
      </c>
      <c r="D132" t="s">
        <v>816</v>
      </c>
      <c r="E132" t="s">
        <v>817</v>
      </c>
      <c r="F132" t="s">
        <v>818</v>
      </c>
      <c r="G132" t="s">
        <v>819</v>
      </c>
      <c r="H132" t="s">
        <v>820</v>
      </c>
      <c r="I132" t="s">
        <v>821</v>
      </c>
      <c r="J132">
        <v>21</v>
      </c>
      <c r="K132">
        <v>8</v>
      </c>
      <c r="L132">
        <v>1</v>
      </c>
    </row>
    <row r="133" spans="1:12" x14ac:dyDescent="0.25">
      <c r="A133">
        <v>591</v>
      </c>
      <c r="B133" t="s">
        <v>822</v>
      </c>
      <c r="C133" t="s">
        <v>823</v>
      </c>
      <c r="D133" t="s">
        <v>824</v>
      </c>
      <c r="E133" t="s">
        <v>825</v>
      </c>
      <c r="F133" t="s">
        <v>826</v>
      </c>
      <c r="G133" t="s">
        <v>827</v>
      </c>
      <c r="H133" t="s">
        <v>828</v>
      </c>
      <c r="I133" t="s">
        <v>829</v>
      </c>
      <c r="J133">
        <v>96</v>
      </c>
      <c r="K133">
        <v>39</v>
      </c>
      <c r="L133">
        <v>1</v>
      </c>
    </row>
    <row r="134" spans="1:12" x14ac:dyDescent="0.25">
      <c r="A134">
        <v>927</v>
      </c>
      <c r="B134" t="s">
        <v>830</v>
      </c>
      <c r="C134" t="s">
        <v>831</v>
      </c>
      <c r="D134" t="s">
        <v>832</v>
      </c>
      <c r="E134" t="s">
        <v>833</v>
      </c>
      <c r="F134" t="s">
        <v>834</v>
      </c>
      <c r="G134" t="s">
        <v>835</v>
      </c>
      <c r="H134" t="s">
        <v>836</v>
      </c>
      <c r="I134" t="s">
        <v>837</v>
      </c>
      <c r="J134">
        <v>17</v>
      </c>
      <c r="K134">
        <v>7</v>
      </c>
      <c r="L134">
        <v>1</v>
      </c>
    </row>
    <row r="135" spans="1:12" x14ac:dyDescent="0.25">
      <c r="A135">
        <v>577</v>
      </c>
      <c r="B135" t="s">
        <v>838</v>
      </c>
      <c r="C135" t="s">
        <v>839</v>
      </c>
      <c r="D135" t="s">
        <v>840</v>
      </c>
      <c r="E135" t="s">
        <v>841</v>
      </c>
      <c r="F135" t="s">
        <v>842</v>
      </c>
      <c r="G135" t="s">
        <v>24</v>
      </c>
      <c r="H135" t="s">
        <v>524</v>
      </c>
      <c r="I135" t="s">
        <v>843</v>
      </c>
      <c r="J135">
        <v>117</v>
      </c>
      <c r="K135">
        <v>57</v>
      </c>
      <c r="L135">
        <v>1</v>
      </c>
    </row>
    <row r="136" spans="1:12" x14ac:dyDescent="0.25">
      <c r="A136">
        <v>889</v>
      </c>
      <c r="B136" t="s">
        <v>844</v>
      </c>
      <c r="C136" t="s">
        <v>845</v>
      </c>
      <c r="D136" t="s">
        <v>846</v>
      </c>
      <c r="E136" t="s">
        <v>847</v>
      </c>
      <c r="F136" t="s">
        <v>848</v>
      </c>
      <c r="G136" t="s">
        <v>24</v>
      </c>
      <c r="H136" t="s">
        <v>849</v>
      </c>
      <c r="I136" t="s">
        <v>850</v>
      </c>
      <c r="J136">
        <v>105</v>
      </c>
      <c r="K136">
        <v>24</v>
      </c>
      <c r="L136">
        <v>1</v>
      </c>
    </row>
    <row r="137" spans="1:12" x14ac:dyDescent="0.25">
      <c r="A137">
        <v>791</v>
      </c>
      <c r="B137" t="s">
        <v>851</v>
      </c>
      <c r="C137" t="s">
        <v>852</v>
      </c>
      <c r="D137" t="s">
        <v>853</v>
      </c>
      <c r="E137" t="s">
        <v>854</v>
      </c>
      <c r="F137" t="s">
        <v>855</v>
      </c>
      <c r="G137" t="s">
        <v>24</v>
      </c>
      <c r="H137" t="s">
        <v>97</v>
      </c>
      <c r="I137" t="s">
        <v>856</v>
      </c>
      <c r="J137">
        <v>70</v>
      </c>
      <c r="K137">
        <v>23</v>
      </c>
      <c r="L137">
        <v>1</v>
      </c>
    </row>
    <row r="138" spans="1:12" x14ac:dyDescent="0.25">
      <c r="A138">
        <v>771</v>
      </c>
      <c r="B138" t="s">
        <v>857</v>
      </c>
      <c r="C138" t="s">
        <v>858</v>
      </c>
      <c r="D138" t="s">
        <v>859</v>
      </c>
      <c r="E138" t="s">
        <v>860</v>
      </c>
      <c r="F138" t="s">
        <v>861</v>
      </c>
      <c r="G138" t="s">
        <v>24</v>
      </c>
      <c r="H138" t="s">
        <v>62</v>
      </c>
      <c r="I138" t="s">
        <v>722</v>
      </c>
      <c r="J138">
        <v>69</v>
      </c>
      <c r="K138">
        <v>21</v>
      </c>
      <c r="L138">
        <v>1</v>
      </c>
    </row>
    <row r="139" spans="1:12" x14ac:dyDescent="0.25">
      <c r="A139">
        <v>626</v>
      </c>
      <c r="B139" t="s">
        <v>862</v>
      </c>
      <c r="C139" t="s">
        <v>863</v>
      </c>
      <c r="D139" t="s">
        <v>864</v>
      </c>
      <c r="E139" t="s">
        <v>865</v>
      </c>
      <c r="F139" t="s">
        <v>866</v>
      </c>
      <c r="G139" t="s">
        <v>24</v>
      </c>
      <c r="H139" t="s">
        <v>463</v>
      </c>
      <c r="I139" t="s">
        <v>55</v>
      </c>
      <c r="J139">
        <v>65</v>
      </c>
      <c r="K139">
        <v>30</v>
      </c>
      <c r="L139">
        <v>1</v>
      </c>
    </row>
    <row r="140" spans="1:12" x14ac:dyDescent="0.25">
      <c r="A140">
        <v>702</v>
      </c>
      <c r="B140" t="s">
        <v>867</v>
      </c>
      <c r="C140" t="s">
        <v>868</v>
      </c>
      <c r="D140" t="s">
        <v>869</v>
      </c>
      <c r="E140" t="s">
        <v>870</v>
      </c>
      <c r="F140" t="s">
        <v>871</v>
      </c>
      <c r="G140" t="s">
        <v>24</v>
      </c>
      <c r="H140" t="s">
        <v>524</v>
      </c>
      <c r="I140" t="s">
        <v>34</v>
      </c>
      <c r="J140">
        <v>60</v>
      </c>
      <c r="K140">
        <v>38</v>
      </c>
      <c r="L140">
        <v>1</v>
      </c>
    </row>
    <row r="141" spans="1:12" x14ac:dyDescent="0.25">
      <c r="A141">
        <v>600</v>
      </c>
      <c r="B141" t="s">
        <v>872</v>
      </c>
      <c r="C141" t="s">
        <v>873</v>
      </c>
      <c r="D141" t="s">
        <v>874</v>
      </c>
      <c r="E141" t="s">
        <v>875</v>
      </c>
      <c r="F141" t="s">
        <v>876</v>
      </c>
      <c r="G141" t="s">
        <v>24</v>
      </c>
      <c r="H141" t="s">
        <v>40</v>
      </c>
      <c r="I141" t="s">
        <v>18</v>
      </c>
      <c r="J141">
        <v>55</v>
      </c>
      <c r="K141">
        <v>11</v>
      </c>
      <c r="L141">
        <v>1</v>
      </c>
    </row>
    <row r="142" spans="1:12" x14ac:dyDescent="0.25">
      <c r="A142">
        <v>801</v>
      </c>
      <c r="B142" t="s">
        <v>877</v>
      </c>
      <c r="C142" t="s">
        <v>878</v>
      </c>
      <c r="D142" t="s">
        <v>879</v>
      </c>
      <c r="E142" t="s">
        <v>880</v>
      </c>
      <c r="F142" t="s">
        <v>881</v>
      </c>
      <c r="G142" t="s">
        <v>24</v>
      </c>
      <c r="H142" t="s">
        <v>524</v>
      </c>
      <c r="I142" t="s">
        <v>32</v>
      </c>
      <c r="J142">
        <v>37</v>
      </c>
      <c r="K142">
        <v>12</v>
      </c>
      <c r="L142">
        <v>1</v>
      </c>
    </row>
    <row r="143" spans="1:12" x14ac:dyDescent="0.25">
      <c r="A143">
        <v>814</v>
      </c>
      <c r="B143" t="s">
        <v>882</v>
      </c>
      <c r="C143" t="s">
        <v>883</v>
      </c>
      <c r="D143" t="s">
        <v>884</v>
      </c>
      <c r="E143" t="s">
        <v>885</v>
      </c>
      <c r="F143" t="s">
        <v>886</v>
      </c>
      <c r="G143" t="s">
        <v>24</v>
      </c>
      <c r="H143" t="s">
        <v>97</v>
      </c>
      <c r="I143" t="s">
        <v>47</v>
      </c>
      <c r="J143">
        <v>34</v>
      </c>
      <c r="K143">
        <v>11</v>
      </c>
      <c r="L143">
        <v>1</v>
      </c>
    </row>
    <row r="144" spans="1:12" x14ac:dyDescent="0.25">
      <c r="A144">
        <v>618</v>
      </c>
      <c r="B144" t="s">
        <v>887</v>
      </c>
      <c r="C144" t="s">
        <v>888</v>
      </c>
      <c r="D144" t="s">
        <v>889</v>
      </c>
      <c r="E144" t="s">
        <v>890</v>
      </c>
      <c r="F144" t="s">
        <v>891</v>
      </c>
      <c r="G144" t="s">
        <v>24</v>
      </c>
      <c r="H144" t="s">
        <v>892</v>
      </c>
      <c r="I144" t="s">
        <v>501</v>
      </c>
      <c r="J144">
        <v>33</v>
      </c>
      <c r="K144">
        <v>9</v>
      </c>
      <c r="L144">
        <v>1</v>
      </c>
    </row>
    <row r="145" spans="1:12" x14ac:dyDescent="0.25">
      <c r="A145">
        <v>770</v>
      </c>
      <c r="B145" t="s">
        <v>893</v>
      </c>
      <c r="C145" t="s">
        <v>894</v>
      </c>
      <c r="D145" t="s">
        <v>895</v>
      </c>
      <c r="E145" t="s">
        <v>896</v>
      </c>
      <c r="F145" t="s">
        <v>897</v>
      </c>
      <c r="G145" t="s">
        <v>24</v>
      </c>
      <c r="H145" t="s">
        <v>570</v>
      </c>
      <c r="I145" t="s">
        <v>898</v>
      </c>
      <c r="J145">
        <v>24</v>
      </c>
      <c r="K145">
        <v>17</v>
      </c>
      <c r="L145">
        <v>1</v>
      </c>
    </row>
    <row r="146" spans="1:12" x14ac:dyDescent="0.25">
      <c r="A146">
        <v>929</v>
      </c>
      <c r="B146" t="s">
        <v>899</v>
      </c>
      <c r="C146" t="s">
        <v>900</v>
      </c>
      <c r="D146" t="s">
        <v>901</v>
      </c>
      <c r="E146" t="s">
        <v>902</v>
      </c>
      <c r="F146" t="s">
        <v>903</v>
      </c>
      <c r="G146" t="s">
        <v>24</v>
      </c>
      <c r="H146" t="s">
        <v>904</v>
      </c>
      <c r="I146" t="s">
        <v>905</v>
      </c>
      <c r="J146">
        <v>23</v>
      </c>
      <c r="K146">
        <v>6</v>
      </c>
      <c r="L146">
        <v>1</v>
      </c>
    </row>
    <row r="147" spans="1:12" x14ac:dyDescent="0.25">
      <c r="A147">
        <v>780</v>
      </c>
      <c r="B147" t="s">
        <v>906</v>
      </c>
      <c r="C147" t="s">
        <v>907</v>
      </c>
      <c r="D147" t="s">
        <v>908</v>
      </c>
      <c r="E147" t="s">
        <v>909</v>
      </c>
      <c r="F147" t="s">
        <v>910</v>
      </c>
      <c r="G147" t="s">
        <v>24</v>
      </c>
      <c r="H147" t="s">
        <v>25</v>
      </c>
      <c r="I147" t="s">
        <v>40</v>
      </c>
      <c r="J147">
        <v>17</v>
      </c>
      <c r="K147">
        <v>7</v>
      </c>
      <c r="L147">
        <v>1</v>
      </c>
    </row>
    <row r="148" spans="1:12" x14ac:dyDescent="0.25">
      <c r="A148">
        <v>715</v>
      </c>
      <c r="B148" t="s">
        <v>911</v>
      </c>
      <c r="C148" t="s">
        <v>411</v>
      </c>
      <c r="D148" t="s">
        <v>912</v>
      </c>
      <c r="E148" t="s">
        <v>913</v>
      </c>
      <c r="F148" t="s">
        <v>414</v>
      </c>
      <c r="G148" t="s">
        <v>24</v>
      </c>
      <c r="H148" t="s">
        <v>524</v>
      </c>
      <c r="I148" t="s">
        <v>90</v>
      </c>
      <c r="J148">
        <v>9</v>
      </c>
      <c r="K148">
        <v>0</v>
      </c>
      <c r="L148">
        <v>1</v>
      </c>
    </row>
    <row r="149" spans="1:12" x14ac:dyDescent="0.25">
      <c r="A149">
        <v>893</v>
      </c>
      <c r="B149" t="s">
        <v>914</v>
      </c>
      <c r="C149" t="s">
        <v>915</v>
      </c>
      <c r="D149" t="s">
        <v>916</v>
      </c>
      <c r="E149" t="s">
        <v>917</v>
      </c>
      <c r="F149" t="s">
        <v>918</v>
      </c>
      <c r="G149" t="s">
        <v>524</v>
      </c>
      <c r="H149" t="s">
        <v>919</v>
      </c>
      <c r="I149" t="s">
        <v>920</v>
      </c>
      <c r="J149">
        <v>120</v>
      </c>
      <c r="K149">
        <v>71</v>
      </c>
      <c r="L149">
        <v>1</v>
      </c>
    </row>
    <row r="150" spans="1:12" x14ac:dyDescent="0.25">
      <c r="A150">
        <v>615</v>
      </c>
      <c r="B150" t="s">
        <v>921</v>
      </c>
      <c r="C150" t="s">
        <v>922</v>
      </c>
      <c r="D150" t="s">
        <v>923</v>
      </c>
      <c r="E150" t="s">
        <v>924</v>
      </c>
      <c r="F150" t="s">
        <v>925</v>
      </c>
      <c r="G150" t="s">
        <v>524</v>
      </c>
      <c r="H150" t="s">
        <v>90</v>
      </c>
      <c r="I150" t="s">
        <v>62</v>
      </c>
      <c r="J150">
        <v>115</v>
      </c>
      <c r="K150">
        <v>23</v>
      </c>
      <c r="L150">
        <v>1</v>
      </c>
    </row>
    <row r="151" spans="1:12" x14ac:dyDescent="0.25">
      <c r="A151">
        <v>709</v>
      </c>
      <c r="B151" t="s">
        <v>926</v>
      </c>
      <c r="C151" t="s">
        <v>927</v>
      </c>
      <c r="D151" t="s">
        <v>928</v>
      </c>
      <c r="E151" t="s">
        <v>929</v>
      </c>
      <c r="F151" t="s">
        <v>930</v>
      </c>
      <c r="G151" t="s">
        <v>524</v>
      </c>
      <c r="H151" t="s">
        <v>25</v>
      </c>
      <c r="I151" t="s">
        <v>97</v>
      </c>
      <c r="J151">
        <v>78</v>
      </c>
      <c r="K151">
        <v>42</v>
      </c>
      <c r="L151">
        <v>1</v>
      </c>
    </row>
    <row r="152" spans="1:12" x14ac:dyDescent="0.25">
      <c r="A152">
        <v>829</v>
      </c>
      <c r="B152" t="s">
        <v>931</v>
      </c>
      <c r="C152" t="s">
        <v>932</v>
      </c>
      <c r="D152" t="s">
        <v>933</v>
      </c>
      <c r="E152" t="s">
        <v>934</v>
      </c>
      <c r="F152" t="s">
        <v>935</v>
      </c>
      <c r="G152" t="s">
        <v>524</v>
      </c>
      <c r="H152" t="s">
        <v>97</v>
      </c>
      <c r="I152" t="s">
        <v>530</v>
      </c>
      <c r="J152">
        <v>77</v>
      </c>
      <c r="K152">
        <v>32</v>
      </c>
      <c r="L152">
        <v>1</v>
      </c>
    </row>
    <row r="153" spans="1:12" x14ac:dyDescent="0.25">
      <c r="A153">
        <v>798</v>
      </c>
      <c r="B153" t="s">
        <v>936</v>
      </c>
      <c r="C153" t="s">
        <v>937</v>
      </c>
      <c r="D153" t="s">
        <v>938</v>
      </c>
      <c r="E153" t="s">
        <v>939</v>
      </c>
      <c r="F153" t="s">
        <v>940</v>
      </c>
      <c r="G153" t="s">
        <v>524</v>
      </c>
      <c r="H153" t="s">
        <v>97</v>
      </c>
      <c r="I153" t="s">
        <v>366</v>
      </c>
      <c r="J153">
        <v>74</v>
      </c>
      <c r="K153">
        <v>14</v>
      </c>
      <c r="L153">
        <v>1</v>
      </c>
    </row>
    <row r="154" spans="1:12" x14ac:dyDescent="0.25">
      <c r="A154">
        <v>841</v>
      </c>
      <c r="B154" t="s">
        <v>941</v>
      </c>
      <c r="C154" t="s">
        <v>942</v>
      </c>
      <c r="D154" t="s">
        <v>943</v>
      </c>
      <c r="E154" t="s">
        <v>944</v>
      </c>
      <c r="F154" t="s">
        <v>945</v>
      </c>
      <c r="G154" t="s">
        <v>524</v>
      </c>
      <c r="H154" t="s">
        <v>32</v>
      </c>
      <c r="I154" t="s">
        <v>294</v>
      </c>
      <c r="J154">
        <v>72</v>
      </c>
      <c r="K154">
        <v>22</v>
      </c>
      <c r="L154">
        <v>1</v>
      </c>
    </row>
    <row r="155" spans="1:12" x14ac:dyDescent="0.25">
      <c r="A155">
        <v>802</v>
      </c>
      <c r="B155" t="s">
        <v>946</v>
      </c>
      <c r="C155" t="s">
        <v>947</v>
      </c>
      <c r="D155" t="s">
        <v>948</v>
      </c>
      <c r="E155" t="s">
        <v>949</v>
      </c>
      <c r="F155" t="s">
        <v>950</v>
      </c>
      <c r="G155" t="s">
        <v>524</v>
      </c>
      <c r="H155" t="s">
        <v>48</v>
      </c>
      <c r="I155" t="s">
        <v>99</v>
      </c>
      <c r="J155">
        <v>39</v>
      </c>
      <c r="K155">
        <v>20</v>
      </c>
      <c r="L155">
        <v>1</v>
      </c>
    </row>
    <row r="156" spans="1:12" x14ac:dyDescent="0.25">
      <c r="A156">
        <v>704</v>
      </c>
      <c r="B156" t="s">
        <v>951</v>
      </c>
      <c r="C156" t="s">
        <v>952</v>
      </c>
      <c r="D156" t="s">
        <v>953</v>
      </c>
      <c r="E156" t="s">
        <v>954</v>
      </c>
      <c r="F156" t="s">
        <v>955</v>
      </c>
      <c r="G156" t="s">
        <v>524</v>
      </c>
      <c r="H156" t="s">
        <v>97</v>
      </c>
      <c r="I156" t="s">
        <v>90</v>
      </c>
      <c r="J156">
        <v>38</v>
      </c>
      <c r="K156">
        <v>12</v>
      </c>
      <c r="L156">
        <v>1</v>
      </c>
    </row>
    <row r="157" spans="1:12" x14ac:dyDescent="0.25">
      <c r="A157">
        <v>795</v>
      </c>
      <c r="B157" t="s">
        <v>956</v>
      </c>
      <c r="C157" t="s">
        <v>957</v>
      </c>
      <c r="D157" t="s">
        <v>958</v>
      </c>
      <c r="E157" t="s">
        <v>959</v>
      </c>
      <c r="F157" t="s">
        <v>960</v>
      </c>
      <c r="G157" t="s">
        <v>524</v>
      </c>
      <c r="H157" t="s">
        <v>97</v>
      </c>
      <c r="I157" t="s">
        <v>76</v>
      </c>
      <c r="J157">
        <v>31</v>
      </c>
      <c r="K157">
        <v>12</v>
      </c>
      <c r="L157">
        <v>1</v>
      </c>
    </row>
    <row r="158" spans="1:12" x14ac:dyDescent="0.25">
      <c r="A158">
        <v>611</v>
      </c>
      <c r="B158" t="s">
        <v>961</v>
      </c>
      <c r="C158" t="s">
        <v>962</v>
      </c>
      <c r="D158" t="s">
        <v>963</v>
      </c>
      <c r="E158" t="s">
        <v>964</v>
      </c>
      <c r="F158" t="s">
        <v>965</v>
      </c>
      <c r="G158" t="s">
        <v>524</v>
      </c>
      <c r="H158" t="s">
        <v>966</v>
      </c>
      <c r="I158" t="s">
        <v>476</v>
      </c>
      <c r="J158">
        <v>24</v>
      </c>
      <c r="K158">
        <v>17</v>
      </c>
      <c r="L158">
        <v>1</v>
      </c>
    </row>
    <row r="159" spans="1:12" x14ac:dyDescent="0.25">
      <c r="A159">
        <v>584</v>
      </c>
      <c r="B159" t="s">
        <v>967</v>
      </c>
      <c r="C159" t="s">
        <v>968</v>
      </c>
      <c r="D159" t="s">
        <v>969</v>
      </c>
      <c r="E159" t="s">
        <v>970</v>
      </c>
      <c r="F159" t="s">
        <v>971</v>
      </c>
      <c r="G159" t="s">
        <v>524</v>
      </c>
      <c r="H159" t="s">
        <v>972</v>
      </c>
      <c r="I159" t="s">
        <v>598</v>
      </c>
      <c r="J159">
        <v>20</v>
      </c>
      <c r="K159">
        <v>1</v>
      </c>
      <c r="L159">
        <v>1</v>
      </c>
    </row>
    <row r="160" spans="1:12" x14ac:dyDescent="0.25">
      <c r="A160">
        <v>767</v>
      </c>
      <c r="B160" t="s">
        <v>973</v>
      </c>
      <c r="C160" t="s">
        <v>974</v>
      </c>
      <c r="D160" t="s">
        <v>975</v>
      </c>
      <c r="E160" t="s">
        <v>976</v>
      </c>
      <c r="F160" t="s">
        <v>977</v>
      </c>
      <c r="G160" t="s">
        <v>524</v>
      </c>
      <c r="H160" t="s">
        <v>241</v>
      </c>
      <c r="I160" t="s">
        <v>48</v>
      </c>
      <c r="J160">
        <v>17</v>
      </c>
      <c r="K160">
        <v>7</v>
      </c>
      <c r="L160">
        <v>1</v>
      </c>
    </row>
    <row r="161" spans="1:12" x14ac:dyDescent="0.25">
      <c r="A161">
        <v>772</v>
      </c>
      <c r="B161" t="s">
        <v>978</v>
      </c>
      <c r="C161" t="s">
        <v>979</v>
      </c>
      <c r="D161" t="s">
        <v>980</v>
      </c>
      <c r="E161" t="s">
        <v>981</v>
      </c>
      <c r="F161" t="s">
        <v>982</v>
      </c>
      <c r="G161" t="s">
        <v>524</v>
      </c>
      <c r="H161" t="s">
        <v>91</v>
      </c>
      <c r="I161" t="s">
        <v>183</v>
      </c>
      <c r="J161">
        <v>13</v>
      </c>
      <c r="K161">
        <v>4</v>
      </c>
      <c r="L161">
        <v>1</v>
      </c>
    </row>
    <row r="162" spans="1:12" x14ac:dyDescent="0.25">
      <c r="A162">
        <v>614</v>
      </c>
      <c r="B162" t="s">
        <v>983</v>
      </c>
      <c r="C162" t="s">
        <v>984</v>
      </c>
      <c r="D162" t="s">
        <v>985</v>
      </c>
      <c r="E162" t="s">
        <v>986</v>
      </c>
      <c r="F162" t="s">
        <v>987</v>
      </c>
      <c r="G162" t="s">
        <v>524</v>
      </c>
      <c r="H162" t="s">
        <v>32</v>
      </c>
      <c r="I162" t="s">
        <v>54</v>
      </c>
      <c r="J162">
        <v>13</v>
      </c>
      <c r="K162">
        <v>0</v>
      </c>
      <c r="L162">
        <v>1</v>
      </c>
    </row>
    <row r="163" spans="1:12" x14ac:dyDescent="0.25">
      <c r="A163">
        <v>684</v>
      </c>
      <c r="B163" t="s">
        <v>988</v>
      </c>
      <c r="C163" t="s">
        <v>989</v>
      </c>
      <c r="D163" t="s">
        <v>990</v>
      </c>
      <c r="E163" t="s">
        <v>991</v>
      </c>
      <c r="F163" t="s">
        <v>992</v>
      </c>
      <c r="G163" t="s">
        <v>750</v>
      </c>
      <c r="H163" t="s">
        <v>32</v>
      </c>
      <c r="I163" t="s">
        <v>294</v>
      </c>
      <c r="J163">
        <v>47</v>
      </c>
      <c r="K163">
        <v>11</v>
      </c>
      <c r="L163">
        <v>1</v>
      </c>
    </row>
    <row r="164" spans="1:12" x14ac:dyDescent="0.25">
      <c r="A164">
        <v>858</v>
      </c>
      <c r="B164" t="s">
        <v>993</v>
      </c>
      <c r="C164" t="s">
        <v>994</v>
      </c>
      <c r="D164" t="s">
        <v>995</v>
      </c>
      <c r="E164" t="s">
        <v>996</v>
      </c>
      <c r="F164" t="s">
        <v>997</v>
      </c>
      <c r="G164" t="s">
        <v>750</v>
      </c>
      <c r="H164" t="s">
        <v>142</v>
      </c>
      <c r="I164" t="s">
        <v>998</v>
      </c>
      <c r="J164">
        <v>20</v>
      </c>
      <c r="K164">
        <v>1</v>
      </c>
      <c r="L164">
        <v>1</v>
      </c>
    </row>
    <row r="165" spans="1:12" x14ac:dyDescent="0.25">
      <c r="A165">
        <v>849</v>
      </c>
      <c r="B165" t="s">
        <v>999</v>
      </c>
      <c r="C165" t="s">
        <v>1000</v>
      </c>
      <c r="D165" t="s">
        <v>1001</v>
      </c>
      <c r="E165" t="s">
        <v>1002</v>
      </c>
      <c r="F165" t="s">
        <v>1003</v>
      </c>
      <c r="G165" t="s">
        <v>1004</v>
      </c>
      <c r="H165" t="s">
        <v>1005</v>
      </c>
      <c r="I165" t="s">
        <v>1006</v>
      </c>
      <c r="J165">
        <v>49</v>
      </c>
      <c r="K165">
        <v>10</v>
      </c>
      <c r="L165">
        <v>1</v>
      </c>
    </row>
    <row r="166" spans="1:12" x14ac:dyDescent="0.25">
      <c r="A166">
        <v>695</v>
      </c>
      <c r="B166" t="s">
        <v>1007</v>
      </c>
      <c r="C166" t="s">
        <v>1008</v>
      </c>
      <c r="D166" t="s">
        <v>1009</v>
      </c>
      <c r="E166" t="s">
        <v>1010</v>
      </c>
      <c r="F166" t="s">
        <v>1011</v>
      </c>
      <c r="G166" t="s">
        <v>1012</v>
      </c>
      <c r="H166" t="s">
        <v>241</v>
      </c>
      <c r="I166" t="s">
        <v>439</v>
      </c>
      <c r="J166">
        <v>88</v>
      </c>
      <c r="K166">
        <v>27</v>
      </c>
      <c r="L166">
        <v>1</v>
      </c>
    </row>
    <row r="167" spans="1:12" x14ac:dyDescent="0.25">
      <c r="A167">
        <v>716</v>
      </c>
      <c r="B167" t="s">
        <v>1013</v>
      </c>
      <c r="C167" t="s">
        <v>1014</v>
      </c>
      <c r="D167" t="s">
        <v>1015</v>
      </c>
      <c r="E167" t="s">
        <v>1016</v>
      </c>
      <c r="F167" t="s">
        <v>1017</v>
      </c>
      <c r="G167" t="s">
        <v>1012</v>
      </c>
      <c r="H167" t="s">
        <v>32</v>
      </c>
      <c r="I167" t="s">
        <v>47</v>
      </c>
      <c r="J167">
        <v>49</v>
      </c>
      <c r="K167">
        <v>0</v>
      </c>
      <c r="L167">
        <v>1</v>
      </c>
    </row>
    <row r="168" spans="1:12" x14ac:dyDescent="0.25">
      <c r="A168">
        <v>518</v>
      </c>
      <c r="B168" t="s">
        <v>1018</v>
      </c>
      <c r="C168" t="s">
        <v>1019</v>
      </c>
      <c r="D168" t="s">
        <v>1020</v>
      </c>
      <c r="E168" t="s">
        <v>1021</v>
      </c>
      <c r="F168" t="s">
        <v>1022</v>
      </c>
      <c r="G168" t="s">
        <v>1012</v>
      </c>
      <c r="H168" t="s">
        <v>241</v>
      </c>
      <c r="I168" t="s">
        <v>1023</v>
      </c>
      <c r="J168">
        <v>34</v>
      </c>
      <c r="K168">
        <v>3</v>
      </c>
      <c r="L168">
        <v>1</v>
      </c>
    </row>
    <row r="169" spans="1:12" x14ac:dyDescent="0.25">
      <c r="A169">
        <v>687</v>
      </c>
      <c r="B169" t="s">
        <v>1024</v>
      </c>
      <c r="C169" t="s">
        <v>1025</v>
      </c>
      <c r="D169" t="s">
        <v>1026</v>
      </c>
      <c r="E169" t="s">
        <v>1027</v>
      </c>
      <c r="F169" t="s">
        <v>1028</v>
      </c>
      <c r="G169" t="s">
        <v>1012</v>
      </c>
      <c r="H169" t="s">
        <v>48</v>
      </c>
      <c r="I169" t="s">
        <v>813</v>
      </c>
      <c r="J169">
        <v>18</v>
      </c>
      <c r="K169">
        <v>4</v>
      </c>
      <c r="L169">
        <v>1</v>
      </c>
    </row>
    <row r="170" spans="1:12" x14ac:dyDescent="0.25">
      <c r="A170">
        <v>946</v>
      </c>
      <c r="B170" t="s">
        <v>1029</v>
      </c>
      <c r="C170" t="s">
        <v>700</v>
      </c>
      <c r="D170" t="s">
        <v>1030</v>
      </c>
      <c r="E170" t="s">
        <v>1031</v>
      </c>
      <c r="F170" t="s">
        <v>1032</v>
      </c>
      <c r="G170" t="s">
        <v>1033</v>
      </c>
      <c r="H170" t="s">
        <v>1034</v>
      </c>
      <c r="I170" t="s">
        <v>241</v>
      </c>
      <c r="J170">
        <v>0</v>
      </c>
      <c r="K170">
        <v>0</v>
      </c>
      <c r="L170">
        <v>1</v>
      </c>
    </row>
    <row r="171" spans="1:12" x14ac:dyDescent="0.25">
      <c r="A171">
        <v>784</v>
      </c>
      <c r="B171" t="s">
        <v>1035</v>
      </c>
      <c r="C171" t="s">
        <v>1036</v>
      </c>
      <c r="D171" t="s">
        <v>1037</v>
      </c>
      <c r="E171" t="s">
        <v>1038</v>
      </c>
      <c r="F171" t="s">
        <v>1039</v>
      </c>
      <c r="G171" t="s">
        <v>255</v>
      </c>
      <c r="H171" t="s">
        <v>1040</v>
      </c>
      <c r="I171" t="s">
        <v>183</v>
      </c>
      <c r="J171">
        <v>2</v>
      </c>
      <c r="K171">
        <v>0</v>
      </c>
      <c r="L171">
        <v>1</v>
      </c>
    </row>
    <row r="172" spans="1:12" x14ac:dyDescent="0.25">
      <c r="A172">
        <v>747</v>
      </c>
      <c r="B172" t="s">
        <v>1041</v>
      </c>
      <c r="C172" t="s">
        <v>1042</v>
      </c>
      <c r="D172" t="s">
        <v>1043</v>
      </c>
      <c r="E172" t="s">
        <v>1044</v>
      </c>
      <c r="F172" t="s">
        <v>1045</v>
      </c>
      <c r="G172" t="s">
        <v>255</v>
      </c>
      <c r="H172" t="s">
        <v>570</v>
      </c>
      <c r="I172" t="s">
        <v>344</v>
      </c>
      <c r="J172">
        <v>2</v>
      </c>
      <c r="K172">
        <v>0</v>
      </c>
      <c r="L172">
        <v>1</v>
      </c>
    </row>
    <row r="173" spans="1:12" x14ac:dyDescent="0.25">
      <c r="A173">
        <v>760</v>
      </c>
      <c r="B173" t="s">
        <v>1046</v>
      </c>
      <c r="C173" t="s">
        <v>1047</v>
      </c>
      <c r="D173" t="s">
        <v>1048</v>
      </c>
      <c r="E173" t="s">
        <v>1049</v>
      </c>
      <c r="F173" t="s">
        <v>1050</v>
      </c>
      <c r="G173" t="s">
        <v>24</v>
      </c>
      <c r="H173" t="s">
        <v>255</v>
      </c>
      <c r="I173" t="s">
        <v>97</v>
      </c>
      <c r="J173">
        <v>2</v>
      </c>
      <c r="K173">
        <v>0</v>
      </c>
      <c r="L173">
        <v>1</v>
      </c>
    </row>
    <row r="174" spans="1:12" x14ac:dyDescent="0.25">
      <c r="A174">
        <v>766</v>
      </c>
      <c r="B174" t="s">
        <v>1051</v>
      </c>
      <c r="C174" t="s">
        <v>1052</v>
      </c>
      <c r="D174" t="s">
        <v>1053</v>
      </c>
      <c r="E174" t="s">
        <v>1054</v>
      </c>
      <c r="F174" t="s">
        <v>1055</v>
      </c>
      <c r="G174" t="s">
        <v>24</v>
      </c>
      <c r="H174" t="s">
        <v>255</v>
      </c>
      <c r="I174" t="s">
        <v>183</v>
      </c>
      <c r="J174">
        <v>1</v>
      </c>
      <c r="K174">
        <v>0</v>
      </c>
      <c r="L174">
        <v>1</v>
      </c>
    </row>
    <row r="175" spans="1:12" x14ac:dyDescent="0.25">
      <c r="A175">
        <v>561</v>
      </c>
      <c r="B175" t="s">
        <v>1056</v>
      </c>
      <c r="C175" t="s">
        <v>1057</v>
      </c>
      <c r="D175" t="s">
        <v>1058</v>
      </c>
      <c r="E175" t="s">
        <v>1059</v>
      </c>
      <c r="F175" t="s">
        <v>1060</v>
      </c>
      <c r="G175" t="s">
        <v>255</v>
      </c>
      <c r="H175" t="s">
        <v>55</v>
      </c>
      <c r="I175" t="s">
        <v>55</v>
      </c>
      <c r="J175">
        <v>0</v>
      </c>
      <c r="K175">
        <v>0</v>
      </c>
      <c r="L175">
        <v>1</v>
      </c>
    </row>
    <row r="176" spans="1:12" x14ac:dyDescent="0.25">
      <c r="A176">
        <v>529</v>
      </c>
      <c r="B176" t="s">
        <v>1061</v>
      </c>
      <c r="C176" t="s">
        <v>1062</v>
      </c>
      <c r="D176" t="s">
        <v>1063</v>
      </c>
      <c r="E176" t="s">
        <v>1064</v>
      </c>
      <c r="F176" t="s">
        <v>1065</v>
      </c>
      <c r="G176" t="s">
        <v>25</v>
      </c>
      <c r="H176" t="s">
        <v>98</v>
      </c>
      <c r="I176" t="s">
        <v>1066</v>
      </c>
      <c r="J176">
        <v>122</v>
      </c>
      <c r="K176">
        <v>128</v>
      </c>
      <c r="L176">
        <v>1</v>
      </c>
    </row>
    <row r="177" spans="1:12" x14ac:dyDescent="0.25">
      <c r="A177">
        <v>601</v>
      </c>
      <c r="B177" t="s">
        <v>1067</v>
      </c>
      <c r="C177" t="s">
        <v>1068</v>
      </c>
      <c r="D177" t="s">
        <v>1069</v>
      </c>
      <c r="E177" t="s">
        <v>1070</v>
      </c>
      <c r="F177" t="s">
        <v>1071</v>
      </c>
      <c r="G177" t="s">
        <v>25</v>
      </c>
      <c r="H177" t="s">
        <v>40</v>
      </c>
      <c r="I177" t="s">
        <v>55</v>
      </c>
      <c r="J177">
        <v>120</v>
      </c>
      <c r="K177">
        <v>98</v>
      </c>
      <c r="L177">
        <v>1</v>
      </c>
    </row>
    <row r="178" spans="1:12" x14ac:dyDescent="0.25">
      <c r="A178">
        <v>539</v>
      </c>
      <c r="B178" t="s">
        <v>1072</v>
      </c>
      <c r="C178" t="s">
        <v>1073</v>
      </c>
      <c r="D178" t="s">
        <v>1074</v>
      </c>
      <c r="E178" t="s">
        <v>1075</v>
      </c>
      <c r="F178" t="s">
        <v>1076</v>
      </c>
      <c r="G178" t="s">
        <v>25</v>
      </c>
      <c r="H178" t="s">
        <v>328</v>
      </c>
      <c r="I178" t="s">
        <v>55</v>
      </c>
      <c r="J178">
        <v>100</v>
      </c>
      <c r="K178">
        <v>33</v>
      </c>
      <c r="L178">
        <v>1</v>
      </c>
    </row>
    <row r="179" spans="1:12" x14ac:dyDescent="0.25">
      <c r="A179">
        <v>555</v>
      </c>
      <c r="B179" t="s">
        <v>1077</v>
      </c>
      <c r="C179" t="s">
        <v>1078</v>
      </c>
      <c r="D179" t="s">
        <v>1079</v>
      </c>
      <c r="E179" t="s">
        <v>1080</v>
      </c>
      <c r="F179" t="s">
        <v>1081</v>
      </c>
      <c r="G179" t="s">
        <v>25</v>
      </c>
      <c r="H179" t="s">
        <v>62</v>
      </c>
      <c r="I179" t="s">
        <v>1082</v>
      </c>
      <c r="J179">
        <v>71</v>
      </c>
      <c r="K179">
        <v>26</v>
      </c>
      <c r="L179">
        <v>1</v>
      </c>
    </row>
    <row r="180" spans="1:12" x14ac:dyDescent="0.25">
      <c r="A180">
        <v>681</v>
      </c>
      <c r="B180" t="s">
        <v>1083</v>
      </c>
      <c r="C180" t="s">
        <v>1084</v>
      </c>
      <c r="D180" t="s">
        <v>1085</v>
      </c>
      <c r="E180" t="s">
        <v>1086</v>
      </c>
      <c r="F180" t="s">
        <v>1087</v>
      </c>
      <c r="G180" t="s">
        <v>25</v>
      </c>
      <c r="H180" t="s">
        <v>90</v>
      </c>
      <c r="I180" t="s">
        <v>740</v>
      </c>
      <c r="J180">
        <v>71</v>
      </c>
      <c r="K180">
        <v>36</v>
      </c>
      <c r="L180">
        <v>1</v>
      </c>
    </row>
    <row r="181" spans="1:12" x14ac:dyDescent="0.25">
      <c r="A181">
        <v>757</v>
      </c>
      <c r="B181" t="s">
        <v>1088</v>
      </c>
      <c r="C181" t="s">
        <v>1089</v>
      </c>
      <c r="D181" t="s">
        <v>1090</v>
      </c>
      <c r="E181" t="s">
        <v>1091</v>
      </c>
      <c r="F181" t="s">
        <v>1092</v>
      </c>
      <c r="G181" t="s">
        <v>25</v>
      </c>
      <c r="H181" t="s">
        <v>1093</v>
      </c>
      <c r="I181" t="s">
        <v>17</v>
      </c>
      <c r="J181">
        <v>68</v>
      </c>
      <c r="K181">
        <v>38</v>
      </c>
      <c r="L181">
        <v>1</v>
      </c>
    </row>
    <row r="182" spans="1:12" x14ac:dyDescent="0.25">
      <c r="A182">
        <v>785</v>
      </c>
      <c r="B182" t="s">
        <v>1094</v>
      </c>
      <c r="C182" t="s">
        <v>1095</v>
      </c>
      <c r="D182" t="s">
        <v>1096</v>
      </c>
      <c r="E182" t="s">
        <v>1097</v>
      </c>
      <c r="F182" t="s">
        <v>1098</v>
      </c>
      <c r="G182" t="s">
        <v>25</v>
      </c>
      <c r="H182" t="s">
        <v>350</v>
      </c>
      <c r="I182" t="s">
        <v>1099</v>
      </c>
      <c r="J182">
        <v>66</v>
      </c>
      <c r="K182">
        <v>26</v>
      </c>
      <c r="L182">
        <v>1</v>
      </c>
    </row>
    <row r="183" spans="1:12" x14ac:dyDescent="0.25">
      <c r="A183">
        <v>792</v>
      </c>
      <c r="B183" t="s">
        <v>1100</v>
      </c>
      <c r="C183" t="s">
        <v>1101</v>
      </c>
      <c r="D183" t="s">
        <v>1102</v>
      </c>
      <c r="E183" t="s">
        <v>1103</v>
      </c>
      <c r="F183" t="s">
        <v>1104</v>
      </c>
      <c r="G183" t="s">
        <v>25</v>
      </c>
      <c r="H183" t="s">
        <v>90</v>
      </c>
      <c r="I183" t="s">
        <v>62</v>
      </c>
      <c r="J183">
        <v>64</v>
      </c>
      <c r="K183">
        <v>7</v>
      </c>
      <c r="L183">
        <v>1</v>
      </c>
    </row>
    <row r="184" spans="1:12" x14ac:dyDescent="0.25">
      <c r="A184">
        <v>742</v>
      </c>
      <c r="B184" t="s">
        <v>1105</v>
      </c>
      <c r="C184" t="s">
        <v>1106</v>
      </c>
      <c r="D184" t="s">
        <v>1107</v>
      </c>
      <c r="E184" t="s">
        <v>1108</v>
      </c>
      <c r="F184" t="s">
        <v>1109</v>
      </c>
      <c r="G184" t="s">
        <v>25</v>
      </c>
      <c r="H184" t="s">
        <v>1110</v>
      </c>
      <c r="I184" t="s">
        <v>1111</v>
      </c>
      <c r="J184">
        <v>58</v>
      </c>
      <c r="K184">
        <v>16</v>
      </c>
      <c r="L184">
        <v>1</v>
      </c>
    </row>
    <row r="185" spans="1:12" x14ac:dyDescent="0.25">
      <c r="A185">
        <v>691</v>
      </c>
      <c r="B185" t="s">
        <v>1112</v>
      </c>
      <c r="C185" t="s">
        <v>1113</v>
      </c>
      <c r="D185" t="s">
        <v>1114</v>
      </c>
      <c r="E185" t="s">
        <v>1115</v>
      </c>
      <c r="F185" t="s">
        <v>1116</v>
      </c>
      <c r="G185" t="s">
        <v>25</v>
      </c>
      <c r="H185" t="s">
        <v>26</v>
      </c>
      <c r="I185" t="s">
        <v>55</v>
      </c>
      <c r="J185">
        <v>41</v>
      </c>
      <c r="K185">
        <v>11</v>
      </c>
      <c r="L185">
        <v>1</v>
      </c>
    </row>
    <row r="186" spans="1:12" x14ac:dyDescent="0.25">
      <c r="A186">
        <v>913</v>
      </c>
      <c r="B186" t="s">
        <v>1117</v>
      </c>
      <c r="C186" t="s">
        <v>1118</v>
      </c>
      <c r="D186" t="s">
        <v>1119</v>
      </c>
      <c r="E186" t="s">
        <v>1120</v>
      </c>
      <c r="F186" t="s">
        <v>1121</v>
      </c>
      <c r="G186" t="s">
        <v>1122</v>
      </c>
      <c r="H186" t="s">
        <v>1123</v>
      </c>
      <c r="I186" t="s">
        <v>1124</v>
      </c>
      <c r="J186">
        <v>44</v>
      </c>
      <c r="K186">
        <v>7</v>
      </c>
      <c r="L186">
        <v>1</v>
      </c>
    </row>
    <row r="187" spans="1:12" x14ac:dyDescent="0.25">
      <c r="A187">
        <v>911</v>
      </c>
      <c r="B187" t="s">
        <v>1125</v>
      </c>
      <c r="C187" t="s">
        <v>1126</v>
      </c>
      <c r="D187" t="s">
        <v>1127</v>
      </c>
      <c r="E187" t="s">
        <v>1128</v>
      </c>
      <c r="F187" t="s">
        <v>1129</v>
      </c>
      <c r="G187" t="s">
        <v>1130</v>
      </c>
      <c r="H187" t="s">
        <v>1131</v>
      </c>
      <c r="I187" t="s">
        <v>55</v>
      </c>
      <c r="J187">
        <v>16</v>
      </c>
      <c r="K187">
        <v>15</v>
      </c>
      <c r="L187">
        <v>1</v>
      </c>
    </row>
    <row r="188" spans="1:12" x14ac:dyDescent="0.25">
      <c r="A188">
        <v>928</v>
      </c>
      <c r="B188" t="s">
        <v>1132</v>
      </c>
      <c r="C188" t="s">
        <v>1133</v>
      </c>
      <c r="D188" t="s">
        <v>1134</v>
      </c>
      <c r="E188" t="s">
        <v>1135</v>
      </c>
      <c r="F188" t="s">
        <v>1136</v>
      </c>
      <c r="G188" t="s">
        <v>1137</v>
      </c>
      <c r="H188" t="s">
        <v>1138</v>
      </c>
      <c r="I188" t="s">
        <v>530</v>
      </c>
      <c r="J188">
        <v>6</v>
      </c>
      <c r="K188">
        <v>0</v>
      </c>
      <c r="L188">
        <v>1</v>
      </c>
    </row>
    <row r="189" spans="1:12" x14ac:dyDescent="0.25">
      <c r="A189">
        <v>851</v>
      </c>
      <c r="B189" t="s">
        <v>1139</v>
      </c>
      <c r="C189" t="s">
        <v>1140</v>
      </c>
      <c r="D189" t="s">
        <v>1141</v>
      </c>
      <c r="E189" t="s">
        <v>1142</v>
      </c>
      <c r="F189" t="s">
        <v>1143</v>
      </c>
      <c r="G189" t="s">
        <v>1144</v>
      </c>
      <c r="H189" t="s">
        <v>1145</v>
      </c>
      <c r="I189" t="s">
        <v>1146</v>
      </c>
      <c r="J189">
        <v>7</v>
      </c>
      <c r="K189">
        <v>3</v>
      </c>
      <c r="L189">
        <v>1</v>
      </c>
    </row>
    <row r="190" spans="1:12" x14ac:dyDescent="0.25">
      <c r="A190">
        <v>668</v>
      </c>
      <c r="B190" t="s">
        <v>1147</v>
      </c>
      <c r="C190" t="s">
        <v>1148</v>
      </c>
      <c r="D190" t="s">
        <v>1149</v>
      </c>
      <c r="E190" t="s">
        <v>1150</v>
      </c>
      <c r="F190" t="s">
        <v>1151</v>
      </c>
      <c r="G190" t="s">
        <v>1152</v>
      </c>
      <c r="H190" t="s">
        <v>148</v>
      </c>
      <c r="I190" t="s">
        <v>55</v>
      </c>
      <c r="J190">
        <v>54</v>
      </c>
      <c r="K190">
        <v>24</v>
      </c>
      <c r="L190">
        <v>1</v>
      </c>
    </row>
    <row r="191" spans="1:12" x14ac:dyDescent="0.25">
      <c r="A191">
        <v>594</v>
      </c>
      <c r="B191" t="s">
        <v>1153</v>
      </c>
      <c r="C191" t="s">
        <v>1154</v>
      </c>
      <c r="D191" t="s">
        <v>1155</v>
      </c>
      <c r="E191" t="s">
        <v>1156</v>
      </c>
      <c r="F191" t="s">
        <v>1157</v>
      </c>
      <c r="G191" t="s">
        <v>1158</v>
      </c>
      <c r="H191" t="s">
        <v>18</v>
      </c>
      <c r="I191" t="s">
        <v>1159</v>
      </c>
      <c r="J191">
        <v>34</v>
      </c>
      <c r="K191">
        <v>3</v>
      </c>
      <c r="L191">
        <v>1</v>
      </c>
    </row>
    <row r="192" spans="1:12" x14ac:dyDescent="0.25">
      <c r="A192">
        <v>546</v>
      </c>
      <c r="B192" t="s">
        <v>1160</v>
      </c>
      <c r="C192" t="s">
        <v>1161</v>
      </c>
      <c r="D192" t="s">
        <v>1162</v>
      </c>
      <c r="E192" t="s">
        <v>1163</v>
      </c>
      <c r="F192" t="s">
        <v>1164</v>
      </c>
      <c r="G192" t="s">
        <v>1158</v>
      </c>
      <c r="H192" t="s">
        <v>1040</v>
      </c>
      <c r="I192" t="s">
        <v>148</v>
      </c>
      <c r="J192">
        <v>18</v>
      </c>
      <c r="K192">
        <v>6</v>
      </c>
      <c r="L192">
        <v>1</v>
      </c>
    </row>
    <row r="193" spans="1:12" x14ac:dyDescent="0.25">
      <c r="A193">
        <v>775</v>
      </c>
      <c r="B193" t="s">
        <v>1165</v>
      </c>
      <c r="C193" t="s">
        <v>1166</v>
      </c>
      <c r="D193" t="s">
        <v>1167</v>
      </c>
      <c r="E193" t="s">
        <v>1168</v>
      </c>
      <c r="F193" t="s">
        <v>1169</v>
      </c>
      <c r="G193" t="s">
        <v>1158</v>
      </c>
      <c r="H193" t="s">
        <v>26</v>
      </c>
      <c r="I193" t="s">
        <v>359</v>
      </c>
      <c r="J193">
        <v>10</v>
      </c>
      <c r="K193">
        <v>2</v>
      </c>
      <c r="L193">
        <v>1</v>
      </c>
    </row>
    <row r="194" spans="1:12" x14ac:dyDescent="0.25">
      <c r="A194">
        <v>570</v>
      </c>
      <c r="B194" t="s">
        <v>1170</v>
      </c>
      <c r="C194" t="s">
        <v>1171</v>
      </c>
      <c r="D194" t="s">
        <v>1172</v>
      </c>
      <c r="E194" t="s">
        <v>1173</v>
      </c>
      <c r="F194" t="s">
        <v>1174</v>
      </c>
      <c r="G194" t="s">
        <v>1158</v>
      </c>
      <c r="H194" t="s">
        <v>98</v>
      </c>
      <c r="I194" t="s">
        <v>359</v>
      </c>
      <c r="J194">
        <v>4</v>
      </c>
      <c r="K194">
        <v>0</v>
      </c>
      <c r="L194">
        <v>1</v>
      </c>
    </row>
    <row r="195" spans="1:12" x14ac:dyDescent="0.25">
      <c r="A195">
        <v>568</v>
      </c>
      <c r="B195" t="s">
        <v>1175</v>
      </c>
      <c r="C195" t="s">
        <v>1176</v>
      </c>
      <c r="D195" t="s">
        <v>1177</v>
      </c>
      <c r="E195" t="s">
        <v>1178</v>
      </c>
      <c r="F195" t="s">
        <v>1179</v>
      </c>
      <c r="G195" t="s">
        <v>629</v>
      </c>
      <c r="H195" t="s">
        <v>797</v>
      </c>
      <c r="I195" t="s">
        <v>329</v>
      </c>
      <c r="J195">
        <v>54</v>
      </c>
      <c r="K195">
        <v>6</v>
      </c>
      <c r="L195">
        <v>1</v>
      </c>
    </row>
    <row r="196" spans="1:12" x14ac:dyDescent="0.25">
      <c r="A196">
        <v>675</v>
      </c>
      <c r="B196" t="s">
        <v>1180</v>
      </c>
      <c r="C196" t="s">
        <v>556</v>
      </c>
      <c r="D196" t="s">
        <v>1181</v>
      </c>
      <c r="E196" t="s">
        <v>1182</v>
      </c>
      <c r="F196" t="s">
        <v>1183</v>
      </c>
      <c r="G196" t="s">
        <v>629</v>
      </c>
      <c r="H196" t="s">
        <v>1184</v>
      </c>
      <c r="I196" t="s">
        <v>294</v>
      </c>
      <c r="J196">
        <v>26</v>
      </c>
      <c r="K196">
        <v>11</v>
      </c>
      <c r="L196">
        <v>1</v>
      </c>
    </row>
    <row r="197" spans="1:12" x14ac:dyDescent="0.25">
      <c r="A197">
        <v>654</v>
      </c>
      <c r="B197" t="s">
        <v>1185</v>
      </c>
      <c r="C197" t="s">
        <v>1186</v>
      </c>
      <c r="D197" t="s">
        <v>1187</v>
      </c>
      <c r="E197" t="s">
        <v>1188</v>
      </c>
      <c r="F197" t="s">
        <v>1189</v>
      </c>
      <c r="G197" t="s">
        <v>629</v>
      </c>
      <c r="H197" t="s">
        <v>241</v>
      </c>
      <c r="I197" t="s">
        <v>366</v>
      </c>
      <c r="J197">
        <v>24</v>
      </c>
      <c r="K197">
        <v>4</v>
      </c>
      <c r="L197">
        <v>1</v>
      </c>
    </row>
    <row r="198" spans="1:12" x14ac:dyDescent="0.25">
      <c r="A198">
        <v>565</v>
      </c>
      <c r="B198" t="s">
        <v>1190</v>
      </c>
      <c r="C198" t="s">
        <v>1191</v>
      </c>
      <c r="D198" t="s">
        <v>1192</v>
      </c>
      <c r="E198" t="s">
        <v>1193</v>
      </c>
      <c r="F198" t="s">
        <v>1194</v>
      </c>
      <c r="G198" t="s">
        <v>629</v>
      </c>
      <c r="H198" t="s">
        <v>549</v>
      </c>
      <c r="I198" t="s">
        <v>55</v>
      </c>
      <c r="J198">
        <v>12</v>
      </c>
      <c r="K198">
        <v>5</v>
      </c>
      <c r="L198">
        <v>1</v>
      </c>
    </row>
    <row r="199" spans="1:12" x14ac:dyDescent="0.25">
      <c r="A199">
        <v>612</v>
      </c>
      <c r="B199" t="s">
        <v>1195</v>
      </c>
      <c r="C199" t="s">
        <v>1196</v>
      </c>
      <c r="D199" t="s">
        <v>1197</v>
      </c>
      <c r="E199" t="s">
        <v>1198</v>
      </c>
      <c r="F199" t="s">
        <v>1199</v>
      </c>
      <c r="G199" t="s">
        <v>629</v>
      </c>
      <c r="H199" t="s">
        <v>241</v>
      </c>
      <c r="I199" t="s">
        <v>366</v>
      </c>
      <c r="J199">
        <v>3</v>
      </c>
      <c r="K199">
        <v>0</v>
      </c>
      <c r="L199">
        <v>1</v>
      </c>
    </row>
    <row r="200" spans="1:12" x14ac:dyDescent="0.25">
      <c r="A200">
        <v>674</v>
      </c>
      <c r="B200" t="s">
        <v>1200</v>
      </c>
      <c r="C200" t="s">
        <v>1201</v>
      </c>
      <c r="D200" t="s">
        <v>1202</v>
      </c>
      <c r="E200" t="s">
        <v>1203</v>
      </c>
      <c r="F200" t="s">
        <v>1204</v>
      </c>
      <c r="G200" t="s">
        <v>629</v>
      </c>
      <c r="H200" t="s">
        <v>241</v>
      </c>
      <c r="I200" t="s">
        <v>1184</v>
      </c>
      <c r="J200">
        <v>3</v>
      </c>
      <c r="K200">
        <v>0</v>
      </c>
      <c r="L200">
        <v>1</v>
      </c>
    </row>
    <row r="201" spans="1:12" x14ac:dyDescent="0.25">
      <c r="A201">
        <v>580</v>
      </c>
      <c r="B201" t="s">
        <v>1205</v>
      </c>
      <c r="C201" t="s">
        <v>1206</v>
      </c>
      <c r="D201" t="s">
        <v>1207</v>
      </c>
      <c r="E201" t="s">
        <v>1208</v>
      </c>
      <c r="F201" t="s">
        <v>1209</v>
      </c>
      <c r="G201" t="s">
        <v>629</v>
      </c>
      <c r="H201" t="s">
        <v>549</v>
      </c>
      <c r="I201" t="s">
        <v>55</v>
      </c>
      <c r="J201">
        <v>2</v>
      </c>
      <c r="K201">
        <v>0</v>
      </c>
      <c r="L201">
        <v>1</v>
      </c>
    </row>
    <row r="202" spans="1:12" x14ac:dyDescent="0.25">
      <c r="A202">
        <v>847</v>
      </c>
      <c r="B202" t="s">
        <v>1210</v>
      </c>
      <c r="C202" t="s">
        <v>1211</v>
      </c>
      <c r="D202" t="s">
        <v>1212</v>
      </c>
      <c r="E202" t="s">
        <v>1213</v>
      </c>
      <c r="F202" t="s">
        <v>1214</v>
      </c>
      <c r="G202" t="s">
        <v>24</v>
      </c>
      <c r="H202" t="s">
        <v>629</v>
      </c>
      <c r="I202" t="s">
        <v>1215</v>
      </c>
      <c r="J202">
        <v>2</v>
      </c>
      <c r="K202">
        <v>0</v>
      </c>
      <c r="L202">
        <v>1</v>
      </c>
    </row>
    <row r="203" spans="1:12" x14ac:dyDescent="0.25">
      <c r="A203">
        <v>793</v>
      </c>
      <c r="B203" t="s">
        <v>1216</v>
      </c>
      <c r="C203" t="s">
        <v>1217</v>
      </c>
      <c r="D203" t="s">
        <v>1218</v>
      </c>
      <c r="E203" t="s">
        <v>1219</v>
      </c>
      <c r="F203" t="s">
        <v>1220</v>
      </c>
      <c r="G203" t="s">
        <v>629</v>
      </c>
      <c r="H203" t="s">
        <v>47</v>
      </c>
      <c r="I203" t="s">
        <v>344</v>
      </c>
      <c r="J203">
        <v>1</v>
      </c>
      <c r="K203">
        <v>0</v>
      </c>
      <c r="L203">
        <v>1</v>
      </c>
    </row>
    <row r="204" spans="1:12" x14ac:dyDescent="0.25">
      <c r="A204">
        <v>884</v>
      </c>
      <c r="B204" t="s">
        <v>1221</v>
      </c>
      <c r="C204" t="s">
        <v>1222</v>
      </c>
      <c r="D204" t="s">
        <v>1223</v>
      </c>
      <c r="E204" t="s">
        <v>1224</v>
      </c>
      <c r="F204" t="s">
        <v>1225</v>
      </c>
      <c r="G204" t="s">
        <v>629</v>
      </c>
      <c r="H204" t="s">
        <v>1226</v>
      </c>
      <c r="I204" t="s">
        <v>1227</v>
      </c>
      <c r="J204">
        <v>0</v>
      </c>
      <c r="K204">
        <v>0</v>
      </c>
      <c r="L204">
        <v>1</v>
      </c>
    </row>
    <row r="205" spans="1:12" x14ac:dyDescent="0.25">
      <c r="A205">
        <v>547</v>
      </c>
      <c r="B205" t="s">
        <v>1228</v>
      </c>
      <c r="C205" t="s">
        <v>1229</v>
      </c>
      <c r="D205" t="s">
        <v>1230</v>
      </c>
      <c r="E205" t="s">
        <v>1231</v>
      </c>
      <c r="F205" t="s">
        <v>1232</v>
      </c>
      <c r="G205" t="s">
        <v>1233</v>
      </c>
      <c r="H205" t="s">
        <v>1234</v>
      </c>
      <c r="I205" t="s">
        <v>1023</v>
      </c>
      <c r="J205">
        <v>57</v>
      </c>
      <c r="K205">
        <v>7</v>
      </c>
      <c r="L205">
        <v>1</v>
      </c>
    </row>
    <row r="206" spans="1:12" x14ac:dyDescent="0.25">
      <c r="A206">
        <v>575</v>
      </c>
      <c r="B206" t="s">
        <v>1235</v>
      </c>
      <c r="C206" t="s">
        <v>1236</v>
      </c>
      <c r="D206" t="s">
        <v>1237</v>
      </c>
      <c r="E206" t="s">
        <v>1238</v>
      </c>
      <c r="F206" t="s">
        <v>1239</v>
      </c>
      <c r="G206" t="s">
        <v>1240</v>
      </c>
      <c r="H206" t="s">
        <v>1241</v>
      </c>
      <c r="I206" t="s">
        <v>470</v>
      </c>
      <c r="J206">
        <v>76</v>
      </c>
      <c r="K206">
        <v>25</v>
      </c>
      <c r="L206">
        <v>1</v>
      </c>
    </row>
    <row r="207" spans="1:12" x14ac:dyDescent="0.25">
      <c r="A207">
        <v>865</v>
      </c>
      <c r="B207" t="s">
        <v>1242</v>
      </c>
      <c r="C207" t="s">
        <v>1243</v>
      </c>
      <c r="D207" t="s">
        <v>1244</v>
      </c>
      <c r="E207" t="s">
        <v>1245</v>
      </c>
      <c r="F207" t="s">
        <v>1246</v>
      </c>
      <c r="G207" t="s">
        <v>1247</v>
      </c>
      <c r="H207" t="s">
        <v>1124</v>
      </c>
      <c r="I207" t="s">
        <v>55</v>
      </c>
      <c r="J207">
        <v>19</v>
      </c>
      <c r="K207">
        <v>3</v>
      </c>
      <c r="L207">
        <v>1</v>
      </c>
    </row>
    <row r="208" spans="1:12" x14ac:dyDescent="0.25">
      <c r="A208">
        <v>875</v>
      </c>
      <c r="B208" t="s">
        <v>1248</v>
      </c>
      <c r="C208" t="s">
        <v>1249</v>
      </c>
      <c r="D208" t="s">
        <v>1250</v>
      </c>
      <c r="E208" t="s">
        <v>1251</v>
      </c>
      <c r="F208" t="s">
        <v>1252</v>
      </c>
      <c r="G208" t="s">
        <v>1247</v>
      </c>
      <c r="H208" t="s">
        <v>1124</v>
      </c>
      <c r="I208" t="s">
        <v>55</v>
      </c>
      <c r="J208">
        <v>1</v>
      </c>
      <c r="K208">
        <v>0</v>
      </c>
      <c r="L208">
        <v>1</v>
      </c>
    </row>
    <row r="209" spans="1:12" x14ac:dyDescent="0.25">
      <c r="A209">
        <v>597</v>
      </c>
      <c r="B209" t="s">
        <v>1253</v>
      </c>
      <c r="C209" t="s">
        <v>1254</v>
      </c>
      <c r="D209" t="s">
        <v>1255</v>
      </c>
      <c r="E209" t="s">
        <v>1256</v>
      </c>
      <c r="F209" t="s">
        <v>1257</v>
      </c>
      <c r="G209" t="s">
        <v>892</v>
      </c>
      <c r="H209" t="s">
        <v>1258</v>
      </c>
      <c r="I209" t="s">
        <v>501</v>
      </c>
      <c r="J209">
        <v>0</v>
      </c>
      <c r="K209">
        <v>0</v>
      </c>
      <c r="L209">
        <v>1</v>
      </c>
    </row>
    <row r="210" spans="1:12" x14ac:dyDescent="0.25">
      <c r="A210">
        <v>698</v>
      </c>
      <c r="B210" t="s">
        <v>1259</v>
      </c>
      <c r="C210" t="s">
        <v>1260</v>
      </c>
      <c r="D210" t="s">
        <v>1261</v>
      </c>
      <c r="E210" t="s">
        <v>1262</v>
      </c>
      <c r="F210" t="s">
        <v>1263</v>
      </c>
      <c r="G210" t="s">
        <v>84</v>
      </c>
      <c r="H210" t="s">
        <v>1264</v>
      </c>
      <c r="I210" t="s">
        <v>456</v>
      </c>
      <c r="J210">
        <v>66</v>
      </c>
      <c r="K210">
        <v>17</v>
      </c>
      <c r="L210">
        <v>1</v>
      </c>
    </row>
    <row r="211" spans="1:12" x14ac:dyDescent="0.25">
      <c r="A211">
        <v>753</v>
      </c>
      <c r="B211" t="s">
        <v>1265</v>
      </c>
      <c r="C211" t="s">
        <v>1101</v>
      </c>
      <c r="D211" t="s">
        <v>1266</v>
      </c>
      <c r="E211" t="s">
        <v>1267</v>
      </c>
      <c r="F211" t="s">
        <v>1104</v>
      </c>
      <c r="G211" t="s">
        <v>524</v>
      </c>
      <c r="H211" t="s">
        <v>84</v>
      </c>
      <c r="I211" t="s">
        <v>123</v>
      </c>
      <c r="J211">
        <v>1</v>
      </c>
      <c r="K211">
        <v>0</v>
      </c>
      <c r="L211">
        <v>1</v>
      </c>
    </row>
    <row r="212" spans="1:12" x14ac:dyDescent="0.25">
      <c r="A212">
        <v>596</v>
      </c>
      <c r="B212" t="s">
        <v>1268</v>
      </c>
      <c r="C212" t="s">
        <v>1254</v>
      </c>
      <c r="D212" t="s">
        <v>1269</v>
      </c>
      <c r="E212" t="s">
        <v>1270</v>
      </c>
      <c r="F212" t="s">
        <v>1271</v>
      </c>
      <c r="G212" t="s">
        <v>1258</v>
      </c>
      <c r="H212" t="s">
        <v>40</v>
      </c>
      <c r="I212" t="s">
        <v>17</v>
      </c>
      <c r="J212">
        <v>1</v>
      </c>
      <c r="K212">
        <v>0</v>
      </c>
      <c r="L212">
        <v>1</v>
      </c>
    </row>
    <row r="213" spans="1:12" x14ac:dyDescent="0.25">
      <c r="A213">
        <v>896</v>
      </c>
      <c r="B213" t="s">
        <v>1272</v>
      </c>
      <c r="C213" t="s">
        <v>1273</v>
      </c>
      <c r="D213" t="s">
        <v>1274</v>
      </c>
      <c r="E213" t="s">
        <v>1275</v>
      </c>
      <c r="F213" t="s">
        <v>1276</v>
      </c>
      <c r="G213" t="s">
        <v>1277</v>
      </c>
      <c r="H213" t="s">
        <v>1278</v>
      </c>
      <c r="I213" t="s">
        <v>1279</v>
      </c>
      <c r="J213">
        <v>8</v>
      </c>
      <c r="K213">
        <v>2</v>
      </c>
      <c r="L213">
        <v>1</v>
      </c>
    </row>
    <row r="214" spans="1:12" x14ac:dyDescent="0.25">
      <c r="A214">
        <v>844</v>
      </c>
      <c r="B214" t="s">
        <v>1280</v>
      </c>
      <c r="C214" t="s">
        <v>1281</v>
      </c>
      <c r="D214" t="s">
        <v>1282</v>
      </c>
      <c r="E214" t="s">
        <v>1283</v>
      </c>
      <c r="F214" t="s">
        <v>1284</v>
      </c>
      <c r="G214" t="s">
        <v>1285</v>
      </c>
      <c r="H214" t="s">
        <v>47</v>
      </c>
      <c r="I214" t="s">
        <v>1286</v>
      </c>
      <c r="J214">
        <v>0</v>
      </c>
      <c r="K214">
        <v>0</v>
      </c>
      <c r="L214">
        <v>1</v>
      </c>
    </row>
    <row r="215" spans="1:12" x14ac:dyDescent="0.25">
      <c r="A215">
        <v>720</v>
      </c>
      <c r="B215" t="s">
        <v>1287</v>
      </c>
      <c r="C215" t="s">
        <v>1288</v>
      </c>
      <c r="D215" t="s">
        <v>1289</v>
      </c>
      <c r="E215" t="s">
        <v>1290</v>
      </c>
      <c r="F215" t="s">
        <v>1291</v>
      </c>
      <c r="G215" t="s">
        <v>1040</v>
      </c>
      <c r="H215" t="s">
        <v>1292</v>
      </c>
      <c r="I215" t="s">
        <v>1293</v>
      </c>
      <c r="J215">
        <v>63</v>
      </c>
      <c r="K215">
        <v>21</v>
      </c>
      <c r="L215">
        <v>1</v>
      </c>
    </row>
    <row r="216" spans="1:12" x14ac:dyDescent="0.25">
      <c r="A216">
        <v>677</v>
      </c>
      <c r="B216" t="s">
        <v>1294</v>
      </c>
      <c r="C216" t="s">
        <v>1295</v>
      </c>
      <c r="D216" t="s">
        <v>1296</v>
      </c>
      <c r="E216" t="s">
        <v>1297</v>
      </c>
      <c r="F216" t="s">
        <v>1298</v>
      </c>
      <c r="G216" t="s">
        <v>1040</v>
      </c>
      <c r="H216" t="s">
        <v>18</v>
      </c>
      <c r="I216" t="s">
        <v>1299</v>
      </c>
      <c r="J216">
        <v>27</v>
      </c>
      <c r="K216">
        <v>2</v>
      </c>
      <c r="L216">
        <v>1</v>
      </c>
    </row>
    <row r="217" spans="1:12" x14ac:dyDescent="0.25">
      <c r="A217">
        <v>818</v>
      </c>
      <c r="B217" t="s">
        <v>1300</v>
      </c>
      <c r="C217" t="s">
        <v>1301</v>
      </c>
      <c r="D217" t="s">
        <v>1302</v>
      </c>
      <c r="E217" t="s">
        <v>1303</v>
      </c>
      <c r="F217" t="s">
        <v>1304</v>
      </c>
      <c r="G217" t="s">
        <v>25</v>
      </c>
      <c r="H217" t="s">
        <v>1040</v>
      </c>
      <c r="I217" t="s">
        <v>1305</v>
      </c>
      <c r="J217">
        <v>1</v>
      </c>
      <c r="K217">
        <v>0</v>
      </c>
      <c r="L217">
        <v>1</v>
      </c>
    </row>
    <row r="218" spans="1:12" x14ac:dyDescent="0.25">
      <c r="A218">
        <v>919</v>
      </c>
      <c r="B218" t="s">
        <v>1306</v>
      </c>
      <c r="C218" t="s">
        <v>1307</v>
      </c>
      <c r="D218" t="s">
        <v>1308</v>
      </c>
      <c r="E218" t="s">
        <v>1309</v>
      </c>
      <c r="F218" t="s">
        <v>1310</v>
      </c>
      <c r="G218" t="s">
        <v>1311</v>
      </c>
      <c r="H218" t="s">
        <v>1312</v>
      </c>
      <c r="I218" t="s">
        <v>183</v>
      </c>
      <c r="J218">
        <v>21</v>
      </c>
      <c r="K218">
        <v>9</v>
      </c>
      <c r="L218">
        <v>1</v>
      </c>
    </row>
    <row r="219" spans="1:12" x14ac:dyDescent="0.25">
      <c r="A219">
        <v>569</v>
      </c>
      <c r="B219" t="s">
        <v>1313</v>
      </c>
      <c r="C219" t="s">
        <v>1314</v>
      </c>
      <c r="D219" t="s">
        <v>1315</v>
      </c>
      <c r="E219" t="s">
        <v>1316</v>
      </c>
      <c r="F219" t="s">
        <v>1317</v>
      </c>
      <c r="G219" t="s">
        <v>1318</v>
      </c>
      <c r="H219" t="s">
        <v>1319</v>
      </c>
      <c r="I219" t="s">
        <v>1320</v>
      </c>
      <c r="J219">
        <v>42</v>
      </c>
      <c r="K219">
        <v>1</v>
      </c>
      <c r="L219">
        <v>1</v>
      </c>
    </row>
    <row r="220" spans="1:12" x14ac:dyDescent="0.25">
      <c r="A220">
        <v>755</v>
      </c>
      <c r="B220" t="s">
        <v>1321</v>
      </c>
      <c r="C220" t="s">
        <v>1322</v>
      </c>
      <c r="D220" t="s">
        <v>1323</v>
      </c>
      <c r="E220" t="s">
        <v>1324</v>
      </c>
      <c r="F220" t="s">
        <v>1325</v>
      </c>
      <c r="G220" t="s">
        <v>97</v>
      </c>
      <c r="H220" t="s">
        <v>40</v>
      </c>
      <c r="I220" t="s">
        <v>310</v>
      </c>
      <c r="J220">
        <v>91</v>
      </c>
      <c r="K220">
        <v>48</v>
      </c>
      <c r="L220">
        <v>1</v>
      </c>
    </row>
    <row r="221" spans="1:12" x14ac:dyDescent="0.25">
      <c r="A221">
        <v>762</v>
      </c>
      <c r="B221" t="s">
        <v>1326</v>
      </c>
      <c r="C221" t="s">
        <v>1327</v>
      </c>
      <c r="D221" t="s">
        <v>1328</v>
      </c>
      <c r="E221" t="s">
        <v>1329</v>
      </c>
      <c r="F221" t="s">
        <v>1330</v>
      </c>
      <c r="G221" t="s">
        <v>97</v>
      </c>
      <c r="H221" t="s">
        <v>40</v>
      </c>
      <c r="I221" t="s">
        <v>1331</v>
      </c>
      <c r="J221">
        <v>77</v>
      </c>
      <c r="K221">
        <v>16</v>
      </c>
      <c r="L221">
        <v>1</v>
      </c>
    </row>
    <row r="222" spans="1:12" x14ac:dyDescent="0.25">
      <c r="A222">
        <v>850</v>
      </c>
      <c r="B222" t="s">
        <v>1332</v>
      </c>
      <c r="C222" t="s">
        <v>1333</v>
      </c>
      <c r="D222" t="s">
        <v>1334</v>
      </c>
      <c r="E222" t="s">
        <v>1335</v>
      </c>
      <c r="F222" t="s">
        <v>1336</v>
      </c>
      <c r="G222" t="s">
        <v>97</v>
      </c>
      <c r="H222" t="s">
        <v>1337</v>
      </c>
      <c r="I222" t="s">
        <v>530</v>
      </c>
      <c r="J222">
        <v>69</v>
      </c>
      <c r="K222">
        <v>6</v>
      </c>
      <c r="L222">
        <v>1</v>
      </c>
    </row>
    <row r="223" spans="1:12" x14ac:dyDescent="0.25">
      <c r="A223">
        <v>811</v>
      </c>
      <c r="B223" t="s">
        <v>1338</v>
      </c>
      <c r="C223" t="s">
        <v>1339</v>
      </c>
      <c r="D223" t="s">
        <v>1340</v>
      </c>
      <c r="E223" t="s">
        <v>1341</v>
      </c>
      <c r="F223" t="s">
        <v>1342</v>
      </c>
      <c r="G223" t="s">
        <v>97</v>
      </c>
      <c r="H223" t="s">
        <v>26</v>
      </c>
      <c r="I223" t="s">
        <v>1343</v>
      </c>
      <c r="J223">
        <v>46</v>
      </c>
      <c r="K223">
        <v>20</v>
      </c>
      <c r="L223">
        <v>1</v>
      </c>
    </row>
    <row r="224" spans="1:12" x14ac:dyDescent="0.25">
      <c r="A224">
        <v>824</v>
      </c>
      <c r="B224" t="s">
        <v>1344</v>
      </c>
      <c r="C224" t="s">
        <v>1345</v>
      </c>
      <c r="D224" t="s">
        <v>1346</v>
      </c>
      <c r="E224" t="s">
        <v>1347</v>
      </c>
      <c r="F224" t="s">
        <v>1348</v>
      </c>
      <c r="G224" t="s">
        <v>97</v>
      </c>
      <c r="H224" t="s">
        <v>26</v>
      </c>
      <c r="I224" t="s">
        <v>62</v>
      </c>
      <c r="J224">
        <v>42</v>
      </c>
      <c r="K224">
        <v>34</v>
      </c>
      <c r="L224">
        <v>1</v>
      </c>
    </row>
    <row r="225" spans="1:12" x14ac:dyDescent="0.25">
      <c r="A225">
        <v>848</v>
      </c>
      <c r="B225" t="s">
        <v>1349</v>
      </c>
      <c r="C225" t="s">
        <v>1350</v>
      </c>
      <c r="D225" t="s">
        <v>1351</v>
      </c>
      <c r="E225" t="s">
        <v>1352</v>
      </c>
      <c r="F225" t="s">
        <v>1353</v>
      </c>
      <c r="G225" t="s">
        <v>97</v>
      </c>
      <c r="H225" t="s">
        <v>40</v>
      </c>
      <c r="I225" t="s">
        <v>48</v>
      </c>
      <c r="J225">
        <v>27</v>
      </c>
      <c r="K225">
        <v>14</v>
      </c>
      <c r="L225">
        <v>1</v>
      </c>
    </row>
    <row r="226" spans="1:12" x14ac:dyDescent="0.25">
      <c r="A226">
        <v>806</v>
      </c>
      <c r="B226" t="s">
        <v>1354</v>
      </c>
      <c r="C226" t="s">
        <v>1355</v>
      </c>
      <c r="D226" t="s">
        <v>1356</v>
      </c>
      <c r="E226" t="s">
        <v>1357</v>
      </c>
      <c r="F226" t="s">
        <v>1358</v>
      </c>
      <c r="G226" t="s">
        <v>97</v>
      </c>
      <c r="H226" t="s">
        <v>1359</v>
      </c>
      <c r="I226" t="s">
        <v>98</v>
      </c>
      <c r="J226">
        <v>22</v>
      </c>
      <c r="K226">
        <v>5</v>
      </c>
      <c r="L226">
        <v>1</v>
      </c>
    </row>
    <row r="227" spans="1:12" x14ac:dyDescent="0.25">
      <c r="A227">
        <v>748</v>
      </c>
      <c r="B227" t="s">
        <v>1360</v>
      </c>
      <c r="C227" t="s">
        <v>1361</v>
      </c>
      <c r="D227" t="s">
        <v>1362</v>
      </c>
      <c r="E227" t="s">
        <v>1363</v>
      </c>
      <c r="F227" t="s">
        <v>1364</v>
      </c>
      <c r="G227" t="s">
        <v>97</v>
      </c>
      <c r="H227" t="s">
        <v>90</v>
      </c>
      <c r="I227" t="s">
        <v>813</v>
      </c>
      <c r="J227">
        <v>17</v>
      </c>
      <c r="K227">
        <v>5</v>
      </c>
      <c r="L227">
        <v>1</v>
      </c>
    </row>
    <row r="228" spans="1:12" x14ac:dyDescent="0.25">
      <c r="A228">
        <v>808</v>
      </c>
      <c r="B228" t="s">
        <v>1365</v>
      </c>
      <c r="C228" t="s">
        <v>1366</v>
      </c>
      <c r="D228" t="s">
        <v>1367</v>
      </c>
      <c r="E228" t="s">
        <v>1368</v>
      </c>
      <c r="F228" t="s">
        <v>1369</v>
      </c>
      <c r="G228" t="s">
        <v>97</v>
      </c>
      <c r="H228" t="s">
        <v>328</v>
      </c>
      <c r="I228" t="s">
        <v>54</v>
      </c>
      <c r="J228">
        <v>1</v>
      </c>
      <c r="K228">
        <v>0</v>
      </c>
      <c r="L228">
        <v>1</v>
      </c>
    </row>
    <row r="229" spans="1:12" x14ac:dyDescent="0.25">
      <c r="A229">
        <v>592</v>
      </c>
      <c r="B229" t="s">
        <v>1370</v>
      </c>
      <c r="C229" t="s">
        <v>1371</v>
      </c>
      <c r="D229" t="s">
        <v>1372</v>
      </c>
      <c r="E229" t="s">
        <v>1373</v>
      </c>
      <c r="F229" t="s">
        <v>1374</v>
      </c>
      <c r="G229" t="s">
        <v>328</v>
      </c>
      <c r="H229" t="s">
        <v>55</v>
      </c>
      <c r="I229" t="s">
        <v>55</v>
      </c>
      <c r="J229">
        <v>0</v>
      </c>
      <c r="K229">
        <v>0</v>
      </c>
      <c r="L229">
        <v>1</v>
      </c>
    </row>
    <row r="230" spans="1:12" x14ac:dyDescent="0.25">
      <c r="A230">
        <v>723</v>
      </c>
      <c r="B230" t="s">
        <v>1375</v>
      </c>
      <c r="C230" t="s">
        <v>1376</v>
      </c>
      <c r="D230" t="s">
        <v>1377</v>
      </c>
      <c r="E230" t="s">
        <v>1378</v>
      </c>
      <c r="F230" t="s">
        <v>1379</v>
      </c>
      <c r="G230" t="s">
        <v>328</v>
      </c>
      <c r="H230" t="s">
        <v>55</v>
      </c>
      <c r="I230" t="s">
        <v>55</v>
      </c>
      <c r="J230">
        <v>0</v>
      </c>
      <c r="K230">
        <v>0</v>
      </c>
      <c r="L230">
        <v>1</v>
      </c>
    </row>
    <row r="231" spans="1:12" x14ac:dyDescent="0.25">
      <c r="A231">
        <v>514</v>
      </c>
      <c r="B231" t="s">
        <v>1380</v>
      </c>
      <c r="C231" t="s">
        <v>1381</v>
      </c>
      <c r="D231" t="s">
        <v>1382</v>
      </c>
      <c r="E231" t="s">
        <v>1383</v>
      </c>
      <c r="F231" t="s">
        <v>1384</v>
      </c>
      <c r="G231" t="s">
        <v>494</v>
      </c>
      <c r="H231" t="s">
        <v>17</v>
      </c>
      <c r="I231" t="s">
        <v>463</v>
      </c>
      <c r="J231">
        <v>43</v>
      </c>
      <c r="K231">
        <v>13</v>
      </c>
      <c r="L231">
        <v>1</v>
      </c>
    </row>
    <row r="232" spans="1:12" x14ac:dyDescent="0.25">
      <c r="A232">
        <v>721</v>
      </c>
      <c r="B232" t="s">
        <v>1385</v>
      </c>
      <c r="C232" t="s">
        <v>1386</v>
      </c>
      <c r="D232" t="s">
        <v>1387</v>
      </c>
      <c r="E232" t="s">
        <v>1388</v>
      </c>
      <c r="F232" t="s">
        <v>1389</v>
      </c>
      <c r="G232" t="s">
        <v>1390</v>
      </c>
      <c r="H232" t="s">
        <v>26</v>
      </c>
      <c r="I232" t="s">
        <v>1391</v>
      </c>
      <c r="J232">
        <v>35</v>
      </c>
      <c r="K232">
        <v>8</v>
      </c>
      <c r="L232">
        <v>1</v>
      </c>
    </row>
    <row r="233" spans="1:12" x14ac:dyDescent="0.25">
      <c r="A233">
        <v>541</v>
      </c>
      <c r="B233" t="s">
        <v>1392</v>
      </c>
      <c r="C233" t="s">
        <v>1393</v>
      </c>
      <c r="D233" t="s">
        <v>1394</v>
      </c>
      <c r="E233" t="s">
        <v>1395</v>
      </c>
      <c r="F233" t="s">
        <v>1396</v>
      </c>
      <c r="G233" t="s">
        <v>1397</v>
      </c>
      <c r="H233" t="s">
        <v>1331</v>
      </c>
      <c r="I233" t="s">
        <v>55</v>
      </c>
      <c r="J233">
        <v>1</v>
      </c>
      <c r="K233">
        <v>0</v>
      </c>
      <c r="L233">
        <v>1</v>
      </c>
    </row>
    <row r="234" spans="1:12" x14ac:dyDescent="0.25">
      <c r="A234">
        <v>692</v>
      </c>
      <c r="B234" t="s">
        <v>1398</v>
      </c>
      <c r="C234" t="s">
        <v>1399</v>
      </c>
      <c r="D234" t="s">
        <v>1400</v>
      </c>
      <c r="E234" t="s">
        <v>1401</v>
      </c>
      <c r="F234" t="s">
        <v>1402</v>
      </c>
      <c r="G234" t="s">
        <v>1403</v>
      </c>
      <c r="H234" t="s">
        <v>1404</v>
      </c>
      <c r="I234" t="s">
        <v>183</v>
      </c>
      <c r="J234">
        <v>10</v>
      </c>
      <c r="K234">
        <v>0</v>
      </c>
      <c r="L234">
        <v>1</v>
      </c>
    </row>
    <row r="235" spans="1:12" x14ac:dyDescent="0.25">
      <c r="A235">
        <v>860</v>
      </c>
      <c r="B235" t="s">
        <v>1405</v>
      </c>
      <c r="C235" t="s">
        <v>1406</v>
      </c>
      <c r="D235" t="s">
        <v>1407</v>
      </c>
      <c r="E235" t="s">
        <v>1408</v>
      </c>
      <c r="F235" t="s">
        <v>1409</v>
      </c>
      <c r="G235" t="s">
        <v>1403</v>
      </c>
      <c r="H235" t="s">
        <v>32</v>
      </c>
      <c r="I235" t="s">
        <v>1410</v>
      </c>
      <c r="J235">
        <v>1</v>
      </c>
      <c r="K235">
        <v>0</v>
      </c>
      <c r="L235">
        <v>1</v>
      </c>
    </row>
    <row r="236" spans="1:12" x14ac:dyDescent="0.25">
      <c r="A236">
        <v>923</v>
      </c>
      <c r="B236" t="s">
        <v>1411</v>
      </c>
      <c r="C236" t="s">
        <v>1412</v>
      </c>
      <c r="D236" t="s">
        <v>1413</v>
      </c>
      <c r="E236" t="s">
        <v>1414</v>
      </c>
      <c r="F236" t="s">
        <v>1415</v>
      </c>
      <c r="G236" t="s">
        <v>1416</v>
      </c>
      <c r="H236" t="s">
        <v>40</v>
      </c>
      <c r="I236" t="s">
        <v>530</v>
      </c>
      <c r="J236">
        <v>1</v>
      </c>
      <c r="K236">
        <v>0</v>
      </c>
      <c r="L236">
        <v>1</v>
      </c>
    </row>
    <row r="237" spans="1:12" x14ac:dyDescent="0.25">
      <c r="A237">
        <v>924</v>
      </c>
      <c r="B237" t="s">
        <v>1411</v>
      </c>
      <c r="C237" t="s">
        <v>1412</v>
      </c>
      <c r="D237" t="s">
        <v>1417</v>
      </c>
      <c r="E237" t="s">
        <v>1414</v>
      </c>
      <c r="F237" t="s">
        <v>1415</v>
      </c>
      <c r="G237" t="s">
        <v>1416</v>
      </c>
      <c r="H237" t="s">
        <v>40</v>
      </c>
      <c r="I237" t="s">
        <v>530</v>
      </c>
      <c r="J237">
        <v>0</v>
      </c>
      <c r="K237">
        <v>0</v>
      </c>
      <c r="L237">
        <v>1</v>
      </c>
    </row>
    <row r="238" spans="1:12" x14ac:dyDescent="0.25">
      <c r="A238">
        <v>749</v>
      </c>
      <c r="B238" t="s">
        <v>1418</v>
      </c>
      <c r="C238" t="s">
        <v>1419</v>
      </c>
      <c r="D238" t="s">
        <v>1420</v>
      </c>
      <c r="E238" t="s">
        <v>1421</v>
      </c>
      <c r="F238" t="s">
        <v>1422</v>
      </c>
      <c r="G238" t="s">
        <v>26</v>
      </c>
      <c r="H238" t="s">
        <v>1423</v>
      </c>
      <c r="I238" t="s">
        <v>241</v>
      </c>
      <c r="J238">
        <v>124</v>
      </c>
      <c r="K238">
        <v>80</v>
      </c>
      <c r="L238">
        <v>1</v>
      </c>
    </row>
    <row r="239" spans="1:12" x14ac:dyDescent="0.25">
      <c r="A239">
        <v>625</v>
      </c>
      <c r="B239" t="s">
        <v>1424</v>
      </c>
      <c r="C239" t="s">
        <v>1425</v>
      </c>
      <c r="D239" t="s">
        <v>1426</v>
      </c>
      <c r="E239" t="s">
        <v>1427</v>
      </c>
      <c r="F239" t="s">
        <v>1428</v>
      </c>
      <c r="G239" t="s">
        <v>26</v>
      </c>
      <c r="H239" t="s">
        <v>1429</v>
      </c>
      <c r="I239" t="s">
        <v>1430</v>
      </c>
      <c r="J239">
        <v>95</v>
      </c>
      <c r="K239">
        <v>11</v>
      </c>
      <c r="L239">
        <v>1</v>
      </c>
    </row>
    <row r="240" spans="1:12" x14ac:dyDescent="0.25">
      <c r="A240">
        <v>607</v>
      </c>
      <c r="B240" t="s">
        <v>1431</v>
      </c>
      <c r="C240" t="s">
        <v>1432</v>
      </c>
      <c r="D240" t="s">
        <v>1433</v>
      </c>
      <c r="E240" t="s">
        <v>1434</v>
      </c>
      <c r="F240" t="s">
        <v>1435</v>
      </c>
      <c r="G240" t="s">
        <v>26</v>
      </c>
      <c r="H240" t="s">
        <v>40</v>
      </c>
      <c r="I240" t="s">
        <v>41</v>
      </c>
      <c r="J240">
        <v>24</v>
      </c>
      <c r="K240">
        <v>5</v>
      </c>
      <c r="L240">
        <v>1</v>
      </c>
    </row>
    <row r="241" spans="1:12" x14ac:dyDescent="0.25">
      <c r="A241">
        <v>587</v>
      </c>
      <c r="B241" t="s">
        <v>1436</v>
      </c>
      <c r="C241" t="s">
        <v>1437</v>
      </c>
      <c r="D241" t="s">
        <v>1438</v>
      </c>
      <c r="E241" t="s">
        <v>1439</v>
      </c>
      <c r="F241" t="s">
        <v>1440</v>
      </c>
      <c r="G241" t="s">
        <v>26</v>
      </c>
      <c r="H241" t="s">
        <v>48</v>
      </c>
      <c r="I241" t="s">
        <v>668</v>
      </c>
      <c r="J241">
        <v>17</v>
      </c>
      <c r="K241">
        <v>9</v>
      </c>
      <c r="L241">
        <v>1</v>
      </c>
    </row>
    <row r="242" spans="1:12" x14ac:dyDescent="0.25">
      <c r="A242">
        <v>754</v>
      </c>
      <c r="B242" t="s">
        <v>1441</v>
      </c>
      <c r="C242" t="s">
        <v>1442</v>
      </c>
      <c r="D242" t="s">
        <v>1443</v>
      </c>
      <c r="E242" t="s">
        <v>1444</v>
      </c>
      <c r="F242" t="s">
        <v>1445</v>
      </c>
      <c r="G242" t="s">
        <v>26</v>
      </c>
      <c r="H242" t="s">
        <v>344</v>
      </c>
      <c r="I242" t="s">
        <v>351</v>
      </c>
      <c r="J242">
        <v>14</v>
      </c>
      <c r="K242">
        <v>11</v>
      </c>
      <c r="L242">
        <v>1</v>
      </c>
    </row>
    <row r="243" spans="1:12" x14ac:dyDescent="0.25">
      <c r="A243">
        <v>773</v>
      </c>
      <c r="B243" t="s">
        <v>1446</v>
      </c>
      <c r="C243" t="s">
        <v>1447</v>
      </c>
      <c r="D243" t="s">
        <v>1448</v>
      </c>
      <c r="E243" t="s">
        <v>1449</v>
      </c>
      <c r="F243" t="s">
        <v>1450</v>
      </c>
      <c r="G243" t="s">
        <v>26</v>
      </c>
      <c r="H243" t="s">
        <v>17</v>
      </c>
      <c r="I243" t="s">
        <v>1391</v>
      </c>
      <c r="J243">
        <v>11</v>
      </c>
      <c r="K243">
        <v>4</v>
      </c>
      <c r="L243">
        <v>1</v>
      </c>
    </row>
    <row r="244" spans="1:12" x14ac:dyDescent="0.25">
      <c r="A244">
        <v>706</v>
      </c>
      <c r="B244" t="s">
        <v>1451</v>
      </c>
      <c r="C244" t="s">
        <v>1452</v>
      </c>
      <c r="D244" t="s">
        <v>1453</v>
      </c>
      <c r="E244" t="s">
        <v>1454</v>
      </c>
      <c r="F244" t="s">
        <v>1455</v>
      </c>
      <c r="G244" t="s">
        <v>26</v>
      </c>
      <c r="H244" t="s">
        <v>123</v>
      </c>
      <c r="I244" t="s">
        <v>675</v>
      </c>
      <c r="J244">
        <v>8</v>
      </c>
      <c r="K244">
        <v>1</v>
      </c>
      <c r="L244">
        <v>1</v>
      </c>
    </row>
    <row r="245" spans="1:12" x14ac:dyDescent="0.25">
      <c r="A245">
        <v>553</v>
      </c>
      <c r="B245" t="s">
        <v>1456</v>
      </c>
      <c r="C245" t="s">
        <v>1457</v>
      </c>
      <c r="D245" t="s">
        <v>1458</v>
      </c>
      <c r="E245" t="s">
        <v>1459</v>
      </c>
      <c r="F245" t="s">
        <v>1460</v>
      </c>
      <c r="G245" t="s">
        <v>25</v>
      </c>
      <c r="H245" t="s">
        <v>26</v>
      </c>
      <c r="I245" t="s">
        <v>1110</v>
      </c>
      <c r="J245">
        <v>6</v>
      </c>
      <c r="K245">
        <v>0</v>
      </c>
      <c r="L245">
        <v>1</v>
      </c>
    </row>
    <row r="246" spans="1:12" x14ac:dyDescent="0.25">
      <c r="A246">
        <v>649</v>
      </c>
      <c r="B246" t="s">
        <v>1461</v>
      </c>
      <c r="C246" t="s">
        <v>1462</v>
      </c>
      <c r="D246" t="s">
        <v>1463</v>
      </c>
      <c r="E246" t="s">
        <v>1464</v>
      </c>
      <c r="F246" t="s">
        <v>1465</v>
      </c>
      <c r="G246" t="s">
        <v>26</v>
      </c>
      <c r="H246" t="s">
        <v>40</v>
      </c>
      <c r="I246" t="s">
        <v>358</v>
      </c>
      <c r="J246">
        <v>6</v>
      </c>
      <c r="K246">
        <v>0</v>
      </c>
      <c r="L246">
        <v>1</v>
      </c>
    </row>
    <row r="247" spans="1:12" x14ac:dyDescent="0.25">
      <c r="A247">
        <v>648</v>
      </c>
      <c r="B247" t="s">
        <v>1466</v>
      </c>
      <c r="C247" t="s">
        <v>1467</v>
      </c>
      <c r="D247" t="s">
        <v>1468</v>
      </c>
      <c r="E247" t="s">
        <v>1469</v>
      </c>
      <c r="F247" t="s">
        <v>1470</v>
      </c>
      <c r="G247" t="s">
        <v>26</v>
      </c>
      <c r="H247" t="s">
        <v>55</v>
      </c>
      <c r="I247" t="s">
        <v>55</v>
      </c>
      <c r="J247">
        <v>5</v>
      </c>
      <c r="K247">
        <v>0</v>
      </c>
      <c r="L247">
        <v>1</v>
      </c>
    </row>
    <row r="248" spans="1:12" x14ac:dyDescent="0.25">
      <c r="A248">
        <v>758</v>
      </c>
      <c r="B248" t="s">
        <v>1471</v>
      </c>
      <c r="C248" t="s">
        <v>1472</v>
      </c>
      <c r="D248" t="s">
        <v>1473</v>
      </c>
      <c r="E248" t="s">
        <v>1474</v>
      </c>
      <c r="F248" t="s">
        <v>1475</v>
      </c>
      <c r="G248" t="s">
        <v>25</v>
      </c>
      <c r="H248" t="s">
        <v>26</v>
      </c>
      <c r="I248" t="s">
        <v>1476</v>
      </c>
      <c r="J248">
        <v>4</v>
      </c>
      <c r="K248">
        <v>1</v>
      </c>
      <c r="L248">
        <v>1</v>
      </c>
    </row>
    <row r="249" spans="1:12" x14ac:dyDescent="0.25">
      <c r="A249">
        <v>679</v>
      </c>
      <c r="B249" t="s">
        <v>1477</v>
      </c>
      <c r="C249" t="s">
        <v>1478</v>
      </c>
      <c r="D249" t="s">
        <v>1479</v>
      </c>
      <c r="E249" t="s">
        <v>1480</v>
      </c>
      <c r="F249" t="s">
        <v>1481</v>
      </c>
      <c r="G249" t="s">
        <v>26</v>
      </c>
      <c r="H249" t="s">
        <v>1482</v>
      </c>
      <c r="I249" t="s">
        <v>90</v>
      </c>
      <c r="J249">
        <v>3</v>
      </c>
      <c r="K249">
        <v>0</v>
      </c>
      <c r="L249">
        <v>1</v>
      </c>
    </row>
    <row r="250" spans="1:12" x14ac:dyDescent="0.25">
      <c r="A250">
        <v>630</v>
      </c>
      <c r="B250" t="s">
        <v>1483</v>
      </c>
      <c r="C250" t="s">
        <v>1484</v>
      </c>
      <c r="D250" t="s">
        <v>1485</v>
      </c>
      <c r="E250" t="s">
        <v>1486</v>
      </c>
      <c r="F250" t="s">
        <v>1487</v>
      </c>
      <c r="G250" t="s">
        <v>26</v>
      </c>
      <c r="H250" t="s">
        <v>55</v>
      </c>
      <c r="I250" t="s">
        <v>55</v>
      </c>
      <c r="J250">
        <v>2</v>
      </c>
      <c r="K250">
        <v>0</v>
      </c>
      <c r="L250">
        <v>1</v>
      </c>
    </row>
    <row r="251" spans="1:12" x14ac:dyDescent="0.25">
      <c r="A251">
        <v>838</v>
      </c>
      <c r="B251" t="s">
        <v>1488</v>
      </c>
      <c r="C251" t="s">
        <v>710</v>
      </c>
      <c r="D251" t="s">
        <v>1489</v>
      </c>
      <c r="E251" t="s">
        <v>1490</v>
      </c>
      <c r="F251" t="s">
        <v>1491</v>
      </c>
      <c r="G251" t="s">
        <v>1492</v>
      </c>
      <c r="H251" t="s">
        <v>1493</v>
      </c>
      <c r="I251" t="s">
        <v>530</v>
      </c>
      <c r="J251">
        <v>10</v>
      </c>
      <c r="K251">
        <v>1</v>
      </c>
      <c r="L251">
        <v>1</v>
      </c>
    </row>
    <row r="252" spans="1:12" x14ac:dyDescent="0.25">
      <c r="A252">
        <v>922</v>
      </c>
      <c r="B252" t="s">
        <v>1494</v>
      </c>
      <c r="C252" t="s">
        <v>1495</v>
      </c>
      <c r="D252" t="s">
        <v>1496</v>
      </c>
      <c r="E252" t="s">
        <v>1497</v>
      </c>
      <c r="F252" t="s">
        <v>1498</v>
      </c>
      <c r="G252" t="s">
        <v>390</v>
      </c>
      <c r="H252" t="s">
        <v>358</v>
      </c>
      <c r="I252" t="s">
        <v>1499</v>
      </c>
      <c r="J252">
        <v>68</v>
      </c>
      <c r="K252">
        <v>8</v>
      </c>
      <c r="L252">
        <v>1</v>
      </c>
    </row>
    <row r="253" spans="1:12" x14ac:dyDescent="0.25">
      <c r="A253">
        <v>645</v>
      </c>
      <c r="B253" t="s">
        <v>1500</v>
      </c>
      <c r="C253" t="s">
        <v>1501</v>
      </c>
      <c r="D253" t="s">
        <v>1502</v>
      </c>
      <c r="E253" t="s">
        <v>1503</v>
      </c>
      <c r="F253" t="s">
        <v>1504</v>
      </c>
      <c r="G253" t="s">
        <v>390</v>
      </c>
      <c r="H253" t="s">
        <v>241</v>
      </c>
      <c r="I253" t="s">
        <v>17</v>
      </c>
      <c r="J253">
        <v>29</v>
      </c>
      <c r="K253">
        <v>9</v>
      </c>
      <c r="L253">
        <v>1</v>
      </c>
    </row>
    <row r="254" spans="1:12" x14ac:dyDescent="0.25">
      <c r="A254">
        <v>817</v>
      </c>
      <c r="B254" t="s">
        <v>1505</v>
      </c>
      <c r="C254" t="s">
        <v>1506</v>
      </c>
      <c r="D254" t="s">
        <v>1507</v>
      </c>
      <c r="E254" t="s">
        <v>1508</v>
      </c>
      <c r="F254" t="s">
        <v>1509</v>
      </c>
      <c r="G254" t="s">
        <v>390</v>
      </c>
      <c r="H254" t="s">
        <v>62</v>
      </c>
      <c r="I254" t="s">
        <v>668</v>
      </c>
      <c r="J254">
        <v>5</v>
      </c>
      <c r="K254">
        <v>1</v>
      </c>
      <c r="L254">
        <v>1</v>
      </c>
    </row>
    <row r="255" spans="1:12" x14ac:dyDescent="0.25">
      <c r="A255">
        <v>807</v>
      </c>
      <c r="B255" t="s">
        <v>1510</v>
      </c>
      <c r="C255" t="s">
        <v>1511</v>
      </c>
      <c r="D255" t="s">
        <v>1512</v>
      </c>
      <c r="E255" t="s">
        <v>1513</v>
      </c>
      <c r="F255" t="s">
        <v>1514</v>
      </c>
      <c r="G255" t="s">
        <v>25</v>
      </c>
      <c r="H255" t="s">
        <v>390</v>
      </c>
      <c r="I255" t="s">
        <v>358</v>
      </c>
      <c r="J255">
        <v>4</v>
      </c>
      <c r="K255">
        <v>0</v>
      </c>
      <c r="L255">
        <v>1</v>
      </c>
    </row>
    <row r="256" spans="1:12" x14ac:dyDescent="0.25">
      <c r="A256">
        <v>930</v>
      </c>
      <c r="B256" t="s">
        <v>1515</v>
      </c>
      <c r="C256" t="s">
        <v>1516</v>
      </c>
      <c r="D256" t="s">
        <v>1517</v>
      </c>
      <c r="E256" t="s">
        <v>1518</v>
      </c>
      <c r="F256" t="s">
        <v>1519</v>
      </c>
      <c r="G256" t="s">
        <v>24</v>
      </c>
      <c r="H256" t="s">
        <v>97</v>
      </c>
      <c r="I256" t="s">
        <v>1520</v>
      </c>
      <c r="J256">
        <v>3</v>
      </c>
      <c r="K256">
        <v>0</v>
      </c>
      <c r="L256">
        <v>1</v>
      </c>
    </row>
    <row r="257" spans="1:12" x14ac:dyDescent="0.25">
      <c r="A257">
        <v>787</v>
      </c>
      <c r="B257" t="s">
        <v>1521</v>
      </c>
      <c r="C257" t="s">
        <v>1522</v>
      </c>
      <c r="D257" t="s">
        <v>1523</v>
      </c>
      <c r="E257" t="s">
        <v>1524</v>
      </c>
      <c r="F257" t="s">
        <v>1525</v>
      </c>
      <c r="G257" t="s">
        <v>40</v>
      </c>
      <c r="H257" t="s">
        <v>350</v>
      </c>
      <c r="I257" t="s">
        <v>32</v>
      </c>
      <c r="J257">
        <v>77</v>
      </c>
      <c r="K257">
        <v>86</v>
      </c>
      <c r="L257">
        <v>1</v>
      </c>
    </row>
    <row r="258" spans="1:12" x14ac:dyDescent="0.25">
      <c r="A258">
        <v>655</v>
      </c>
      <c r="B258" t="s">
        <v>1526</v>
      </c>
      <c r="C258" t="s">
        <v>1527</v>
      </c>
      <c r="D258" t="s">
        <v>1528</v>
      </c>
      <c r="E258" t="s">
        <v>1529</v>
      </c>
      <c r="F258" t="s">
        <v>1530</v>
      </c>
      <c r="G258" t="s">
        <v>40</v>
      </c>
      <c r="H258" t="s">
        <v>48</v>
      </c>
      <c r="I258" t="s">
        <v>1331</v>
      </c>
      <c r="J258">
        <v>66</v>
      </c>
      <c r="K258">
        <v>30</v>
      </c>
      <c r="L258">
        <v>1</v>
      </c>
    </row>
    <row r="259" spans="1:12" x14ac:dyDescent="0.25">
      <c r="A259">
        <v>894</v>
      </c>
      <c r="B259" t="s">
        <v>1531</v>
      </c>
      <c r="C259" t="s">
        <v>1532</v>
      </c>
      <c r="D259" t="s">
        <v>1533</v>
      </c>
      <c r="E259" t="s">
        <v>1534</v>
      </c>
      <c r="F259" t="s">
        <v>1535</v>
      </c>
      <c r="G259" t="s">
        <v>40</v>
      </c>
      <c r="H259" t="s">
        <v>17</v>
      </c>
      <c r="I259" t="s">
        <v>204</v>
      </c>
      <c r="J259">
        <v>35</v>
      </c>
      <c r="K259">
        <v>5</v>
      </c>
      <c r="L259">
        <v>1</v>
      </c>
    </row>
    <row r="260" spans="1:12" x14ac:dyDescent="0.25">
      <c r="A260">
        <v>526</v>
      </c>
      <c r="B260" t="s">
        <v>1536</v>
      </c>
      <c r="C260" t="s">
        <v>1537</v>
      </c>
      <c r="D260" t="s">
        <v>1538</v>
      </c>
      <c r="E260" t="s">
        <v>1539</v>
      </c>
      <c r="F260" t="s">
        <v>1540</v>
      </c>
      <c r="G260" t="s">
        <v>40</v>
      </c>
      <c r="H260" t="s">
        <v>409</v>
      </c>
      <c r="I260" t="s">
        <v>34</v>
      </c>
      <c r="J260">
        <v>32</v>
      </c>
      <c r="K260">
        <v>22</v>
      </c>
      <c r="L260">
        <v>1</v>
      </c>
    </row>
    <row r="261" spans="1:12" x14ac:dyDescent="0.25">
      <c r="A261">
        <v>857</v>
      </c>
      <c r="B261" t="s">
        <v>1541</v>
      </c>
      <c r="C261" t="s">
        <v>1542</v>
      </c>
      <c r="D261" t="s">
        <v>1543</v>
      </c>
      <c r="E261" t="s">
        <v>1544</v>
      </c>
      <c r="F261" t="s">
        <v>1545</v>
      </c>
      <c r="G261" t="s">
        <v>40</v>
      </c>
      <c r="H261" t="s">
        <v>1546</v>
      </c>
      <c r="I261" t="s">
        <v>310</v>
      </c>
      <c r="J261">
        <v>27</v>
      </c>
      <c r="K261">
        <v>21</v>
      </c>
      <c r="L261">
        <v>1</v>
      </c>
    </row>
    <row r="262" spans="1:12" x14ac:dyDescent="0.25">
      <c r="A262">
        <v>598</v>
      </c>
      <c r="B262" t="s">
        <v>1547</v>
      </c>
      <c r="C262" t="s">
        <v>873</v>
      </c>
      <c r="D262" t="s">
        <v>1548</v>
      </c>
      <c r="E262" t="s">
        <v>1549</v>
      </c>
      <c r="F262" t="s">
        <v>1550</v>
      </c>
      <c r="G262" t="s">
        <v>40</v>
      </c>
      <c r="H262" t="s">
        <v>17</v>
      </c>
      <c r="I262" t="s">
        <v>204</v>
      </c>
      <c r="J262">
        <v>25</v>
      </c>
      <c r="K262">
        <v>2</v>
      </c>
      <c r="L262">
        <v>1</v>
      </c>
    </row>
    <row r="263" spans="1:12" x14ac:dyDescent="0.25">
      <c r="A263">
        <v>599</v>
      </c>
      <c r="B263" t="s">
        <v>1551</v>
      </c>
      <c r="C263" t="s">
        <v>873</v>
      </c>
      <c r="D263" t="s">
        <v>1552</v>
      </c>
      <c r="E263" t="s">
        <v>1553</v>
      </c>
      <c r="F263" t="s">
        <v>1554</v>
      </c>
      <c r="G263" t="s">
        <v>40</v>
      </c>
      <c r="H263" t="s">
        <v>17</v>
      </c>
      <c r="I263" t="s">
        <v>463</v>
      </c>
      <c r="J263">
        <v>25</v>
      </c>
      <c r="K263">
        <v>1</v>
      </c>
      <c r="L263">
        <v>1</v>
      </c>
    </row>
    <row r="264" spans="1:12" x14ac:dyDescent="0.25">
      <c r="A264">
        <v>918</v>
      </c>
      <c r="B264" t="s">
        <v>1555</v>
      </c>
      <c r="C264" t="s">
        <v>1556</v>
      </c>
      <c r="D264" t="s">
        <v>1557</v>
      </c>
      <c r="E264" t="s">
        <v>1558</v>
      </c>
      <c r="F264" t="s">
        <v>1559</v>
      </c>
      <c r="G264" t="s">
        <v>350</v>
      </c>
      <c r="H264" t="s">
        <v>155</v>
      </c>
      <c r="I264" t="s">
        <v>1560</v>
      </c>
      <c r="J264">
        <v>66</v>
      </c>
      <c r="K264">
        <v>12</v>
      </c>
      <c r="L264">
        <v>1</v>
      </c>
    </row>
    <row r="265" spans="1:12" x14ac:dyDescent="0.25">
      <c r="A265">
        <v>663</v>
      </c>
      <c r="B265" t="s">
        <v>1561</v>
      </c>
      <c r="C265" t="s">
        <v>1562</v>
      </c>
      <c r="D265" t="s">
        <v>1563</v>
      </c>
      <c r="E265" t="s">
        <v>1564</v>
      </c>
      <c r="F265" t="s">
        <v>1565</v>
      </c>
      <c r="G265" t="s">
        <v>350</v>
      </c>
      <c r="H265" t="s">
        <v>1093</v>
      </c>
      <c r="I265" t="s">
        <v>1566</v>
      </c>
      <c r="J265">
        <v>58</v>
      </c>
      <c r="K265">
        <v>28</v>
      </c>
      <c r="L265">
        <v>1</v>
      </c>
    </row>
    <row r="266" spans="1:12" x14ac:dyDescent="0.25">
      <c r="A266">
        <v>823</v>
      </c>
      <c r="B266" t="s">
        <v>1567</v>
      </c>
      <c r="C266" t="s">
        <v>1568</v>
      </c>
      <c r="D266" t="s">
        <v>1569</v>
      </c>
      <c r="E266" t="s">
        <v>1570</v>
      </c>
      <c r="F266" t="s">
        <v>1571</v>
      </c>
      <c r="G266" t="s">
        <v>350</v>
      </c>
      <c r="H266" t="s">
        <v>32</v>
      </c>
      <c r="I266" t="s">
        <v>62</v>
      </c>
      <c r="J266">
        <v>51</v>
      </c>
      <c r="K266">
        <v>12</v>
      </c>
      <c r="L266">
        <v>1</v>
      </c>
    </row>
    <row r="267" spans="1:12" x14ac:dyDescent="0.25">
      <c r="A267">
        <v>643</v>
      </c>
      <c r="B267" t="s">
        <v>1572</v>
      </c>
      <c r="C267" t="s">
        <v>653</v>
      </c>
      <c r="D267" t="s">
        <v>1573</v>
      </c>
      <c r="E267" t="s">
        <v>1574</v>
      </c>
      <c r="F267" t="s">
        <v>1575</v>
      </c>
      <c r="G267" t="s">
        <v>350</v>
      </c>
      <c r="H267" t="s">
        <v>530</v>
      </c>
      <c r="I267" t="s">
        <v>55</v>
      </c>
      <c r="J267">
        <v>19</v>
      </c>
      <c r="K267">
        <v>0</v>
      </c>
      <c r="L267">
        <v>1</v>
      </c>
    </row>
    <row r="268" spans="1:12" x14ac:dyDescent="0.25">
      <c r="A268">
        <v>682</v>
      </c>
      <c r="B268" t="s">
        <v>1576</v>
      </c>
      <c r="C268" t="s">
        <v>1577</v>
      </c>
      <c r="D268" t="s">
        <v>1578</v>
      </c>
      <c r="E268" t="s">
        <v>1579</v>
      </c>
      <c r="F268" t="s">
        <v>1580</v>
      </c>
      <c r="G268" t="s">
        <v>350</v>
      </c>
      <c r="H268" t="s">
        <v>32</v>
      </c>
      <c r="I268" t="s">
        <v>1581</v>
      </c>
      <c r="J268">
        <v>13</v>
      </c>
      <c r="K268">
        <v>3</v>
      </c>
      <c r="L268">
        <v>1</v>
      </c>
    </row>
    <row r="269" spans="1:12" x14ac:dyDescent="0.25">
      <c r="A269">
        <v>826</v>
      </c>
      <c r="B269" t="s">
        <v>1582</v>
      </c>
      <c r="C269" t="s">
        <v>1583</v>
      </c>
      <c r="D269" t="s">
        <v>1584</v>
      </c>
      <c r="E269" t="s">
        <v>1585</v>
      </c>
      <c r="F269" t="s">
        <v>1586</v>
      </c>
      <c r="G269" t="s">
        <v>97</v>
      </c>
      <c r="H269" t="s">
        <v>350</v>
      </c>
      <c r="I269" t="s">
        <v>32</v>
      </c>
      <c r="J269">
        <v>5</v>
      </c>
      <c r="K269">
        <v>0</v>
      </c>
      <c r="L269">
        <v>1</v>
      </c>
    </row>
    <row r="270" spans="1:12" x14ac:dyDescent="0.25">
      <c r="A270">
        <v>699</v>
      </c>
      <c r="B270" t="s">
        <v>1587</v>
      </c>
      <c r="C270" t="s">
        <v>1588</v>
      </c>
      <c r="D270" t="s">
        <v>1589</v>
      </c>
      <c r="E270" t="s">
        <v>1590</v>
      </c>
      <c r="F270" t="s">
        <v>1591</v>
      </c>
      <c r="G270" t="s">
        <v>350</v>
      </c>
      <c r="H270" t="s">
        <v>90</v>
      </c>
      <c r="I270" t="s">
        <v>34</v>
      </c>
      <c r="J270">
        <v>4</v>
      </c>
      <c r="K270">
        <v>0</v>
      </c>
      <c r="L270">
        <v>1</v>
      </c>
    </row>
    <row r="271" spans="1:12" x14ac:dyDescent="0.25">
      <c r="A271">
        <v>855</v>
      </c>
      <c r="B271" t="s">
        <v>1592</v>
      </c>
      <c r="C271" t="s">
        <v>1593</v>
      </c>
      <c r="D271" t="s">
        <v>1594</v>
      </c>
      <c r="E271" t="s">
        <v>1595</v>
      </c>
      <c r="F271" t="s">
        <v>1596</v>
      </c>
      <c r="G271" t="s">
        <v>350</v>
      </c>
      <c r="H271" t="s">
        <v>1423</v>
      </c>
      <c r="I271" t="s">
        <v>1597</v>
      </c>
      <c r="J271">
        <v>1</v>
      </c>
      <c r="K271">
        <v>0</v>
      </c>
      <c r="L271">
        <v>1</v>
      </c>
    </row>
    <row r="272" spans="1:12" x14ac:dyDescent="0.25">
      <c r="A272">
        <v>920</v>
      </c>
      <c r="B272" t="s">
        <v>1598</v>
      </c>
      <c r="C272" t="s">
        <v>1599</v>
      </c>
      <c r="D272" t="s">
        <v>1600</v>
      </c>
      <c r="E272" t="s">
        <v>1601</v>
      </c>
      <c r="F272" t="s">
        <v>1602</v>
      </c>
      <c r="G272" t="s">
        <v>25</v>
      </c>
      <c r="H272" t="s">
        <v>350</v>
      </c>
      <c r="I272" t="s">
        <v>1227</v>
      </c>
      <c r="J272">
        <v>1</v>
      </c>
      <c r="K272">
        <v>0</v>
      </c>
      <c r="L272">
        <v>1</v>
      </c>
    </row>
    <row r="273" spans="1:12" x14ac:dyDescent="0.25">
      <c r="A273">
        <v>641</v>
      </c>
      <c r="B273" t="s">
        <v>1603</v>
      </c>
      <c r="C273" t="s">
        <v>1604</v>
      </c>
      <c r="D273" t="s">
        <v>1605</v>
      </c>
      <c r="E273" t="s">
        <v>1606</v>
      </c>
      <c r="F273" t="s">
        <v>1607</v>
      </c>
      <c r="G273" t="s">
        <v>1608</v>
      </c>
      <c r="H273" t="s">
        <v>396</v>
      </c>
      <c r="I273" t="s">
        <v>204</v>
      </c>
      <c r="J273">
        <v>32</v>
      </c>
      <c r="K273">
        <v>17</v>
      </c>
      <c r="L273">
        <v>1</v>
      </c>
    </row>
    <row r="274" spans="1:12" x14ac:dyDescent="0.25">
      <c r="A274">
        <v>515</v>
      </c>
      <c r="B274" t="s">
        <v>1609</v>
      </c>
      <c r="C274" t="s">
        <v>1610</v>
      </c>
      <c r="D274" t="s">
        <v>1611</v>
      </c>
      <c r="E274" t="s">
        <v>1612</v>
      </c>
      <c r="F274" t="s">
        <v>1613</v>
      </c>
      <c r="G274" t="s">
        <v>674</v>
      </c>
      <c r="H274" t="s">
        <v>55</v>
      </c>
      <c r="I274" t="s">
        <v>55</v>
      </c>
      <c r="J274">
        <v>0</v>
      </c>
      <c r="K274">
        <v>0</v>
      </c>
      <c r="L274">
        <v>1</v>
      </c>
    </row>
    <row r="275" spans="1:12" x14ac:dyDescent="0.25">
      <c r="A275">
        <v>581</v>
      </c>
      <c r="B275" t="s">
        <v>1614</v>
      </c>
      <c r="C275" t="s">
        <v>1615</v>
      </c>
      <c r="D275" t="s">
        <v>1616</v>
      </c>
      <c r="E275" t="s">
        <v>1617</v>
      </c>
      <c r="F275" t="s">
        <v>1618</v>
      </c>
      <c r="G275" t="s">
        <v>1359</v>
      </c>
      <c r="H275" t="s">
        <v>1619</v>
      </c>
      <c r="I275" t="s">
        <v>549</v>
      </c>
      <c r="J275">
        <v>109</v>
      </c>
      <c r="K275">
        <v>48</v>
      </c>
      <c r="L275">
        <v>1</v>
      </c>
    </row>
    <row r="276" spans="1:12" x14ac:dyDescent="0.25">
      <c r="A276">
        <v>520</v>
      </c>
      <c r="B276" t="s">
        <v>1620</v>
      </c>
      <c r="C276" t="s">
        <v>1621</v>
      </c>
      <c r="D276" t="s">
        <v>1622</v>
      </c>
      <c r="E276" t="s">
        <v>1623</v>
      </c>
      <c r="F276" t="s">
        <v>1624</v>
      </c>
      <c r="G276" t="s">
        <v>1359</v>
      </c>
      <c r="H276" t="s">
        <v>1625</v>
      </c>
      <c r="I276" t="s">
        <v>55</v>
      </c>
      <c r="J276">
        <v>4</v>
      </c>
      <c r="K276">
        <v>0</v>
      </c>
      <c r="L276">
        <v>1</v>
      </c>
    </row>
    <row r="277" spans="1:12" x14ac:dyDescent="0.25">
      <c r="A277">
        <v>828</v>
      </c>
      <c r="B277" t="s">
        <v>1626</v>
      </c>
      <c r="C277" t="s">
        <v>1627</v>
      </c>
      <c r="D277" t="s">
        <v>1628</v>
      </c>
      <c r="E277" t="s">
        <v>1629</v>
      </c>
      <c r="F277" t="s">
        <v>1630</v>
      </c>
      <c r="G277" t="s">
        <v>97</v>
      </c>
      <c r="H277" t="s">
        <v>1359</v>
      </c>
      <c r="I277" t="s">
        <v>54</v>
      </c>
      <c r="J277">
        <v>2</v>
      </c>
      <c r="K277">
        <v>0</v>
      </c>
      <c r="L277">
        <v>1</v>
      </c>
    </row>
    <row r="278" spans="1:12" x14ac:dyDescent="0.25">
      <c r="A278">
        <v>623</v>
      </c>
      <c r="B278" t="s">
        <v>1631</v>
      </c>
      <c r="C278" t="s">
        <v>1632</v>
      </c>
      <c r="D278" t="s">
        <v>1633</v>
      </c>
      <c r="E278" t="s">
        <v>1634</v>
      </c>
      <c r="F278" t="s">
        <v>1635</v>
      </c>
      <c r="G278" t="s">
        <v>1359</v>
      </c>
      <c r="H278" t="s">
        <v>55</v>
      </c>
      <c r="I278" t="s">
        <v>55</v>
      </c>
      <c r="J278">
        <v>2</v>
      </c>
      <c r="K278">
        <v>0</v>
      </c>
      <c r="L278">
        <v>1</v>
      </c>
    </row>
    <row r="279" spans="1:12" x14ac:dyDescent="0.25">
      <c r="A279">
        <v>854</v>
      </c>
      <c r="B279" t="s">
        <v>1636</v>
      </c>
      <c r="C279" t="s">
        <v>1637</v>
      </c>
      <c r="D279" t="s">
        <v>1638</v>
      </c>
      <c r="E279" t="s">
        <v>1639</v>
      </c>
      <c r="F279" t="s">
        <v>1640</v>
      </c>
      <c r="G279" t="s">
        <v>1625</v>
      </c>
      <c r="H279" t="s">
        <v>1423</v>
      </c>
      <c r="I279" t="s">
        <v>55</v>
      </c>
      <c r="J279">
        <v>0</v>
      </c>
      <c r="K279">
        <v>0</v>
      </c>
      <c r="L279">
        <v>1</v>
      </c>
    </row>
    <row r="280" spans="1:12" x14ac:dyDescent="0.25">
      <c r="A280">
        <v>697</v>
      </c>
      <c r="B280" t="s">
        <v>1641</v>
      </c>
      <c r="C280" t="s">
        <v>1260</v>
      </c>
      <c r="D280" t="s">
        <v>1642</v>
      </c>
      <c r="E280" t="s">
        <v>1643</v>
      </c>
      <c r="F280" t="s">
        <v>1644</v>
      </c>
      <c r="G280" t="s">
        <v>1645</v>
      </c>
      <c r="H280" t="s">
        <v>1646</v>
      </c>
      <c r="I280" t="s">
        <v>358</v>
      </c>
      <c r="J280">
        <v>17</v>
      </c>
      <c r="K280">
        <v>3</v>
      </c>
      <c r="L280">
        <v>1</v>
      </c>
    </row>
    <row r="281" spans="1:12" x14ac:dyDescent="0.25">
      <c r="A281">
        <v>610</v>
      </c>
      <c r="B281" t="s">
        <v>1647</v>
      </c>
      <c r="C281" t="s">
        <v>1648</v>
      </c>
      <c r="D281" t="s">
        <v>1649</v>
      </c>
      <c r="E281" t="s">
        <v>1650</v>
      </c>
      <c r="F281" t="s">
        <v>1651</v>
      </c>
      <c r="G281" t="s">
        <v>90</v>
      </c>
      <c r="H281" t="s">
        <v>17</v>
      </c>
      <c r="I281" t="s">
        <v>48</v>
      </c>
      <c r="J281">
        <v>80</v>
      </c>
      <c r="K281">
        <v>42</v>
      </c>
      <c r="L281">
        <v>1</v>
      </c>
    </row>
    <row r="282" spans="1:12" x14ac:dyDescent="0.25">
      <c r="A282">
        <v>519</v>
      </c>
      <c r="B282" t="s">
        <v>1652</v>
      </c>
      <c r="C282" t="s">
        <v>1653</v>
      </c>
      <c r="D282" t="s">
        <v>1654</v>
      </c>
      <c r="E282" t="s">
        <v>1655</v>
      </c>
      <c r="F282" t="s">
        <v>1656</v>
      </c>
      <c r="G282" t="s">
        <v>90</v>
      </c>
      <c r="H282" t="s">
        <v>1657</v>
      </c>
      <c r="I282" t="s">
        <v>1658</v>
      </c>
      <c r="J282">
        <v>45</v>
      </c>
      <c r="K282">
        <v>0</v>
      </c>
      <c r="L282">
        <v>1</v>
      </c>
    </row>
    <row r="283" spans="1:12" x14ac:dyDescent="0.25">
      <c r="A283">
        <v>661</v>
      </c>
      <c r="B283" t="s">
        <v>1659</v>
      </c>
      <c r="C283" t="s">
        <v>1660</v>
      </c>
      <c r="D283" t="s">
        <v>1661</v>
      </c>
      <c r="E283" t="s">
        <v>1662</v>
      </c>
      <c r="F283" t="s">
        <v>1663</v>
      </c>
      <c r="G283" t="s">
        <v>90</v>
      </c>
      <c r="H283" t="s">
        <v>549</v>
      </c>
      <c r="I283" t="s">
        <v>111</v>
      </c>
      <c r="J283">
        <v>37</v>
      </c>
      <c r="K283">
        <v>13</v>
      </c>
      <c r="L283">
        <v>1</v>
      </c>
    </row>
    <row r="284" spans="1:12" x14ac:dyDescent="0.25">
      <c r="A284">
        <v>631</v>
      </c>
      <c r="B284" t="s">
        <v>1664</v>
      </c>
      <c r="C284" t="s">
        <v>1665</v>
      </c>
      <c r="D284" t="s">
        <v>1666</v>
      </c>
      <c r="E284" t="s">
        <v>1667</v>
      </c>
      <c r="F284" t="s">
        <v>1668</v>
      </c>
      <c r="G284" t="s">
        <v>90</v>
      </c>
      <c r="H284" t="s">
        <v>112</v>
      </c>
      <c r="I284" t="s">
        <v>48</v>
      </c>
      <c r="J284">
        <v>23</v>
      </c>
      <c r="K284">
        <v>9</v>
      </c>
      <c r="L284">
        <v>1</v>
      </c>
    </row>
    <row r="285" spans="1:12" x14ac:dyDescent="0.25">
      <c r="A285">
        <v>538</v>
      </c>
      <c r="B285" t="s">
        <v>1669</v>
      </c>
      <c r="C285" t="s">
        <v>1670</v>
      </c>
      <c r="D285" t="s">
        <v>1671</v>
      </c>
      <c r="E285" t="s">
        <v>1672</v>
      </c>
      <c r="F285" t="s">
        <v>1673</v>
      </c>
      <c r="G285" t="s">
        <v>40</v>
      </c>
      <c r="H285" t="s">
        <v>90</v>
      </c>
      <c r="I285" t="s">
        <v>1331</v>
      </c>
      <c r="J285">
        <v>20</v>
      </c>
      <c r="K285">
        <v>2</v>
      </c>
      <c r="L285">
        <v>1</v>
      </c>
    </row>
    <row r="286" spans="1:12" x14ac:dyDescent="0.25">
      <c r="A286">
        <v>574</v>
      </c>
      <c r="B286" t="s">
        <v>1674</v>
      </c>
      <c r="C286" t="s">
        <v>1675</v>
      </c>
      <c r="D286" t="s">
        <v>1676</v>
      </c>
      <c r="E286" t="s">
        <v>1677</v>
      </c>
      <c r="F286" t="s">
        <v>1678</v>
      </c>
      <c r="G286" t="s">
        <v>90</v>
      </c>
      <c r="H286" t="s">
        <v>1679</v>
      </c>
      <c r="I286" t="s">
        <v>55</v>
      </c>
      <c r="J286">
        <v>8</v>
      </c>
      <c r="K286">
        <v>1</v>
      </c>
      <c r="L286">
        <v>1</v>
      </c>
    </row>
    <row r="287" spans="1:12" x14ac:dyDescent="0.25">
      <c r="A287">
        <v>656</v>
      </c>
      <c r="B287" t="s">
        <v>1680</v>
      </c>
      <c r="C287" t="s">
        <v>1681</v>
      </c>
      <c r="D287" t="s">
        <v>1682</v>
      </c>
      <c r="E287" t="s">
        <v>1683</v>
      </c>
      <c r="F287" t="s">
        <v>1684</v>
      </c>
      <c r="G287" t="s">
        <v>90</v>
      </c>
      <c r="H287" t="s">
        <v>62</v>
      </c>
      <c r="I287" t="s">
        <v>55</v>
      </c>
      <c r="J287">
        <v>5</v>
      </c>
      <c r="K287">
        <v>0</v>
      </c>
      <c r="L287">
        <v>1</v>
      </c>
    </row>
    <row r="288" spans="1:12" x14ac:dyDescent="0.25">
      <c r="A288">
        <v>856</v>
      </c>
      <c r="B288" t="s">
        <v>1685</v>
      </c>
      <c r="C288" t="s">
        <v>1686</v>
      </c>
      <c r="D288" t="s">
        <v>1687</v>
      </c>
      <c r="E288" t="s">
        <v>1688</v>
      </c>
      <c r="F288" t="s">
        <v>1689</v>
      </c>
      <c r="G288" t="s">
        <v>1690</v>
      </c>
      <c r="H288" t="s">
        <v>586</v>
      </c>
      <c r="I288" t="s">
        <v>598</v>
      </c>
      <c r="J288">
        <v>46</v>
      </c>
      <c r="K288">
        <v>18</v>
      </c>
      <c r="L288">
        <v>1</v>
      </c>
    </row>
    <row r="289" spans="1:12" x14ac:dyDescent="0.25">
      <c r="A289">
        <v>579</v>
      </c>
      <c r="B289" t="s">
        <v>1691</v>
      </c>
      <c r="C289" t="s">
        <v>1692</v>
      </c>
      <c r="D289" t="s">
        <v>1693</v>
      </c>
      <c r="E289" t="s">
        <v>1694</v>
      </c>
      <c r="F289" t="s">
        <v>1695</v>
      </c>
      <c r="G289" t="s">
        <v>241</v>
      </c>
      <c r="H289" t="s">
        <v>1696</v>
      </c>
      <c r="I289" t="s">
        <v>55</v>
      </c>
      <c r="J289">
        <v>0</v>
      </c>
      <c r="K289">
        <v>0</v>
      </c>
      <c r="L289">
        <v>1</v>
      </c>
    </row>
    <row r="290" spans="1:12" x14ac:dyDescent="0.25">
      <c r="A290">
        <v>907</v>
      </c>
      <c r="B290" t="s">
        <v>1697</v>
      </c>
      <c r="C290" t="s">
        <v>1698</v>
      </c>
      <c r="D290" t="s">
        <v>1699</v>
      </c>
      <c r="E290" t="s">
        <v>1700</v>
      </c>
      <c r="F290" t="s">
        <v>1701</v>
      </c>
      <c r="G290" t="s">
        <v>1702</v>
      </c>
      <c r="H290" t="s">
        <v>1703</v>
      </c>
      <c r="I290" t="s">
        <v>183</v>
      </c>
      <c r="J290">
        <v>56</v>
      </c>
      <c r="K290">
        <v>12</v>
      </c>
      <c r="L290">
        <v>1</v>
      </c>
    </row>
    <row r="291" spans="1:12" x14ac:dyDescent="0.25">
      <c r="A291">
        <v>566</v>
      </c>
      <c r="B291" t="s">
        <v>1704</v>
      </c>
      <c r="C291" t="s">
        <v>1705</v>
      </c>
      <c r="D291" t="s">
        <v>1706</v>
      </c>
      <c r="E291" t="s">
        <v>1707</v>
      </c>
      <c r="F291" t="s">
        <v>1708</v>
      </c>
      <c r="G291" t="s">
        <v>1702</v>
      </c>
      <c r="H291" t="s">
        <v>1709</v>
      </c>
      <c r="I291" t="s">
        <v>55</v>
      </c>
      <c r="J291">
        <v>2</v>
      </c>
      <c r="K291">
        <v>0</v>
      </c>
      <c r="L291">
        <v>1</v>
      </c>
    </row>
    <row r="292" spans="1:12" x14ac:dyDescent="0.25">
      <c r="A292">
        <v>689</v>
      </c>
      <c r="B292" t="s">
        <v>1710</v>
      </c>
      <c r="C292" t="s">
        <v>1711</v>
      </c>
      <c r="D292" t="s">
        <v>1712</v>
      </c>
      <c r="E292" t="s">
        <v>1713</v>
      </c>
      <c r="F292" t="s">
        <v>1714</v>
      </c>
      <c r="G292" t="s">
        <v>740</v>
      </c>
      <c r="H292" t="s">
        <v>98</v>
      </c>
      <c r="I292" t="s">
        <v>359</v>
      </c>
      <c r="J292">
        <v>77</v>
      </c>
      <c r="K292">
        <v>33</v>
      </c>
      <c r="L292">
        <v>1</v>
      </c>
    </row>
    <row r="293" spans="1:12" x14ac:dyDescent="0.25">
      <c r="A293">
        <v>751</v>
      </c>
      <c r="B293" t="s">
        <v>1715</v>
      </c>
      <c r="C293" t="s">
        <v>1716</v>
      </c>
      <c r="D293" t="s">
        <v>1717</v>
      </c>
      <c r="E293" t="s">
        <v>1718</v>
      </c>
      <c r="F293" t="s">
        <v>1719</v>
      </c>
      <c r="G293" t="s">
        <v>740</v>
      </c>
      <c r="H293" t="s">
        <v>1720</v>
      </c>
      <c r="I293" t="s">
        <v>344</v>
      </c>
      <c r="J293">
        <v>56</v>
      </c>
      <c r="K293">
        <v>23</v>
      </c>
      <c r="L293">
        <v>1</v>
      </c>
    </row>
    <row r="294" spans="1:12" x14ac:dyDescent="0.25">
      <c r="A294">
        <v>652</v>
      </c>
      <c r="B294" t="s">
        <v>1721</v>
      </c>
      <c r="C294" t="s">
        <v>243</v>
      </c>
      <c r="D294" t="s">
        <v>1722</v>
      </c>
      <c r="E294" t="s">
        <v>1723</v>
      </c>
      <c r="F294" t="s">
        <v>1724</v>
      </c>
      <c r="G294" t="s">
        <v>740</v>
      </c>
      <c r="H294" t="s">
        <v>142</v>
      </c>
      <c r="I294" t="s">
        <v>1725</v>
      </c>
      <c r="J294">
        <v>44</v>
      </c>
      <c r="K294">
        <v>1</v>
      </c>
      <c r="L294">
        <v>1</v>
      </c>
    </row>
    <row r="295" spans="1:12" x14ac:dyDescent="0.25">
      <c r="A295">
        <v>536</v>
      </c>
      <c r="B295" t="s">
        <v>1726</v>
      </c>
      <c r="C295" t="s">
        <v>1727</v>
      </c>
      <c r="D295" t="s">
        <v>1728</v>
      </c>
      <c r="E295" t="s">
        <v>1729</v>
      </c>
      <c r="F295" t="s">
        <v>1730</v>
      </c>
      <c r="G295" t="s">
        <v>740</v>
      </c>
      <c r="H295" t="s">
        <v>310</v>
      </c>
      <c r="I295" t="s">
        <v>55</v>
      </c>
      <c r="J295">
        <v>6</v>
      </c>
      <c r="K295">
        <v>0</v>
      </c>
      <c r="L295">
        <v>1</v>
      </c>
    </row>
    <row r="296" spans="1:12" x14ac:dyDescent="0.25">
      <c r="A296">
        <v>779</v>
      </c>
      <c r="B296" t="s">
        <v>1731</v>
      </c>
      <c r="C296" t="s">
        <v>1732</v>
      </c>
      <c r="D296" t="s">
        <v>1733</v>
      </c>
      <c r="E296" t="s">
        <v>1734</v>
      </c>
      <c r="F296" t="s">
        <v>1735</v>
      </c>
      <c r="G296" t="s">
        <v>740</v>
      </c>
      <c r="H296" t="s">
        <v>48</v>
      </c>
      <c r="I296" t="s">
        <v>183</v>
      </c>
      <c r="J296">
        <v>3</v>
      </c>
      <c r="K296">
        <v>0</v>
      </c>
      <c r="L296">
        <v>1</v>
      </c>
    </row>
    <row r="297" spans="1:12" x14ac:dyDescent="0.25">
      <c r="A297">
        <v>694</v>
      </c>
      <c r="B297" t="s">
        <v>1736</v>
      </c>
      <c r="C297" t="s">
        <v>625</v>
      </c>
      <c r="D297" t="s">
        <v>1737</v>
      </c>
      <c r="E297" t="s">
        <v>1738</v>
      </c>
      <c r="F297" t="s">
        <v>1739</v>
      </c>
      <c r="G297" t="s">
        <v>740</v>
      </c>
      <c r="H297" t="s">
        <v>91</v>
      </c>
      <c r="I297" t="s">
        <v>183</v>
      </c>
      <c r="J297">
        <v>3</v>
      </c>
      <c r="K297">
        <v>0</v>
      </c>
      <c r="L297">
        <v>1</v>
      </c>
    </row>
    <row r="298" spans="1:12" x14ac:dyDescent="0.25">
      <c r="A298">
        <v>859</v>
      </c>
      <c r="B298" t="s">
        <v>1740</v>
      </c>
      <c r="C298" t="s">
        <v>1741</v>
      </c>
      <c r="D298" t="s">
        <v>1742</v>
      </c>
      <c r="E298" t="s">
        <v>1743</v>
      </c>
      <c r="F298" t="s">
        <v>1744</v>
      </c>
      <c r="G298" t="s">
        <v>26</v>
      </c>
      <c r="H298" t="s">
        <v>740</v>
      </c>
      <c r="I298" t="s">
        <v>1597</v>
      </c>
      <c r="J298">
        <v>0</v>
      </c>
      <c r="K298">
        <v>0</v>
      </c>
      <c r="L298">
        <v>1</v>
      </c>
    </row>
    <row r="299" spans="1:12" x14ac:dyDescent="0.25">
      <c r="A299">
        <v>666</v>
      </c>
      <c r="B299" t="s">
        <v>1745</v>
      </c>
      <c r="C299" t="s">
        <v>1746</v>
      </c>
      <c r="D299" t="s">
        <v>1747</v>
      </c>
      <c r="E299" t="s">
        <v>1748</v>
      </c>
      <c r="F299" t="s">
        <v>1749</v>
      </c>
      <c r="G299" t="s">
        <v>1750</v>
      </c>
      <c r="H299" t="s">
        <v>1751</v>
      </c>
      <c r="I299" t="s">
        <v>55</v>
      </c>
      <c r="J299">
        <v>3</v>
      </c>
      <c r="K299">
        <v>0</v>
      </c>
      <c r="L299">
        <v>1</v>
      </c>
    </row>
    <row r="300" spans="1:12" x14ac:dyDescent="0.25">
      <c r="A300">
        <v>891</v>
      </c>
      <c r="B300" t="s">
        <v>1752</v>
      </c>
      <c r="C300" t="s">
        <v>1753</v>
      </c>
      <c r="D300" t="s">
        <v>1754</v>
      </c>
      <c r="E300" t="s">
        <v>1755</v>
      </c>
      <c r="F300" t="s">
        <v>1756</v>
      </c>
      <c r="G300" t="s">
        <v>1757</v>
      </c>
      <c r="H300" t="s">
        <v>1758</v>
      </c>
      <c r="I300" t="s">
        <v>156</v>
      </c>
      <c r="J300">
        <v>0</v>
      </c>
      <c r="K300">
        <v>0</v>
      </c>
      <c r="L300">
        <v>1</v>
      </c>
    </row>
    <row r="301" spans="1:12" x14ac:dyDescent="0.25">
      <c r="A301">
        <v>852</v>
      </c>
      <c r="B301" t="s">
        <v>1759</v>
      </c>
      <c r="C301" t="s">
        <v>1760</v>
      </c>
      <c r="D301" t="s">
        <v>1761</v>
      </c>
      <c r="E301" t="s">
        <v>1762</v>
      </c>
      <c r="F301" t="s">
        <v>1763</v>
      </c>
      <c r="G301" t="s">
        <v>1764</v>
      </c>
      <c r="H301" t="s">
        <v>1765</v>
      </c>
      <c r="I301" t="s">
        <v>813</v>
      </c>
      <c r="J301">
        <v>33</v>
      </c>
      <c r="K301">
        <v>1</v>
      </c>
      <c r="L301">
        <v>1</v>
      </c>
    </row>
    <row r="302" spans="1:12" x14ac:dyDescent="0.25">
      <c r="A302">
        <v>722</v>
      </c>
      <c r="B302" t="s">
        <v>1766</v>
      </c>
      <c r="C302" t="s">
        <v>1767</v>
      </c>
      <c r="D302" t="s">
        <v>1768</v>
      </c>
      <c r="E302" t="s">
        <v>1769</v>
      </c>
      <c r="F302" t="s">
        <v>1770</v>
      </c>
      <c r="G302" t="s">
        <v>358</v>
      </c>
      <c r="H302" t="s">
        <v>1771</v>
      </c>
      <c r="I302" t="s">
        <v>1772</v>
      </c>
      <c r="J302">
        <v>7</v>
      </c>
      <c r="K302">
        <v>0</v>
      </c>
      <c r="L302">
        <v>1</v>
      </c>
    </row>
    <row r="303" spans="1:12" x14ac:dyDescent="0.25">
      <c r="A303">
        <v>887</v>
      </c>
      <c r="B303" t="s">
        <v>1773</v>
      </c>
      <c r="C303" t="s">
        <v>1774</v>
      </c>
      <c r="D303" t="s">
        <v>1775</v>
      </c>
      <c r="E303" t="s">
        <v>1776</v>
      </c>
      <c r="F303" t="s">
        <v>1777</v>
      </c>
      <c r="G303" t="s">
        <v>1778</v>
      </c>
      <c r="H303" t="s">
        <v>1779</v>
      </c>
      <c r="I303" t="s">
        <v>1780</v>
      </c>
      <c r="J303">
        <v>0</v>
      </c>
      <c r="K303">
        <v>0</v>
      </c>
      <c r="L303">
        <v>1</v>
      </c>
    </row>
    <row r="304" spans="1:12" x14ac:dyDescent="0.25">
      <c r="A304">
        <v>836</v>
      </c>
      <c r="B304" t="s">
        <v>1781</v>
      </c>
      <c r="C304" t="s">
        <v>1782</v>
      </c>
      <c r="D304" t="s">
        <v>1783</v>
      </c>
      <c r="E304" t="s">
        <v>1784</v>
      </c>
      <c r="F304" t="s">
        <v>1785</v>
      </c>
      <c r="G304" t="s">
        <v>1786</v>
      </c>
      <c r="H304" t="s">
        <v>409</v>
      </c>
      <c r="I304" t="s">
        <v>1787</v>
      </c>
      <c r="J304">
        <v>3</v>
      </c>
      <c r="K304">
        <v>0</v>
      </c>
      <c r="L304">
        <v>1</v>
      </c>
    </row>
    <row r="305" spans="1:12" x14ac:dyDescent="0.25">
      <c r="A305">
        <v>866</v>
      </c>
      <c r="B305" t="s">
        <v>1788</v>
      </c>
      <c r="C305" t="s">
        <v>1789</v>
      </c>
      <c r="D305" t="s">
        <v>1790</v>
      </c>
      <c r="E305" t="s">
        <v>1791</v>
      </c>
      <c r="F305" t="s">
        <v>1792</v>
      </c>
      <c r="G305" t="s">
        <v>123</v>
      </c>
      <c r="H305" t="s">
        <v>47</v>
      </c>
      <c r="I305" t="s">
        <v>1793</v>
      </c>
      <c r="J305">
        <v>20</v>
      </c>
      <c r="K305">
        <v>5</v>
      </c>
      <c r="L305">
        <v>1</v>
      </c>
    </row>
    <row r="306" spans="1:12" x14ac:dyDescent="0.25">
      <c r="A306">
        <v>685</v>
      </c>
      <c r="B306" t="s">
        <v>1794</v>
      </c>
      <c r="C306" t="s">
        <v>1795</v>
      </c>
      <c r="D306" t="s">
        <v>1796</v>
      </c>
      <c r="E306" t="s">
        <v>1797</v>
      </c>
      <c r="F306" t="s">
        <v>1798</v>
      </c>
      <c r="G306" t="s">
        <v>123</v>
      </c>
      <c r="H306" t="s">
        <v>310</v>
      </c>
      <c r="I306" t="s">
        <v>55</v>
      </c>
      <c r="J306">
        <v>4</v>
      </c>
      <c r="K306">
        <v>0</v>
      </c>
      <c r="L306">
        <v>1</v>
      </c>
    </row>
    <row r="307" spans="1:12" x14ac:dyDescent="0.25">
      <c r="A307">
        <v>741</v>
      </c>
      <c r="B307" t="s">
        <v>1799</v>
      </c>
      <c r="C307" t="s">
        <v>1800</v>
      </c>
      <c r="D307" t="s">
        <v>1801</v>
      </c>
      <c r="E307" t="s">
        <v>1802</v>
      </c>
      <c r="F307" t="s">
        <v>1803</v>
      </c>
      <c r="G307" t="s">
        <v>123</v>
      </c>
      <c r="H307" t="s">
        <v>1725</v>
      </c>
      <c r="I307" t="s">
        <v>1124</v>
      </c>
      <c r="J307">
        <v>3</v>
      </c>
      <c r="K307">
        <v>0</v>
      </c>
      <c r="L307">
        <v>1</v>
      </c>
    </row>
    <row r="308" spans="1:12" x14ac:dyDescent="0.25">
      <c r="A308">
        <v>853</v>
      </c>
      <c r="B308" t="s">
        <v>1804</v>
      </c>
      <c r="C308" t="s">
        <v>1805</v>
      </c>
      <c r="D308" t="s">
        <v>1806</v>
      </c>
      <c r="E308" t="s">
        <v>1807</v>
      </c>
      <c r="F308" t="s">
        <v>1808</v>
      </c>
      <c r="G308" t="s">
        <v>1423</v>
      </c>
      <c r="H308" t="s">
        <v>55</v>
      </c>
      <c r="I308" t="s">
        <v>55</v>
      </c>
      <c r="J308">
        <v>0</v>
      </c>
      <c r="K308">
        <v>0</v>
      </c>
      <c r="L308">
        <v>1</v>
      </c>
    </row>
    <row r="309" spans="1:12" x14ac:dyDescent="0.25">
      <c r="A309">
        <v>564</v>
      </c>
      <c r="B309" t="s">
        <v>1809</v>
      </c>
      <c r="C309" t="s">
        <v>1810</v>
      </c>
      <c r="D309" t="s">
        <v>1811</v>
      </c>
      <c r="E309" t="s">
        <v>1812</v>
      </c>
      <c r="F309" t="s">
        <v>1813</v>
      </c>
      <c r="G309" t="s">
        <v>40</v>
      </c>
      <c r="H309" t="s">
        <v>1546</v>
      </c>
      <c r="I309" t="s">
        <v>55</v>
      </c>
      <c r="J309">
        <v>3</v>
      </c>
      <c r="K309">
        <v>1</v>
      </c>
      <c r="L309">
        <v>1</v>
      </c>
    </row>
    <row r="310" spans="1:12" x14ac:dyDescent="0.25">
      <c r="A310">
        <v>632</v>
      </c>
      <c r="B310" t="s">
        <v>1814</v>
      </c>
      <c r="C310" t="s">
        <v>1484</v>
      </c>
      <c r="D310" t="s">
        <v>1815</v>
      </c>
      <c r="E310" t="s">
        <v>1816</v>
      </c>
      <c r="F310" t="s">
        <v>1817</v>
      </c>
      <c r="G310" t="s">
        <v>1818</v>
      </c>
      <c r="H310" t="s">
        <v>1082</v>
      </c>
      <c r="I310" t="s">
        <v>55</v>
      </c>
      <c r="J310">
        <v>2</v>
      </c>
      <c r="K310">
        <v>0</v>
      </c>
      <c r="L310">
        <v>1</v>
      </c>
    </row>
    <row r="311" spans="1:12" x14ac:dyDescent="0.25">
      <c r="A311">
        <v>667</v>
      </c>
      <c r="B311" t="s">
        <v>1819</v>
      </c>
      <c r="C311" t="s">
        <v>1820</v>
      </c>
      <c r="D311" t="s">
        <v>1821</v>
      </c>
      <c r="E311" t="s">
        <v>1822</v>
      </c>
      <c r="F311" t="s">
        <v>1823</v>
      </c>
      <c r="G311" t="s">
        <v>241</v>
      </c>
      <c r="H311" t="s">
        <v>1824</v>
      </c>
      <c r="I311" t="s">
        <v>1825</v>
      </c>
      <c r="J311">
        <v>11</v>
      </c>
      <c r="K311">
        <v>5</v>
      </c>
      <c r="L311">
        <v>1</v>
      </c>
    </row>
    <row r="312" spans="1:12" x14ac:dyDescent="0.25">
      <c r="A312">
        <v>617</v>
      </c>
      <c r="B312" t="s">
        <v>1826</v>
      </c>
      <c r="C312" t="s">
        <v>1827</v>
      </c>
      <c r="D312" t="s">
        <v>1828</v>
      </c>
      <c r="E312" t="s">
        <v>1829</v>
      </c>
      <c r="F312" t="s">
        <v>1830</v>
      </c>
      <c r="G312" t="s">
        <v>1831</v>
      </c>
      <c r="H312" t="s">
        <v>1305</v>
      </c>
      <c r="I312" t="s">
        <v>48</v>
      </c>
      <c r="J312">
        <v>128</v>
      </c>
      <c r="K312">
        <v>98</v>
      </c>
      <c r="L312">
        <v>1</v>
      </c>
    </row>
    <row r="313" spans="1:12" x14ac:dyDescent="0.25">
      <c r="A313">
        <v>901</v>
      </c>
      <c r="B313" t="s">
        <v>1832</v>
      </c>
      <c r="C313" t="s">
        <v>1833</v>
      </c>
      <c r="D313" t="s">
        <v>1834</v>
      </c>
      <c r="E313" t="s">
        <v>1835</v>
      </c>
      <c r="F313" t="s">
        <v>1836</v>
      </c>
      <c r="G313" t="s">
        <v>1837</v>
      </c>
      <c r="H313" t="s">
        <v>1838</v>
      </c>
      <c r="I313" t="s">
        <v>501</v>
      </c>
      <c r="J313">
        <v>2</v>
      </c>
      <c r="K313">
        <v>0</v>
      </c>
      <c r="L313">
        <v>1</v>
      </c>
    </row>
    <row r="314" spans="1:12" x14ac:dyDescent="0.25">
      <c r="A314">
        <v>822</v>
      </c>
      <c r="B314" t="s">
        <v>1839</v>
      </c>
      <c r="C314" t="s">
        <v>1840</v>
      </c>
      <c r="D314" t="s">
        <v>1841</v>
      </c>
      <c r="E314" t="s">
        <v>1842</v>
      </c>
      <c r="F314" t="s">
        <v>1843</v>
      </c>
      <c r="G314" t="s">
        <v>97</v>
      </c>
      <c r="H314" t="s">
        <v>1844</v>
      </c>
      <c r="I314" t="s">
        <v>47</v>
      </c>
      <c r="J314">
        <v>10</v>
      </c>
      <c r="K314">
        <v>0</v>
      </c>
      <c r="L314">
        <v>1</v>
      </c>
    </row>
    <row r="315" spans="1:12" x14ac:dyDescent="0.25">
      <c r="A315">
        <v>863</v>
      </c>
      <c r="B315" t="s">
        <v>1845</v>
      </c>
      <c r="C315" t="s">
        <v>1846</v>
      </c>
      <c r="D315" t="s">
        <v>1847</v>
      </c>
      <c r="E315" t="s">
        <v>1848</v>
      </c>
      <c r="F315" t="s">
        <v>1849</v>
      </c>
      <c r="G315" t="s">
        <v>1844</v>
      </c>
      <c r="H315" t="s">
        <v>32</v>
      </c>
      <c r="I315" t="s">
        <v>698</v>
      </c>
      <c r="J315">
        <v>0</v>
      </c>
      <c r="K315">
        <v>0</v>
      </c>
      <c r="L315">
        <v>1</v>
      </c>
    </row>
    <row r="316" spans="1:12" x14ac:dyDescent="0.25">
      <c r="A316">
        <v>744</v>
      </c>
      <c r="B316" t="s">
        <v>1850</v>
      </c>
      <c r="C316" t="s">
        <v>1851</v>
      </c>
      <c r="D316" t="s">
        <v>1852</v>
      </c>
      <c r="E316" t="s">
        <v>1853</v>
      </c>
      <c r="F316" t="s">
        <v>1854</v>
      </c>
      <c r="G316" t="s">
        <v>1844</v>
      </c>
      <c r="H316" t="s">
        <v>148</v>
      </c>
      <c r="I316" t="s">
        <v>55</v>
      </c>
      <c r="J316">
        <v>0</v>
      </c>
      <c r="K316">
        <v>0</v>
      </c>
      <c r="L316">
        <v>1</v>
      </c>
    </row>
    <row r="317" spans="1:12" x14ac:dyDescent="0.25">
      <c r="A317">
        <v>837</v>
      </c>
      <c r="B317" t="s">
        <v>1855</v>
      </c>
      <c r="C317" t="s">
        <v>1856</v>
      </c>
      <c r="D317" t="s">
        <v>1857</v>
      </c>
      <c r="E317" t="s">
        <v>1858</v>
      </c>
      <c r="F317" t="s">
        <v>1859</v>
      </c>
      <c r="G317" t="s">
        <v>1860</v>
      </c>
      <c r="H317" t="s">
        <v>530</v>
      </c>
      <c r="I317" t="s">
        <v>55</v>
      </c>
      <c r="J317">
        <v>0</v>
      </c>
      <c r="K317">
        <v>0</v>
      </c>
      <c r="L317">
        <v>1</v>
      </c>
    </row>
    <row r="318" spans="1:12" x14ac:dyDescent="0.25">
      <c r="A318">
        <v>525</v>
      </c>
      <c r="B318" t="s">
        <v>1861</v>
      </c>
      <c r="C318" t="s">
        <v>1862</v>
      </c>
      <c r="D318" t="s">
        <v>1863</v>
      </c>
      <c r="E318" t="s">
        <v>1864</v>
      </c>
      <c r="F318" t="s">
        <v>1865</v>
      </c>
      <c r="G318" t="s">
        <v>1305</v>
      </c>
      <c r="H318" t="s">
        <v>1293</v>
      </c>
      <c r="I318" t="s">
        <v>55</v>
      </c>
      <c r="J318">
        <v>80</v>
      </c>
      <c r="K318">
        <v>38</v>
      </c>
      <c r="L318">
        <v>1</v>
      </c>
    </row>
    <row r="319" spans="1:12" x14ac:dyDescent="0.25">
      <c r="A319">
        <v>660</v>
      </c>
      <c r="B319" t="s">
        <v>1866</v>
      </c>
      <c r="C319" t="s">
        <v>1867</v>
      </c>
      <c r="D319" t="s">
        <v>1868</v>
      </c>
      <c r="E319" t="s">
        <v>1869</v>
      </c>
      <c r="F319" t="s">
        <v>1870</v>
      </c>
      <c r="G319" t="s">
        <v>1305</v>
      </c>
      <c r="H319" t="s">
        <v>62</v>
      </c>
      <c r="I319" t="s">
        <v>183</v>
      </c>
      <c r="J319">
        <v>57</v>
      </c>
      <c r="K319">
        <v>5</v>
      </c>
      <c r="L319">
        <v>1</v>
      </c>
    </row>
    <row r="320" spans="1:12" x14ac:dyDescent="0.25">
      <c r="A320">
        <v>535</v>
      </c>
      <c r="B320" t="s">
        <v>1871</v>
      </c>
      <c r="C320" t="s">
        <v>1872</v>
      </c>
      <c r="D320" t="s">
        <v>1873</v>
      </c>
      <c r="E320" t="s">
        <v>1874</v>
      </c>
      <c r="F320" t="s">
        <v>1875</v>
      </c>
      <c r="G320" t="s">
        <v>1305</v>
      </c>
      <c r="H320" t="s">
        <v>1082</v>
      </c>
      <c r="I320" t="s">
        <v>55</v>
      </c>
      <c r="J320">
        <v>32</v>
      </c>
      <c r="K320">
        <v>0</v>
      </c>
      <c r="L320">
        <v>1</v>
      </c>
    </row>
    <row r="321" spans="1:12" x14ac:dyDescent="0.25">
      <c r="A321">
        <v>876</v>
      </c>
      <c r="B321" t="s">
        <v>1876</v>
      </c>
      <c r="C321" t="s">
        <v>1877</v>
      </c>
      <c r="D321" t="s">
        <v>1878</v>
      </c>
      <c r="E321" t="s">
        <v>1879</v>
      </c>
      <c r="F321" t="s">
        <v>1880</v>
      </c>
      <c r="G321" t="s">
        <v>25</v>
      </c>
      <c r="H321" t="s">
        <v>1305</v>
      </c>
      <c r="I321" t="s">
        <v>1331</v>
      </c>
      <c r="J321">
        <v>20</v>
      </c>
      <c r="K321">
        <v>16</v>
      </c>
      <c r="L321">
        <v>1</v>
      </c>
    </row>
    <row r="322" spans="1:12" x14ac:dyDescent="0.25">
      <c r="A322">
        <v>532</v>
      </c>
      <c r="B322" t="s">
        <v>1881</v>
      </c>
      <c r="C322" t="s">
        <v>1882</v>
      </c>
      <c r="D322" t="s">
        <v>1883</v>
      </c>
      <c r="E322" t="s">
        <v>1884</v>
      </c>
      <c r="F322" t="s">
        <v>1885</v>
      </c>
      <c r="G322" t="s">
        <v>1305</v>
      </c>
      <c r="H322" t="s">
        <v>55</v>
      </c>
      <c r="I322" t="s">
        <v>55</v>
      </c>
      <c r="J322">
        <v>15</v>
      </c>
      <c r="K322">
        <v>14</v>
      </c>
      <c r="L322">
        <v>1</v>
      </c>
    </row>
    <row r="323" spans="1:12" x14ac:dyDescent="0.25">
      <c r="A323">
        <v>527</v>
      </c>
      <c r="B323" t="s">
        <v>1886</v>
      </c>
      <c r="C323" t="s">
        <v>1350</v>
      </c>
      <c r="D323" t="s">
        <v>1887</v>
      </c>
      <c r="E323" t="s">
        <v>1888</v>
      </c>
      <c r="F323" t="s">
        <v>1889</v>
      </c>
      <c r="G323" t="s">
        <v>1305</v>
      </c>
      <c r="H323" t="s">
        <v>183</v>
      </c>
      <c r="I323" t="s">
        <v>55</v>
      </c>
      <c r="J323">
        <v>2</v>
      </c>
      <c r="K323">
        <v>0</v>
      </c>
      <c r="L323">
        <v>1</v>
      </c>
    </row>
    <row r="324" spans="1:12" x14ac:dyDescent="0.25">
      <c r="A324">
        <v>763</v>
      </c>
      <c r="B324" t="s">
        <v>1890</v>
      </c>
      <c r="C324" t="s">
        <v>1047</v>
      </c>
      <c r="D324" t="s">
        <v>1891</v>
      </c>
      <c r="E324" t="s">
        <v>1892</v>
      </c>
      <c r="F324" t="s">
        <v>1050</v>
      </c>
      <c r="G324" t="s">
        <v>25</v>
      </c>
      <c r="H324" t="s">
        <v>1305</v>
      </c>
      <c r="I324" t="s">
        <v>183</v>
      </c>
      <c r="J324">
        <v>2</v>
      </c>
      <c r="K324">
        <v>0</v>
      </c>
      <c r="L324">
        <v>1</v>
      </c>
    </row>
    <row r="325" spans="1:12" x14ac:dyDescent="0.25">
      <c r="A325">
        <v>537</v>
      </c>
      <c r="B325" t="s">
        <v>1893</v>
      </c>
      <c r="C325" t="s">
        <v>1894</v>
      </c>
      <c r="D325" t="s">
        <v>1895</v>
      </c>
      <c r="E325" t="s">
        <v>1896</v>
      </c>
      <c r="F325" t="s">
        <v>1897</v>
      </c>
      <c r="G325" t="s">
        <v>32</v>
      </c>
      <c r="H325" t="s">
        <v>344</v>
      </c>
      <c r="I325" t="s">
        <v>55</v>
      </c>
      <c r="J325">
        <v>124</v>
      </c>
      <c r="K325">
        <v>60</v>
      </c>
      <c r="L325">
        <v>1</v>
      </c>
    </row>
    <row r="326" spans="1:12" x14ac:dyDescent="0.25">
      <c r="A326">
        <v>804</v>
      </c>
      <c r="B326" t="s">
        <v>1898</v>
      </c>
      <c r="C326" t="s">
        <v>1899</v>
      </c>
      <c r="D326" t="s">
        <v>1900</v>
      </c>
      <c r="E326" t="s">
        <v>1901</v>
      </c>
      <c r="F326" t="s">
        <v>1902</v>
      </c>
      <c r="G326" t="s">
        <v>25</v>
      </c>
      <c r="H326" t="s">
        <v>32</v>
      </c>
      <c r="I326" t="s">
        <v>55</v>
      </c>
      <c r="J326">
        <v>22</v>
      </c>
      <c r="K326">
        <v>0</v>
      </c>
      <c r="L326">
        <v>1</v>
      </c>
    </row>
    <row r="327" spans="1:12" x14ac:dyDescent="0.25">
      <c r="A327">
        <v>846</v>
      </c>
      <c r="B327" t="s">
        <v>1903</v>
      </c>
      <c r="C327" t="s">
        <v>1904</v>
      </c>
      <c r="D327" t="s">
        <v>1905</v>
      </c>
      <c r="E327" t="s">
        <v>1906</v>
      </c>
      <c r="F327" t="s">
        <v>1907</v>
      </c>
      <c r="G327" t="s">
        <v>25</v>
      </c>
      <c r="H327" t="s">
        <v>32</v>
      </c>
      <c r="I327" t="s">
        <v>450</v>
      </c>
      <c r="J327">
        <v>14</v>
      </c>
      <c r="K327">
        <v>3</v>
      </c>
      <c r="L327">
        <v>1</v>
      </c>
    </row>
    <row r="328" spans="1:12" x14ac:dyDescent="0.25">
      <c r="A328">
        <v>781</v>
      </c>
      <c r="B328" t="s">
        <v>1908</v>
      </c>
      <c r="C328" t="s">
        <v>1909</v>
      </c>
      <c r="D328" t="s">
        <v>1910</v>
      </c>
      <c r="E328" t="s">
        <v>1911</v>
      </c>
      <c r="F328" t="s">
        <v>1912</v>
      </c>
      <c r="G328" t="s">
        <v>32</v>
      </c>
      <c r="H328" t="s">
        <v>17</v>
      </c>
      <c r="I328" t="s">
        <v>1913</v>
      </c>
      <c r="J328">
        <v>11</v>
      </c>
      <c r="K328">
        <v>0</v>
      </c>
      <c r="L328">
        <v>1</v>
      </c>
    </row>
    <row r="329" spans="1:12" x14ac:dyDescent="0.25">
      <c r="A329">
        <v>816</v>
      </c>
      <c r="B329" t="s">
        <v>1914</v>
      </c>
      <c r="C329" t="s">
        <v>1915</v>
      </c>
      <c r="D329" t="s">
        <v>1916</v>
      </c>
      <c r="E329" t="s">
        <v>1917</v>
      </c>
      <c r="F329" t="s">
        <v>1918</v>
      </c>
      <c r="G329" t="s">
        <v>25</v>
      </c>
      <c r="H329" t="s">
        <v>32</v>
      </c>
      <c r="I329" t="s">
        <v>41</v>
      </c>
      <c r="J329">
        <v>11</v>
      </c>
      <c r="K329">
        <v>1</v>
      </c>
      <c r="L329">
        <v>1</v>
      </c>
    </row>
    <row r="330" spans="1:12" x14ac:dyDescent="0.25">
      <c r="A330">
        <v>916</v>
      </c>
      <c r="B330" t="s">
        <v>1919</v>
      </c>
      <c r="C330" t="s">
        <v>1118</v>
      </c>
      <c r="D330" t="s">
        <v>1920</v>
      </c>
      <c r="E330" t="s">
        <v>1921</v>
      </c>
      <c r="F330" t="s">
        <v>1121</v>
      </c>
      <c r="G330" t="s">
        <v>1922</v>
      </c>
      <c r="H330" t="s">
        <v>1123</v>
      </c>
      <c r="I330" t="s">
        <v>1124</v>
      </c>
      <c r="J330">
        <v>41</v>
      </c>
      <c r="K330">
        <v>6</v>
      </c>
      <c r="L330">
        <v>1</v>
      </c>
    </row>
    <row r="331" spans="1:12" x14ac:dyDescent="0.25">
      <c r="A331">
        <v>644</v>
      </c>
      <c r="B331" t="s">
        <v>1923</v>
      </c>
      <c r="C331" t="s">
        <v>1924</v>
      </c>
      <c r="D331" t="s">
        <v>1925</v>
      </c>
      <c r="E331" t="s">
        <v>1926</v>
      </c>
      <c r="F331" t="s">
        <v>1927</v>
      </c>
      <c r="G331" t="s">
        <v>17</v>
      </c>
      <c r="H331" t="s">
        <v>148</v>
      </c>
      <c r="I331" t="s">
        <v>204</v>
      </c>
      <c r="J331">
        <v>108</v>
      </c>
      <c r="K331">
        <v>46</v>
      </c>
      <c r="L331">
        <v>1</v>
      </c>
    </row>
    <row r="332" spans="1:12" x14ac:dyDescent="0.25">
      <c r="A332">
        <v>554</v>
      </c>
      <c r="B332" t="s">
        <v>1928</v>
      </c>
      <c r="C332" t="s">
        <v>1929</v>
      </c>
      <c r="D332" t="s">
        <v>1930</v>
      </c>
      <c r="E332" t="s">
        <v>1931</v>
      </c>
      <c r="F332" t="s">
        <v>1932</v>
      </c>
      <c r="G332" t="s">
        <v>17</v>
      </c>
      <c r="H332" t="s">
        <v>47</v>
      </c>
      <c r="I332" t="s">
        <v>55</v>
      </c>
      <c r="J332">
        <v>78</v>
      </c>
      <c r="K332">
        <v>23</v>
      </c>
      <c r="L332">
        <v>1</v>
      </c>
    </row>
    <row r="333" spans="1:12" x14ac:dyDescent="0.25">
      <c r="A333">
        <v>562</v>
      </c>
      <c r="B333" t="s">
        <v>1933</v>
      </c>
      <c r="C333" t="s">
        <v>1934</v>
      </c>
      <c r="D333" t="s">
        <v>1935</v>
      </c>
      <c r="E333" t="s">
        <v>1936</v>
      </c>
      <c r="F333" t="s">
        <v>1937</v>
      </c>
      <c r="G333" t="s">
        <v>17</v>
      </c>
      <c r="H333" t="s">
        <v>47</v>
      </c>
      <c r="I333" t="s">
        <v>456</v>
      </c>
      <c r="J333">
        <v>51</v>
      </c>
      <c r="K333">
        <v>14</v>
      </c>
      <c r="L333">
        <v>1</v>
      </c>
    </row>
    <row r="334" spans="1:12" x14ac:dyDescent="0.25">
      <c r="A334">
        <v>590</v>
      </c>
      <c r="B334" t="s">
        <v>1938</v>
      </c>
      <c r="C334" t="s">
        <v>1939</v>
      </c>
      <c r="D334" t="s">
        <v>1940</v>
      </c>
      <c r="E334" t="s">
        <v>1941</v>
      </c>
      <c r="F334" t="s">
        <v>1942</v>
      </c>
      <c r="G334" t="s">
        <v>24</v>
      </c>
      <c r="H334" t="s">
        <v>97</v>
      </c>
      <c r="I334" t="s">
        <v>17</v>
      </c>
      <c r="J334">
        <v>4</v>
      </c>
      <c r="K334">
        <v>0</v>
      </c>
      <c r="L334">
        <v>1</v>
      </c>
    </row>
    <row r="335" spans="1:12" x14ac:dyDescent="0.25">
      <c r="A335">
        <v>620</v>
      </c>
      <c r="B335" t="s">
        <v>1943</v>
      </c>
      <c r="C335" t="s">
        <v>1944</v>
      </c>
      <c r="D335" t="s">
        <v>1945</v>
      </c>
      <c r="E335" t="s">
        <v>1946</v>
      </c>
      <c r="F335" t="s">
        <v>1947</v>
      </c>
      <c r="G335" t="s">
        <v>40</v>
      </c>
      <c r="H335" t="s">
        <v>90</v>
      </c>
      <c r="I335" t="s">
        <v>17</v>
      </c>
      <c r="J335">
        <v>3</v>
      </c>
      <c r="K335">
        <v>1</v>
      </c>
      <c r="L335">
        <v>1</v>
      </c>
    </row>
    <row r="336" spans="1:12" x14ac:dyDescent="0.25">
      <c r="A336">
        <v>604</v>
      </c>
      <c r="B336" t="s">
        <v>1948</v>
      </c>
      <c r="C336" t="s">
        <v>1949</v>
      </c>
      <c r="D336" t="s">
        <v>1950</v>
      </c>
      <c r="E336" t="s">
        <v>1951</v>
      </c>
      <c r="F336" t="s">
        <v>1952</v>
      </c>
      <c r="G336" t="s">
        <v>18</v>
      </c>
      <c r="H336" t="s">
        <v>1953</v>
      </c>
      <c r="I336" t="s">
        <v>55</v>
      </c>
      <c r="J336">
        <v>2</v>
      </c>
      <c r="K336">
        <v>0</v>
      </c>
      <c r="L336">
        <v>1</v>
      </c>
    </row>
    <row r="337" spans="1:12" x14ac:dyDescent="0.25">
      <c r="A337">
        <v>606</v>
      </c>
      <c r="B337" t="s">
        <v>1954</v>
      </c>
      <c r="C337" t="s">
        <v>1955</v>
      </c>
      <c r="D337" t="s">
        <v>1956</v>
      </c>
      <c r="E337" t="s">
        <v>1957</v>
      </c>
      <c r="F337" t="s">
        <v>1958</v>
      </c>
      <c r="G337" t="s">
        <v>76</v>
      </c>
      <c r="H337" t="s">
        <v>48</v>
      </c>
      <c r="I337" t="s">
        <v>183</v>
      </c>
      <c r="J337">
        <v>2</v>
      </c>
      <c r="K337">
        <v>0</v>
      </c>
      <c r="L337">
        <v>1</v>
      </c>
    </row>
    <row r="338" spans="1:12" x14ac:dyDescent="0.25">
      <c r="A338">
        <v>835</v>
      </c>
      <c r="B338" t="s">
        <v>1959</v>
      </c>
      <c r="C338" t="s">
        <v>1333</v>
      </c>
      <c r="D338" t="s">
        <v>1960</v>
      </c>
      <c r="E338" t="s">
        <v>1961</v>
      </c>
      <c r="F338" t="s">
        <v>1336</v>
      </c>
      <c r="G338" t="s">
        <v>25</v>
      </c>
      <c r="H338" t="s">
        <v>97</v>
      </c>
      <c r="I338" t="s">
        <v>1962</v>
      </c>
      <c r="J338">
        <v>10</v>
      </c>
      <c r="K338">
        <v>3</v>
      </c>
      <c r="L338">
        <v>1</v>
      </c>
    </row>
    <row r="339" spans="1:12" x14ac:dyDescent="0.25">
      <c r="A339">
        <v>765</v>
      </c>
      <c r="B339" t="s">
        <v>1963</v>
      </c>
      <c r="C339" t="s">
        <v>1964</v>
      </c>
      <c r="D339" t="s">
        <v>1965</v>
      </c>
      <c r="E339" t="s">
        <v>1966</v>
      </c>
      <c r="F339" t="s">
        <v>1967</v>
      </c>
      <c r="G339" t="s">
        <v>47</v>
      </c>
      <c r="H339" t="s">
        <v>1227</v>
      </c>
      <c r="I339" t="s">
        <v>204</v>
      </c>
      <c r="J339">
        <v>104</v>
      </c>
      <c r="K339">
        <v>30</v>
      </c>
      <c r="L339">
        <v>1</v>
      </c>
    </row>
    <row r="340" spans="1:12" x14ac:dyDescent="0.25">
      <c r="A340">
        <v>812</v>
      </c>
      <c r="B340" t="s">
        <v>1968</v>
      </c>
      <c r="C340" t="s">
        <v>1969</v>
      </c>
      <c r="D340" t="s">
        <v>1970</v>
      </c>
      <c r="E340" t="s">
        <v>1971</v>
      </c>
      <c r="F340" t="s">
        <v>1972</v>
      </c>
      <c r="G340" t="s">
        <v>97</v>
      </c>
      <c r="H340" t="s">
        <v>1973</v>
      </c>
      <c r="I340" t="s">
        <v>1331</v>
      </c>
      <c r="J340">
        <v>14</v>
      </c>
      <c r="K340">
        <v>4</v>
      </c>
      <c r="L340">
        <v>1</v>
      </c>
    </row>
    <row r="341" spans="1:12" x14ac:dyDescent="0.25">
      <c r="A341">
        <v>512</v>
      </c>
      <c r="B341" t="s">
        <v>1974</v>
      </c>
      <c r="C341" t="s">
        <v>1610</v>
      </c>
      <c r="D341" t="s">
        <v>1975</v>
      </c>
      <c r="E341" t="s">
        <v>1976</v>
      </c>
      <c r="F341" t="s">
        <v>1977</v>
      </c>
      <c r="G341" t="s">
        <v>1973</v>
      </c>
      <c r="H341" t="s">
        <v>1978</v>
      </c>
      <c r="I341" t="s">
        <v>55</v>
      </c>
      <c r="J341">
        <v>1</v>
      </c>
      <c r="K341">
        <v>0</v>
      </c>
      <c r="L341">
        <v>1</v>
      </c>
    </row>
    <row r="342" spans="1:12" x14ac:dyDescent="0.25">
      <c r="A342">
        <v>883</v>
      </c>
      <c r="B342" t="s">
        <v>1979</v>
      </c>
      <c r="C342" t="s">
        <v>1980</v>
      </c>
      <c r="D342" t="s">
        <v>1981</v>
      </c>
      <c r="E342" t="s">
        <v>1982</v>
      </c>
      <c r="F342" t="s">
        <v>1983</v>
      </c>
      <c r="G342" t="s">
        <v>1793</v>
      </c>
      <c r="H342" t="s">
        <v>55</v>
      </c>
      <c r="I342" t="s">
        <v>55</v>
      </c>
      <c r="J342">
        <v>0</v>
      </c>
      <c r="K342">
        <v>0</v>
      </c>
      <c r="L342">
        <v>1</v>
      </c>
    </row>
    <row r="343" spans="1:12" x14ac:dyDescent="0.25">
      <c r="A343">
        <v>885</v>
      </c>
      <c r="B343" t="s">
        <v>1984</v>
      </c>
      <c r="C343" t="s">
        <v>1980</v>
      </c>
      <c r="D343" t="s">
        <v>1985</v>
      </c>
      <c r="E343" t="s">
        <v>1986</v>
      </c>
      <c r="F343" t="s">
        <v>1987</v>
      </c>
      <c r="G343" t="s">
        <v>1793</v>
      </c>
      <c r="H343" t="s">
        <v>55</v>
      </c>
      <c r="I343" t="s">
        <v>55</v>
      </c>
      <c r="J343">
        <v>0</v>
      </c>
      <c r="K343">
        <v>0</v>
      </c>
      <c r="L343">
        <v>1</v>
      </c>
    </row>
    <row r="344" spans="1:12" x14ac:dyDescent="0.25">
      <c r="A344">
        <v>790</v>
      </c>
      <c r="B344" t="s">
        <v>1988</v>
      </c>
      <c r="C344" t="s">
        <v>1989</v>
      </c>
      <c r="D344" t="s">
        <v>1990</v>
      </c>
      <c r="E344" t="s">
        <v>1991</v>
      </c>
      <c r="F344" t="s">
        <v>1992</v>
      </c>
      <c r="G344" t="s">
        <v>310</v>
      </c>
      <c r="H344" t="s">
        <v>48</v>
      </c>
      <c r="I344" t="s">
        <v>204</v>
      </c>
      <c r="J344">
        <v>18</v>
      </c>
      <c r="K344">
        <v>0</v>
      </c>
      <c r="L344">
        <v>1</v>
      </c>
    </row>
    <row r="345" spans="1:12" x14ac:dyDescent="0.25">
      <c r="A345">
        <v>528</v>
      </c>
      <c r="B345" t="s">
        <v>1993</v>
      </c>
      <c r="C345" t="s">
        <v>1994</v>
      </c>
      <c r="D345" t="s">
        <v>1995</v>
      </c>
      <c r="E345" t="s">
        <v>1996</v>
      </c>
      <c r="F345" t="s">
        <v>1997</v>
      </c>
      <c r="G345" t="s">
        <v>1998</v>
      </c>
      <c r="H345" t="s">
        <v>1999</v>
      </c>
      <c r="I345" t="s">
        <v>2000</v>
      </c>
      <c r="J345">
        <v>21</v>
      </c>
      <c r="K345">
        <v>2</v>
      </c>
      <c r="L345">
        <v>1</v>
      </c>
    </row>
    <row r="346" spans="1:12" x14ac:dyDescent="0.25">
      <c r="A346">
        <v>776</v>
      </c>
      <c r="B346" t="s">
        <v>2001</v>
      </c>
      <c r="C346" t="s">
        <v>2002</v>
      </c>
      <c r="D346" t="s">
        <v>2003</v>
      </c>
      <c r="E346" t="s">
        <v>2004</v>
      </c>
      <c r="F346" t="s">
        <v>2005</v>
      </c>
      <c r="G346" t="s">
        <v>409</v>
      </c>
      <c r="H346" t="s">
        <v>2006</v>
      </c>
      <c r="I346" t="s">
        <v>183</v>
      </c>
      <c r="J346">
        <v>7</v>
      </c>
      <c r="K346">
        <v>0</v>
      </c>
      <c r="L346">
        <v>1</v>
      </c>
    </row>
    <row r="347" spans="1:12" x14ac:dyDescent="0.25">
      <c r="A347">
        <v>926</v>
      </c>
      <c r="B347" t="s">
        <v>2007</v>
      </c>
      <c r="C347" t="s">
        <v>2008</v>
      </c>
      <c r="D347" t="s">
        <v>2009</v>
      </c>
      <c r="E347" t="s">
        <v>2010</v>
      </c>
      <c r="F347" t="s">
        <v>2011</v>
      </c>
      <c r="G347" t="s">
        <v>25</v>
      </c>
      <c r="H347" t="s">
        <v>409</v>
      </c>
      <c r="I347" t="s">
        <v>439</v>
      </c>
      <c r="J347">
        <v>1</v>
      </c>
      <c r="K347">
        <v>0</v>
      </c>
      <c r="L347">
        <v>1</v>
      </c>
    </row>
    <row r="348" spans="1:12" x14ac:dyDescent="0.25">
      <c r="A348">
        <v>616</v>
      </c>
      <c r="B348" t="s">
        <v>2012</v>
      </c>
      <c r="C348" t="s">
        <v>2013</v>
      </c>
      <c r="D348" t="s">
        <v>2014</v>
      </c>
      <c r="E348" t="s">
        <v>2015</v>
      </c>
      <c r="F348" t="s">
        <v>2016</v>
      </c>
      <c r="G348" t="s">
        <v>2017</v>
      </c>
      <c r="H348" t="s">
        <v>2018</v>
      </c>
      <c r="I348" t="s">
        <v>55</v>
      </c>
      <c r="J348">
        <v>6</v>
      </c>
      <c r="K348">
        <v>0</v>
      </c>
      <c r="L348">
        <v>1</v>
      </c>
    </row>
    <row r="349" spans="1:12" x14ac:dyDescent="0.25">
      <c r="A349">
        <v>777</v>
      </c>
      <c r="B349" t="s">
        <v>2019</v>
      </c>
      <c r="C349" t="s">
        <v>2020</v>
      </c>
      <c r="D349" t="s">
        <v>2021</v>
      </c>
      <c r="E349" t="s">
        <v>2022</v>
      </c>
      <c r="F349" t="s">
        <v>2023</v>
      </c>
      <c r="G349" t="s">
        <v>2024</v>
      </c>
      <c r="H349" t="s">
        <v>586</v>
      </c>
      <c r="I349" t="s">
        <v>2025</v>
      </c>
      <c r="J349">
        <v>34</v>
      </c>
      <c r="K349">
        <v>4</v>
      </c>
      <c r="L349">
        <v>1</v>
      </c>
    </row>
    <row r="350" spans="1:12" x14ac:dyDescent="0.25">
      <c r="A350">
        <v>678</v>
      </c>
      <c r="B350" t="s">
        <v>2026</v>
      </c>
      <c r="C350" t="s">
        <v>2027</v>
      </c>
      <c r="D350" t="s">
        <v>2028</v>
      </c>
      <c r="E350" t="s">
        <v>2029</v>
      </c>
      <c r="F350" t="s">
        <v>2030</v>
      </c>
      <c r="G350" t="s">
        <v>2024</v>
      </c>
      <c r="H350" t="s">
        <v>586</v>
      </c>
      <c r="I350" t="s">
        <v>2025</v>
      </c>
      <c r="J350">
        <v>0</v>
      </c>
      <c r="K350">
        <v>0</v>
      </c>
      <c r="L350">
        <v>1</v>
      </c>
    </row>
    <row r="351" spans="1:12" x14ac:dyDescent="0.25">
      <c r="A351">
        <v>669</v>
      </c>
      <c r="B351" t="s">
        <v>2031</v>
      </c>
      <c r="C351" t="s">
        <v>2032</v>
      </c>
      <c r="D351" t="s">
        <v>2033</v>
      </c>
      <c r="E351" t="s">
        <v>2034</v>
      </c>
      <c r="F351" t="s">
        <v>2035</v>
      </c>
      <c r="G351" t="s">
        <v>97</v>
      </c>
      <c r="H351" t="s">
        <v>439</v>
      </c>
      <c r="I351" t="s">
        <v>91</v>
      </c>
      <c r="J351">
        <v>0</v>
      </c>
      <c r="K351">
        <v>0</v>
      </c>
      <c r="L351">
        <v>1</v>
      </c>
    </row>
    <row r="352" spans="1:12" x14ac:dyDescent="0.25">
      <c r="A352">
        <v>905</v>
      </c>
      <c r="B352" t="s">
        <v>2036</v>
      </c>
      <c r="C352" t="s">
        <v>2037</v>
      </c>
      <c r="D352" t="s">
        <v>2038</v>
      </c>
      <c r="E352" t="s">
        <v>2039</v>
      </c>
      <c r="F352" t="s">
        <v>2040</v>
      </c>
      <c r="G352" t="s">
        <v>518</v>
      </c>
      <c r="H352" t="s">
        <v>1410</v>
      </c>
      <c r="I352" t="s">
        <v>55</v>
      </c>
      <c r="J352">
        <v>15</v>
      </c>
      <c r="K352">
        <v>0</v>
      </c>
      <c r="L352">
        <v>1</v>
      </c>
    </row>
    <row r="353" spans="1:12" x14ac:dyDescent="0.25">
      <c r="A353">
        <v>877</v>
      </c>
      <c r="B353" t="s">
        <v>2041</v>
      </c>
      <c r="C353" t="s">
        <v>2042</v>
      </c>
      <c r="D353" t="s">
        <v>2043</v>
      </c>
      <c r="E353" t="s">
        <v>2044</v>
      </c>
      <c r="F353" t="s">
        <v>2045</v>
      </c>
      <c r="G353" t="s">
        <v>97</v>
      </c>
      <c r="H353" t="s">
        <v>518</v>
      </c>
      <c r="I353" t="s">
        <v>598</v>
      </c>
      <c r="J353">
        <v>2</v>
      </c>
      <c r="K353">
        <v>1</v>
      </c>
      <c r="L353">
        <v>1</v>
      </c>
    </row>
    <row r="354" spans="1:12" x14ac:dyDescent="0.25">
      <c r="A354">
        <v>890</v>
      </c>
      <c r="B354" t="s">
        <v>2046</v>
      </c>
      <c r="C354" t="s">
        <v>2047</v>
      </c>
      <c r="D354" t="s">
        <v>2048</v>
      </c>
      <c r="E354" t="s">
        <v>2049</v>
      </c>
      <c r="F354" t="s">
        <v>2050</v>
      </c>
      <c r="G354" t="s">
        <v>2051</v>
      </c>
      <c r="H354" t="s">
        <v>2052</v>
      </c>
      <c r="I354" t="s">
        <v>2053</v>
      </c>
      <c r="J354">
        <v>3</v>
      </c>
      <c r="K354">
        <v>0</v>
      </c>
      <c r="L354">
        <v>1</v>
      </c>
    </row>
    <row r="355" spans="1:12" x14ac:dyDescent="0.25">
      <c r="A355">
        <v>912</v>
      </c>
      <c r="B355" t="s">
        <v>2054</v>
      </c>
      <c r="C355" t="s">
        <v>1118</v>
      </c>
      <c r="D355" t="s">
        <v>2055</v>
      </c>
      <c r="E355" t="s">
        <v>2056</v>
      </c>
      <c r="F355" t="s">
        <v>1121</v>
      </c>
      <c r="G355" t="s">
        <v>1123</v>
      </c>
      <c r="H355" t="s">
        <v>1124</v>
      </c>
      <c r="I355" t="s">
        <v>2057</v>
      </c>
      <c r="J355">
        <v>55</v>
      </c>
      <c r="K355">
        <v>9</v>
      </c>
      <c r="L355">
        <v>1</v>
      </c>
    </row>
    <row r="356" spans="1:12" x14ac:dyDescent="0.25">
      <c r="A356">
        <v>914</v>
      </c>
      <c r="B356" t="s">
        <v>2058</v>
      </c>
      <c r="C356" t="s">
        <v>1118</v>
      </c>
      <c r="D356" t="s">
        <v>2059</v>
      </c>
      <c r="E356" t="s">
        <v>2060</v>
      </c>
      <c r="F356" t="s">
        <v>1121</v>
      </c>
      <c r="G356" t="s">
        <v>1123</v>
      </c>
      <c r="H356" t="s">
        <v>2061</v>
      </c>
      <c r="I356" t="s">
        <v>1124</v>
      </c>
      <c r="J356">
        <v>41</v>
      </c>
      <c r="K356">
        <v>5</v>
      </c>
      <c r="L356">
        <v>1</v>
      </c>
    </row>
    <row r="357" spans="1:12" x14ac:dyDescent="0.25">
      <c r="A357">
        <v>750</v>
      </c>
      <c r="B357" t="s">
        <v>2062</v>
      </c>
      <c r="C357" t="s">
        <v>2063</v>
      </c>
      <c r="D357" t="s">
        <v>2064</v>
      </c>
      <c r="E357" t="s">
        <v>2065</v>
      </c>
      <c r="F357" t="s">
        <v>2066</v>
      </c>
      <c r="G357" t="s">
        <v>40</v>
      </c>
      <c r="H357" t="s">
        <v>586</v>
      </c>
      <c r="I357" t="s">
        <v>48</v>
      </c>
      <c r="J357">
        <v>8</v>
      </c>
      <c r="K357">
        <v>0</v>
      </c>
      <c r="L357">
        <v>1</v>
      </c>
    </row>
    <row r="358" spans="1:12" x14ac:dyDescent="0.25">
      <c r="A358">
        <v>557</v>
      </c>
      <c r="B358" t="s">
        <v>2067</v>
      </c>
      <c r="C358" t="s">
        <v>2068</v>
      </c>
      <c r="D358" t="s">
        <v>2069</v>
      </c>
      <c r="E358" t="s">
        <v>2070</v>
      </c>
      <c r="F358" t="s">
        <v>2071</v>
      </c>
      <c r="G358" t="s">
        <v>40</v>
      </c>
      <c r="H358" t="s">
        <v>336</v>
      </c>
      <c r="I358" t="s">
        <v>55</v>
      </c>
      <c r="J358">
        <v>4</v>
      </c>
      <c r="K358">
        <v>0</v>
      </c>
      <c r="L358">
        <v>1</v>
      </c>
    </row>
    <row r="359" spans="1:12" x14ac:dyDescent="0.25">
      <c r="A359">
        <v>583</v>
      </c>
      <c r="B359" t="s">
        <v>2072</v>
      </c>
      <c r="C359" t="s">
        <v>2073</v>
      </c>
      <c r="D359" t="s">
        <v>2074</v>
      </c>
      <c r="E359" t="s">
        <v>2075</v>
      </c>
      <c r="F359" t="s">
        <v>2076</v>
      </c>
      <c r="G359" t="s">
        <v>32</v>
      </c>
      <c r="H359" t="s">
        <v>1765</v>
      </c>
      <c r="I359" t="s">
        <v>598</v>
      </c>
      <c r="J359">
        <v>7</v>
      </c>
      <c r="K359">
        <v>1</v>
      </c>
      <c r="L359">
        <v>1</v>
      </c>
    </row>
    <row r="360" spans="1:12" x14ac:dyDescent="0.25">
      <c r="A360">
        <v>873</v>
      </c>
      <c r="B360" t="s">
        <v>2077</v>
      </c>
      <c r="C360" t="s">
        <v>2078</v>
      </c>
      <c r="D360" t="s">
        <v>2079</v>
      </c>
      <c r="E360" t="s">
        <v>2080</v>
      </c>
      <c r="F360" t="s">
        <v>2081</v>
      </c>
      <c r="G360" t="s">
        <v>90</v>
      </c>
      <c r="H360" t="s">
        <v>2082</v>
      </c>
      <c r="I360" t="s">
        <v>48</v>
      </c>
      <c r="J360">
        <v>0</v>
      </c>
      <c r="K360">
        <v>0</v>
      </c>
      <c r="L360">
        <v>1</v>
      </c>
    </row>
    <row r="361" spans="1:12" x14ac:dyDescent="0.25">
      <c r="A361">
        <v>821</v>
      </c>
      <c r="B361" t="s">
        <v>2083</v>
      </c>
      <c r="C361" t="s">
        <v>2084</v>
      </c>
      <c r="D361" t="s">
        <v>2085</v>
      </c>
      <c r="E361" t="s">
        <v>2086</v>
      </c>
      <c r="F361" t="s">
        <v>2087</v>
      </c>
      <c r="G361" t="s">
        <v>675</v>
      </c>
      <c r="H361" t="s">
        <v>55</v>
      </c>
      <c r="I361" t="s">
        <v>55</v>
      </c>
      <c r="J361">
        <v>73</v>
      </c>
      <c r="K361">
        <v>46</v>
      </c>
      <c r="L361">
        <v>1</v>
      </c>
    </row>
    <row r="362" spans="1:12" x14ac:dyDescent="0.25">
      <c r="A362">
        <v>658</v>
      </c>
      <c r="B362" t="s">
        <v>2088</v>
      </c>
      <c r="C362" t="s">
        <v>2089</v>
      </c>
      <c r="D362" t="s">
        <v>2090</v>
      </c>
      <c r="E362" t="s">
        <v>2091</v>
      </c>
      <c r="F362" t="s">
        <v>2092</v>
      </c>
      <c r="G362" t="s">
        <v>34</v>
      </c>
      <c r="H362" t="s">
        <v>55</v>
      </c>
      <c r="I362" t="s">
        <v>55</v>
      </c>
      <c r="J362">
        <v>17</v>
      </c>
      <c r="K362">
        <v>0</v>
      </c>
      <c r="L362">
        <v>1</v>
      </c>
    </row>
    <row r="363" spans="1:12" x14ac:dyDescent="0.25">
      <c r="A363">
        <v>932</v>
      </c>
      <c r="B363" t="s">
        <v>2093</v>
      </c>
      <c r="C363" t="s">
        <v>2094</v>
      </c>
      <c r="D363" t="s">
        <v>2095</v>
      </c>
      <c r="E363" t="s">
        <v>2096</v>
      </c>
      <c r="F363" t="s">
        <v>2097</v>
      </c>
      <c r="G363" t="s">
        <v>25</v>
      </c>
      <c r="H363" t="s">
        <v>34</v>
      </c>
      <c r="I363" t="s">
        <v>530</v>
      </c>
      <c r="J363">
        <v>13</v>
      </c>
      <c r="K363">
        <v>1</v>
      </c>
      <c r="L363">
        <v>1</v>
      </c>
    </row>
    <row r="364" spans="1:12" x14ac:dyDescent="0.25">
      <c r="A364">
        <v>534</v>
      </c>
      <c r="B364" t="s">
        <v>2098</v>
      </c>
      <c r="C364" t="s">
        <v>2099</v>
      </c>
      <c r="D364" t="s">
        <v>2100</v>
      </c>
      <c r="E364" t="s">
        <v>2101</v>
      </c>
      <c r="F364" t="s">
        <v>2102</v>
      </c>
      <c r="G364" t="s">
        <v>34</v>
      </c>
      <c r="H364" t="s">
        <v>55</v>
      </c>
      <c r="I364" t="s">
        <v>55</v>
      </c>
      <c r="J364">
        <v>3</v>
      </c>
      <c r="K364">
        <v>1</v>
      </c>
      <c r="L364">
        <v>1</v>
      </c>
    </row>
    <row r="365" spans="1:12" x14ac:dyDescent="0.25">
      <c r="A365">
        <v>680</v>
      </c>
      <c r="B365" t="s">
        <v>2103</v>
      </c>
      <c r="C365" t="s">
        <v>2104</v>
      </c>
      <c r="D365" t="s">
        <v>2105</v>
      </c>
      <c r="E365" t="s">
        <v>2106</v>
      </c>
      <c r="F365" t="s">
        <v>2107</v>
      </c>
      <c r="G365" t="s">
        <v>24</v>
      </c>
      <c r="H365" t="s">
        <v>98</v>
      </c>
      <c r="I365" t="s">
        <v>62</v>
      </c>
      <c r="J365">
        <v>3</v>
      </c>
      <c r="K365">
        <v>0</v>
      </c>
      <c r="L365">
        <v>1</v>
      </c>
    </row>
    <row r="366" spans="1:12" x14ac:dyDescent="0.25">
      <c r="A366">
        <v>878</v>
      </c>
      <c r="B366" t="s">
        <v>2108</v>
      </c>
      <c r="C366" t="s">
        <v>2109</v>
      </c>
      <c r="D366" t="s">
        <v>2110</v>
      </c>
      <c r="E366" t="s">
        <v>2111</v>
      </c>
      <c r="F366" t="s">
        <v>2112</v>
      </c>
      <c r="G366" t="s">
        <v>98</v>
      </c>
      <c r="H366" t="s">
        <v>2113</v>
      </c>
      <c r="I366" t="s">
        <v>55</v>
      </c>
      <c r="J366">
        <v>0</v>
      </c>
      <c r="K366">
        <v>0</v>
      </c>
      <c r="L366">
        <v>1</v>
      </c>
    </row>
    <row r="367" spans="1:12" x14ac:dyDescent="0.25">
      <c r="A367">
        <v>585</v>
      </c>
      <c r="B367" t="s">
        <v>2114</v>
      </c>
      <c r="C367" t="s">
        <v>2115</v>
      </c>
      <c r="D367" t="s">
        <v>2116</v>
      </c>
      <c r="E367" t="s">
        <v>2117</v>
      </c>
      <c r="F367" t="s">
        <v>2118</v>
      </c>
      <c r="G367" t="s">
        <v>142</v>
      </c>
      <c r="H367" t="s">
        <v>2119</v>
      </c>
      <c r="I367" t="s">
        <v>55</v>
      </c>
      <c r="J367">
        <v>1</v>
      </c>
      <c r="K367">
        <v>0</v>
      </c>
      <c r="L367">
        <v>1</v>
      </c>
    </row>
    <row r="368" spans="1:12" x14ac:dyDescent="0.25">
      <c r="A368">
        <v>733</v>
      </c>
      <c r="B368" t="s">
        <v>2120</v>
      </c>
      <c r="C368" t="s">
        <v>2121</v>
      </c>
      <c r="D368" t="s">
        <v>2122</v>
      </c>
      <c r="E368" t="s">
        <v>2123</v>
      </c>
      <c r="F368" t="s">
        <v>2124</v>
      </c>
      <c r="G368" t="s">
        <v>2125</v>
      </c>
      <c r="H368" t="s">
        <v>2119</v>
      </c>
      <c r="I368" t="s">
        <v>55</v>
      </c>
      <c r="J368">
        <v>10</v>
      </c>
      <c r="K368">
        <v>0</v>
      </c>
      <c r="L368">
        <v>1</v>
      </c>
    </row>
    <row r="369" spans="1:12" x14ac:dyDescent="0.25">
      <c r="A369">
        <v>605</v>
      </c>
      <c r="B369" t="s">
        <v>2126</v>
      </c>
      <c r="C369" t="s">
        <v>2127</v>
      </c>
      <c r="D369" t="s">
        <v>2128</v>
      </c>
      <c r="E369" t="s">
        <v>2129</v>
      </c>
      <c r="F369" t="s">
        <v>2130</v>
      </c>
      <c r="G369" t="s">
        <v>48</v>
      </c>
      <c r="H369" t="s">
        <v>668</v>
      </c>
      <c r="I369" t="s">
        <v>183</v>
      </c>
      <c r="J369">
        <v>37</v>
      </c>
      <c r="K369">
        <v>30</v>
      </c>
      <c r="L369">
        <v>1</v>
      </c>
    </row>
    <row r="370" spans="1:12" x14ac:dyDescent="0.25">
      <c r="A370">
        <v>572</v>
      </c>
      <c r="B370" t="s">
        <v>2131</v>
      </c>
      <c r="C370" t="s">
        <v>2132</v>
      </c>
      <c r="D370" t="s">
        <v>2133</v>
      </c>
      <c r="E370" t="s">
        <v>2134</v>
      </c>
      <c r="F370" t="s">
        <v>2135</v>
      </c>
      <c r="G370" t="s">
        <v>698</v>
      </c>
      <c r="H370" t="s">
        <v>55</v>
      </c>
      <c r="I370" t="s">
        <v>55</v>
      </c>
      <c r="J370">
        <v>72</v>
      </c>
      <c r="K370">
        <v>41</v>
      </c>
      <c r="L370">
        <v>1</v>
      </c>
    </row>
    <row r="371" spans="1:12" x14ac:dyDescent="0.25">
      <c r="A371">
        <v>589</v>
      </c>
      <c r="B371" t="s">
        <v>2136</v>
      </c>
      <c r="C371" t="s">
        <v>2137</v>
      </c>
      <c r="D371" t="s">
        <v>2138</v>
      </c>
      <c r="E371" t="s">
        <v>2139</v>
      </c>
      <c r="F371" t="s">
        <v>2140</v>
      </c>
      <c r="G371" t="s">
        <v>2141</v>
      </c>
      <c r="H371" t="s">
        <v>99</v>
      </c>
      <c r="I371" t="s">
        <v>55</v>
      </c>
      <c r="J371">
        <v>31</v>
      </c>
      <c r="K371">
        <v>18</v>
      </c>
      <c r="L371">
        <v>1</v>
      </c>
    </row>
    <row r="372" spans="1:12" x14ac:dyDescent="0.25">
      <c r="A372">
        <v>573</v>
      </c>
      <c r="B372" t="s">
        <v>2142</v>
      </c>
      <c r="C372" t="s">
        <v>2143</v>
      </c>
      <c r="D372" t="s">
        <v>2144</v>
      </c>
      <c r="E372" t="s">
        <v>2145</v>
      </c>
      <c r="F372" t="s">
        <v>2146</v>
      </c>
      <c r="G372" t="s">
        <v>2147</v>
      </c>
      <c r="H372" t="s">
        <v>55</v>
      </c>
      <c r="I372" t="s">
        <v>55</v>
      </c>
      <c r="J372">
        <v>16</v>
      </c>
      <c r="K372">
        <v>6</v>
      </c>
      <c r="L372">
        <v>1</v>
      </c>
    </row>
    <row r="373" spans="1:12" x14ac:dyDescent="0.25">
      <c r="A373">
        <v>613</v>
      </c>
      <c r="B373" t="s">
        <v>2148</v>
      </c>
      <c r="C373" t="s">
        <v>2149</v>
      </c>
      <c r="D373" t="s">
        <v>2150</v>
      </c>
      <c r="E373" t="s">
        <v>2151</v>
      </c>
      <c r="F373" t="s">
        <v>2152</v>
      </c>
      <c r="G373" t="s">
        <v>415</v>
      </c>
      <c r="H373" t="s">
        <v>722</v>
      </c>
      <c r="I373" t="s">
        <v>463</v>
      </c>
      <c r="J373">
        <v>52</v>
      </c>
      <c r="K373">
        <v>7</v>
      </c>
      <c r="L373">
        <v>1</v>
      </c>
    </row>
    <row r="374" spans="1:12" x14ac:dyDescent="0.25">
      <c r="A374">
        <v>517</v>
      </c>
      <c r="B374" t="s">
        <v>2153</v>
      </c>
      <c r="C374" t="s">
        <v>1610</v>
      </c>
      <c r="D374" t="s">
        <v>2154</v>
      </c>
      <c r="E374" t="s">
        <v>2155</v>
      </c>
      <c r="F374" t="s">
        <v>1977</v>
      </c>
      <c r="G374" t="s">
        <v>415</v>
      </c>
      <c r="H374" t="s">
        <v>2156</v>
      </c>
      <c r="I374" t="s">
        <v>55</v>
      </c>
      <c r="J374">
        <v>1</v>
      </c>
      <c r="K374">
        <v>0</v>
      </c>
      <c r="L374">
        <v>1</v>
      </c>
    </row>
    <row r="375" spans="1:12" x14ac:dyDescent="0.25">
      <c r="A375">
        <v>686</v>
      </c>
      <c r="B375" t="s">
        <v>2157</v>
      </c>
      <c r="C375" t="s">
        <v>2158</v>
      </c>
      <c r="D375" t="s">
        <v>2159</v>
      </c>
      <c r="E375" t="s">
        <v>2160</v>
      </c>
      <c r="F375" t="s">
        <v>2161</v>
      </c>
      <c r="G375" t="s">
        <v>40</v>
      </c>
      <c r="H375" t="s">
        <v>62</v>
      </c>
      <c r="I375" t="s">
        <v>294</v>
      </c>
      <c r="J375">
        <v>14</v>
      </c>
      <c r="K375">
        <v>3</v>
      </c>
      <c r="L375">
        <v>1</v>
      </c>
    </row>
    <row r="376" spans="1:12" x14ac:dyDescent="0.25">
      <c r="A376">
        <v>513</v>
      </c>
      <c r="B376" t="s">
        <v>2162</v>
      </c>
      <c r="C376" t="s">
        <v>2163</v>
      </c>
      <c r="D376" t="s">
        <v>2164</v>
      </c>
      <c r="E376" t="s">
        <v>2165</v>
      </c>
      <c r="F376" t="s">
        <v>2166</v>
      </c>
      <c r="G376" t="s">
        <v>25</v>
      </c>
      <c r="H376" t="s">
        <v>62</v>
      </c>
      <c r="I376" t="s">
        <v>55</v>
      </c>
      <c r="J376">
        <v>4</v>
      </c>
      <c r="K376">
        <v>0</v>
      </c>
      <c r="L376">
        <v>1</v>
      </c>
    </row>
    <row r="377" spans="1:12" x14ac:dyDescent="0.25">
      <c r="A377">
        <v>813</v>
      </c>
      <c r="B377" t="s">
        <v>2167</v>
      </c>
      <c r="C377" t="s">
        <v>1506</v>
      </c>
      <c r="D377" t="s">
        <v>2168</v>
      </c>
      <c r="E377" t="s">
        <v>1508</v>
      </c>
      <c r="F377" t="s">
        <v>1509</v>
      </c>
      <c r="G377" t="s">
        <v>90</v>
      </c>
      <c r="H377" t="s">
        <v>62</v>
      </c>
      <c r="I377" t="s">
        <v>668</v>
      </c>
      <c r="J377">
        <v>0</v>
      </c>
      <c r="K377">
        <v>0</v>
      </c>
      <c r="L377">
        <v>1</v>
      </c>
    </row>
    <row r="378" spans="1:12" x14ac:dyDescent="0.25">
      <c r="A378">
        <v>892</v>
      </c>
      <c r="B378" t="s">
        <v>2169</v>
      </c>
      <c r="C378" t="s">
        <v>2170</v>
      </c>
      <c r="D378" t="s">
        <v>2171</v>
      </c>
      <c r="E378" t="s">
        <v>2172</v>
      </c>
      <c r="F378" t="s">
        <v>2173</v>
      </c>
      <c r="G378" t="s">
        <v>2174</v>
      </c>
      <c r="H378" t="s">
        <v>2175</v>
      </c>
      <c r="I378" t="s">
        <v>55</v>
      </c>
      <c r="J378">
        <v>0</v>
      </c>
      <c r="K378">
        <v>0</v>
      </c>
      <c r="L378">
        <v>1</v>
      </c>
    </row>
    <row r="379" spans="1:12" x14ac:dyDescent="0.25">
      <c r="A379">
        <v>895</v>
      </c>
      <c r="B379" t="s">
        <v>2176</v>
      </c>
      <c r="C379" t="s">
        <v>2177</v>
      </c>
      <c r="D379" t="s">
        <v>2178</v>
      </c>
      <c r="E379" t="s">
        <v>2179</v>
      </c>
      <c r="F379" t="s">
        <v>2180</v>
      </c>
      <c r="G379" t="s">
        <v>2181</v>
      </c>
      <c r="H379" t="s">
        <v>2182</v>
      </c>
      <c r="I379" t="s">
        <v>2183</v>
      </c>
      <c r="J379">
        <v>35</v>
      </c>
      <c r="K379">
        <v>13</v>
      </c>
      <c r="L379">
        <v>1</v>
      </c>
    </row>
    <row r="380" spans="1:12" x14ac:dyDescent="0.25">
      <c r="A380">
        <v>542</v>
      </c>
      <c r="B380" t="s">
        <v>2184</v>
      </c>
      <c r="C380" t="s">
        <v>2185</v>
      </c>
      <c r="D380" t="s">
        <v>2186</v>
      </c>
      <c r="E380" t="s">
        <v>2187</v>
      </c>
      <c r="F380" t="s">
        <v>2188</v>
      </c>
      <c r="G380" t="s">
        <v>25</v>
      </c>
      <c r="H380" t="s">
        <v>2189</v>
      </c>
      <c r="I380" t="s">
        <v>41</v>
      </c>
      <c r="J380">
        <v>6</v>
      </c>
      <c r="K380">
        <v>0</v>
      </c>
      <c r="L380">
        <v>1</v>
      </c>
    </row>
    <row r="381" spans="1:12" x14ac:dyDescent="0.25">
      <c r="A381">
        <v>507</v>
      </c>
      <c r="B381" t="s">
        <v>2190</v>
      </c>
      <c r="C381" t="s">
        <v>2191</v>
      </c>
      <c r="D381" t="s">
        <v>2192</v>
      </c>
      <c r="E381" t="s">
        <v>2193</v>
      </c>
      <c r="F381" t="s">
        <v>2194</v>
      </c>
      <c r="G381" t="s">
        <v>1099</v>
      </c>
      <c r="H381" t="s">
        <v>55</v>
      </c>
      <c r="I381" t="s">
        <v>55</v>
      </c>
      <c r="J381">
        <v>8</v>
      </c>
      <c r="K381">
        <v>0</v>
      </c>
      <c r="L381">
        <v>1</v>
      </c>
    </row>
    <row r="382" spans="1:12" x14ac:dyDescent="0.25">
      <c r="A382">
        <v>897</v>
      </c>
      <c r="B382" t="s">
        <v>2195</v>
      </c>
      <c r="C382" t="s">
        <v>2196</v>
      </c>
      <c r="D382" t="s">
        <v>2197</v>
      </c>
      <c r="E382" t="s">
        <v>2198</v>
      </c>
      <c r="F382" t="s">
        <v>2199</v>
      </c>
      <c r="G382" t="s">
        <v>524</v>
      </c>
      <c r="H382" t="s">
        <v>1099</v>
      </c>
      <c r="I382" t="s">
        <v>156</v>
      </c>
      <c r="J382">
        <v>1</v>
      </c>
      <c r="K382">
        <v>0</v>
      </c>
      <c r="L382">
        <v>1</v>
      </c>
    </row>
    <row r="383" spans="1:12" x14ac:dyDescent="0.25">
      <c r="A383">
        <v>729</v>
      </c>
      <c r="B383" t="s">
        <v>2200</v>
      </c>
      <c r="C383" t="s">
        <v>2201</v>
      </c>
      <c r="D383" t="s">
        <v>2202</v>
      </c>
      <c r="E383" t="s">
        <v>2203</v>
      </c>
      <c r="F383" t="s">
        <v>2204</v>
      </c>
      <c r="G383" t="s">
        <v>344</v>
      </c>
      <c r="H383" t="s">
        <v>1215</v>
      </c>
      <c r="I383" t="s">
        <v>91</v>
      </c>
      <c r="J383">
        <v>37</v>
      </c>
      <c r="K383">
        <v>6</v>
      </c>
      <c r="L383">
        <v>1</v>
      </c>
    </row>
    <row r="384" spans="1:12" x14ac:dyDescent="0.25">
      <c r="A384">
        <v>556</v>
      </c>
      <c r="B384" t="s">
        <v>2205</v>
      </c>
      <c r="C384" t="s">
        <v>2206</v>
      </c>
      <c r="D384" t="s">
        <v>2207</v>
      </c>
      <c r="E384" t="s">
        <v>2208</v>
      </c>
      <c r="F384" t="s">
        <v>2209</v>
      </c>
      <c r="G384" t="s">
        <v>813</v>
      </c>
      <c r="H384" t="s">
        <v>91</v>
      </c>
      <c r="I384" t="s">
        <v>55</v>
      </c>
      <c r="J384">
        <v>27</v>
      </c>
      <c r="K384">
        <v>7</v>
      </c>
      <c r="L384">
        <v>1</v>
      </c>
    </row>
    <row r="385" spans="1:12" x14ac:dyDescent="0.25">
      <c r="A385">
        <v>786</v>
      </c>
      <c r="B385" t="s">
        <v>2210</v>
      </c>
      <c r="C385" t="s">
        <v>2211</v>
      </c>
      <c r="D385" t="s">
        <v>2212</v>
      </c>
      <c r="E385" t="s">
        <v>2213</v>
      </c>
      <c r="F385" t="s">
        <v>2214</v>
      </c>
      <c r="G385" t="s">
        <v>501</v>
      </c>
      <c r="H385" t="s">
        <v>55</v>
      </c>
      <c r="I385" t="s">
        <v>55</v>
      </c>
      <c r="J385">
        <v>23</v>
      </c>
      <c r="K385">
        <v>27</v>
      </c>
      <c r="L385">
        <v>1</v>
      </c>
    </row>
    <row r="386" spans="1:12" x14ac:dyDescent="0.25">
      <c r="A386">
        <v>870</v>
      </c>
      <c r="B386" t="s">
        <v>2215</v>
      </c>
      <c r="C386" t="s">
        <v>2216</v>
      </c>
      <c r="D386" t="s">
        <v>2217</v>
      </c>
      <c r="E386" t="s">
        <v>2218</v>
      </c>
      <c r="F386" t="s">
        <v>2219</v>
      </c>
      <c r="G386" t="s">
        <v>501</v>
      </c>
      <c r="H386" t="s">
        <v>55</v>
      </c>
      <c r="I386" t="s">
        <v>55</v>
      </c>
      <c r="J386">
        <v>0</v>
      </c>
      <c r="K386">
        <v>0</v>
      </c>
      <c r="L386">
        <v>1</v>
      </c>
    </row>
    <row r="387" spans="1:12" x14ac:dyDescent="0.25">
      <c r="A387">
        <v>764</v>
      </c>
      <c r="B387" t="s">
        <v>2220</v>
      </c>
      <c r="C387" t="s">
        <v>2221</v>
      </c>
      <c r="D387" t="s">
        <v>2222</v>
      </c>
      <c r="E387" t="s">
        <v>2223</v>
      </c>
      <c r="F387" t="s">
        <v>2224</v>
      </c>
      <c r="G387" t="s">
        <v>2006</v>
      </c>
      <c r="H387" t="s">
        <v>183</v>
      </c>
      <c r="I387" t="s">
        <v>55</v>
      </c>
      <c r="J387">
        <v>80</v>
      </c>
      <c r="K387">
        <v>19</v>
      </c>
      <c r="L387">
        <v>1</v>
      </c>
    </row>
    <row r="388" spans="1:12" x14ac:dyDescent="0.25">
      <c r="A388">
        <v>879</v>
      </c>
      <c r="B388" t="s">
        <v>2225</v>
      </c>
      <c r="C388" t="s">
        <v>2226</v>
      </c>
      <c r="D388" t="s">
        <v>2227</v>
      </c>
      <c r="E388" t="s">
        <v>2228</v>
      </c>
      <c r="F388" t="s">
        <v>2229</v>
      </c>
      <c r="G388" t="s">
        <v>530</v>
      </c>
      <c r="H388" t="s">
        <v>55</v>
      </c>
      <c r="I388" t="s">
        <v>55</v>
      </c>
      <c r="J388">
        <v>2</v>
      </c>
      <c r="K388">
        <v>0</v>
      </c>
      <c r="L388">
        <v>1</v>
      </c>
    </row>
    <row r="389" spans="1:12" x14ac:dyDescent="0.25">
      <c r="A389">
        <v>805</v>
      </c>
      <c r="B389" t="s">
        <v>2230</v>
      </c>
      <c r="C389" t="s">
        <v>2231</v>
      </c>
      <c r="D389" t="s">
        <v>2232</v>
      </c>
      <c r="E389" t="s">
        <v>2233</v>
      </c>
      <c r="F389" t="s">
        <v>2234</v>
      </c>
      <c r="G389" t="s">
        <v>91</v>
      </c>
      <c r="H389" t="s">
        <v>55</v>
      </c>
      <c r="I389" t="s">
        <v>55</v>
      </c>
      <c r="J389">
        <v>0</v>
      </c>
      <c r="K389">
        <v>0</v>
      </c>
      <c r="L389">
        <v>1</v>
      </c>
    </row>
    <row r="390" spans="1:12" x14ac:dyDescent="0.25">
      <c r="A390">
        <v>909</v>
      </c>
      <c r="B390" t="s">
        <v>2235</v>
      </c>
      <c r="C390" t="s">
        <v>2236</v>
      </c>
      <c r="D390" t="s">
        <v>2237</v>
      </c>
      <c r="E390" t="s">
        <v>2238</v>
      </c>
      <c r="F390" t="s">
        <v>2239</v>
      </c>
      <c r="G390" t="s">
        <v>524</v>
      </c>
      <c r="H390" t="s">
        <v>97</v>
      </c>
      <c r="I390" t="s">
        <v>2240</v>
      </c>
      <c r="J390">
        <v>1</v>
      </c>
      <c r="K390">
        <v>0</v>
      </c>
      <c r="L390">
        <v>1</v>
      </c>
    </row>
    <row r="391" spans="1:12" x14ac:dyDescent="0.25">
      <c r="A391">
        <v>603</v>
      </c>
      <c r="B391" t="s">
        <v>2241</v>
      </c>
      <c r="C391" t="s">
        <v>2242</v>
      </c>
      <c r="D391" t="s">
        <v>2243</v>
      </c>
      <c r="E391" t="s">
        <v>2244</v>
      </c>
      <c r="F391" t="s">
        <v>2245</v>
      </c>
      <c r="G391" t="s">
        <v>97</v>
      </c>
      <c r="H391" t="s">
        <v>40</v>
      </c>
      <c r="I391" t="s">
        <v>183</v>
      </c>
      <c r="J391">
        <v>8</v>
      </c>
      <c r="K391">
        <v>0</v>
      </c>
      <c r="L391">
        <v>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0"/>
  <sheetViews>
    <sheetView tabSelected="1" topLeftCell="E1" workbookViewId="0">
      <selection activeCell="K5" sqref="K5"/>
    </sheetView>
  </sheetViews>
  <sheetFormatPr defaultRowHeight="15" x14ac:dyDescent="0.25"/>
  <cols>
    <col min="1" max="1" width="31.7109375" customWidth="1"/>
    <col min="4" max="4" width="19.5703125" bestFit="1" customWidth="1"/>
    <col min="5" max="5" width="25.7109375" bestFit="1" customWidth="1"/>
    <col min="6" max="6" width="18" bestFit="1" customWidth="1"/>
    <col min="7" max="7" width="26.42578125" bestFit="1" customWidth="1"/>
    <col min="8" max="8" width="35.5703125" bestFit="1" customWidth="1"/>
    <col min="9" max="9" width="17.42578125" bestFit="1" customWidth="1"/>
    <col min="10" max="10" width="17.42578125" customWidth="1"/>
  </cols>
  <sheetData>
    <row r="1" spans="1:14" s="1" customFormat="1" x14ac:dyDescent="0.25">
      <c r="A1" s="1" t="s">
        <v>2246</v>
      </c>
      <c r="B1" s="1" t="s">
        <v>2283</v>
      </c>
      <c r="C1" s="1" t="s">
        <v>2280</v>
      </c>
      <c r="D1" s="1" t="s">
        <v>2284</v>
      </c>
      <c r="E1" s="1" t="s">
        <v>2285</v>
      </c>
      <c r="F1" s="1" t="s">
        <v>2300</v>
      </c>
      <c r="G1" s="1" t="s">
        <v>2301</v>
      </c>
      <c r="H1" s="1" t="s">
        <v>2302</v>
      </c>
      <c r="I1" s="1" t="s">
        <v>2303</v>
      </c>
      <c r="L1" s="1" t="s">
        <v>2247</v>
      </c>
      <c r="M1" s="1" t="s">
        <v>2248</v>
      </c>
      <c r="N1" s="1" t="str">
        <f>L1&amp;","&amp;M1</f>
        <v>Nº de palestras,Nº de categorias com número de palestras</v>
      </c>
    </row>
    <row r="2" spans="1:14" x14ac:dyDescent="0.25">
      <c r="A2" t="s">
        <v>25</v>
      </c>
      <c r="B2">
        <v>39</v>
      </c>
      <c r="C2">
        <v>2034</v>
      </c>
      <c r="D2">
        <v>52.153846153846153</v>
      </c>
      <c r="E2">
        <f t="array" ref="E2">LARGE((IF(palestras!$G$2:$G$391=A2,1,0)+IF(palestras!$H$2:$H$391=A2,1,0)+IF(palestras!$I$2:$I$391=A2,1,0))*palestras!$J$2:$J$391,6)</f>
        <v>120</v>
      </c>
      <c r="F2">
        <f>C2/(MAX($C$2:$C$330)+1)</f>
        <v>0.99950859950859949</v>
      </c>
      <c r="G2">
        <f>E2/(MAX($E$2:$E$330)+1)</f>
        <v>0.99173553719008267</v>
      </c>
      <c r="H2">
        <f>MAX($G$2:$G$330)-G2</f>
        <v>0</v>
      </c>
      <c r="I2">
        <f>SQRT((F2*2)^2+H2^2)</f>
        <v>1.999017199017199</v>
      </c>
      <c r="L2" t="s">
        <v>2249</v>
      </c>
      <c r="M2" t="s">
        <v>2250</v>
      </c>
      <c r="N2" t="str">
        <f t="shared" ref="N2:N27" si="0">L2&amp;","&amp;M2</f>
        <v>string,number</v>
      </c>
    </row>
    <row r="3" spans="1:14" x14ac:dyDescent="0.25">
      <c r="A3" t="s">
        <v>40</v>
      </c>
      <c r="B3">
        <v>32</v>
      </c>
      <c r="C3">
        <v>1488</v>
      </c>
      <c r="D3">
        <v>46.5</v>
      </c>
      <c r="E3">
        <f t="array" ref="E3">LARGE((IF(palestras!$G$2:$G$391=A3,1,0)+IF(palestras!$H$2:$H$391=A3,1,0)+IF(palestras!$I$2:$I$391=A3,1,0))*palestras!$J$2:$J$391,6)</f>
        <v>77</v>
      </c>
      <c r="F3">
        <f>C3/(MAX($C$2:$C$330)+1)</f>
        <v>0.73120393120393123</v>
      </c>
      <c r="G3">
        <f>E3/(MAX($E$2:$E$330)+1)</f>
        <v>0.63636363636363635</v>
      </c>
      <c r="H3">
        <f>MAX($G$2:$G$330)-G3</f>
        <v>0.35537190082644632</v>
      </c>
      <c r="I3">
        <f>SQRT((F3*2)^2+H3^2)</f>
        <v>1.5049670906466146</v>
      </c>
      <c r="L3">
        <v>1</v>
      </c>
      <c r="M3">
        <v>198</v>
      </c>
      <c r="N3" t="str">
        <f t="shared" si="0"/>
        <v>1,198</v>
      </c>
    </row>
    <row r="4" spans="1:14" x14ac:dyDescent="0.25">
      <c r="A4" t="s">
        <v>97</v>
      </c>
      <c r="B4">
        <v>34</v>
      </c>
      <c r="C4">
        <v>1458</v>
      </c>
      <c r="D4">
        <v>42.882352941176471</v>
      </c>
      <c r="E4">
        <f t="array" ref="E4">LARGE((IF(palestras!$G$2:$G$391=A4,1,0)+IF(palestras!$H$2:$H$391=A4,1,0)+IF(palestras!$I$2:$I$391=A4,1,0))*palestras!$J$2:$J$391,6)</f>
        <v>78</v>
      </c>
      <c r="F4">
        <f>C4/(MAX($C$2:$C$330)+1)</f>
        <v>0.71646191646191648</v>
      </c>
      <c r="G4">
        <f>E4/(MAX($E$2:$E$330)+1)</f>
        <v>0.64462809917355368</v>
      </c>
      <c r="H4">
        <f>MAX($G$2:$G$330)-G4</f>
        <v>0.34710743801652899</v>
      </c>
      <c r="I4">
        <f>SQRT((F4*2)^2+H4^2)</f>
        <v>1.4743657227728564</v>
      </c>
      <c r="L4">
        <v>2</v>
      </c>
      <c r="M4">
        <v>44</v>
      </c>
      <c r="N4" t="str">
        <f t="shared" si="0"/>
        <v>2,44</v>
      </c>
    </row>
    <row r="5" spans="1:14" x14ac:dyDescent="0.25">
      <c r="A5" t="s">
        <v>24</v>
      </c>
      <c r="B5">
        <v>27</v>
      </c>
      <c r="C5">
        <v>1404</v>
      </c>
      <c r="D5">
        <v>52</v>
      </c>
      <c r="E5">
        <f t="array" ref="E5">LARGE((IF(palestras!$G$2:$G$391=A5,1,0)+IF(palestras!$H$2:$H$391=A5,1,0)+IF(palestras!$I$2:$I$391=A5,1,0))*palestras!$J$2:$J$391,6)</f>
        <v>85</v>
      </c>
      <c r="F5">
        <f>C5/(MAX($C$2:$C$330)+1)</f>
        <v>0.6899262899262899</v>
      </c>
      <c r="G5">
        <f>E5/(MAX($E$2:$E$330)+1)</f>
        <v>0.7024793388429752</v>
      </c>
      <c r="H5">
        <f>MAX($G$2:$G$330)-G5</f>
        <v>0.28925619834710747</v>
      </c>
      <c r="I5">
        <f>SQRT((F5*2)^2+H5^2)</f>
        <v>1.4098447752884149</v>
      </c>
      <c r="L5">
        <v>3</v>
      </c>
      <c r="M5">
        <v>15</v>
      </c>
      <c r="N5" t="str">
        <f t="shared" si="0"/>
        <v>3,15</v>
      </c>
    </row>
    <row r="6" spans="1:14" x14ac:dyDescent="0.25">
      <c r="A6" t="s">
        <v>32</v>
      </c>
      <c r="B6">
        <v>25</v>
      </c>
      <c r="C6">
        <v>1359</v>
      </c>
      <c r="D6">
        <v>54.36</v>
      </c>
      <c r="E6">
        <f t="array" ref="E6">LARGE((IF(palestras!$G$2:$G$391=A6,1,0)+IF(palestras!$H$2:$H$391=A6,1,0)+IF(palestras!$I$2:$I$391=A6,1,0))*palestras!$J$2:$J$391,6)</f>
        <v>85</v>
      </c>
      <c r="F6">
        <f>C6/(MAX($C$2:$C$330)+1)</f>
        <v>0.66781326781326777</v>
      </c>
      <c r="G6">
        <f>E6/(MAX($E$2:$E$330)+1)</f>
        <v>0.7024793388429752</v>
      </c>
      <c r="H6">
        <f>MAX($G$2:$G$330)-G6</f>
        <v>0.28925619834710747</v>
      </c>
      <c r="I6">
        <f>SQRT((F6*2)^2+H6^2)</f>
        <v>1.3665896937091111</v>
      </c>
      <c r="L6">
        <v>4</v>
      </c>
      <c r="M6">
        <v>12</v>
      </c>
      <c r="N6" t="str">
        <f t="shared" si="0"/>
        <v>4,12</v>
      </c>
    </row>
    <row r="7" spans="1:14" x14ac:dyDescent="0.25">
      <c r="A7" t="s">
        <v>90</v>
      </c>
      <c r="B7">
        <v>24</v>
      </c>
      <c r="C7">
        <v>1302</v>
      </c>
      <c r="D7">
        <v>54.25</v>
      </c>
      <c r="E7">
        <f t="array" ref="E7">LARGE((IF(palestras!$G$2:$G$391=A7,1,0)+IF(palestras!$H$2:$H$391=A7,1,0)+IF(palestras!$I$2:$I$391=A7,1,0))*palestras!$J$2:$J$391,6)</f>
        <v>93</v>
      </c>
      <c r="F7">
        <f>C7/(MAX($C$2:$C$330)+1)</f>
        <v>0.63980343980343979</v>
      </c>
      <c r="G7">
        <f>E7/(MAX($E$2:$E$330)+1)</f>
        <v>0.76859504132231404</v>
      </c>
      <c r="H7">
        <f>MAX($G$2:$G$330)-G7</f>
        <v>0.22314049586776863</v>
      </c>
      <c r="I7">
        <f>SQRT((F7*2)^2+H7^2)</f>
        <v>1.2989170286178287</v>
      </c>
      <c r="L7">
        <v>5</v>
      </c>
      <c r="M7">
        <v>12</v>
      </c>
      <c r="N7" t="str">
        <f t="shared" si="0"/>
        <v>5,12</v>
      </c>
    </row>
    <row r="8" spans="1:14" x14ac:dyDescent="0.25">
      <c r="A8" t="s">
        <v>17</v>
      </c>
      <c r="B8">
        <v>20</v>
      </c>
      <c r="C8">
        <v>1161</v>
      </c>
      <c r="D8">
        <v>58.05</v>
      </c>
      <c r="E8">
        <f t="array" ref="E8">LARGE((IF(palestras!$G$2:$G$391=A8,1,0)+IF(palestras!$H$2:$H$391=A8,1,0)+IF(palestras!$I$2:$I$391=A8,1,0))*palestras!$J$2:$J$391,6)</f>
        <v>78</v>
      </c>
      <c r="F8">
        <f>C8/(MAX($C$2:$C$330)+1)</f>
        <v>0.57051597051597047</v>
      </c>
      <c r="G8">
        <f>E8/(MAX($E$2:$E$330)+1)</f>
        <v>0.64462809917355368</v>
      </c>
      <c r="H8">
        <f>MAX($G$2:$G$330)-G8</f>
        <v>0.34710743801652899</v>
      </c>
      <c r="I8">
        <f>SQRT((F8*2)^2+H8^2)</f>
        <v>1.1926598274367748</v>
      </c>
      <c r="L8">
        <v>6</v>
      </c>
      <c r="M8">
        <v>7</v>
      </c>
      <c r="N8" t="str">
        <f t="shared" si="0"/>
        <v>6,7</v>
      </c>
    </row>
    <row r="9" spans="1:14" x14ac:dyDescent="0.25">
      <c r="A9" t="s">
        <v>48</v>
      </c>
      <c r="B9">
        <v>20</v>
      </c>
      <c r="C9">
        <v>1033</v>
      </c>
      <c r="D9">
        <v>51.65</v>
      </c>
      <c r="E9">
        <f t="array" ref="E9">LARGE((IF(palestras!$G$2:$G$391=A9,1,0)+IF(palestras!$H$2:$H$391=A9,1,0)+IF(palestras!$I$2:$I$391=A9,1,0))*palestras!$J$2:$J$391,6)</f>
        <v>66</v>
      </c>
      <c r="F9">
        <f>C9/(MAX($C$2:$C$330)+1)</f>
        <v>0.50761670761670763</v>
      </c>
      <c r="G9">
        <f>E9/(MAX($E$2:$E$330)+1)</f>
        <v>0.54545454545454541</v>
      </c>
      <c r="H9">
        <f>MAX($G$2:$G$330)-G9</f>
        <v>0.44628099173553726</v>
      </c>
      <c r="I9">
        <f>SQRT((F9*2)^2+H9^2)</f>
        <v>1.1089930617415777</v>
      </c>
      <c r="L9">
        <v>7</v>
      </c>
      <c r="M9">
        <v>11</v>
      </c>
      <c r="N9" t="str">
        <f t="shared" si="0"/>
        <v>7,11</v>
      </c>
    </row>
    <row r="10" spans="1:14" x14ac:dyDescent="0.25">
      <c r="A10" t="s">
        <v>84</v>
      </c>
      <c r="B10">
        <v>6</v>
      </c>
      <c r="C10">
        <v>520</v>
      </c>
      <c r="D10">
        <v>86.666666666666671</v>
      </c>
      <c r="E10">
        <f t="array" ref="E10">LARGE((IF(palestras!$G$2:$G$391=A10,1,0)+IF(palestras!$H$2:$H$391=A10,1,0)+IF(palestras!$I$2:$I$391=A10,1,0))*palestras!$J$2:$J$391,6)</f>
        <v>1</v>
      </c>
      <c r="F10">
        <f>C10/(MAX($C$2:$C$330)+1)</f>
        <v>0.25552825552825553</v>
      </c>
      <c r="G10">
        <f>E10/(MAX($E$2:$E$330)+1)</f>
        <v>8.2644628099173556E-3</v>
      </c>
      <c r="H10">
        <f>MAX($G$2:$G$330)-G10</f>
        <v>0.98347107438016534</v>
      </c>
      <c r="I10">
        <f>SQRT((F10*2)^2+H10^2)</f>
        <v>1.1083294237886725</v>
      </c>
      <c r="L10">
        <v>8</v>
      </c>
      <c r="M10">
        <v>3</v>
      </c>
      <c r="N10" t="str">
        <f t="shared" si="0"/>
        <v>8,3</v>
      </c>
    </row>
    <row r="11" spans="1:14" x14ac:dyDescent="0.25">
      <c r="A11" t="s">
        <v>135</v>
      </c>
      <c r="B11">
        <v>7</v>
      </c>
      <c r="C11">
        <v>428</v>
      </c>
      <c r="D11">
        <v>61.142857142857146</v>
      </c>
      <c r="E11">
        <f t="array" ref="E11">LARGE((IF(palestras!$G$2:$G$391=A11,1,0)+IF(palestras!$H$2:$H$391=A11,1,0)+IF(palestras!$I$2:$I$391=A11,1,0))*palestras!$J$2:$J$391,6)</f>
        <v>0</v>
      </c>
      <c r="F11">
        <f>C11/(MAX($C$2:$C$330)+1)</f>
        <v>0.21031941031941032</v>
      </c>
      <c r="G11">
        <f>E11/(MAX($E$2:$E$330)+1)</f>
        <v>0</v>
      </c>
      <c r="H11">
        <f>MAX($G$2:$G$330)-G11</f>
        <v>0.99173553719008267</v>
      </c>
      <c r="I11">
        <f>SQRT((F11*2)^2+H11^2)</f>
        <v>1.0772540986945094</v>
      </c>
      <c r="L11">
        <v>9</v>
      </c>
      <c r="M11">
        <v>4</v>
      </c>
      <c r="N11" t="str">
        <f t="shared" si="0"/>
        <v>9,4</v>
      </c>
    </row>
    <row r="12" spans="1:14" x14ac:dyDescent="0.25">
      <c r="A12" t="s">
        <v>524</v>
      </c>
      <c r="B12">
        <v>23</v>
      </c>
      <c r="C12">
        <v>1010</v>
      </c>
      <c r="D12">
        <v>43.913043478260867</v>
      </c>
      <c r="E12">
        <f t="array" ref="E12">LARGE((IF(palestras!$G$2:$G$391=A12,1,0)+IF(palestras!$H$2:$H$391=A12,1,0)+IF(palestras!$I$2:$I$391=A12,1,0))*palestras!$J$2:$J$391,6)</f>
        <v>74</v>
      </c>
      <c r="F12">
        <f>C12/(MAX($C$2:$C$330)+1)</f>
        <v>0.49631449631449631</v>
      </c>
      <c r="G12">
        <f>E12/(MAX($E$2:$E$330)+1)</f>
        <v>0.61157024793388426</v>
      </c>
      <c r="H12">
        <f>MAX($G$2:$G$330)-G12</f>
        <v>0.38016528925619841</v>
      </c>
      <c r="I12">
        <f>SQRT((F12*2)^2+H12^2)</f>
        <v>1.0629383632943623</v>
      </c>
      <c r="L12">
        <v>10</v>
      </c>
      <c r="M12">
        <v>1</v>
      </c>
      <c r="N12" t="str">
        <f t="shared" si="0"/>
        <v>10,1</v>
      </c>
    </row>
    <row r="13" spans="1:14" x14ac:dyDescent="0.25">
      <c r="A13" t="s">
        <v>99</v>
      </c>
      <c r="B13">
        <v>5</v>
      </c>
      <c r="C13">
        <v>357</v>
      </c>
      <c r="D13">
        <v>71.400000000000006</v>
      </c>
      <c r="E13">
        <f t="array" ref="E13">LARGE((IF(palestras!$G$2:$G$391=A13,1,0)+IF(palestras!$H$2:$H$391=A13,1,0)+IF(palestras!$I$2:$I$391=A13,1,0))*palestras!$J$2:$J$391,6)</f>
        <v>0</v>
      </c>
      <c r="F13">
        <f>C13/(MAX($C$2:$C$330)+1)</f>
        <v>0.17542997542997543</v>
      </c>
      <c r="G13">
        <f>E13/(MAX($E$2:$E$330)+1)</f>
        <v>0</v>
      </c>
      <c r="H13">
        <f>MAX($G$2:$G$330)-G13</f>
        <v>0.99173553719008267</v>
      </c>
      <c r="I13">
        <f>SQRT((F13*2)^2+H13^2)</f>
        <v>1.0519705703312945</v>
      </c>
      <c r="L13">
        <v>11</v>
      </c>
      <c r="M13">
        <v>2</v>
      </c>
      <c r="N13" t="str">
        <f t="shared" si="0"/>
        <v>11,2</v>
      </c>
    </row>
    <row r="14" spans="1:14" x14ac:dyDescent="0.25">
      <c r="A14" t="s">
        <v>105</v>
      </c>
      <c r="B14">
        <v>5</v>
      </c>
      <c r="C14">
        <v>331</v>
      </c>
      <c r="D14">
        <v>66.2</v>
      </c>
      <c r="E14">
        <f t="array" ref="E14">LARGE((IF(palestras!$G$2:$G$391=A14,1,0)+IF(palestras!$H$2:$H$391=A14,1,0)+IF(palestras!$I$2:$I$391=A14,1,0))*palestras!$J$2:$J$391,6)</f>
        <v>0</v>
      </c>
      <c r="F14">
        <f>C14/(MAX($C$2:$C$330)+1)</f>
        <v>0.16265356265356265</v>
      </c>
      <c r="G14">
        <f>E14/(MAX($E$2:$E$330)+1)</f>
        <v>0</v>
      </c>
      <c r="H14">
        <f>MAX($G$2:$G$330)-G14</f>
        <v>0.99173553719008267</v>
      </c>
      <c r="I14">
        <f>SQRT((F14*2)^2+H14^2)</f>
        <v>1.0437260663130377</v>
      </c>
      <c r="L14">
        <v>12</v>
      </c>
      <c r="M14">
        <v>3</v>
      </c>
      <c r="N14" t="str">
        <f t="shared" si="0"/>
        <v>12,3</v>
      </c>
    </row>
    <row r="15" spans="1:14" x14ac:dyDescent="0.25">
      <c r="A15" t="s">
        <v>98</v>
      </c>
      <c r="B15">
        <v>7</v>
      </c>
      <c r="C15">
        <v>396</v>
      </c>
      <c r="D15">
        <v>56.571428571428569</v>
      </c>
      <c r="E15">
        <f t="array" ref="E15">LARGE((IF(palestras!$G$2:$G$391=A15,1,0)+IF(palestras!$H$2:$H$391=A15,1,0)+IF(palestras!$I$2:$I$391=A15,1,0))*palestras!$J$2:$J$391,6)</f>
        <v>3</v>
      </c>
      <c r="F15">
        <f>C15/(MAX($C$2:$C$330)+1)</f>
        <v>0.19459459459459461</v>
      </c>
      <c r="G15">
        <f>E15/(MAX($E$2:$E$330)+1)</f>
        <v>2.4793388429752067E-2</v>
      </c>
      <c r="H15">
        <f>MAX($G$2:$G$330)-G15</f>
        <v>0.96694214876033058</v>
      </c>
      <c r="I15">
        <f>SQRT((F15*2)^2+H15^2)</f>
        <v>1.0423268892391599</v>
      </c>
      <c r="L15">
        <v>13</v>
      </c>
      <c r="M15">
        <v>2</v>
      </c>
      <c r="N15" t="str">
        <f t="shared" si="0"/>
        <v>13,2</v>
      </c>
    </row>
    <row r="16" spans="1:14" x14ac:dyDescent="0.25">
      <c r="A16" t="s">
        <v>82</v>
      </c>
      <c r="B16">
        <v>3</v>
      </c>
      <c r="C16">
        <v>316</v>
      </c>
      <c r="D16">
        <v>105.33333333333333</v>
      </c>
      <c r="E16">
        <f t="array" ref="E16">LARGE((IF(palestras!$G$2:$G$391=A16,1,0)+IF(palestras!$H$2:$H$391=A16,1,0)+IF(palestras!$I$2:$I$391=A16,1,0))*palestras!$J$2:$J$391,6)</f>
        <v>0</v>
      </c>
      <c r="F16">
        <f>C16/(MAX($C$2:$C$330)+1)</f>
        <v>0.15528255528255527</v>
      </c>
      <c r="G16">
        <f>E16/(MAX($E$2:$E$330)+1)</f>
        <v>0</v>
      </c>
      <c r="H16">
        <f>MAX($G$2:$G$330)-G16</f>
        <v>0.99173553719008267</v>
      </c>
      <c r="I16">
        <f>SQRT((F16*2)^2+H16^2)</f>
        <v>1.0392257038901709</v>
      </c>
      <c r="L16">
        <v>14</v>
      </c>
      <c r="M16">
        <v>2</v>
      </c>
      <c r="N16" t="str">
        <f t="shared" si="0"/>
        <v>14,2</v>
      </c>
    </row>
    <row r="17" spans="1:14" x14ac:dyDescent="0.25">
      <c r="A17" t="s">
        <v>148</v>
      </c>
      <c r="B17">
        <v>6</v>
      </c>
      <c r="C17">
        <v>311</v>
      </c>
      <c r="D17">
        <v>51.833333333333336</v>
      </c>
      <c r="E17">
        <f t="array" ref="E17">LARGE((IF(palestras!$G$2:$G$391=A17,1,0)+IF(palestras!$H$2:$H$391=A17,1,0)+IF(palestras!$I$2:$I$391=A17,1,0))*palestras!$J$2:$J$391,6)</f>
        <v>0</v>
      </c>
      <c r="F17">
        <f>C17/(MAX($C$2:$C$330)+1)</f>
        <v>0.15282555282555282</v>
      </c>
      <c r="G17">
        <f>E17/(MAX($E$2:$E$330)+1)</f>
        <v>0</v>
      </c>
      <c r="H17">
        <f>MAX($G$2:$G$330)-G17</f>
        <v>0.99173553719008267</v>
      </c>
      <c r="I17">
        <f>SQRT((F17*2)^2+H17^2)</f>
        <v>1.0377677842906115</v>
      </c>
      <c r="L17">
        <v>17</v>
      </c>
      <c r="M17">
        <v>2</v>
      </c>
      <c r="N17" t="str">
        <f t="shared" si="0"/>
        <v>17,2</v>
      </c>
    </row>
    <row r="18" spans="1:14" x14ac:dyDescent="0.25">
      <c r="A18" t="s">
        <v>359</v>
      </c>
      <c r="B18">
        <v>5</v>
      </c>
      <c r="C18">
        <v>276</v>
      </c>
      <c r="D18">
        <v>55.2</v>
      </c>
      <c r="E18">
        <f t="array" ref="E18">LARGE((IF(palestras!$G$2:$G$391=A18,1,0)+IF(palestras!$H$2:$H$391=A18,1,0)+IF(palestras!$I$2:$I$391=A18,1,0))*palestras!$J$2:$J$391,6)</f>
        <v>0</v>
      </c>
      <c r="F18">
        <f>C18/(MAX($C$2:$C$330)+1)</f>
        <v>0.13562653562653562</v>
      </c>
      <c r="G18">
        <f>E18/(MAX($E$2:$E$330)+1)</f>
        <v>0</v>
      </c>
      <c r="H18">
        <f>MAX($G$2:$G$330)-G18</f>
        <v>0.99173553719008267</v>
      </c>
      <c r="I18">
        <f>SQRT((F18*2)^2+H18^2)</f>
        <v>1.0281622461411066</v>
      </c>
      <c r="L18">
        <v>19</v>
      </c>
      <c r="M18">
        <v>1</v>
      </c>
      <c r="N18" t="str">
        <f t="shared" si="0"/>
        <v>19,1</v>
      </c>
    </row>
    <row r="19" spans="1:14" x14ac:dyDescent="0.25">
      <c r="A19" t="s">
        <v>41</v>
      </c>
      <c r="B19">
        <v>4</v>
      </c>
      <c r="C19">
        <v>255</v>
      </c>
      <c r="D19">
        <v>63.75</v>
      </c>
      <c r="E19">
        <f t="array" ref="E19">LARGE((IF(palestras!$G$2:$G$391=A19,1,0)+IF(palestras!$H$2:$H$391=A19,1,0)+IF(palestras!$I$2:$I$391=A19,1,0))*palestras!$J$2:$J$391,6)</f>
        <v>0</v>
      </c>
      <c r="F19">
        <f>C19/(MAX($C$2:$C$330)+1)</f>
        <v>0.12530712530712532</v>
      </c>
      <c r="G19">
        <f>E19/(MAX($E$2:$E$330)+1)</f>
        <v>0</v>
      </c>
      <c r="H19">
        <f>MAX($G$2:$G$330)-G19</f>
        <v>0.99173553719008267</v>
      </c>
      <c r="I19">
        <f>SQRT((F19*2)^2+H19^2)</f>
        <v>1.0229109826063285</v>
      </c>
      <c r="L19">
        <v>20</v>
      </c>
      <c r="M19">
        <v>2</v>
      </c>
      <c r="N19" t="str">
        <f t="shared" si="0"/>
        <v>20,2</v>
      </c>
    </row>
    <row r="20" spans="1:14" x14ac:dyDescent="0.25">
      <c r="A20" t="s">
        <v>26</v>
      </c>
      <c r="B20">
        <v>21</v>
      </c>
      <c r="C20">
        <v>803</v>
      </c>
      <c r="D20">
        <v>38.238095238095241</v>
      </c>
      <c r="E20">
        <f t="array" ref="E20">LARGE((IF(palestras!$G$2:$G$391=A20,1,0)+IF(palestras!$H$2:$H$391=A20,1,0)+IF(palestras!$I$2:$I$391=A20,1,0))*palestras!$J$2:$J$391,6)</f>
        <v>42</v>
      </c>
      <c r="F20">
        <f>C20/(MAX($C$2:$C$330)+1)</f>
        <v>0.39459459459459462</v>
      </c>
      <c r="G20">
        <f>E20/(MAX($E$2:$E$330)+1)</f>
        <v>0.34710743801652894</v>
      </c>
      <c r="H20">
        <f>MAX($G$2:$G$330)-G20</f>
        <v>0.64462809917355379</v>
      </c>
      <c r="I20">
        <f>SQRT((F20*2)^2+H20^2)</f>
        <v>1.01900194434417</v>
      </c>
      <c r="L20">
        <v>21</v>
      </c>
      <c r="M20">
        <v>1</v>
      </c>
      <c r="N20" t="str">
        <f t="shared" si="0"/>
        <v>21,1</v>
      </c>
    </row>
    <row r="21" spans="1:14" x14ac:dyDescent="0.25">
      <c r="A21" t="s">
        <v>54</v>
      </c>
      <c r="B21">
        <v>5</v>
      </c>
      <c r="C21">
        <v>237</v>
      </c>
      <c r="D21">
        <v>47.4</v>
      </c>
      <c r="E21">
        <f t="array" ref="E21">LARGE((IF(palestras!$G$2:$G$391=A21,1,0)+IF(palestras!$H$2:$H$391=A21,1,0)+IF(palestras!$I$2:$I$391=A21,1,0))*palestras!$J$2:$J$391,6)</f>
        <v>0</v>
      </c>
      <c r="F21">
        <f>C21/(MAX($C$2:$C$330)+1)</f>
        <v>0.11646191646191646</v>
      </c>
      <c r="G21">
        <f>E21/(MAX($E$2:$E$330)+1)</f>
        <v>0</v>
      </c>
      <c r="H21">
        <f>MAX($G$2:$G$330)-G21</f>
        <v>0.99173553719008267</v>
      </c>
      <c r="I21">
        <f>SQRT((F21*2)^2+H21^2)</f>
        <v>1.0187212021302154</v>
      </c>
      <c r="L21">
        <v>23</v>
      </c>
      <c r="M21">
        <v>1</v>
      </c>
      <c r="N21" t="str">
        <f t="shared" si="0"/>
        <v>23,1</v>
      </c>
    </row>
    <row r="22" spans="1:14" x14ac:dyDescent="0.25">
      <c r="A22" t="s">
        <v>378</v>
      </c>
      <c r="B22">
        <v>4</v>
      </c>
      <c r="C22">
        <v>226</v>
      </c>
      <c r="D22">
        <v>56.5</v>
      </c>
      <c r="E22">
        <f t="array" ref="E22">LARGE((IF(palestras!$G$2:$G$391=A22,1,0)+IF(palestras!$H$2:$H$391=A22,1,0)+IF(palestras!$I$2:$I$391=A22,1,0))*palestras!$J$2:$J$391,6)</f>
        <v>0</v>
      </c>
      <c r="F22">
        <f>C22/(MAX($C$2:$C$330)+1)</f>
        <v>0.11105651105651106</v>
      </c>
      <c r="G22">
        <f>E22/(MAX($E$2:$E$330)+1)</f>
        <v>0</v>
      </c>
      <c r="H22">
        <f>MAX($G$2:$G$330)-G22</f>
        <v>0.99173553719008267</v>
      </c>
      <c r="I22">
        <f>SQRT((F22*2)^2+H22^2)</f>
        <v>1.0163038769570258</v>
      </c>
      <c r="L22">
        <v>24</v>
      </c>
      <c r="M22">
        <v>1</v>
      </c>
      <c r="N22" t="str">
        <f t="shared" si="0"/>
        <v>24,1</v>
      </c>
    </row>
    <row r="23" spans="1:14" x14ac:dyDescent="0.25">
      <c r="A23" t="s">
        <v>463</v>
      </c>
      <c r="B23">
        <v>5</v>
      </c>
      <c r="C23">
        <v>222</v>
      </c>
      <c r="D23">
        <v>44.4</v>
      </c>
      <c r="E23">
        <f t="array" ref="E23">LARGE((IF(palestras!$G$2:$G$391=A23,1,0)+IF(palestras!$H$2:$H$391=A23,1,0)+IF(palestras!$I$2:$I$391=A23,1,0))*palestras!$J$2:$J$391,6)</f>
        <v>0</v>
      </c>
      <c r="F23">
        <f>C23/(MAX($C$2:$C$330)+1)</f>
        <v>0.10909090909090909</v>
      </c>
      <c r="G23">
        <f>E23/(MAX($E$2:$E$330)+1)</f>
        <v>0</v>
      </c>
      <c r="H23">
        <f>MAX($G$2:$G$330)-G23</f>
        <v>0.99173553719008267</v>
      </c>
      <c r="I23">
        <f>SQRT((F23*2)^2+H23^2)</f>
        <v>1.0154519592333384</v>
      </c>
      <c r="L23">
        <v>25</v>
      </c>
      <c r="M23">
        <v>1</v>
      </c>
      <c r="N23" t="str">
        <f t="shared" si="0"/>
        <v>25,1</v>
      </c>
    </row>
    <row r="24" spans="1:14" x14ac:dyDescent="0.25">
      <c r="A24" t="s">
        <v>33</v>
      </c>
      <c r="B24">
        <v>1</v>
      </c>
      <c r="C24">
        <v>218</v>
      </c>
      <c r="D24">
        <v>218</v>
      </c>
      <c r="E24">
        <f t="array" ref="E24">LARGE((IF(palestras!$G$2:$G$391=A24,1,0)+IF(palestras!$H$2:$H$391=A24,1,0)+IF(palestras!$I$2:$I$391=A24,1,0))*palestras!$J$2:$J$391,6)</f>
        <v>0</v>
      </c>
      <c r="F24">
        <f>C24/(MAX($C$2:$C$330)+1)</f>
        <v>0.10712530712530713</v>
      </c>
      <c r="G24">
        <f>E24/(MAX($E$2:$E$330)+1)</f>
        <v>0</v>
      </c>
      <c r="H24">
        <f>MAX($G$2:$G$330)-G24</f>
        <v>0.99173553719008267</v>
      </c>
      <c r="I24">
        <f>SQRT((F24*2)^2+H24^2)</f>
        <v>1.0146145580625519</v>
      </c>
      <c r="L24">
        <v>27</v>
      </c>
      <c r="M24">
        <v>1</v>
      </c>
      <c r="N24" t="str">
        <f t="shared" si="0"/>
        <v>27,1</v>
      </c>
    </row>
    <row r="25" spans="1:14" x14ac:dyDescent="0.25">
      <c r="A25" t="s">
        <v>62</v>
      </c>
      <c r="B25">
        <v>17</v>
      </c>
      <c r="C25">
        <v>918</v>
      </c>
      <c r="D25">
        <v>54</v>
      </c>
      <c r="E25">
        <f t="array" ref="E25">LARGE((IF(palestras!$G$2:$G$391=A25,1,0)+IF(palestras!$H$2:$H$391=A25,1,0)+IF(palestras!$I$2:$I$391=A25,1,0))*palestras!$J$2:$J$391,6)</f>
        <v>64</v>
      </c>
      <c r="F25">
        <f>C25/(MAX($C$2:$C$330)+1)</f>
        <v>0.4511056511056511</v>
      </c>
      <c r="G25">
        <f>E25/(MAX($E$2:$E$330)+1)</f>
        <v>0.52892561983471076</v>
      </c>
      <c r="H25">
        <f>MAX($G$2:$G$330)-G25</f>
        <v>0.46280991735537191</v>
      </c>
      <c r="I25">
        <f>SQRT((F25*2)^2+H25^2)</f>
        <v>1.0139912491931575</v>
      </c>
      <c r="L25">
        <v>32</v>
      </c>
      <c r="M25">
        <v>1</v>
      </c>
      <c r="N25" t="str">
        <f t="shared" si="0"/>
        <v>32,1</v>
      </c>
    </row>
    <row r="26" spans="1:14" x14ac:dyDescent="0.25">
      <c r="A26" t="s">
        <v>112</v>
      </c>
      <c r="B26">
        <v>3</v>
      </c>
      <c r="C26">
        <v>212</v>
      </c>
      <c r="D26">
        <v>70.666666666666671</v>
      </c>
      <c r="E26">
        <f t="array" ref="E26">LARGE((IF(palestras!$G$2:$G$391=A26,1,0)+IF(palestras!$H$2:$H$391=A26,1,0)+IF(palestras!$I$2:$I$391=A26,1,0))*palestras!$J$2:$J$391,6)</f>
        <v>0</v>
      </c>
      <c r="F26">
        <f>C26/(MAX($C$2:$C$330)+1)</f>
        <v>0.10417690417690417</v>
      </c>
      <c r="G26">
        <f>E26/(MAX($E$2:$E$330)+1)</f>
        <v>0</v>
      </c>
      <c r="H26">
        <f>MAX($G$2:$G$330)-G26</f>
        <v>0.99173553719008267</v>
      </c>
      <c r="I26">
        <f>SQRT((F26*2)^2+H26^2)</f>
        <v>1.0133857533936608</v>
      </c>
      <c r="L26">
        <v>34</v>
      </c>
      <c r="M26">
        <v>1</v>
      </c>
      <c r="N26" t="str">
        <f t="shared" si="0"/>
        <v>34,1</v>
      </c>
    </row>
    <row r="27" spans="1:14" x14ac:dyDescent="0.25">
      <c r="A27" t="s">
        <v>76</v>
      </c>
      <c r="B27">
        <v>3</v>
      </c>
      <c r="C27">
        <v>208</v>
      </c>
      <c r="D27">
        <v>69.333333333333329</v>
      </c>
      <c r="E27">
        <f t="array" ref="E27">LARGE((IF(palestras!$G$2:$G$391=A27,1,0)+IF(palestras!$H$2:$H$391=A27,1,0)+IF(palestras!$I$2:$I$391=A27,1,0))*palestras!$J$2:$J$391,6)</f>
        <v>0</v>
      </c>
      <c r="F27">
        <f>C27/(MAX($C$2:$C$330)+1)</f>
        <v>0.10221130221130222</v>
      </c>
      <c r="G27">
        <f>E27/(MAX($E$2:$E$330)+1)</f>
        <v>0</v>
      </c>
      <c r="H27">
        <f>MAX($G$2:$G$330)-G27</f>
        <v>0.99173553719008267</v>
      </c>
      <c r="I27">
        <f>SQRT((F27*2)^2+H27^2)</f>
        <v>1.0125847998684467</v>
      </c>
      <c r="L27">
        <v>39</v>
      </c>
      <c r="M27">
        <v>1</v>
      </c>
      <c r="N27" t="str">
        <f t="shared" si="0"/>
        <v>39,1</v>
      </c>
    </row>
    <row r="28" spans="1:14" x14ac:dyDescent="0.25">
      <c r="A28" t="s">
        <v>722</v>
      </c>
      <c r="B28">
        <v>4</v>
      </c>
      <c r="C28">
        <v>201</v>
      </c>
      <c r="D28">
        <v>50.25</v>
      </c>
      <c r="E28">
        <f t="array" ref="E28">LARGE((IF(palestras!$G$2:$G$391=A28,1,0)+IF(palestras!$H$2:$H$391=A28,1,0)+IF(palestras!$I$2:$I$391=A28,1,0))*palestras!$J$2:$J$391,6)</f>
        <v>0</v>
      </c>
      <c r="F28">
        <f>C28/(MAX($C$2:$C$330)+1)</f>
        <v>9.8771498771498767E-2</v>
      </c>
      <c r="G28">
        <f>E28/(MAX($E$2:$E$330)+1)</f>
        <v>0</v>
      </c>
      <c r="H28">
        <f>MAX($G$2:$G$330)-G28</f>
        <v>0.99173553719008267</v>
      </c>
      <c r="I28">
        <f>SQRT((F28*2)^2+H28^2)</f>
        <v>1.0112183797795482</v>
      </c>
    </row>
    <row r="29" spans="1:14" x14ac:dyDescent="0.25">
      <c r="A29" t="s">
        <v>396</v>
      </c>
      <c r="B29">
        <v>4</v>
      </c>
      <c r="C29">
        <v>199</v>
      </c>
      <c r="D29">
        <v>49.75</v>
      </c>
      <c r="E29">
        <f t="array" ref="E29">LARGE((IF(palestras!$G$2:$G$391=A29,1,0)+IF(palestras!$H$2:$H$391=A29,1,0)+IF(palestras!$I$2:$I$391=A29,1,0))*palestras!$J$2:$J$391,6)</f>
        <v>0</v>
      </c>
      <c r="F29">
        <f>C29/(MAX($C$2:$C$330)+1)</f>
        <v>9.7788697788697795E-2</v>
      </c>
      <c r="G29">
        <f>E29/(MAX($E$2:$E$330)+1)</f>
        <v>0</v>
      </c>
      <c r="H29">
        <f>MAX($G$2:$G$330)-G29</f>
        <v>0.99173553719008267</v>
      </c>
      <c r="I29">
        <f>SQRT((F29*2)^2+H29^2)</f>
        <v>1.0108362347020108</v>
      </c>
    </row>
    <row r="30" spans="1:14" x14ac:dyDescent="0.25">
      <c r="A30" t="s">
        <v>75</v>
      </c>
      <c r="B30">
        <v>2</v>
      </c>
      <c r="C30">
        <v>199</v>
      </c>
      <c r="D30">
        <v>99.5</v>
      </c>
      <c r="E30">
        <f t="array" ref="E30">LARGE((IF(palestras!$G$2:$G$391=A30,1,0)+IF(palestras!$H$2:$H$391=A30,1,0)+IF(palestras!$I$2:$I$391=A30,1,0))*palestras!$J$2:$J$391,6)</f>
        <v>0</v>
      </c>
      <c r="F30">
        <f>C30/(MAX($C$2:$C$330)+1)</f>
        <v>9.7788697788697795E-2</v>
      </c>
      <c r="G30">
        <f>E30/(MAX($E$2:$E$330)+1)</f>
        <v>0</v>
      </c>
      <c r="H30">
        <f>MAX($G$2:$G$330)-G30</f>
        <v>0.99173553719008267</v>
      </c>
      <c r="I30">
        <f>SQRT((F30*2)^2+H30^2)</f>
        <v>1.0108362347020108</v>
      </c>
    </row>
    <row r="31" spans="1:14" x14ac:dyDescent="0.25">
      <c r="A31" t="s">
        <v>142</v>
      </c>
      <c r="B31">
        <v>6</v>
      </c>
      <c r="C31">
        <v>196</v>
      </c>
      <c r="D31">
        <v>32.666666666666664</v>
      </c>
      <c r="E31">
        <f t="array" ref="E31">LARGE((IF(palestras!$G$2:$G$391=A31,1,0)+IF(palestras!$H$2:$H$391=A31,1,0)+IF(palestras!$I$2:$I$391=A31,1,0))*palestras!$J$2:$J$391,6)</f>
        <v>0</v>
      </c>
      <c r="F31">
        <f>C31/(MAX($C$2:$C$330)+1)</f>
        <v>9.6314496314496317E-2</v>
      </c>
      <c r="G31">
        <f>E31/(MAX($E$2:$E$330)+1)</f>
        <v>0</v>
      </c>
      <c r="H31">
        <f>MAX($G$2:$G$330)-G31</f>
        <v>0.99173553719008267</v>
      </c>
      <c r="I31">
        <f>SQRT((F31*2)^2+H31^2)</f>
        <v>1.0102699166692841</v>
      </c>
    </row>
    <row r="32" spans="1:14" x14ac:dyDescent="0.25">
      <c r="A32" t="s">
        <v>439</v>
      </c>
      <c r="B32">
        <v>8</v>
      </c>
      <c r="C32">
        <v>232</v>
      </c>
      <c r="D32">
        <v>29</v>
      </c>
      <c r="E32">
        <f t="array" ref="E32">LARGE((IF(palestras!$G$2:$G$391=A32,1,0)+IF(palestras!$H$2:$H$391=A32,1,0)+IF(palestras!$I$2:$I$391=A32,1,0))*palestras!$J$2:$J$391,6)</f>
        <v>1</v>
      </c>
      <c r="F32">
        <f>C32/(MAX($C$2:$C$330)+1)</f>
        <v>0.114004914004914</v>
      </c>
      <c r="G32">
        <f>E32/(MAX($E$2:$E$330)+1)</f>
        <v>8.2644628099173556E-3</v>
      </c>
      <c r="H32">
        <f>MAX($G$2:$G$330)-G32</f>
        <v>0.98347107438016534</v>
      </c>
      <c r="I32">
        <f>SQRT((F32*2)^2+H32^2)</f>
        <v>1.0095562568829675</v>
      </c>
    </row>
    <row r="33" spans="1:9" x14ac:dyDescent="0.25">
      <c r="A33" t="s">
        <v>1012</v>
      </c>
      <c r="B33">
        <v>4</v>
      </c>
      <c r="C33">
        <v>189</v>
      </c>
      <c r="D33">
        <v>47.25</v>
      </c>
      <c r="E33">
        <f t="array" ref="E33">LARGE((IF(palestras!$G$2:$G$391=A33,1,0)+IF(palestras!$H$2:$H$391=A33,1,0)+IF(palestras!$I$2:$I$391=A33,1,0))*palestras!$J$2:$J$391,6)</f>
        <v>0</v>
      </c>
      <c r="F33">
        <f>C33/(MAX($C$2:$C$330)+1)</f>
        <v>9.2874692874692868E-2</v>
      </c>
      <c r="G33">
        <f>E33/(MAX($E$2:$E$330)+1)</f>
        <v>0</v>
      </c>
      <c r="H33">
        <f>MAX($G$2:$G$330)-G33</f>
        <v>0.99173553719008267</v>
      </c>
      <c r="I33">
        <f>SQRT((F33*2)^2+H33^2)</f>
        <v>1.0089807778307651</v>
      </c>
    </row>
    <row r="34" spans="1:9" x14ac:dyDescent="0.25">
      <c r="A34" t="s">
        <v>111</v>
      </c>
      <c r="B34">
        <v>2</v>
      </c>
      <c r="C34">
        <v>183</v>
      </c>
      <c r="D34">
        <v>91.5</v>
      </c>
      <c r="E34">
        <f t="array" ref="E34">LARGE((IF(palestras!$G$2:$G$391=A34,1,0)+IF(palestras!$H$2:$H$391=A34,1,0)+IF(palestras!$I$2:$I$391=A34,1,0))*palestras!$J$2:$J$391,6)</f>
        <v>0</v>
      </c>
      <c r="F34">
        <f>C34/(MAX($C$2:$C$330)+1)</f>
        <v>8.9926289926289926E-2</v>
      </c>
      <c r="G34">
        <f>E34/(MAX($E$2:$E$330)+1)</f>
        <v>0</v>
      </c>
      <c r="H34">
        <f>MAX($G$2:$G$330)-G34</f>
        <v>0.99173553719008267</v>
      </c>
      <c r="I34">
        <f>SQRT((F34*2)^2+H34^2)</f>
        <v>1.0079118643042806</v>
      </c>
    </row>
    <row r="35" spans="1:9" x14ac:dyDescent="0.25">
      <c r="A35" t="s">
        <v>68</v>
      </c>
      <c r="B35">
        <v>1</v>
      </c>
      <c r="C35">
        <v>183</v>
      </c>
      <c r="D35">
        <v>183</v>
      </c>
      <c r="E35">
        <f t="array" ref="E35">LARGE((IF(palestras!$G$2:$G$391=A35,1,0)+IF(palestras!$H$2:$H$391=A35,1,0)+IF(palestras!$I$2:$I$391=A35,1,0))*palestras!$J$2:$J$391,6)</f>
        <v>0</v>
      </c>
      <c r="F35">
        <f>C35/(MAX($C$2:$C$330)+1)</f>
        <v>8.9926289926289926E-2</v>
      </c>
      <c r="G35">
        <f>E35/(MAX($E$2:$E$330)+1)</f>
        <v>0</v>
      </c>
      <c r="H35">
        <f>MAX($G$2:$G$330)-G35</f>
        <v>0.99173553719008267</v>
      </c>
      <c r="I35">
        <f>SQRT((F35*2)^2+H35^2)</f>
        <v>1.0079118643042806</v>
      </c>
    </row>
    <row r="36" spans="1:9" x14ac:dyDescent="0.25">
      <c r="A36" t="s">
        <v>69</v>
      </c>
      <c r="B36">
        <v>1</v>
      </c>
      <c r="C36">
        <v>183</v>
      </c>
      <c r="D36">
        <v>183</v>
      </c>
      <c r="E36">
        <f t="array" ref="E36">LARGE((IF(palestras!$G$2:$G$391=A36,1,0)+IF(palestras!$H$2:$H$391=A36,1,0)+IF(palestras!$I$2:$I$391=A36,1,0))*palestras!$J$2:$J$391,6)</f>
        <v>0</v>
      </c>
      <c r="F36">
        <f>C36/(MAX($C$2:$C$330)+1)</f>
        <v>8.9926289926289926E-2</v>
      </c>
      <c r="G36">
        <f>E36/(MAX($E$2:$E$330)+1)</f>
        <v>0</v>
      </c>
      <c r="H36">
        <f>MAX($G$2:$G$330)-G36</f>
        <v>0.99173553719008267</v>
      </c>
      <c r="I36">
        <f>SQRT((F36*2)^2+H36^2)</f>
        <v>1.0079118643042806</v>
      </c>
    </row>
    <row r="37" spans="1:9" x14ac:dyDescent="0.25">
      <c r="A37" t="s">
        <v>1123</v>
      </c>
      <c r="B37">
        <v>4</v>
      </c>
      <c r="C37">
        <v>181</v>
      </c>
      <c r="D37">
        <v>45.25</v>
      </c>
      <c r="E37">
        <f t="array" ref="E37">LARGE((IF(palestras!$G$2:$G$391=A37,1,0)+IF(palestras!$H$2:$H$391=A37,1,0)+IF(palestras!$I$2:$I$391=A37,1,0))*palestras!$J$2:$J$391,6)</f>
        <v>0</v>
      </c>
      <c r="F37">
        <f>C37/(MAX($C$2:$C$330)+1)</f>
        <v>8.8943488943488941E-2</v>
      </c>
      <c r="G37">
        <f>E37/(MAX($E$2:$E$330)+1)</f>
        <v>0</v>
      </c>
      <c r="H37">
        <f>MAX($G$2:$G$330)-G37</f>
        <v>0.99173553719008267</v>
      </c>
      <c r="I37">
        <f>SQRT((F37*2)^2+H37^2)</f>
        <v>1.0075629770031569</v>
      </c>
    </row>
    <row r="38" spans="1:9" x14ac:dyDescent="0.25">
      <c r="A38" t="s">
        <v>740</v>
      </c>
      <c r="B38">
        <v>9</v>
      </c>
      <c r="C38">
        <v>352</v>
      </c>
      <c r="D38">
        <v>39.111111111111114</v>
      </c>
      <c r="E38">
        <f t="array" ref="E38">LARGE((IF(palestras!$G$2:$G$391=A38,1,0)+IF(palestras!$H$2:$H$391=A38,1,0)+IF(palestras!$I$2:$I$391=A38,1,0))*palestras!$J$2:$J$391,6)</f>
        <v>6</v>
      </c>
      <c r="F38">
        <f>C38/(MAX($C$2:$C$330)+1)</f>
        <v>0.17297297297297298</v>
      </c>
      <c r="G38">
        <f>E38/(MAX($E$2:$E$330)+1)</f>
        <v>4.9586776859504134E-2</v>
      </c>
      <c r="H38">
        <f>MAX($G$2:$G$330)-G38</f>
        <v>0.94214876033057848</v>
      </c>
      <c r="I38">
        <f>SQRT((F38*2)^2+H38^2)</f>
        <v>1.0036547634066613</v>
      </c>
    </row>
    <row r="39" spans="1:9" x14ac:dyDescent="0.25">
      <c r="A39" t="s">
        <v>675</v>
      </c>
      <c r="B39">
        <v>3</v>
      </c>
      <c r="C39">
        <v>150</v>
      </c>
      <c r="D39">
        <v>50</v>
      </c>
      <c r="E39">
        <f t="array" ref="E39">LARGE((IF(palestras!$G$2:$G$391=A39,1,0)+IF(palestras!$H$2:$H$391=A39,1,0)+IF(palestras!$I$2:$I$391=A39,1,0))*palestras!$J$2:$J$391,6)</f>
        <v>0</v>
      </c>
      <c r="F39">
        <f>C39/(MAX($C$2:$C$330)+1)</f>
        <v>7.3710073710073709E-2</v>
      </c>
      <c r="G39">
        <f>E39/(MAX($E$2:$E$330)+1)</f>
        <v>0</v>
      </c>
      <c r="H39">
        <f>MAX($G$2:$G$330)-G39</f>
        <v>0.99173553719008267</v>
      </c>
      <c r="I39">
        <f>SQRT((F39*2)^2+H39^2)</f>
        <v>1.002632572576355</v>
      </c>
    </row>
    <row r="40" spans="1:9" x14ac:dyDescent="0.25">
      <c r="A40" t="s">
        <v>1331</v>
      </c>
      <c r="B40">
        <v>6</v>
      </c>
      <c r="C40">
        <v>198</v>
      </c>
      <c r="D40">
        <v>33</v>
      </c>
      <c r="E40">
        <f t="array" ref="E40">LARGE((IF(palestras!$G$2:$G$391=A40,1,0)+IF(palestras!$H$2:$H$391=A40,1,0)+IF(palestras!$I$2:$I$391=A40,1,0))*palestras!$J$2:$J$391,6)</f>
        <v>1</v>
      </c>
      <c r="F40">
        <f>C40/(MAX($C$2:$C$330)+1)</f>
        <v>9.7297297297297303E-2</v>
      </c>
      <c r="G40">
        <f>E40/(MAX($E$2:$E$330)+1)</f>
        <v>8.2644628099173556E-3</v>
      </c>
      <c r="H40">
        <f>MAX($G$2:$G$330)-G40</f>
        <v>0.98347107438016534</v>
      </c>
      <c r="I40">
        <f>SQRT((F40*2)^2+H40^2)</f>
        <v>1.0025379845112661</v>
      </c>
    </row>
    <row r="41" spans="1:9" x14ac:dyDescent="0.25">
      <c r="A41" t="s">
        <v>768</v>
      </c>
      <c r="B41">
        <v>2</v>
      </c>
      <c r="C41">
        <v>146</v>
      </c>
      <c r="D41">
        <v>73</v>
      </c>
      <c r="E41">
        <f t="array" ref="E41">LARGE((IF(palestras!$G$2:$G$391=A41,1,0)+IF(palestras!$H$2:$H$391=A41,1,0)+IF(palestras!$I$2:$I$391=A41,1,0))*palestras!$J$2:$J$391,6)</f>
        <v>0</v>
      </c>
      <c r="F41">
        <f>C41/(MAX($C$2:$C$330)+1)</f>
        <v>7.1744471744471738E-2</v>
      </c>
      <c r="G41">
        <f>E41/(MAX($E$2:$E$330)+1)</f>
        <v>0</v>
      </c>
      <c r="H41">
        <f>MAX($G$2:$G$330)-G41</f>
        <v>0.99173553719008267</v>
      </c>
      <c r="I41">
        <f>SQRT((F41*2)^2+H41^2)</f>
        <v>1.0020621001860488</v>
      </c>
    </row>
    <row r="42" spans="1:9" x14ac:dyDescent="0.25">
      <c r="A42" t="s">
        <v>390</v>
      </c>
      <c r="B42">
        <v>5</v>
      </c>
      <c r="C42">
        <v>143</v>
      </c>
      <c r="D42">
        <v>28.6</v>
      </c>
      <c r="E42">
        <f t="array" ref="E42">LARGE((IF(palestras!$G$2:$G$391=A42,1,0)+IF(palestras!$H$2:$H$391=A42,1,0)+IF(palestras!$I$2:$I$391=A42,1,0))*palestras!$J$2:$J$391,6)</f>
        <v>0</v>
      </c>
      <c r="F42">
        <f>C42/(MAX($C$2:$C$330)+1)</f>
        <v>7.0270270270270274E-2</v>
      </c>
      <c r="G42">
        <f>E42/(MAX($E$2:$E$330)+1)</f>
        <v>0</v>
      </c>
      <c r="H42">
        <f>MAX($G$2:$G$330)-G42</f>
        <v>0.99173553719008267</v>
      </c>
      <c r="I42">
        <f>SQRT((F42*2)^2+H42^2)</f>
        <v>1.0016441580027955</v>
      </c>
    </row>
    <row r="43" spans="1:9" x14ac:dyDescent="0.25">
      <c r="A43" t="s">
        <v>1293</v>
      </c>
      <c r="B43">
        <v>2</v>
      </c>
      <c r="C43">
        <v>143</v>
      </c>
      <c r="D43">
        <v>71.5</v>
      </c>
      <c r="E43">
        <f t="array" ref="E43">LARGE((IF(palestras!$G$2:$G$391=A43,1,0)+IF(palestras!$H$2:$H$391=A43,1,0)+IF(palestras!$I$2:$I$391=A43,1,0))*palestras!$J$2:$J$391,6)</f>
        <v>0</v>
      </c>
      <c r="F43">
        <f>C43/(MAX($C$2:$C$330)+1)</f>
        <v>7.0270270270270274E-2</v>
      </c>
      <c r="G43">
        <f>E43/(MAX($E$2:$E$330)+1)</f>
        <v>0</v>
      </c>
      <c r="H43">
        <f>MAX($G$2:$G$330)-G43</f>
        <v>0.99173553719008267</v>
      </c>
      <c r="I43">
        <f>SQRT((F43*2)^2+H43^2)</f>
        <v>1.0016441580027955</v>
      </c>
    </row>
    <row r="44" spans="1:9" x14ac:dyDescent="0.25">
      <c r="A44" t="s">
        <v>1359</v>
      </c>
      <c r="B44">
        <v>5</v>
      </c>
      <c r="C44">
        <v>139</v>
      </c>
      <c r="D44">
        <v>27.8</v>
      </c>
      <c r="E44">
        <f t="array" ref="E44">LARGE((IF(palestras!$G$2:$G$391=A44,1,0)+IF(palestras!$H$2:$H$391=A44,1,0)+IF(palestras!$I$2:$I$391=A44,1,0))*palestras!$J$2:$J$391,6)</f>
        <v>0</v>
      </c>
      <c r="F44">
        <f>C44/(MAX($C$2:$C$330)+1)</f>
        <v>6.8304668304668303E-2</v>
      </c>
      <c r="G44">
        <f>E44/(MAX($E$2:$E$330)+1)</f>
        <v>0</v>
      </c>
      <c r="H44">
        <f>MAX($G$2:$G$330)-G44</f>
        <v>0.99173553719008267</v>
      </c>
      <c r="I44">
        <f>SQRT((F44*2)^2+H44^2)</f>
        <v>1.001100138135314</v>
      </c>
    </row>
    <row r="45" spans="1:9" x14ac:dyDescent="0.25">
      <c r="A45" t="s">
        <v>518</v>
      </c>
      <c r="B45">
        <v>3</v>
      </c>
      <c r="C45">
        <v>136</v>
      </c>
      <c r="D45">
        <v>45.333333333333336</v>
      </c>
      <c r="E45">
        <f t="array" ref="E45">LARGE((IF(palestras!$G$2:$G$391=A45,1,0)+IF(palestras!$H$2:$H$391=A45,1,0)+IF(palestras!$I$2:$I$391=A45,1,0))*palestras!$J$2:$J$391,6)</f>
        <v>0</v>
      </c>
      <c r="F45">
        <f>C45/(MAX($C$2:$C$330)+1)</f>
        <v>6.6830466830466825E-2</v>
      </c>
      <c r="G45">
        <f>E45/(MAX($E$2:$E$330)+1)</f>
        <v>0</v>
      </c>
      <c r="H45">
        <f>MAX($G$2:$G$330)-G45</f>
        <v>0.99173553719008267</v>
      </c>
      <c r="I45">
        <f>SQRT((F45*2)^2+H45^2)</f>
        <v>1.0007020640094704</v>
      </c>
    </row>
    <row r="46" spans="1:9" x14ac:dyDescent="0.25">
      <c r="A46" t="s">
        <v>141</v>
      </c>
      <c r="B46">
        <v>1</v>
      </c>
      <c r="C46">
        <v>130</v>
      </c>
      <c r="D46">
        <v>130</v>
      </c>
      <c r="E46">
        <f t="array" ref="E46">LARGE((IF(palestras!$G$2:$G$391=A46,1,0)+IF(palestras!$H$2:$H$391=A46,1,0)+IF(palestras!$I$2:$I$391=A46,1,0))*palestras!$J$2:$J$391,6)</f>
        <v>0</v>
      </c>
      <c r="F46">
        <f>C46/(MAX($C$2:$C$330)+1)</f>
        <v>6.3882063882063883E-2</v>
      </c>
      <c r="G46">
        <f>E46/(MAX($E$2:$E$330)+1)</f>
        <v>0</v>
      </c>
      <c r="H46">
        <f>MAX($G$2:$G$330)-G46</f>
        <v>0.99173553719008267</v>
      </c>
      <c r="I46">
        <f>SQRT((F46*2)^2+H46^2)</f>
        <v>0.99993152168987565</v>
      </c>
    </row>
    <row r="47" spans="1:9" x14ac:dyDescent="0.25">
      <c r="A47" t="s">
        <v>143</v>
      </c>
      <c r="B47">
        <v>1</v>
      </c>
      <c r="C47">
        <v>130</v>
      </c>
      <c r="D47">
        <v>130</v>
      </c>
      <c r="E47">
        <f t="array" ref="E47">LARGE((IF(palestras!$G$2:$G$391=A47,1,0)+IF(palestras!$H$2:$H$391=A47,1,0)+IF(palestras!$I$2:$I$391=A47,1,0))*palestras!$J$2:$J$391,6)</f>
        <v>0</v>
      </c>
      <c r="F47">
        <f>C47/(MAX($C$2:$C$330)+1)</f>
        <v>6.3882063882063883E-2</v>
      </c>
      <c r="G47">
        <f>E47/(MAX($E$2:$E$330)+1)</f>
        <v>0</v>
      </c>
      <c r="H47">
        <f>MAX($G$2:$G$330)-G47</f>
        <v>0.99173553719008267</v>
      </c>
      <c r="I47">
        <f>SQRT((F47*2)^2+H47^2)</f>
        <v>0.99993152168987565</v>
      </c>
    </row>
    <row r="48" spans="1:9" x14ac:dyDescent="0.25">
      <c r="A48" t="s">
        <v>1831</v>
      </c>
      <c r="B48">
        <v>1</v>
      </c>
      <c r="C48">
        <v>128</v>
      </c>
      <c r="D48">
        <v>128</v>
      </c>
      <c r="E48">
        <f t="array" ref="E48">LARGE((IF(palestras!$G$2:$G$391=A48,1,0)+IF(palestras!$H$2:$H$391=A48,1,0)+IF(palestras!$I$2:$I$391=A48,1,0))*palestras!$J$2:$J$391,6)</f>
        <v>0</v>
      </c>
      <c r="F48">
        <f>C48/(MAX($C$2:$C$330)+1)</f>
        <v>6.2899262899262898E-2</v>
      </c>
      <c r="G48">
        <f>E48/(MAX($E$2:$E$330)+1)</f>
        <v>0</v>
      </c>
      <c r="H48">
        <f>MAX($G$2:$G$330)-G48</f>
        <v>0.99173553719008267</v>
      </c>
      <c r="I48">
        <f>SQRT((F48*2)^2+H48^2)</f>
        <v>0.99968227193383008</v>
      </c>
    </row>
    <row r="49" spans="1:9" x14ac:dyDescent="0.25">
      <c r="A49" t="s">
        <v>1093</v>
      </c>
      <c r="B49">
        <v>2</v>
      </c>
      <c r="C49">
        <v>126</v>
      </c>
      <c r="D49">
        <v>63</v>
      </c>
      <c r="E49">
        <f t="array" ref="E49">LARGE((IF(palestras!$G$2:$G$391=A49,1,0)+IF(palestras!$H$2:$H$391=A49,1,0)+IF(palestras!$I$2:$I$391=A49,1,0))*palestras!$J$2:$J$391,6)</f>
        <v>0</v>
      </c>
      <c r="F49">
        <f>C49/(MAX($C$2:$C$330)+1)</f>
        <v>6.1916461916461919E-2</v>
      </c>
      <c r="G49">
        <f>E49/(MAX($E$2:$E$330)+1)</f>
        <v>0</v>
      </c>
      <c r="H49">
        <f>MAX($G$2:$G$330)-G49</f>
        <v>0.99173553719008267</v>
      </c>
      <c r="I49">
        <f>SQRT((F49*2)^2+H49^2)</f>
        <v>0.99943682579276238</v>
      </c>
    </row>
    <row r="50" spans="1:9" x14ac:dyDescent="0.25">
      <c r="A50" t="s">
        <v>1423</v>
      </c>
      <c r="B50">
        <v>4</v>
      </c>
      <c r="C50">
        <v>125</v>
      </c>
      <c r="D50">
        <v>31.25</v>
      </c>
      <c r="E50">
        <f t="array" ref="E50">LARGE((IF(palestras!$G$2:$G$391=A50,1,0)+IF(palestras!$H$2:$H$391=A50,1,0)+IF(palestras!$I$2:$I$391=A50,1,0))*palestras!$J$2:$J$391,6)</f>
        <v>0</v>
      </c>
      <c r="F50">
        <f>C50/(MAX($C$2:$C$330)+1)</f>
        <v>6.1425061425061427E-2</v>
      </c>
      <c r="G50">
        <f>E50/(MAX($E$2:$E$330)+1)</f>
        <v>0</v>
      </c>
      <c r="H50">
        <f>MAX($G$2:$G$330)-G50</f>
        <v>0.99173553719008267</v>
      </c>
      <c r="I50">
        <f>SQRT((F50*2)^2+H50^2)</f>
        <v>0.99931552995537509</v>
      </c>
    </row>
    <row r="51" spans="1:9" x14ac:dyDescent="0.25">
      <c r="A51" t="s">
        <v>456</v>
      </c>
      <c r="B51">
        <v>3</v>
      </c>
      <c r="C51">
        <v>124</v>
      </c>
      <c r="D51">
        <v>41.333333333333336</v>
      </c>
      <c r="E51">
        <f t="array" ref="E51">LARGE((IF(palestras!$G$2:$G$391=A51,1,0)+IF(palestras!$H$2:$H$391=A51,1,0)+IF(palestras!$I$2:$I$391=A51,1,0))*palestras!$J$2:$J$391,6)</f>
        <v>0</v>
      </c>
      <c r="F51">
        <f>C51/(MAX($C$2:$C$330)+1)</f>
        <v>6.0933660933660934E-2</v>
      </c>
      <c r="G51">
        <f>E51/(MAX($E$2:$E$330)+1)</f>
        <v>0</v>
      </c>
      <c r="H51">
        <f>MAX($G$2:$G$330)-G51</f>
        <v>0.99173553719008267</v>
      </c>
      <c r="I51">
        <f>SQRT((F51*2)^2+H51^2)</f>
        <v>0.99919518606967639</v>
      </c>
    </row>
    <row r="52" spans="1:9" x14ac:dyDescent="0.25">
      <c r="A52" t="s">
        <v>501</v>
      </c>
      <c r="B52">
        <v>6</v>
      </c>
      <c r="C52">
        <v>123</v>
      </c>
      <c r="D52">
        <v>20.5</v>
      </c>
      <c r="E52">
        <f t="array" ref="E52">LARGE((IF(palestras!$G$2:$G$391=A52,1,0)+IF(palestras!$H$2:$H$391=A52,1,0)+IF(palestras!$I$2:$I$391=A52,1,0))*palestras!$J$2:$J$391,6)</f>
        <v>0</v>
      </c>
      <c r="F52">
        <f>C52/(MAX($C$2:$C$330)+1)</f>
        <v>6.0442260442260441E-2</v>
      </c>
      <c r="G52">
        <f>E52/(MAX($E$2:$E$330)+1)</f>
        <v>0</v>
      </c>
      <c r="H52">
        <f>MAX($G$2:$G$330)-G52</f>
        <v>0.99173553719008267</v>
      </c>
      <c r="I52">
        <f>SQRT((F52*2)^2+H52^2)</f>
        <v>0.9990757944796691</v>
      </c>
    </row>
    <row r="53" spans="1:9" x14ac:dyDescent="0.25">
      <c r="A53" t="s">
        <v>1066</v>
      </c>
      <c r="B53">
        <v>1</v>
      </c>
      <c r="C53">
        <v>122</v>
      </c>
      <c r="D53">
        <v>122</v>
      </c>
      <c r="E53">
        <f t="array" ref="E53">LARGE((IF(palestras!$G$2:$G$391=A53,1,0)+IF(palestras!$H$2:$H$391=A53,1,0)+IF(palestras!$I$2:$I$391=A53,1,0))*palestras!$J$2:$J$391,6)</f>
        <v>0</v>
      </c>
      <c r="F53">
        <f>C53/(MAX($C$2:$C$330)+1)</f>
        <v>5.9950859950859949E-2</v>
      </c>
      <c r="G53">
        <f>E53/(MAX($E$2:$E$330)+1)</f>
        <v>0</v>
      </c>
      <c r="H53">
        <f>MAX($G$2:$G$330)-G53</f>
        <v>0.99173553719008267</v>
      </c>
      <c r="I53">
        <f>SQRT((F53*2)^2+H53^2)</f>
        <v>0.99895735552679743</v>
      </c>
    </row>
    <row r="54" spans="1:9" x14ac:dyDescent="0.25">
      <c r="A54" t="s">
        <v>919</v>
      </c>
      <c r="B54">
        <v>1</v>
      </c>
      <c r="C54">
        <v>120</v>
      </c>
      <c r="D54">
        <v>120</v>
      </c>
      <c r="E54">
        <f t="array" ref="E54">LARGE((IF(palestras!$G$2:$G$391=A54,1,0)+IF(palestras!$H$2:$H$391=A54,1,0)+IF(palestras!$I$2:$I$391=A54,1,0))*palestras!$J$2:$J$391,6)</f>
        <v>0</v>
      </c>
      <c r="F54">
        <f>C54/(MAX($C$2:$C$330)+1)</f>
        <v>5.896805896805897E-2</v>
      </c>
      <c r="G54">
        <f>E54/(MAX($E$2:$E$330)+1)</f>
        <v>0</v>
      </c>
      <c r="H54">
        <f>MAX($G$2:$G$330)-G54</f>
        <v>0.99173553719008267</v>
      </c>
      <c r="I54">
        <f>SQRT((F54*2)^2+H54^2)</f>
        <v>0.99872333688541781</v>
      </c>
    </row>
    <row r="55" spans="1:9" x14ac:dyDescent="0.25">
      <c r="A55" t="s">
        <v>920</v>
      </c>
      <c r="B55">
        <v>1</v>
      </c>
      <c r="C55">
        <v>120</v>
      </c>
      <c r="D55">
        <v>120</v>
      </c>
      <c r="E55">
        <f t="array" ref="E55">LARGE((IF(palestras!$G$2:$G$391=A55,1,0)+IF(palestras!$H$2:$H$391=A55,1,0)+IF(palestras!$I$2:$I$391=A55,1,0))*palestras!$J$2:$J$391,6)</f>
        <v>0</v>
      </c>
      <c r="F55">
        <f>C55/(MAX($C$2:$C$330)+1)</f>
        <v>5.896805896805897E-2</v>
      </c>
      <c r="G55">
        <f>E55/(MAX($E$2:$E$330)+1)</f>
        <v>0</v>
      </c>
      <c r="H55">
        <f>MAX($G$2:$G$330)-G55</f>
        <v>0.99173553719008267</v>
      </c>
      <c r="I55">
        <f>SQRT((F55*2)^2+H55^2)</f>
        <v>0.99872333688541781</v>
      </c>
    </row>
    <row r="56" spans="1:9" x14ac:dyDescent="0.25">
      <c r="A56" t="s">
        <v>843</v>
      </c>
      <c r="B56">
        <v>1</v>
      </c>
      <c r="C56">
        <v>117</v>
      </c>
      <c r="D56">
        <v>117</v>
      </c>
      <c r="E56">
        <f t="array" ref="E56">LARGE((IF(palestras!$G$2:$G$391=A56,1,0)+IF(palestras!$H$2:$H$391=A56,1,0)+IF(palestras!$I$2:$I$391=A56,1,0))*palestras!$J$2:$J$391,6)</f>
        <v>0</v>
      </c>
      <c r="F56">
        <f>C56/(MAX($C$2:$C$330)+1)</f>
        <v>5.7493857493857492E-2</v>
      </c>
      <c r="G56">
        <f>E56/(MAX($E$2:$E$330)+1)</f>
        <v>0</v>
      </c>
      <c r="H56">
        <f>MAX($G$2:$G$330)-G56</f>
        <v>0.99173553719008267</v>
      </c>
      <c r="I56">
        <f>SQRT((F56*2)^2+H56^2)</f>
        <v>0.99837946209034056</v>
      </c>
    </row>
    <row r="57" spans="1:9" x14ac:dyDescent="0.25">
      <c r="A57" t="s">
        <v>586</v>
      </c>
      <c r="B57">
        <v>5</v>
      </c>
      <c r="C57">
        <v>113</v>
      </c>
      <c r="D57">
        <v>22.6</v>
      </c>
      <c r="E57">
        <f t="array" ref="E57">LARGE((IF(palestras!$G$2:$G$391=A57,1,0)+IF(palestras!$H$2:$H$391=A57,1,0)+IF(palestras!$I$2:$I$391=A57,1,0))*palestras!$J$2:$J$391,6)</f>
        <v>0</v>
      </c>
      <c r="F57">
        <f>C57/(MAX($C$2:$C$330)+1)</f>
        <v>5.5528255528255528E-2</v>
      </c>
      <c r="G57">
        <f>E57/(MAX($E$2:$E$330)+1)</f>
        <v>0</v>
      </c>
      <c r="H57">
        <f>MAX($G$2:$G$330)-G57</f>
        <v>0.99173553719008267</v>
      </c>
      <c r="I57">
        <f>SQRT((F57*2)^2+H57^2)</f>
        <v>0.99793432868788856</v>
      </c>
    </row>
    <row r="58" spans="1:9" x14ac:dyDescent="0.25">
      <c r="A58" t="s">
        <v>1040</v>
      </c>
      <c r="B58">
        <v>5</v>
      </c>
      <c r="C58">
        <v>111</v>
      </c>
      <c r="D58">
        <v>22.2</v>
      </c>
      <c r="E58">
        <f t="array" ref="E58">LARGE((IF(palestras!$G$2:$G$391=A58,1,0)+IF(palestras!$H$2:$H$391=A58,1,0)+IF(palestras!$I$2:$I$391=A58,1,0))*palestras!$J$2:$J$391,6)</f>
        <v>0</v>
      </c>
      <c r="F58">
        <f>C58/(MAX($C$2:$C$330)+1)</f>
        <v>5.4545454545454543E-2</v>
      </c>
      <c r="G58">
        <f>E58/(MAX($E$2:$E$330)+1)</f>
        <v>0</v>
      </c>
      <c r="H58">
        <f>MAX($G$2:$G$330)-G58</f>
        <v>0.99173553719008267</v>
      </c>
      <c r="I58">
        <f>SQRT((F58*2)^2+H58^2)</f>
        <v>0.99771749617413386</v>
      </c>
    </row>
    <row r="59" spans="1:9" x14ac:dyDescent="0.25">
      <c r="A59" t="s">
        <v>197</v>
      </c>
      <c r="B59">
        <v>1</v>
      </c>
      <c r="C59">
        <v>111</v>
      </c>
      <c r="D59">
        <v>111</v>
      </c>
      <c r="E59">
        <f t="array" ref="E59">LARGE((IF(palestras!$G$2:$G$391=A59,1,0)+IF(palestras!$H$2:$H$391=A59,1,0)+IF(palestras!$I$2:$I$391=A59,1,0))*palestras!$J$2:$J$391,6)</f>
        <v>0</v>
      </c>
      <c r="F59">
        <f>C59/(MAX($C$2:$C$330)+1)</f>
        <v>5.4545454545454543E-2</v>
      </c>
      <c r="G59">
        <f>E59/(MAX($E$2:$E$330)+1)</f>
        <v>0</v>
      </c>
      <c r="H59">
        <f>MAX($G$2:$G$330)-G59</f>
        <v>0.99173553719008267</v>
      </c>
      <c r="I59">
        <f>SQRT((F59*2)^2+H59^2)</f>
        <v>0.99771749617413386</v>
      </c>
    </row>
    <row r="60" spans="1:9" x14ac:dyDescent="0.25">
      <c r="A60" t="s">
        <v>1619</v>
      </c>
      <c r="B60">
        <v>1</v>
      </c>
      <c r="C60">
        <v>109</v>
      </c>
      <c r="D60">
        <v>109</v>
      </c>
      <c r="E60">
        <f t="array" ref="E60">LARGE((IF(palestras!$G$2:$G$391=A60,1,0)+IF(palestras!$H$2:$H$391=A60,1,0)+IF(palestras!$I$2:$I$391=A60,1,0))*palestras!$J$2:$J$391,6)</f>
        <v>0</v>
      </c>
      <c r="F60">
        <f>C60/(MAX($C$2:$C$330)+1)</f>
        <v>5.3562653562653564E-2</v>
      </c>
      <c r="G60">
        <f>E60/(MAX($E$2:$E$330)+1)</f>
        <v>0</v>
      </c>
      <c r="H60">
        <f>MAX($G$2:$G$330)-G60</f>
        <v>0.99173553719008267</v>
      </c>
      <c r="I60">
        <f>SQRT((F60*2)^2+H60^2)</f>
        <v>0.99750448979059403</v>
      </c>
    </row>
    <row r="61" spans="1:9" x14ac:dyDescent="0.25">
      <c r="A61" t="s">
        <v>1227</v>
      </c>
      <c r="B61">
        <v>3</v>
      </c>
      <c r="C61">
        <v>105</v>
      </c>
      <c r="D61">
        <v>35</v>
      </c>
      <c r="E61">
        <f t="array" ref="E61">LARGE((IF(palestras!$G$2:$G$391=A61,1,0)+IF(palestras!$H$2:$H$391=A61,1,0)+IF(palestras!$I$2:$I$391=A61,1,0))*palestras!$J$2:$J$391,6)</f>
        <v>0</v>
      </c>
      <c r="F61">
        <f>C61/(MAX($C$2:$C$330)+1)</f>
        <v>5.1597051597051594E-2</v>
      </c>
      <c r="G61">
        <f>E61/(MAX($E$2:$E$330)+1)</f>
        <v>0</v>
      </c>
      <c r="H61">
        <f>MAX($G$2:$G$330)-G61</f>
        <v>0.99173553719008267</v>
      </c>
      <c r="I61">
        <f>SQRT((F61*2)^2+H61^2)</f>
        <v>0.99708996517853743</v>
      </c>
    </row>
    <row r="62" spans="1:9" x14ac:dyDescent="0.25">
      <c r="A62" t="s">
        <v>1082</v>
      </c>
      <c r="B62">
        <v>3</v>
      </c>
      <c r="C62">
        <v>105</v>
      </c>
      <c r="D62">
        <v>35</v>
      </c>
      <c r="E62">
        <f t="array" ref="E62">LARGE((IF(palestras!$G$2:$G$391=A62,1,0)+IF(palestras!$H$2:$H$391=A62,1,0)+IF(palestras!$I$2:$I$391=A62,1,0))*palestras!$J$2:$J$391,6)</f>
        <v>0</v>
      </c>
      <c r="F62">
        <f>C62/(MAX($C$2:$C$330)+1)</f>
        <v>5.1597051597051594E-2</v>
      </c>
      <c r="G62">
        <f>E62/(MAX($E$2:$E$330)+1)</f>
        <v>0</v>
      </c>
      <c r="H62">
        <f>MAX($G$2:$G$330)-G62</f>
        <v>0.99173553719008267</v>
      </c>
      <c r="I62">
        <f>SQRT((F62*2)^2+H62^2)</f>
        <v>0.99708996517853743</v>
      </c>
    </row>
    <row r="63" spans="1:9" x14ac:dyDescent="0.25">
      <c r="A63" t="s">
        <v>849</v>
      </c>
      <c r="B63">
        <v>1</v>
      </c>
      <c r="C63">
        <v>105</v>
      </c>
      <c r="D63">
        <v>105</v>
      </c>
      <c r="E63">
        <f t="array" ref="E63">LARGE((IF(palestras!$G$2:$G$391=A63,1,0)+IF(palestras!$H$2:$H$391=A63,1,0)+IF(palestras!$I$2:$I$391=A63,1,0))*palestras!$J$2:$J$391,6)</f>
        <v>0</v>
      </c>
      <c r="F63">
        <f>C63/(MAX($C$2:$C$330)+1)</f>
        <v>5.1597051597051594E-2</v>
      </c>
      <c r="G63">
        <f>E63/(MAX($E$2:$E$330)+1)</f>
        <v>0</v>
      </c>
      <c r="H63">
        <f>MAX($G$2:$G$330)-G63</f>
        <v>0.99173553719008267</v>
      </c>
      <c r="I63">
        <f>SQRT((F63*2)^2+H63^2)</f>
        <v>0.99708996517853743</v>
      </c>
    </row>
    <row r="64" spans="1:9" x14ac:dyDescent="0.25">
      <c r="A64" t="s">
        <v>850</v>
      </c>
      <c r="B64">
        <v>1</v>
      </c>
      <c r="C64">
        <v>105</v>
      </c>
      <c r="D64">
        <v>105</v>
      </c>
      <c r="E64">
        <f t="array" ref="E64">LARGE((IF(palestras!$G$2:$G$391=A64,1,0)+IF(palestras!$H$2:$H$391=A64,1,0)+IF(palestras!$I$2:$I$391=A64,1,0))*palestras!$J$2:$J$391,6)</f>
        <v>0</v>
      </c>
      <c r="F64">
        <f>C64/(MAX($C$2:$C$330)+1)</f>
        <v>5.1597051597051594E-2</v>
      </c>
      <c r="G64">
        <f>E64/(MAX($E$2:$E$330)+1)</f>
        <v>0</v>
      </c>
      <c r="H64">
        <f>MAX($G$2:$G$330)-G64</f>
        <v>0.99173553719008267</v>
      </c>
      <c r="I64">
        <f>SQRT((F64*2)^2+H64^2)</f>
        <v>0.99708996517853743</v>
      </c>
    </row>
    <row r="65" spans="1:9" x14ac:dyDescent="0.25">
      <c r="A65" t="s">
        <v>366</v>
      </c>
      <c r="B65">
        <v>4</v>
      </c>
      <c r="C65">
        <v>104</v>
      </c>
      <c r="D65">
        <v>26</v>
      </c>
      <c r="E65">
        <f t="array" ref="E65">LARGE((IF(palestras!$G$2:$G$391=A65,1,0)+IF(palestras!$H$2:$H$391=A65,1,0)+IF(palestras!$I$2:$I$391=A65,1,0))*palestras!$J$2:$J$391,6)</f>
        <v>0</v>
      </c>
      <c r="F65">
        <f>C65/(MAX($C$2:$C$330)+1)</f>
        <v>5.1105651105651108E-2</v>
      </c>
      <c r="G65">
        <f>E65/(MAX($E$2:$E$330)+1)</f>
        <v>0</v>
      </c>
      <c r="H65">
        <f>MAX($G$2:$G$330)-G65</f>
        <v>0.99173553719008267</v>
      </c>
      <c r="I65">
        <f>SQRT((F65*2)^2+H65^2)</f>
        <v>0.99698872913660963</v>
      </c>
    </row>
    <row r="66" spans="1:9" x14ac:dyDescent="0.25">
      <c r="A66" t="s">
        <v>470</v>
      </c>
      <c r="B66">
        <v>2</v>
      </c>
      <c r="C66">
        <v>102</v>
      </c>
      <c r="D66">
        <v>51</v>
      </c>
      <c r="E66">
        <f t="array" ref="E66">LARGE((IF(palestras!$G$2:$G$391=A66,1,0)+IF(palestras!$H$2:$H$391=A66,1,0)+IF(palestras!$I$2:$I$391=A66,1,0))*palestras!$J$2:$J$391,6)</f>
        <v>0</v>
      </c>
      <c r="F66">
        <f>C66/(MAX($C$2:$C$330)+1)</f>
        <v>5.0122850122850122E-2</v>
      </c>
      <c r="G66">
        <f>E66/(MAX($E$2:$E$330)+1)</f>
        <v>0</v>
      </c>
      <c r="H66">
        <f>MAX($G$2:$G$330)-G66</f>
        <v>0.99173553719008267</v>
      </c>
      <c r="I66">
        <f>SQRT((F66*2)^2+H66^2)</f>
        <v>0.99678913323904805</v>
      </c>
    </row>
    <row r="67" spans="1:9" x14ac:dyDescent="0.25">
      <c r="A67" t="s">
        <v>328</v>
      </c>
      <c r="B67">
        <v>6</v>
      </c>
      <c r="C67">
        <v>101</v>
      </c>
      <c r="D67">
        <v>16.833333333333332</v>
      </c>
      <c r="E67">
        <f t="array" ref="E67">LARGE((IF(palestras!$G$2:$G$391=A67,1,0)+IF(palestras!$H$2:$H$391=A67,1,0)+IF(palestras!$I$2:$I$391=A67,1,0))*palestras!$J$2:$J$391,6)</f>
        <v>0</v>
      </c>
      <c r="F67">
        <f>C67/(MAX($C$2:$C$330)+1)</f>
        <v>4.963144963144963E-2</v>
      </c>
      <c r="G67">
        <f>E67/(MAX($E$2:$E$330)+1)</f>
        <v>0</v>
      </c>
      <c r="H67">
        <f>MAX($G$2:$G$330)-G67</f>
        <v>0.99173553719008267</v>
      </c>
      <c r="I67">
        <f>SQRT((F67*2)^2+H67^2)</f>
        <v>0.9966907739593952</v>
      </c>
    </row>
    <row r="68" spans="1:9" x14ac:dyDescent="0.25">
      <c r="A68" t="s">
        <v>507</v>
      </c>
      <c r="B68">
        <v>5</v>
      </c>
      <c r="C68">
        <v>101</v>
      </c>
      <c r="D68">
        <v>20.2</v>
      </c>
      <c r="E68">
        <f t="array" ref="E68">LARGE((IF(palestras!$G$2:$G$391=A68,1,0)+IF(palestras!$H$2:$H$391=A68,1,0)+IF(palestras!$I$2:$I$391=A68,1,0))*palestras!$J$2:$J$391,6)</f>
        <v>0</v>
      </c>
      <c r="F68">
        <f>C68/(MAX($C$2:$C$330)+1)</f>
        <v>4.963144963144963E-2</v>
      </c>
      <c r="G68">
        <f>E68/(MAX($E$2:$E$330)+1)</f>
        <v>0</v>
      </c>
      <c r="H68">
        <f>MAX($G$2:$G$330)-G68</f>
        <v>0.99173553719008267</v>
      </c>
      <c r="I68">
        <f>SQRT((F68*2)^2+H68^2)</f>
        <v>0.9966907739593952</v>
      </c>
    </row>
    <row r="69" spans="1:9" x14ac:dyDescent="0.25">
      <c r="A69" t="s">
        <v>827</v>
      </c>
      <c r="B69">
        <v>1</v>
      </c>
      <c r="C69">
        <v>96</v>
      </c>
      <c r="D69">
        <v>96</v>
      </c>
      <c r="E69">
        <f t="array" ref="E69">LARGE((IF(palestras!$G$2:$G$391=A69,1,0)+IF(palestras!$H$2:$H$391=A69,1,0)+IF(palestras!$I$2:$I$391=A69,1,0))*palestras!$J$2:$J$391,6)</f>
        <v>0</v>
      </c>
      <c r="F69">
        <f>C69/(MAX($C$2:$C$330)+1)</f>
        <v>4.7174447174447173E-2</v>
      </c>
      <c r="G69">
        <f>E69/(MAX($E$2:$E$330)+1)</f>
        <v>0</v>
      </c>
      <c r="H69">
        <f>MAX($G$2:$G$330)-G69</f>
        <v>0.99173553719008267</v>
      </c>
      <c r="I69">
        <f>SQRT((F69*2)^2+H69^2)</f>
        <v>0.99621337553285272</v>
      </c>
    </row>
    <row r="70" spans="1:9" x14ac:dyDescent="0.25">
      <c r="A70" t="s">
        <v>828</v>
      </c>
      <c r="B70">
        <v>1</v>
      </c>
      <c r="C70">
        <v>96</v>
      </c>
      <c r="D70">
        <v>96</v>
      </c>
      <c r="E70">
        <f t="array" ref="E70">LARGE((IF(palestras!$G$2:$G$391=A70,1,0)+IF(palestras!$H$2:$H$391=A70,1,0)+IF(palestras!$I$2:$I$391=A70,1,0))*palestras!$J$2:$J$391,6)</f>
        <v>0</v>
      </c>
      <c r="F70">
        <f>C70/(MAX($C$2:$C$330)+1)</f>
        <v>4.7174447174447173E-2</v>
      </c>
      <c r="G70">
        <f>E70/(MAX($E$2:$E$330)+1)</f>
        <v>0</v>
      </c>
      <c r="H70">
        <f>MAX($G$2:$G$330)-G70</f>
        <v>0.99173553719008267</v>
      </c>
      <c r="I70">
        <f>SQRT((F70*2)^2+H70^2)</f>
        <v>0.99621337553285272</v>
      </c>
    </row>
    <row r="71" spans="1:9" x14ac:dyDescent="0.25">
      <c r="A71" t="s">
        <v>829</v>
      </c>
      <c r="B71">
        <v>1</v>
      </c>
      <c r="C71">
        <v>96</v>
      </c>
      <c r="D71">
        <v>96</v>
      </c>
      <c r="E71">
        <f t="array" ref="E71">LARGE((IF(palestras!$G$2:$G$391=A71,1,0)+IF(palestras!$H$2:$H$391=A71,1,0)+IF(palestras!$I$2:$I$391=A71,1,0))*palestras!$J$2:$J$391,6)</f>
        <v>0</v>
      </c>
      <c r="F71">
        <f>C71/(MAX($C$2:$C$330)+1)</f>
        <v>4.7174447174447173E-2</v>
      </c>
      <c r="G71">
        <f>E71/(MAX($E$2:$E$330)+1)</f>
        <v>0</v>
      </c>
      <c r="H71">
        <f>MAX($G$2:$G$330)-G71</f>
        <v>0.99173553719008267</v>
      </c>
      <c r="I71">
        <f>SQRT((F71*2)^2+H71^2)</f>
        <v>0.99621337553285272</v>
      </c>
    </row>
    <row r="72" spans="1:9" x14ac:dyDescent="0.25">
      <c r="A72" t="s">
        <v>813</v>
      </c>
      <c r="B72">
        <v>5</v>
      </c>
      <c r="C72">
        <v>95</v>
      </c>
      <c r="D72">
        <v>19</v>
      </c>
      <c r="E72">
        <f t="array" ref="E72">LARGE((IF(palestras!$G$2:$G$391=A72,1,0)+IF(palestras!$H$2:$H$391=A72,1,0)+IF(palestras!$I$2:$I$391=A72,1,0))*palestras!$J$2:$J$391,6)</f>
        <v>0</v>
      </c>
      <c r="F72">
        <f>C72/(MAX($C$2:$C$330)+1)</f>
        <v>4.6683046683046681E-2</v>
      </c>
      <c r="G72">
        <f>E72/(MAX($E$2:$E$330)+1)</f>
        <v>0</v>
      </c>
      <c r="H72">
        <f>MAX($G$2:$G$330)-G72</f>
        <v>0.99173553719008267</v>
      </c>
      <c r="I72">
        <f>SQRT((F72*2)^2+H72^2)</f>
        <v>0.99612077737398286</v>
      </c>
    </row>
    <row r="73" spans="1:9" x14ac:dyDescent="0.25">
      <c r="A73" t="s">
        <v>1429</v>
      </c>
      <c r="B73">
        <v>1</v>
      </c>
      <c r="C73">
        <v>95</v>
      </c>
      <c r="D73">
        <v>95</v>
      </c>
      <c r="E73">
        <f t="array" ref="E73">LARGE((IF(palestras!$G$2:$G$391=A73,1,0)+IF(palestras!$H$2:$H$391=A73,1,0)+IF(palestras!$I$2:$I$391=A73,1,0))*palestras!$J$2:$J$391,6)</f>
        <v>0</v>
      </c>
      <c r="F73">
        <f>C73/(MAX($C$2:$C$330)+1)</f>
        <v>4.6683046683046681E-2</v>
      </c>
      <c r="G73">
        <f>E73/(MAX($E$2:$E$330)+1)</f>
        <v>0</v>
      </c>
      <c r="H73">
        <f>MAX($G$2:$G$330)-G73</f>
        <v>0.99173553719008267</v>
      </c>
      <c r="I73">
        <f>SQRT((F73*2)^2+H73^2)</f>
        <v>0.99612077737398286</v>
      </c>
    </row>
    <row r="74" spans="1:9" x14ac:dyDescent="0.25">
      <c r="A74" t="s">
        <v>1430</v>
      </c>
      <c r="B74">
        <v>1</v>
      </c>
      <c r="C74">
        <v>95</v>
      </c>
      <c r="D74">
        <v>95</v>
      </c>
      <c r="E74">
        <f t="array" ref="E74">LARGE((IF(palestras!$G$2:$G$391=A74,1,0)+IF(palestras!$H$2:$H$391=A74,1,0)+IF(palestras!$I$2:$I$391=A74,1,0))*palestras!$J$2:$J$391,6)</f>
        <v>0</v>
      </c>
      <c r="F74">
        <f>C74/(MAX($C$2:$C$330)+1)</f>
        <v>4.6683046683046681E-2</v>
      </c>
      <c r="G74">
        <f>E74/(MAX($E$2:$E$330)+1)</f>
        <v>0</v>
      </c>
      <c r="H74">
        <f>MAX($G$2:$G$330)-G74</f>
        <v>0.99173553719008267</v>
      </c>
      <c r="I74">
        <f>SQRT((F74*2)^2+H74^2)</f>
        <v>0.99612077737398286</v>
      </c>
    </row>
    <row r="75" spans="1:9" x14ac:dyDescent="0.25">
      <c r="A75" t="s">
        <v>598</v>
      </c>
      <c r="B75">
        <v>5</v>
      </c>
      <c r="C75">
        <v>94</v>
      </c>
      <c r="D75">
        <v>18.8</v>
      </c>
      <c r="E75">
        <f t="array" ref="E75">LARGE((IF(palestras!$G$2:$G$391=A75,1,0)+IF(palestras!$H$2:$H$391=A75,1,0)+IF(palestras!$I$2:$I$391=A75,1,0))*palestras!$J$2:$J$391,6)</f>
        <v>0</v>
      </c>
      <c r="F75">
        <f>C75/(MAX($C$2:$C$330)+1)</f>
        <v>4.6191646191646195E-2</v>
      </c>
      <c r="G75">
        <f>E75/(MAX($E$2:$E$330)+1)</f>
        <v>0</v>
      </c>
      <c r="H75">
        <f>MAX($G$2:$G$330)-G75</f>
        <v>0.99173553719008267</v>
      </c>
      <c r="I75">
        <f>SQRT((F75*2)^2+H75^2)</f>
        <v>0.99602914035548118</v>
      </c>
    </row>
    <row r="76" spans="1:9" x14ac:dyDescent="0.25">
      <c r="A76" t="s">
        <v>155</v>
      </c>
      <c r="B76">
        <v>2</v>
      </c>
      <c r="C76">
        <v>93</v>
      </c>
      <c r="D76">
        <v>46.5</v>
      </c>
      <c r="E76">
        <f t="array" ref="E76">LARGE((IF(palestras!$G$2:$G$391=A76,1,0)+IF(palestras!$H$2:$H$391=A76,1,0)+IF(palestras!$I$2:$I$391=A76,1,0))*palestras!$J$2:$J$391,6)</f>
        <v>0</v>
      </c>
      <c r="F76">
        <f>C76/(MAX($C$2:$C$330)+1)</f>
        <v>4.5700245700245702E-2</v>
      </c>
      <c r="G76">
        <f>E76/(MAX($E$2:$E$330)+1)</f>
        <v>0</v>
      </c>
      <c r="H76">
        <f>MAX($G$2:$G$330)-G76</f>
        <v>0.99173553719008267</v>
      </c>
      <c r="I76">
        <f>SQRT((F76*2)^2+H76^2)</f>
        <v>0.99593846474265324</v>
      </c>
    </row>
    <row r="77" spans="1:9" x14ac:dyDescent="0.25">
      <c r="A77" t="s">
        <v>1023</v>
      </c>
      <c r="B77">
        <v>2</v>
      </c>
      <c r="C77">
        <v>91</v>
      </c>
      <c r="D77">
        <v>45.5</v>
      </c>
      <c r="E77">
        <f t="array" ref="E77">LARGE((IF(palestras!$G$2:$G$391=A77,1,0)+IF(palestras!$H$2:$H$391=A77,1,0)+IF(palestras!$I$2:$I$391=A77,1,0))*palestras!$J$2:$J$391,6)</f>
        <v>0</v>
      </c>
      <c r="F77">
        <f>C77/(MAX($C$2:$C$330)+1)</f>
        <v>4.4717444717444717E-2</v>
      </c>
      <c r="G77">
        <f>E77/(MAX($E$2:$E$330)+1)</f>
        <v>0</v>
      </c>
      <c r="H77">
        <f>MAX($G$2:$G$330)-G77</f>
        <v>0.99173553719008267</v>
      </c>
      <c r="I77">
        <f>SQRT((F77*2)^2+H77^2)</f>
        <v>0.99575999878180121</v>
      </c>
    </row>
    <row r="78" spans="1:9" x14ac:dyDescent="0.25">
      <c r="A78" t="s">
        <v>2006</v>
      </c>
      <c r="B78">
        <v>2</v>
      </c>
      <c r="C78">
        <v>87</v>
      </c>
      <c r="D78">
        <v>43.5</v>
      </c>
      <c r="E78">
        <f t="array" ref="E78">LARGE((IF(palestras!$G$2:$G$391=A78,1,0)+IF(palestras!$H$2:$H$391=A78,1,0)+IF(palestras!$I$2:$I$391=A78,1,0))*palestras!$J$2:$J$391,6)</f>
        <v>0</v>
      </c>
      <c r="F78">
        <f>C78/(MAX($C$2:$C$330)+1)</f>
        <v>4.2751842751842753E-2</v>
      </c>
      <c r="G78">
        <f>E78/(MAX($E$2:$E$330)+1)</f>
        <v>0</v>
      </c>
      <c r="H78">
        <f>MAX($G$2:$G$330)-G78</f>
        <v>0.99173553719008267</v>
      </c>
      <c r="I78">
        <f>SQRT((F78*2)^2+H78^2)</f>
        <v>0.9954146151028801</v>
      </c>
    </row>
    <row r="79" spans="1:9" x14ac:dyDescent="0.25">
      <c r="A79" t="s">
        <v>570</v>
      </c>
      <c r="B79">
        <v>4</v>
      </c>
      <c r="C79">
        <v>86</v>
      </c>
      <c r="D79">
        <v>21.5</v>
      </c>
      <c r="E79">
        <f t="array" ref="E79">LARGE((IF(palestras!$G$2:$G$391=A79,1,0)+IF(palestras!$H$2:$H$391=A79,1,0)+IF(palestras!$I$2:$I$391=A79,1,0))*palestras!$J$2:$J$391,6)</f>
        <v>0</v>
      </c>
      <c r="F79">
        <f>C79/(MAX($C$2:$C$330)+1)</f>
        <v>4.226044226044226E-2</v>
      </c>
      <c r="G79">
        <f>E79/(MAX($E$2:$E$330)+1)</f>
        <v>0</v>
      </c>
      <c r="H79">
        <f>MAX($G$2:$G$330)-G79</f>
        <v>0.99173553719008267</v>
      </c>
      <c r="I79">
        <f>SQRT((F79*2)^2+H79^2)</f>
        <v>0.99533067653212337</v>
      </c>
    </row>
    <row r="80" spans="1:9" x14ac:dyDescent="0.25">
      <c r="A80" t="s">
        <v>641</v>
      </c>
      <c r="B80">
        <v>1</v>
      </c>
      <c r="C80">
        <v>86</v>
      </c>
      <c r="D80">
        <v>86</v>
      </c>
      <c r="E80">
        <f t="array" ref="E80">LARGE((IF(palestras!$G$2:$G$391=A80,1,0)+IF(palestras!$H$2:$H$391=A80,1,0)+IF(palestras!$I$2:$I$391=A80,1,0))*palestras!$J$2:$J$391,6)</f>
        <v>0</v>
      </c>
      <c r="F80">
        <f>C80/(MAX($C$2:$C$330)+1)</f>
        <v>4.226044226044226E-2</v>
      </c>
      <c r="G80">
        <f>E80/(MAX($E$2:$E$330)+1)</f>
        <v>0</v>
      </c>
      <c r="H80">
        <f>MAX($G$2:$G$330)-G80</f>
        <v>0.99173553719008267</v>
      </c>
      <c r="I80">
        <f>SQRT((F80*2)^2+H80^2)</f>
        <v>0.99533067653212337</v>
      </c>
    </row>
    <row r="81" spans="1:9" x14ac:dyDescent="0.25">
      <c r="A81" t="s">
        <v>415</v>
      </c>
      <c r="B81">
        <v>3</v>
      </c>
      <c r="C81">
        <v>85</v>
      </c>
      <c r="D81">
        <v>28.333333333333332</v>
      </c>
      <c r="E81">
        <f t="array" ref="E81">LARGE((IF(palestras!$G$2:$G$391=A81,1,0)+IF(palestras!$H$2:$H$391=A81,1,0)+IF(palestras!$I$2:$I$391=A81,1,0))*palestras!$J$2:$J$391,6)</f>
        <v>0</v>
      </c>
      <c r="F81">
        <f>C81/(MAX($C$2:$C$330)+1)</f>
        <v>4.1769041769041768E-2</v>
      </c>
      <c r="G81">
        <f>E81/(MAX($E$2:$E$330)+1)</f>
        <v>0</v>
      </c>
      <c r="H81">
        <f>MAX($G$2:$G$330)-G81</f>
        <v>0.99173553719008267</v>
      </c>
      <c r="I81">
        <f>SQRT((F81*2)^2+H81^2)</f>
        <v>0.99524770139243102</v>
      </c>
    </row>
    <row r="82" spans="1:9" x14ac:dyDescent="0.25">
      <c r="A82" t="s">
        <v>357</v>
      </c>
      <c r="B82">
        <v>2</v>
      </c>
      <c r="C82">
        <v>84</v>
      </c>
      <c r="D82">
        <v>42</v>
      </c>
      <c r="E82">
        <f t="array" ref="E82">LARGE((IF(palestras!$G$2:$G$391=A82,1,0)+IF(palestras!$H$2:$H$391=A82,1,0)+IF(palestras!$I$2:$I$391=A82,1,0))*palestras!$J$2:$J$391,6)</f>
        <v>0</v>
      </c>
      <c r="F82">
        <f>C82/(MAX($C$2:$C$330)+1)</f>
        <v>4.1277641277641275E-2</v>
      </c>
      <c r="G82">
        <f>E82/(MAX($E$2:$E$330)+1)</f>
        <v>0</v>
      </c>
      <c r="H82">
        <f>MAX($G$2:$G$330)-G82</f>
        <v>0.99173553719008267</v>
      </c>
      <c r="I82">
        <f>SQRT((F82*2)^2+H82^2)</f>
        <v>0.9951656899247906</v>
      </c>
    </row>
    <row r="83" spans="1:9" x14ac:dyDescent="0.25">
      <c r="A83" t="s">
        <v>698</v>
      </c>
      <c r="B83">
        <v>3</v>
      </c>
      <c r="C83">
        <v>81</v>
      </c>
      <c r="D83">
        <v>27</v>
      </c>
      <c r="E83">
        <f t="array" ref="E83">LARGE((IF(palestras!$G$2:$G$391=A83,1,0)+IF(palestras!$H$2:$H$391=A83,1,0)+IF(palestras!$I$2:$I$391=A83,1,0))*palestras!$J$2:$J$391,6)</f>
        <v>0</v>
      </c>
      <c r="F83">
        <f>C83/(MAX($C$2:$C$330)+1)</f>
        <v>3.9803439803439804E-2</v>
      </c>
      <c r="G83">
        <f>E83/(MAX($E$2:$E$330)+1)</f>
        <v>0</v>
      </c>
      <c r="H83">
        <f>MAX($G$2:$G$330)-G83</f>
        <v>0.99173553719008267</v>
      </c>
      <c r="I83">
        <f>SQRT((F83*2)^2+H83^2)</f>
        <v>0.99492543992323668</v>
      </c>
    </row>
    <row r="84" spans="1:9" x14ac:dyDescent="0.25">
      <c r="A84" t="s">
        <v>721</v>
      </c>
      <c r="B84">
        <v>2</v>
      </c>
      <c r="C84">
        <v>80</v>
      </c>
      <c r="D84">
        <v>40</v>
      </c>
      <c r="E84">
        <f t="array" ref="E84">LARGE((IF(palestras!$G$2:$G$391=A84,1,0)+IF(palestras!$H$2:$H$391=A84,1,0)+IF(palestras!$I$2:$I$391=A84,1,0))*palestras!$J$2:$J$391,6)</f>
        <v>0</v>
      </c>
      <c r="F84">
        <f>C84/(MAX($C$2:$C$330)+1)</f>
        <v>3.9312039312039311E-2</v>
      </c>
      <c r="G84">
        <f>E84/(MAX($E$2:$E$330)+1)</f>
        <v>0</v>
      </c>
      <c r="H84">
        <f>MAX($G$2:$G$330)-G84</f>
        <v>0.99173553719008267</v>
      </c>
      <c r="I84">
        <f>SQRT((F84*2)^2+H84^2)</f>
        <v>0.99484728549923029</v>
      </c>
    </row>
    <row r="85" spans="1:9" x14ac:dyDescent="0.25">
      <c r="A85" t="s">
        <v>462</v>
      </c>
      <c r="B85">
        <v>4</v>
      </c>
      <c r="C85">
        <v>76</v>
      </c>
      <c r="D85">
        <v>19</v>
      </c>
      <c r="E85">
        <f t="array" ref="E85">LARGE((IF(palestras!$G$2:$G$391=A85,1,0)+IF(palestras!$H$2:$H$391=A85,1,0)+IF(palestras!$I$2:$I$391=A85,1,0))*palestras!$J$2:$J$391,6)</f>
        <v>0</v>
      </c>
      <c r="F85">
        <f>C85/(MAX($C$2:$C$330)+1)</f>
        <v>3.7346437346437347E-2</v>
      </c>
      <c r="G85">
        <f>E85/(MAX($E$2:$E$330)+1)</f>
        <v>0</v>
      </c>
      <c r="H85">
        <f>MAX($G$2:$G$330)-G85</f>
        <v>0.99173553719008267</v>
      </c>
      <c r="I85">
        <f>SQRT((F85*2)^2+H85^2)</f>
        <v>0.99454431839691648</v>
      </c>
    </row>
    <row r="86" spans="1:9" x14ac:dyDescent="0.25">
      <c r="A86" t="s">
        <v>1240</v>
      </c>
      <c r="B86">
        <v>1</v>
      </c>
      <c r="C86">
        <v>76</v>
      </c>
      <c r="D86">
        <v>76</v>
      </c>
      <c r="E86">
        <f t="array" ref="E86">LARGE((IF(palestras!$G$2:$G$391=A86,1,0)+IF(palestras!$H$2:$H$391=A86,1,0)+IF(palestras!$I$2:$I$391=A86,1,0))*palestras!$J$2:$J$391,6)</f>
        <v>0</v>
      </c>
      <c r="F86">
        <f>C86/(MAX($C$2:$C$330)+1)</f>
        <v>3.7346437346437347E-2</v>
      </c>
      <c r="G86">
        <f>E86/(MAX($E$2:$E$330)+1)</f>
        <v>0</v>
      </c>
      <c r="H86">
        <f>MAX($G$2:$G$330)-G86</f>
        <v>0.99173553719008267</v>
      </c>
      <c r="I86">
        <f>SQRT((F86*2)^2+H86^2)</f>
        <v>0.99454431839691648</v>
      </c>
    </row>
    <row r="87" spans="1:9" x14ac:dyDescent="0.25">
      <c r="A87" t="s">
        <v>1241</v>
      </c>
      <c r="B87">
        <v>1</v>
      </c>
      <c r="C87">
        <v>76</v>
      </c>
      <c r="D87">
        <v>76</v>
      </c>
      <c r="E87">
        <f t="array" ref="E87">LARGE((IF(palestras!$G$2:$G$391=A87,1,0)+IF(palestras!$H$2:$H$391=A87,1,0)+IF(palestras!$I$2:$I$391=A87,1,0))*palestras!$J$2:$J$391,6)</f>
        <v>0</v>
      </c>
      <c r="F87">
        <f>C87/(MAX($C$2:$C$330)+1)</f>
        <v>3.7346437346437347E-2</v>
      </c>
      <c r="G87">
        <f>E87/(MAX($E$2:$E$330)+1)</f>
        <v>0</v>
      </c>
      <c r="H87">
        <f>MAX($G$2:$G$330)-G87</f>
        <v>0.99173553719008267</v>
      </c>
      <c r="I87">
        <f>SQRT((F87*2)^2+H87^2)</f>
        <v>0.99454431839691648</v>
      </c>
    </row>
    <row r="88" spans="1:9" x14ac:dyDescent="0.25">
      <c r="A88" t="s">
        <v>1099</v>
      </c>
      <c r="B88">
        <v>3</v>
      </c>
      <c r="C88">
        <v>75</v>
      </c>
      <c r="D88">
        <v>25</v>
      </c>
      <c r="E88">
        <f t="array" ref="E88">LARGE((IF(palestras!$G$2:$G$391=A88,1,0)+IF(palestras!$H$2:$H$391=A88,1,0)+IF(palestras!$I$2:$I$391=A88,1,0))*palestras!$J$2:$J$391,6)</f>
        <v>0</v>
      </c>
      <c r="F88">
        <f>C88/(MAX($C$2:$C$330)+1)</f>
        <v>3.6855036855036855E-2</v>
      </c>
      <c r="G88">
        <f>E88/(MAX($E$2:$E$330)+1)</f>
        <v>0</v>
      </c>
      <c r="H88">
        <f>MAX($G$2:$G$330)-G88</f>
        <v>0.99173553719008267</v>
      </c>
      <c r="I88">
        <f>SQRT((F88*2)^2+H88^2)</f>
        <v>0.99447099037229159</v>
      </c>
    </row>
    <row r="89" spans="1:9" x14ac:dyDescent="0.25">
      <c r="A89" t="s">
        <v>657</v>
      </c>
      <c r="B89">
        <v>1</v>
      </c>
      <c r="C89">
        <v>73</v>
      </c>
      <c r="D89">
        <v>73</v>
      </c>
      <c r="E89">
        <f t="array" ref="E89">LARGE((IF(palestras!$G$2:$G$391=A89,1,0)+IF(palestras!$H$2:$H$391=A89,1,0)+IF(palestras!$I$2:$I$391=A89,1,0))*palestras!$J$2:$J$391,6)</f>
        <v>0</v>
      </c>
      <c r="F89">
        <f>C89/(MAX($C$2:$C$330)+1)</f>
        <v>3.5872235872235869E-2</v>
      </c>
      <c r="G89">
        <f>E89/(MAX($E$2:$E$330)+1)</f>
        <v>0</v>
      </c>
      <c r="H89">
        <f>MAX($G$2:$G$330)-G89</f>
        <v>0.99173553719008267</v>
      </c>
      <c r="I89">
        <f>SQRT((F89*2)^2+H89^2)</f>
        <v>0.99432723232927456</v>
      </c>
    </row>
    <row r="90" spans="1:9" x14ac:dyDescent="0.25">
      <c r="A90" t="s">
        <v>856</v>
      </c>
      <c r="B90">
        <v>1</v>
      </c>
      <c r="C90">
        <v>70</v>
      </c>
      <c r="D90">
        <v>70</v>
      </c>
      <c r="E90">
        <f t="array" ref="E90">LARGE((IF(palestras!$G$2:$G$391=A90,1,0)+IF(palestras!$H$2:$H$391=A90,1,0)+IF(palestras!$I$2:$I$391=A90,1,0))*palestras!$J$2:$J$391,6)</f>
        <v>0</v>
      </c>
      <c r="F90">
        <f>C90/(MAX($C$2:$C$330)+1)</f>
        <v>3.4398034398034398E-2</v>
      </c>
      <c r="G90">
        <f>E90/(MAX($E$2:$E$330)+1)</f>
        <v>0</v>
      </c>
      <c r="H90">
        <f>MAX($G$2:$G$330)-G90</f>
        <v>0.99173553719008267</v>
      </c>
      <c r="I90">
        <f>SQRT((F90*2)^2+H90^2)</f>
        <v>0.99411884340228418</v>
      </c>
    </row>
    <row r="91" spans="1:9" x14ac:dyDescent="0.25">
      <c r="A91" t="s">
        <v>674</v>
      </c>
      <c r="B91">
        <v>2</v>
      </c>
      <c r="C91">
        <v>69</v>
      </c>
      <c r="D91">
        <v>34.5</v>
      </c>
      <c r="E91">
        <f t="array" ref="E91">LARGE((IF(palestras!$G$2:$G$391=A91,1,0)+IF(palestras!$H$2:$H$391=A91,1,0)+IF(palestras!$I$2:$I$391=A91,1,0))*palestras!$J$2:$J$391,6)</f>
        <v>0</v>
      </c>
      <c r="F91">
        <f>C91/(MAX($C$2:$C$330)+1)</f>
        <v>3.3906633906633905E-2</v>
      </c>
      <c r="G91">
        <f>E91/(MAX($E$2:$E$330)+1)</f>
        <v>0</v>
      </c>
      <c r="H91">
        <f>MAX($G$2:$G$330)-G91</f>
        <v>0.99173553719008267</v>
      </c>
      <c r="I91">
        <f>SQRT((F91*2)^2+H91^2)</f>
        <v>0.9940513140764996</v>
      </c>
    </row>
    <row r="92" spans="1:9" x14ac:dyDescent="0.25">
      <c r="A92" t="s">
        <v>1337</v>
      </c>
      <c r="B92">
        <v>1</v>
      </c>
      <c r="C92">
        <v>69</v>
      </c>
      <c r="D92">
        <v>69</v>
      </c>
      <c r="E92">
        <f t="array" ref="E92">LARGE((IF(palestras!$G$2:$G$391=A92,1,0)+IF(palestras!$H$2:$H$391=A92,1,0)+IF(palestras!$I$2:$I$391=A92,1,0))*palestras!$J$2:$J$391,6)</f>
        <v>0</v>
      </c>
      <c r="F92">
        <f>C92/(MAX($C$2:$C$330)+1)</f>
        <v>3.3906633906633905E-2</v>
      </c>
      <c r="G92">
        <f>E92/(MAX($E$2:$E$330)+1)</f>
        <v>0</v>
      </c>
      <c r="H92">
        <f>MAX($G$2:$G$330)-G92</f>
        <v>0.99173553719008267</v>
      </c>
      <c r="I92">
        <f>SQRT((F92*2)^2+H92^2)</f>
        <v>0.9940513140764996</v>
      </c>
    </row>
    <row r="93" spans="1:9" x14ac:dyDescent="0.25">
      <c r="A93" t="s">
        <v>750</v>
      </c>
      <c r="B93">
        <v>3</v>
      </c>
      <c r="C93">
        <v>68</v>
      </c>
      <c r="D93">
        <v>22.666666666666668</v>
      </c>
      <c r="E93">
        <f t="array" ref="E93">LARGE((IF(palestras!$G$2:$G$391=A93,1,0)+IF(palestras!$H$2:$H$391=A93,1,0)+IF(palestras!$I$2:$I$391=A93,1,0))*palestras!$J$2:$J$391,6)</f>
        <v>0</v>
      </c>
      <c r="F93">
        <f>C93/(MAX($C$2:$C$330)+1)</f>
        <v>3.3415233415233413E-2</v>
      </c>
      <c r="G93">
        <f>E93/(MAX($E$2:$E$330)+1)</f>
        <v>0</v>
      </c>
      <c r="H93">
        <f>MAX($G$2:$G$330)-G93</f>
        <v>0.99173553719008267</v>
      </c>
      <c r="I93">
        <f>SQRT((F93*2)^2+H93^2)</f>
        <v>0.99398475190642632</v>
      </c>
    </row>
    <row r="94" spans="1:9" x14ac:dyDescent="0.25">
      <c r="A94" t="s">
        <v>1499</v>
      </c>
      <c r="B94">
        <v>1</v>
      </c>
      <c r="C94">
        <v>68</v>
      </c>
      <c r="D94">
        <v>68</v>
      </c>
      <c r="E94">
        <f t="array" ref="E94">LARGE((IF(palestras!$G$2:$G$391=A94,1,0)+IF(palestras!$H$2:$H$391=A94,1,0)+IF(palestras!$I$2:$I$391=A94,1,0))*palestras!$J$2:$J$391,6)</f>
        <v>0</v>
      </c>
      <c r="F94">
        <f>C94/(MAX($C$2:$C$330)+1)</f>
        <v>3.3415233415233413E-2</v>
      </c>
      <c r="G94">
        <f>E94/(MAX($E$2:$E$330)+1)</f>
        <v>0</v>
      </c>
      <c r="H94">
        <f>MAX($G$2:$G$330)-G94</f>
        <v>0.99173553719008267</v>
      </c>
      <c r="I94">
        <f>SQRT((F94*2)^2+H94^2)</f>
        <v>0.99398475190642632</v>
      </c>
    </row>
    <row r="95" spans="1:9" x14ac:dyDescent="0.25">
      <c r="A95" t="s">
        <v>221</v>
      </c>
      <c r="B95">
        <v>2</v>
      </c>
      <c r="C95">
        <v>67</v>
      </c>
      <c r="D95">
        <v>33.5</v>
      </c>
      <c r="E95">
        <f t="array" ref="E95">LARGE((IF(palestras!$G$2:$G$391=A95,1,0)+IF(palestras!$H$2:$H$391=A95,1,0)+IF(palestras!$I$2:$I$391=A95,1,0))*palestras!$J$2:$J$391,6)</f>
        <v>0</v>
      </c>
      <c r="F95">
        <f>C95/(MAX($C$2:$C$330)+1)</f>
        <v>3.2923832923832927E-2</v>
      </c>
      <c r="G95">
        <f>E95/(MAX($E$2:$E$330)+1)</f>
        <v>0</v>
      </c>
      <c r="H95">
        <f>MAX($G$2:$G$330)-G95</f>
        <v>0.99173553719008267</v>
      </c>
      <c r="I95">
        <f>SQRT((F95*2)^2+H95^2)</f>
        <v>0.99391915708637379</v>
      </c>
    </row>
    <row r="96" spans="1:9" x14ac:dyDescent="0.25">
      <c r="A96" t="s">
        <v>1158</v>
      </c>
      <c r="B96">
        <v>4</v>
      </c>
      <c r="C96">
        <v>66</v>
      </c>
      <c r="D96">
        <v>16.5</v>
      </c>
      <c r="E96">
        <f t="array" ref="E96">LARGE((IF(palestras!$G$2:$G$391=A96,1,0)+IF(palestras!$H$2:$H$391=A96,1,0)+IF(palestras!$I$2:$I$391=A96,1,0))*palestras!$J$2:$J$391,6)</f>
        <v>0</v>
      </c>
      <c r="F96">
        <f>C96/(MAX($C$2:$C$330)+1)</f>
        <v>3.2432432432432434E-2</v>
      </c>
      <c r="G96">
        <f>E96/(MAX($E$2:$E$330)+1)</f>
        <v>0</v>
      </c>
      <c r="H96">
        <f>MAX($G$2:$G$330)-G96</f>
        <v>0.99173553719008267</v>
      </c>
      <c r="I96">
        <f>SQRT((F96*2)^2+H96^2)</f>
        <v>0.99385452980787836</v>
      </c>
    </row>
    <row r="97" spans="1:9" x14ac:dyDescent="0.25">
      <c r="A97" t="s">
        <v>1264</v>
      </c>
      <c r="B97">
        <v>1</v>
      </c>
      <c r="C97">
        <v>66</v>
      </c>
      <c r="D97">
        <v>66</v>
      </c>
      <c r="E97">
        <f t="array" ref="E97">LARGE((IF(palestras!$G$2:$G$391=A97,1,0)+IF(palestras!$H$2:$H$391=A97,1,0)+IF(palestras!$I$2:$I$391=A97,1,0))*palestras!$J$2:$J$391,6)</f>
        <v>0</v>
      </c>
      <c r="F97">
        <f>C97/(MAX($C$2:$C$330)+1)</f>
        <v>3.2432432432432434E-2</v>
      </c>
      <c r="G97">
        <f>E97/(MAX($E$2:$E$330)+1)</f>
        <v>0</v>
      </c>
      <c r="H97">
        <f>MAX($G$2:$G$330)-G97</f>
        <v>0.99173553719008267</v>
      </c>
      <c r="I97">
        <f>SQRT((F97*2)^2+H97^2)</f>
        <v>0.99385452980787836</v>
      </c>
    </row>
    <row r="98" spans="1:9" x14ac:dyDescent="0.25">
      <c r="A98" t="s">
        <v>1560</v>
      </c>
      <c r="B98">
        <v>1</v>
      </c>
      <c r="C98">
        <v>66</v>
      </c>
      <c r="D98">
        <v>66</v>
      </c>
      <c r="E98">
        <f t="array" ref="E98">LARGE((IF(palestras!$G$2:$G$391=A98,1,0)+IF(palestras!$H$2:$H$391=A98,1,0)+IF(palestras!$I$2:$I$391=A98,1,0))*palestras!$J$2:$J$391,6)</f>
        <v>0</v>
      </c>
      <c r="F98">
        <f>C98/(MAX($C$2:$C$330)+1)</f>
        <v>3.2432432432432434E-2</v>
      </c>
      <c r="G98">
        <f>E98/(MAX($E$2:$E$330)+1)</f>
        <v>0</v>
      </c>
      <c r="H98">
        <f>MAX($G$2:$G$330)-G98</f>
        <v>0.99173553719008267</v>
      </c>
      <c r="I98">
        <f>SQRT((F98*2)^2+H98^2)</f>
        <v>0.99385452980787836</v>
      </c>
    </row>
    <row r="99" spans="1:9" x14ac:dyDescent="0.25">
      <c r="A99" t="s">
        <v>500</v>
      </c>
      <c r="B99">
        <v>1</v>
      </c>
      <c r="C99">
        <v>65</v>
      </c>
      <c r="D99">
        <v>65</v>
      </c>
      <c r="E99">
        <f t="array" ref="E99">LARGE((IF(palestras!$G$2:$G$391=A99,1,0)+IF(palestras!$H$2:$H$391=A99,1,0)+IF(palestras!$I$2:$I$391=A99,1,0))*palestras!$J$2:$J$391,6)</f>
        <v>0</v>
      </c>
      <c r="F99">
        <f>C99/(MAX($C$2:$C$330)+1)</f>
        <v>3.1941031941031942E-2</v>
      </c>
      <c r="G99">
        <f>E99/(MAX($E$2:$E$330)+1)</f>
        <v>0</v>
      </c>
      <c r="H99">
        <f>MAX($G$2:$G$330)-G99</f>
        <v>0.99173553719008267</v>
      </c>
      <c r="I99">
        <f>SQRT((F99*2)^2+H99^2)</f>
        <v>0.99379087025970103</v>
      </c>
    </row>
    <row r="100" spans="1:9" x14ac:dyDescent="0.25">
      <c r="A100" t="s">
        <v>1110</v>
      </c>
      <c r="B100">
        <v>2</v>
      </c>
      <c r="C100">
        <v>64</v>
      </c>
      <c r="D100">
        <v>32</v>
      </c>
      <c r="E100">
        <f t="array" ref="E100">LARGE((IF(palestras!$G$2:$G$391=A100,1,0)+IF(palestras!$H$2:$H$391=A100,1,0)+IF(palestras!$I$2:$I$391=A100,1,0))*palestras!$J$2:$J$391,6)</f>
        <v>0</v>
      </c>
      <c r="F100">
        <f>C100/(MAX($C$2:$C$330)+1)</f>
        <v>3.1449631449631449E-2</v>
      </c>
      <c r="G100">
        <f>E100/(MAX($E$2:$E$330)+1)</f>
        <v>0</v>
      </c>
      <c r="H100">
        <f>MAX($G$2:$G$330)-G100</f>
        <v>0.99173553719008267</v>
      </c>
      <c r="I100">
        <f>SQRT((F100*2)^2+H100^2)</f>
        <v>0.99372817862782403</v>
      </c>
    </row>
    <row r="101" spans="1:9" x14ac:dyDescent="0.25">
      <c r="A101" t="s">
        <v>1292</v>
      </c>
      <c r="B101">
        <v>1</v>
      </c>
      <c r="C101">
        <v>63</v>
      </c>
      <c r="D101">
        <v>63</v>
      </c>
      <c r="E101">
        <f t="array" ref="E101">LARGE((IF(palestras!$G$2:$G$391=A101,1,0)+IF(palestras!$H$2:$H$391=A101,1,0)+IF(palestras!$I$2:$I$391=A101,1,0))*palestras!$J$2:$J$391,6)</f>
        <v>0</v>
      </c>
      <c r="F101">
        <f>C101/(MAX($C$2:$C$330)+1)</f>
        <v>3.095823095823096E-2</v>
      </c>
      <c r="G101">
        <f>E101/(MAX($E$2:$E$330)+1)</f>
        <v>0</v>
      </c>
      <c r="H101">
        <f>MAX($G$2:$G$330)-G101</f>
        <v>0.99173553719008267</v>
      </c>
      <c r="I101">
        <f>SQRT((F101*2)^2+H101^2)</f>
        <v>0.99366645509544826</v>
      </c>
    </row>
    <row r="102" spans="1:9" x14ac:dyDescent="0.25">
      <c r="A102" t="s">
        <v>247</v>
      </c>
      <c r="B102">
        <v>1</v>
      </c>
      <c r="C102">
        <v>62</v>
      </c>
      <c r="D102">
        <v>62</v>
      </c>
      <c r="E102">
        <f t="array" ref="E102">LARGE((IF(palestras!$G$2:$G$391=A102,1,0)+IF(palestras!$H$2:$H$391=A102,1,0)+IF(palestras!$I$2:$I$391=A102,1,0))*palestras!$J$2:$J$391,6)</f>
        <v>0</v>
      </c>
      <c r="F102">
        <f>C102/(MAX($C$2:$C$330)+1)</f>
        <v>3.0466830466830467E-2</v>
      </c>
      <c r="G102">
        <f>E102/(MAX($E$2:$E$330)+1)</f>
        <v>0</v>
      </c>
      <c r="H102">
        <f>MAX($G$2:$G$330)-G102</f>
        <v>0.99173553719008267</v>
      </c>
      <c r="I102">
        <f>SQRT((F102*2)^2+H102^2)</f>
        <v>0.99360569984299107</v>
      </c>
    </row>
    <row r="103" spans="1:9" x14ac:dyDescent="0.25">
      <c r="A103" t="s">
        <v>189</v>
      </c>
      <c r="B103">
        <v>1</v>
      </c>
      <c r="C103">
        <v>60</v>
      </c>
      <c r="D103">
        <v>60</v>
      </c>
      <c r="E103">
        <f t="array" ref="E103">LARGE((IF(palestras!$G$2:$G$391=A103,1,0)+IF(palestras!$H$2:$H$391=A103,1,0)+IF(palestras!$I$2:$I$391=A103,1,0))*palestras!$J$2:$J$391,6)</f>
        <v>0</v>
      </c>
      <c r="F103">
        <f>C103/(MAX($C$2:$C$330)+1)</f>
        <v>2.9484029484029485E-2</v>
      </c>
      <c r="G103">
        <f>E103/(MAX($E$2:$E$330)+1)</f>
        <v>0</v>
      </c>
      <c r="H103">
        <f>MAX($G$2:$G$330)-G103</f>
        <v>0.99173553719008267</v>
      </c>
      <c r="I103">
        <f>SQRT((F103*2)^2+H103^2)</f>
        <v>0.9934870948855663</v>
      </c>
    </row>
    <row r="104" spans="1:9" x14ac:dyDescent="0.25">
      <c r="A104" t="s">
        <v>190</v>
      </c>
      <c r="B104">
        <v>1</v>
      </c>
      <c r="C104">
        <v>60</v>
      </c>
      <c r="D104">
        <v>60</v>
      </c>
      <c r="E104">
        <f t="array" ref="E104">LARGE((IF(palestras!$G$2:$G$391=A104,1,0)+IF(palestras!$H$2:$H$391=A104,1,0)+IF(palestras!$I$2:$I$391=A104,1,0))*palestras!$J$2:$J$391,6)</f>
        <v>0</v>
      </c>
      <c r="F104">
        <f>C104/(MAX($C$2:$C$330)+1)</f>
        <v>2.9484029484029485E-2</v>
      </c>
      <c r="G104">
        <f>E104/(MAX($E$2:$E$330)+1)</f>
        <v>0</v>
      </c>
      <c r="H104">
        <f>MAX($G$2:$G$330)-G104</f>
        <v>0.99173553719008267</v>
      </c>
      <c r="I104">
        <f>SQRT((F104*2)^2+H104^2)</f>
        <v>0.9934870948855663</v>
      </c>
    </row>
    <row r="105" spans="1:9" x14ac:dyDescent="0.25">
      <c r="A105" t="s">
        <v>191</v>
      </c>
      <c r="B105">
        <v>1</v>
      </c>
      <c r="C105">
        <v>60</v>
      </c>
      <c r="D105">
        <v>60</v>
      </c>
      <c r="E105">
        <f t="array" ref="E105">LARGE((IF(palestras!$G$2:$G$391=A105,1,0)+IF(palestras!$H$2:$H$391=A105,1,0)+IF(palestras!$I$2:$I$391=A105,1,0))*palestras!$J$2:$J$391,6)</f>
        <v>0</v>
      </c>
      <c r="F105">
        <f>C105/(MAX($C$2:$C$330)+1)</f>
        <v>2.9484029484029485E-2</v>
      </c>
      <c r="G105">
        <f>E105/(MAX($E$2:$E$330)+1)</f>
        <v>0</v>
      </c>
      <c r="H105">
        <f>MAX($G$2:$G$330)-G105</f>
        <v>0.99173553719008267</v>
      </c>
      <c r="I105">
        <f>SQRT((F105*2)^2+H105^2)</f>
        <v>0.9934870948855663</v>
      </c>
    </row>
    <row r="106" spans="1:9" x14ac:dyDescent="0.25">
      <c r="A106" t="s">
        <v>235</v>
      </c>
      <c r="B106">
        <v>2</v>
      </c>
      <c r="C106">
        <v>58</v>
      </c>
      <c r="D106">
        <v>29</v>
      </c>
      <c r="E106">
        <f t="array" ref="E106">LARGE((IF(palestras!$G$2:$G$391=A106,1,0)+IF(palestras!$H$2:$H$391=A106,1,0)+IF(palestras!$I$2:$I$391=A106,1,0))*palestras!$J$2:$J$391,6)</f>
        <v>0</v>
      </c>
      <c r="F106">
        <f>C106/(MAX($C$2:$C$330)+1)</f>
        <v>2.85012285012285E-2</v>
      </c>
      <c r="G106">
        <f>E106/(MAX($E$2:$E$330)+1)</f>
        <v>0</v>
      </c>
      <c r="H106">
        <f>MAX($G$2:$G$330)-G106</f>
        <v>0.99173553719008267</v>
      </c>
      <c r="I106">
        <f>SQRT((F106*2)^2+H106^2)</f>
        <v>0.99337236514311122</v>
      </c>
    </row>
    <row r="107" spans="1:9" x14ac:dyDescent="0.25">
      <c r="A107" t="s">
        <v>1702</v>
      </c>
      <c r="B107">
        <v>2</v>
      </c>
      <c r="C107">
        <v>58</v>
      </c>
      <c r="D107">
        <v>29</v>
      </c>
      <c r="E107">
        <f t="array" ref="E107">LARGE((IF(palestras!$G$2:$G$391=A107,1,0)+IF(palestras!$H$2:$H$391=A107,1,0)+IF(palestras!$I$2:$I$391=A107,1,0))*palestras!$J$2:$J$391,6)</f>
        <v>0</v>
      </c>
      <c r="F107">
        <f>C107/(MAX($C$2:$C$330)+1)</f>
        <v>2.85012285012285E-2</v>
      </c>
      <c r="G107">
        <f>E107/(MAX($E$2:$E$330)+1)</f>
        <v>0</v>
      </c>
      <c r="H107">
        <f>MAX($G$2:$G$330)-G107</f>
        <v>0.99173553719008267</v>
      </c>
      <c r="I107">
        <f>SQRT((F107*2)^2+H107^2)</f>
        <v>0.99337236514311122</v>
      </c>
    </row>
    <row r="108" spans="1:9" x14ac:dyDescent="0.25">
      <c r="A108" t="s">
        <v>1566</v>
      </c>
      <c r="B108">
        <v>1</v>
      </c>
      <c r="C108">
        <v>58</v>
      </c>
      <c r="D108">
        <v>58</v>
      </c>
      <c r="E108">
        <f t="array" ref="E108">LARGE((IF(palestras!$G$2:$G$391=A108,1,0)+IF(palestras!$H$2:$H$391=A108,1,0)+IF(palestras!$I$2:$I$391=A108,1,0))*palestras!$J$2:$J$391,6)</f>
        <v>0</v>
      </c>
      <c r="F108">
        <f>C108/(MAX($C$2:$C$330)+1)</f>
        <v>2.85012285012285E-2</v>
      </c>
      <c r="G108">
        <f>E108/(MAX($E$2:$E$330)+1)</f>
        <v>0</v>
      </c>
      <c r="H108">
        <f>MAX($G$2:$G$330)-G108</f>
        <v>0.99173553719008267</v>
      </c>
      <c r="I108">
        <f>SQRT((F108*2)^2+H108^2)</f>
        <v>0.99337236514311122</v>
      </c>
    </row>
    <row r="109" spans="1:9" x14ac:dyDescent="0.25">
      <c r="A109" t="s">
        <v>1111</v>
      </c>
      <c r="B109">
        <v>1</v>
      </c>
      <c r="C109">
        <v>58</v>
      </c>
      <c r="D109">
        <v>58</v>
      </c>
      <c r="E109">
        <f t="array" ref="E109">LARGE((IF(palestras!$G$2:$G$391=A109,1,0)+IF(palestras!$H$2:$H$391=A109,1,0)+IF(palestras!$I$2:$I$391=A109,1,0))*palestras!$J$2:$J$391,6)</f>
        <v>0</v>
      </c>
      <c r="F109">
        <f>C109/(MAX($C$2:$C$330)+1)</f>
        <v>2.85012285012285E-2</v>
      </c>
      <c r="G109">
        <f>E109/(MAX($E$2:$E$330)+1)</f>
        <v>0</v>
      </c>
      <c r="H109">
        <f>MAX($G$2:$G$330)-G109</f>
        <v>0.99173553719008267</v>
      </c>
      <c r="I109">
        <f>SQRT((F109*2)^2+H109^2)</f>
        <v>0.99337236514311122</v>
      </c>
    </row>
    <row r="110" spans="1:9" x14ac:dyDescent="0.25">
      <c r="A110" t="s">
        <v>1233</v>
      </c>
      <c r="B110">
        <v>1</v>
      </c>
      <c r="C110">
        <v>57</v>
      </c>
      <c r="D110">
        <v>57</v>
      </c>
      <c r="E110">
        <f t="array" ref="E110">LARGE((IF(palestras!$G$2:$G$391=A110,1,0)+IF(palestras!$H$2:$H$391=A110,1,0)+IF(palestras!$I$2:$I$391=A110,1,0))*palestras!$J$2:$J$391,6)</f>
        <v>0</v>
      </c>
      <c r="F110">
        <f>C110/(MAX($C$2:$C$330)+1)</f>
        <v>2.800982800982801E-2</v>
      </c>
      <c r="G110">
        <f>E110/(MAX($E$2:$E$330)+1)</f>
        <v>0</v>
      </c>
      <c r="H110">
        <f>MAX($G$2:$G$330)-G110</f>
        <v>0.99173553719008267</v>
      </c>
      <c r="I110">
        <f>SQRT((F110*2)^2+H110^2)</f>
        <v>0.99331645389888834</v>
      </c>
    </row>
    <row r="111" spans="1:9" x14ac:dyDescent="0.25">
      <c r="A111" t="s">
        <v>1234</v>
      </c>
      <c r="B111">
        <v>1</v>
      </c>
      <c r="C111">
        <v>57</v>
      </c>
      <c r="D111">
        <v>57</v>
      </c>
      <c r="E111">
        <f t="array" ref="E111">LARGE((IF(palestras!$G$2:$G$391=A111,1,0)+IF(palestras!$H$2:$H$391=A111,1,0)+IF(palestras!$I$2:$I$391=A111,1,0))*palestras!$J$2:$J$391,6)</f>
        <v>0</v>
      </c>
      <c r="F111">
        <f>C111/(MAX($C$2:$C$330)+1)</f>
        <v>2.800982800982801E-2</v>
      </c>
      <c r="G111">
        <f>E111/(MAX($E$2:$E$330)+1)</f>
        <v>0</v>
      </c>
      <c r="H111">
        <f>MAX($G$2:$G$330)-G111</f>
        <v>0.99173553719008267</v>
      </c>
      <c r="I111">
        <f>SQRT((F111*2)^2+H111^2)</f>
        <v>0.99331645389888834</v>
      </c>
    </row>
    <row r="112" spans="1:9" x14ac:dyDescent="0.25">
      <c r="A112" t="s">
        <v>797</v>
      </c>
      <c r="B112">
        <v>2</v>
      </c>
      <c r="C112">
        <v>56</v>
      </c>
      <c r="D112">
        <v>28</v>
      </c>
      <c r="E112">
        <f t="array" ref="E112">LARGE((IF(palestras!$G$2:$G$391=A112,1,0)+IF(palestras!$H$2:$H$391=A112,1,0)+IF(palestras!$I$2:$I$391=A112,1,0))*palestras!$J$2:$J$391,6)</f>
        <v>0</v>
      </c>
      <c r="F112">
        <f>C112/(MAX($C$2:$C$330)+1)</f>
        <v>2.7518427518427518E-2</v>
      </c>
      <c r="G112">
        <f>E112/(MAX($E$2:$E$330)+1)</f>
        <v>0</v>
      </c>
      <c r="H112">
        <f>MAX($G$2:$G$330)-G112</f>
        <v>0.99173553719008267</v>
      </c>
      <c r="I112">
        <f>SQRT((F112*2)^2+H112^2)</f>
        <v>0.993261511958482</v>
      </c>
    </row>
    <row r="113" spans="1:9" x14ac:dyDescent="0.25">
      <c r="A113" t="s">
        <v>1720</v>
      </c>
      <c r="B113">
        <v>1</v>
      </c>
      <c r="C113">
        <v>56</v>
      </c>
      <c r="D113">
        <v>56</v>
      </c>
      <c r="E113">
        <f t="array" ref="E113">LARGE((IF(palestras!$G$2:$G$391=A113,1,0)+IF(palestras!$H$2:$H$391=A113,1,0)+IF(palestras!$I$2:$I$391=A113,1,0))*palestras!$J$2:$J$391,6)</f>
        <v>0</v>
      </c>
      <c r="F113">
        <f>C113/(MAX($C$2:$C$330)+1)</f>
        <v>2.7518427518427518E-2</v>
      </c>
      <c r="G113">
        <f>E113/(MAX($E$2:$E$330)+1)</f>
        <v>0</v>
      </c>
      <c r="H113">
        <f>MAX($G$2:$G$330)-G113</f>
        <v>0.99173553719008267</v>
      </c>
      <c r="I113">
        <f>SQRT((F113*2)^2+H113^2)</f>
        <v>0.993261511958482</v>
      </c>
    </row>
    <row r="114" spans="1:9" x14ac:dyDescent="0.25">
      <c r="A114" t="s">
        <v>1703</v>
      </c>
      <c r="B114">
        <v>1</v>
      </c>
      <c r="C114">
        <v>56</v>
      </c>
      <c r="D114">
        <v>56</v>
      </c>
      <c r="E114">
        <f t="array" ref="E114">LARGE((IF(palestras!$G$2:$G$391=A114,1,0)+IF(palestras!$H$2:$H$391=A114,1,0)+IF(palestras!$I$2:$I$391=A114,1,0))*palestras!$J$2:$J$391,6)</f>
        <v>0</v>
      </c>
      <c r="F114">
        <f>C114/(MAX($C$2:$C$330)+1)</f>
        <v>2.7518427518427518E-2</v>
      </c>
      <c r="G114">
        <f>E114/(MAX($E$2:$E$330)+1)</f>
        <v>0</v>
      </c>
      <c r="H114">
        <f>MAX($G$2:$G$330)-G114</f>
        <v>0.99173553719008267</v>
      </c>
      <c r="I114">
        <f>SQRT((F114*2)^2+H114^2)</f>
        <v>0.993261511958482</v>
      </c>
    </row>
    <row r="115" spans="1:9" x14ac:dyDescent="0.25">
      <c r="A115" t="s">
        <v>2057</v>
      </c>
      <c r="B115">
        <v>1</v>
      </c>
      <c r="C115">
        <v>55</v>
      </c>
      <c r="D115">
        <v>55</v>
      </c>
      <c r="E115">
        <f t="array" ref="E115">LARGE((IF(palestras!$G$2:$G$391=A115,1,0)+IF(palestras!$H$2:$H$391=A115,1,0)+IF(palestras!$I$2:$I$391=A115,1,0))*palestras!$J$2:$J$391,6)</f>
        <v>0</v>
      </c>
      <c r="F115">
        <f>C115/(MAX($C$2:$C$330)+1)</f>
        <v>2.7027027027027029E-2</v>
      </c>
      <c r="G115">
        <f>E115/(MAX($E$2:$E$330)+1)</f>
        <v>0</v>
      </c>
      <c r="H115">
        <f>MAX($G$2:$G$330)-G115</f>
        <v>0.99173553719008267</v>
      </c>
      <c r="I115">
        <f>SQRT((F115*2)^2+H115^2)</f>
        <v>0.99320753948275098</v>
      </c>
    </row>
    <row r="116" spans="1:9" x14ac:dyDescent="0.25">
      <c r="A116" t="s">
        <v>169</v>
      </c>
      <c r="B116">
        <v>2</v>
      </c>
      <c r="C116">
        <v>54</v>
      </c>
      <c r="D116">
        <v>27</v>
      </c>
      <c r="E116">
        <f t="array" ref="E116">LARGE((IF(palestras!$G$2:$G$391=A116,1,0)+IF(palestras!$H$2:$H$391=A116,1,0)+IF(palestras!$I$2:$I$391=A116,1,0))*palestras!$J$2:$J$391,6)</f>
        <v>0</v>
      </c>
      <c r="F116">
        <f>C116/(MAX($C$2:$C$330)+1)</f>
        <v>2.6535626535626536E-2</v>
      </c>
      <c r="G116">
        <f>E116/(MAX($E$2:$E$330)+1)</f>
        <v>0</v>
      </c>
      <c r="H116">
        <f>MAX($G$2:$G$330)-G116</f>
        <v>0.99173553719008267</v>
      </c>
      <c r="I116">
        <f>SQRT((F116*2)^2+H116^2)</f>
        <v>0.99315453662975073</v>
      </c>
    </row>
    <row r="117" spans="1:9" x14ac:dyDescent="0.25">
      <c r="A117" t="s">
        <v>329</v>
      </c>
      <c r="B117">
        <v>2</v>
      </c>
      <c r="C117">
        <v>54</v>
      </c>
      <c r="D117">
        <v>27</v>
      </c>
      <c r="E117">
        <f t="array" ref="E117">LARGE((IF(palestras!$G$2:$G$391=A117,1,0)+IF(palestras!$H$2:$H$391=A117,1,0)+IF(palestras!$I$2:$I$391=A117,1,0))*palestras!$J$2:$J$391,6)</f>
        <v>0</v>
      </c>
      <c r="F117">
        <f>C117/(MAX($C$2:$C$330)+1)</f>
        <v>2.6535626535626536E-2</v>
      </c>
      <c r="G117">
        <f>E117/(MAX($E$2:$E$330)+1)</f>
        <v>0</v>
      </c>
      <c r="H117">
        <f>MAX($G$2:$G$330)-G117</f>
        <v>0.99173553719008267</v>
      </c>
      <c r="I117">
        <f>SQRT((F117*2)^2+H117^2)</f>
        <v>0.99315453662975073</v>
      </c>
    </row>
    <row r="118" spans="1:9" x14ac:dyDescent="0.25">
      <c r="A118" t="s">
        <v>1152</v>
      </c>
      <c r="B118">
        <v>1</v>
      </c>
      <c r="C118">
        <v>54</v>
      </c>
      <c r="D118">
        <v>54</v>
      </c>
      <c r="E118">
        <f t="array" ref="E118">LARGE((IF(palestras!$G$2:$G$391=A118,1,0)+IF(palestras!$H$2:$H$391=A118,1,0)+IF(palestras!$I$2:$I$391=A118,1,0))*palestras!$J$2:$J$391,6)</f>
        <v>0</v>
      </c>
      <c r="F118">
        <f>C118/(MAX($C$2:$C$330)+1)</f>
        <v>2.6535626535626536E-2</v>
      </c>
      <c r="G118">
        <f>E118/(MAX($E$2:$E$330)+1)</f>
        <v>0</v>
      </c>
      <c r="H118">
        <f>MAX($G$2:$G$330)-G118</f>
        <v>0.99173553719008267</v>
      </c>
      <c r="I118">
        <f>SQRT((F118*2)^2+H118^2)</f>
        <v>0.99315453662975073</v>
      </c>
    </row>
    <row r="119" spans="1:9" x14ac:dyDescent="0.25">
      <c r="A119" t="s">
        <v>686</v>
      </c>
      <c r="B119">
        <v>1</v>
      </c>
      <c r="C119">
        <v>53</v>
      </c>
      <c r="D119">
        <v>53</v>
      </c>
      <c r="E119">
        <f t="array" ref="E119">LARGE((IF(palestras!$G$2:$G$391=A119,1,0)+IF(palestras!$H$2:$H$391=A119,1,0)+IF(palestras!$I$2:$I$391=A119,1,0))*palestras!$J$2:$J$391,6)</f>
        <v>0</v>
      </c>
      <c r="F119">
        <f>C119/(MAX($C$2:$C$330)+1)</f>
        <v>2.6044226044226043E-2</v>
      </c>
      <c r="G119">
        <f>E119/(MAX($E$2:$E$330)+1)</f>
        <v>0</v>
      </c>
      <c r="H119">
        <f>MAX($G$2:$G$330)-G119</f>
        <v>0.99173553719008267</v>
      </c>
      <c r="I119">
        <f>SQRT((F119*2)^2+H119^2)</f>
        <v>0.99310250355473018</v>
      </c>
    </row>
    <row r="120" spans="1:9" x14ac:dyDescent="0.25">
      <c r="A120" t="s">
        <v>1004</v>
      </c>
      <c r="B120">
        <v>1</v>
      </c>
      <c r="C120">
        <v>49</v>
      </c>
      <c r="D120">
        <v>49</v>
      </c>
      <c r="E120">
        <f t="array" ref="E120">LARGE((IF(palestras!$G$2:$G$391=A120,1,0)+IF(palestras!$H$2:$H$391=A120,1,0)+IF(palestras!$I$2:$I$391=A120,1,0))*palestras!$J$2:$J$391,6)</f>
        <v>0</v>
      </c>
      <c r="F120">
        <f>C120/(MAX($C$2:$C$330)+1)</f>
        <v>2.4078624078624079E-2</v>
      </c>
      <c r="G120">
        <f>E120/(MAX($E$2:$E$330)+1)</f>
        <v>0</v>
      </c>
      <c r="H120">
        <f>MAX($G$2:$G$330)-G120</f>
        <v>0.99173553719008267</v>
      </c>
      <c r="I120">
        <f>SQRT((F120*2)^2+H120^2)</f>
        <v>0.99290407204109132</v>
      </c>
    </row>
    <row r="121" spans="1:9" x14ac:dyDescent="0.25">
      <c r="A121" t="s">
        <v>1005</v>
      </c>
      <c r="B121">
        <v>1</v>
      </c>
      <c r="C121">
        <v>49</v>
      </c>
      <c r="D121">
        <v>49</v>
      </c>
      <c r="E121">
        <f t="array" ref="E121">LARGE((IF(palestras!$G$2:$G$391=A121,1,0)+IF(palestras!$H$2:$H$391=A121,1,0)+IF(palestras!$I$2:$I$391=A121,1,0))*palestras!$J$2:$J$391,6)</f>
        <v>0</v>
      </c>
      <c r="F121">
        <f>C121/(MAX($C$2:$C$330)+1)</f>
        <v>2.4078624078624079E-2</v>
      </c>
      <c r="G121">
        <f>E121/(MAX($E$2:$E$330)+1)</f>
        <v>0</v>
      </c>
      <c r="H121">
        <f>MAX($G$2:$G$330)-G121</f>
        <v>0.99173553719008267</v>
      </c>
      <c r="I121">
        <f>SQRT((F121*2)^2+H121^2)</f>
        <v>0.99290407204109132</v>
      </c>
    </row>
    <row r="122" spans="1:9" x14ac:dyDescent="0.25">
      <c r="A122" t="s">
        <v>1006</v>
      </c>
      <c r="B122">
        <v>1</v>
      </c>
      <c r="C122">
        <v>49</v>
      </c>
      <c r="D122">
        <v>49</v>
      </c>
      <c r="E122">
        <f t="array" ref="E122">LARGE((IF(palestras!$G$2:$G$391=A122,1,0)+IF(palestras!$H$2:$H$391=A122,1,0)+IF(palestras!$I$2:$I$391=A122,1,0))*palestras!$J$2:$J$391,6)</f>
        <v>0</v>
      </c>
      <c r="F122">
        <f>C122/(MAX($C$2:$C$330)+1)</f>
        <v>2.4078624078624079E-2</v>
      </c>
      <c r="G122">
        <f>E122/(MAX($E$2:$E$330)+1)</f>
        <v>0</v>
      </c>
      <c r="H122">
        <f>MAX($G$2:$G$330)-G122</f>
        <v>0.99173553719008267</v>
      </c>
      <c r="I122">
        <f>SQRT((F122*2)^2+H122^2)</f>
        <v>0.99290407204109132</v>
      </c>
    </row>
    <row r="123" spans="1:9" x14ac:dyDescent="0.25">
      <c r="A123" t="s">
        <v>1725</v>
      </c>
      <c r="B123">
        <v>2</v>
      </c>
      <c r="C123">
        <v>47</v>
      </c>
      <c r="D123">
        <v>23.5</v>
      </c>
      <c r="E123">
        <f t="array" ref="E123">LARGE((IF(palestras!$G$2:$G$391=A123,1,0)+IF(palestras!$H$2:$H$391=A123,1,0)+IF(palestras!$I$2:$I$391=A123,1,0))*palestras!$J$2:$J$391,6)</f>
        <v>0</v>
      </c>
      <c r="F123">
        <f>C123/(MAX($C$2:$C$330)+1)</f>
        <v>2.3095823095823097E-2</v>
      </c>
      <c r="G123">
        <f>E123/(MAX($E$2:$E$330)+1)</f>
        <v>0</v>
      </c>
      <c r="H123">
        <f>MAX($G$2:$G$330)-G123</f>
        <v>0.99173553719008267</v>
      </c>
      <c r="I123">
        <f>SQRT((F123*2)^2+H123^2)</f>
        <v>0.99281067878201024</v>
      </c>
    </row>
    <row r="124" spans="1:9" x14ac:dyDescent="0.25">
      <c r="A124" t="s">
        <v>1391</v>
      </c>
      <c r="B124">
        <v>2</v>
      </c>
      <c r="C124">
        <v>46</v>
      </c>
      <c r="D124">
        <v>23</v>
      </c>
      <c r="E124">
        <f t="array" ref="E124">LARGE((IF(palestras!$G$2:$G$391=A124,1,0)+IF(palestras!$H$2:$H$391=A124,1,0)+IF(palestras!$I$2:$I$391=A124,1,0))*palestras!$J$2:$J$391,6)</f>
        <v>0</v>
      </c>
      <c r="F124">
        <f>C124/(MAX($C$2:$C$330)+1)</f>
        <v>2.2604422604422605E-2</v>
      </c>
      <c r="G124">
        <f>E124/(MAX($E$2:$E$330)+1)</f>
        <v>0</v>
      </c>
      <c r="H124">
        <f>MAX($G$2:$G$330)-G124</f>
        <v>0.99173553719008267</v>
      </c>
      <c r="I124">
        <f>SQRT((F124*2)^2+H124^2)</f>
        <v>0.99276543826365105</v>
      </c>
    </row>
    <row r="125" spans="1:9" x14ac:dyDescent="0.25">
      <c r="A125" t="s">
        <v>203</v>
      </c>
      <c r="B125">
        <v>1</v>
      </c>
      <c r="C125">
        <v>46</v>
      </c>
      <c r="D125">
        <v>46</v>
      </c>
      <c r="E125">
        <f t="array" ref="E125">LARGE((IF(palestras!$G$2:$G$391=A125,1,0)+IF(palestras!$H$2:$H$391=A125,1,0)+IF(palestras!$I$2:$I$391=A125,1,0))*palestras!$J$2:$J$391,6)</f>
        <v>0</v>
      </c>
      <c r="F125">
        <f>C125/(MAX($C$2:$C$330)+1)</f>
        <v>2.2604422604422605E-2</v>
      </c>
      <c r="G125">
        <f>E125/(MAX($E$2:$E$330)+1)</f>
        <v>0</v>
      </c>
      <c r="H125">
        <f>MAX($G$2:$G$330)-G125</f>
        <v>0.99173553719008267</v>
      </c>
      <c r="I125">
        <f>SQRT((F125*2)^2+H125^2)</f>
        <v>0.99276543826365105</v>
      </c>
    </row>
    <row r="126" spans="1:9" x14ac:dyDescent="0.25">
      <c r="A126" t="s">
        <v>1690</v>
      </c>
      <c r="B126">
        <v>1</v>
      </c>
      <c r="C126">
        <v>46</v>
      </c>
      <c r="D126">
        <v>46</v>
      </c>
      <c r="E126">
        <f t="array" ref="E126">LARGE((IF(palestras!$G$2:$G$391=A126,1,0)+IF(palestras!$H$2:$H$391=A126,1,0)+IF(palestras!$I$2:$I$391=A126,1,0))*palestras!$J$2:$J$391,6)</f>
        <v>0</v>
      </c>
      <c r="F126">
        <f>C126/(MAX($C$2:$C$330)+1)</f>
        <v>2.2604422604422605E-2</v>
      </c>
      <c r="G126">
        <f>E126/(MAX($E$2:$E$330)+1)</f>
        <v>0</v>
      </c>
      <c r="H126">
        <f>MAX($G$2:$G$330)-G126</f>
        <v>0.99173553719008267</v>
      </c>
      <c r="I126">
        <f>SQRT((F126*2)^2+H126^2)</f>
        <v>0.99276543826365105</v>
      </c>
    </row>
    <row r="127" spans="1:9" x14ac:dyDescent="0.25">
      <c r="A127" t="s">
        <v>1343</v>
      </c>
      <c r="B127">
        <v>1</v>
      </c>
      <c r="C127">
        <v>46</v>
      </c>
      <c r="D127">
        <v>46</v>
      </c>
      <c r="E127">
        <f t="array" ref="E127">LARGE((IF(palestras!$G$2:$G$391=A127,1,0)+IF(palestras!$H$2:$H$391=A127,1,0)+IF(palestras!$I$2:$I$391=A127,1,0))*palestras!$J$2:$J$391,6)</f>
        <v>0</v>
      </c>
      <c r="F127">
        <f>C127/(MAX($C$2:$C$330)+1)</f>
        <v>2.2604422604422605E-2</v>
      </c>
      <c r="G127">
        <f>E127/(MAX($E$2:$E$330)+1)</f>
        <v>0</v>
      </c>
      <c r="H127">
        <f>MAX($G$2:$G$330)-G127</f>
        <v>0.99173553719008267</v>
      </c>
      <c r="I127">
        <f>SQRT((F127*2)^2+H127^2)</f>
        <v>0.99276543826365105</v>
      </c>
    </row>
    <row r="128" spans="1:9" x14ac:dyDescent="0.25">
      <c r="A128" t="s">
        <v>1657</v>
      </c>
      <c r="B128">
        <v>1</v>
      </c>
      <c r="C128">
        <v>45</v>
      </c>
      <c r="D128">
        <v>45</v>
      </c>
      <c r="E128">
        <f t="array" ref="E128">LARGE((IF(palestras!$G$2:$G$391=A128,1,0)+IF(palestras!$H$2:$H$391=A128,1,0)+IF(palestras!$I$2:$I$391=A128,1,0))*palestras!$J$2:$J$391,6)</f>
        <v>0</v>
      </c>
      <c r="F128">
        <f>C128/(MAX($C$2:$C$330)+1)</f>
        <v>2.2113022113022112E-2</v>
      </c>
      <c r="G128">
        <f>E128/(MAX($E$2:$E$330)+1)</f>
        <v>0</v>
      </c>
      <c r="H128">
        <f>MAX($G$2:$G$330)-G128</f>
        <v>0.99173553719008267</v>
      </c>
      <c r="I128">
        <f>SQRT((F128*2)^2+H128^2)</f>
        <v>0.99272116866398386</v>
      </c>
    </row>
    <row r="129" spans="1:9" x14ac:dyDescent="0.25">
      <c r="A129" t="s">
        <v>1658</v>
      </c>
      <c r="B129">
        <v>1</v>
      </c>
      <c r="C129">
        <v>45</v>
      </c>
      <c r="D129">
        <v>45</v>
      </c>
      <c r="E129">
        <f t="array" ref="E129">LARGE((IF(palestras!$G$2:$G$391=A129,1,0)+IF(palestras!$H$2:$H$391=A129,1,0)+IF(palestras!$I$2:$I$391=A129,1,0))*palestras!$J$2:$J$391,6)</f>
        <v>0</v>
      </c>
      <c r="F129">
        <f>C129/(MAX($C$2:$C$330)+1)</f>
        <v>2.2113022113022112E-2</v>
      </c>
      <c r="G129">
        <f>E129/(MAX($E$2:$E$330)+1)</f>
        <v>0</v>
      </c>
      <c r="H129">
        <f>MAX($G$2:$G$330)-G129</f>
        <v>0.99173553719008267</v>
      </c>
      <c r="I129">
        <f>SQRT((F129*2)^2+H129^2)</f>
        <v>0.99272116866398386</v>
      </c>
    </row>
    <row r="130" spans="1:9" x14ac:dyDescent="0.25">
      <c r="A130" t="s">
        <v>1122</v>
      </c>
      <c r="B130">
        <v>1</v>
      </c>
      <c r="C130">
        <v>44</v>
      </c>
      <c r="D130">
        <v>44</v>
      </c>
      <c r="E130">
        <f t="array" ref="E130">LARGE((IF(palestras!$G$2:$G$391=A130,1,0)+IF(palestras!$H$2:$H$391=A130,1,0)+IF(palestras!$I$2:$I$391=A130,1,0))*palestras!$J$2:$J$391,6)</f>
        <v>0</v>
      </c>
      <c r="F130">
        <f>C130/(MAX($C$2:$C$330)+1)</f>
        <v>2.1621621621621623E-2</v>
      </c>
      <c r="G130">
        <f>E130/(MAX($E$2:$E$330)+1)</f>
        <v>0</v>
      </c>
      <c r="H130">
        <f>MAX($G$2:$G$330)-G130</f>
        <v>0.99173553719008267</v>
      </c>
      <c r="I130">
        <f>SQRT((F130*2)^2+H130^2)</f>
        <v>0.99267787011290631</v>
      </c>
    </row>
    <row r="131" spans="1:9" x14ac:dyDescent="0.25">
      <c r="A131" t="s">
        <v>494</v>
      </c>
      <c r="B131">
        <v>2</v>
      </c>
      <c r="C131">
        <v>43</v>
      </c>
      <c r="D131">
        <v>21.5</v>
      </c>
      <c r="E131">
        <f t="array" ref="E131">LARGE((IF(palestras!$G$2:$G$391=A131,1,0)+IF(palestras!$H$2:$H$391=A131,1,0)+IF(palestras!$I$2:$I$391=A131,1,0))*palestras!$J$2:$J$391,6)</f>
        <v>0</v>
      </c>
      <c r="F131">
        <f>C131/(MAX($C$2:$C$330)+1)</f>
        <v>2.113022113022113E-2</v>
      </c>
      <c r="G131">
        <f>E131/(MAX($E$2:$E$330)+1)</f>
        <v>0</v>
      </c>
      <c r="H131">
        <f>MAX($G$2:$G$330)-G131</f>
        <v>0.99173553719008267</v>
      </c>
      <c r="I131">
        <f>SQRT((F131*2)^2+H131^2)</f>
        <v>0.99263554273748933</v>
      </c>
    </row>
    <row r="132" spans="1:9" x14ac:dyDescent="0.25">
      <c r="A132" t="s">
        <v>1318</v>
      </c>
      <c r="B132">
        <v>1</v>
      </c>
      <c r="C132">
        <v>42</v>
      </c>
      <c r="D132">
        <v>42</v>
      </c>
      <c r="E132">
        <f t="array" ref="E132">LARGE((IF(palestras!$G$2:$G$391=A132,1,0)+IF(palestras!$H$2:$H$391=A132,1,0)+IF(palestras!$I$2:$I$391=A132,1,0))*palestras!$J$2:$J$391,6)</f>
        <v>0</v>
      </c>
      <c r="F132">
        <f>C132/(MAX($C$2:$C$330)+1)</f>
        <v>2.0638820638820637E-2</v>
      </c>
      <c r="G132">
        <f>E132/(MAX($E$2:$E$330)+1)</f>
        <v>0</v>
      </c>
      <c r="H132">
        <f>MAX($G$2:$G$330)-G132</f>
        <v>0.99173553719008267</v>
      </c>
      <c r="I132">
        <f>SQRT((F132*2)^2+H132^2)</f>
        <v>0.99259418666197485</v>
      </c>
    </row>
    <row r="133" spans="1:9" x14ac:dyDescent="0.25">
      <c r="A133" t="s">
        <v>1319</v>
      </c>
      <c r="B133">
        <v>1</v>
      </c>
      <c r="C133">
        <v>42</v>
      </c>
      <c r="D133">
        <v>42</v>
      </c>
      <c r="E133">
        <f t="array" ref="E133">LARGE((IF(palestras!$G$2:$G$391=A133,1,0)+IF(palestras!$H$2:$H$391=A133,1,0)+IF(palestras!$I$2:$I$391=A133,1,0))*palestras!$J$2:$J$391,6)</f>
        <v>0</v>
      </c>
      <c r="F133">
        <f>C133/(MAX($C$2:$C$330)+1)</f>
        <v>2.0638820638820637E-2</v>
      </c>
      <c r="G133">
        <f>E133/(MAX($E$2:$E$330)+1)</f>
        <v>0</v>
      </c>
      <c r="H133">
        <f>MAX($G$2:$G$330)-G133</f>
        <v>0.99173553719008267</v>
      </c>
      <c r="I133">
        <f>SQRT((F133*2)^2+H133^2)</f>
        <v>0.99259418666197485</v>
      </c>
    </row>
    <row r="134" spans="1:9" x14ac:dyDescent="0.25">
      <c r="A134" t="s">
        <v>1320</v>
      </c>
      <c r="B134">
        <v>1</v>
      </c>
      <c r="C134">
        <v>42</v>
      </c>
      <c r="D134">
        <v>42</v>
      </c>
      <c r="E134">
        <f t="array" ref="E134">LARGE((IF(palestras!$G$2:$G$391=A134,1,0)+IF(palestras!$H$2:$H$391=A134,1,0)+IF(palestras!$I$2:$I$391=A134,1,0))*palestras!$J$2:$J$391,6)</f>
        <v>0</v>
      </c>
      <c r="F134">
        <f>C134/(MAX($C$2:$C$330)+1)</f>
        <v>2.0638820638820637E-2</v>
      </c>
      <c r="G134">
        <f>E134/(MAX($E$2:$E$330)+1)</f>
        <v>0</v>
      </c>
      <c r="H134">
        <f>MAX($G$2:$G$330)-G134</f>
        <v>0.99173553719008267</v>
      </c>
      <c r="I134">
        <f>SQRT((F134*2)^2+H134^2)</f>
        <v>0.99259418666197485</v>
      </c>
    </row>
    <row r="135" spans="1:9" x14ac:dyDescent="0.25">
      <c r="A135" t="s">
        <v>1922</v>
      </c>
      <c r="B135">
        <v>1</v>
      </c>
      <c r="C135">
        <v>41</v>
      </c>
      <c r="D135">
        <v>41</v>
      </c>
      <c r="E135">
        <f t="array" ref="E135">LARGE((IF(palestras!$G$2:$G$391=A135,1,0)+IF(palestras!$H$2:$H$391=A135,1,0)+IF(palestras!$I$2:$I$391=A135,1,0))*palestras!$J$2:$J$391,6)</f>
        <v>0</v>
      </c>
      <c r="F135">
        <f>C135/(MAX($C$2:$C$330)+1)</f>
        <v>2.0147420147420148E-2</v>
      </c>
      <c r="G135">
        <f>E135/(MAX($E$2:$E$330)+1)</f>
        <v>0</v>
      </c>
      <c r="H135">
        <f>MAX($G$2:$G$330)-G135</f>
        <v>0.99173553719008267</v>
      </c>
      <c r="I135">
        <f>SQRT((F135*2)^2+H135^2)</f>
        <v>0.99255380200777454</v>
      </c>
    </row>
    <row r="136" spans="1:9" x14ac:dyDescent="0.25">
      <c r="A136" t="s">
        <v>2061</v>
      </c>
      <c r="B136">
        <v>1</v>
      </c>
      <c r="C136">
        <v>41</v>
      </c>
      <c r="D136">
        <v>41</v>
      </c>
      <c r="E136">
        <f t="array" ref="E136">LARGE((IF(palestras!$G$2:$G$391=A136,1,0)+IF(palestras!$H$2:$H$391=A136,1,0)+IF(palestras!$I$2:$I$391=A136,1,0))*palestras!$J$2:$J$391,6)</f>
        <v>0</v>
      </c>
      <c r="F136">
        <f>C136/(MAX($C$2:$C$330)+1)</f>
        <v>2.0147420147420148E-2</v>
      </c>
      <c r="G136">
        <f>E136/(MAX($E$2:$E$330)+1)</f>
        <v>0</v>
      </c>
      <c r="H136">
        <f>MAX($G$2:$G$330)-G136</f>
        <v>0.99173553719008267</v>
      </c>
      <c r="I136">
        <f>SQRT((F136*2)^2+H136^2)</f>
        <v>0.99255380200777454</v>
      </c>
    </row>
    <row r="137" spans="1:9" x14ac:dyDescent="0.25">
      <c r="A137" t="s">
        <v>1765</v>
      </c>
      <c r="B137">
        <v>2</v>
      </c>
      <c r="C137">
        <v>40</v>
      </c>
      <c r="D137">
        <v>20</v>
      </c>
      <c r="E137">
        <f t="array" ref="E137">LARGE((IF(palestras!$G$2:$G$391=A137,1,0)+IF(palestras!$H$2:$H$391=A137,1,0)+IF(palestras!$I$2:$I$391=A137,1,0))*palestras!$J$2:$J$391,6)</f>
        <v>0</v>
      </c>
      <c r="F137">
        <f>C137/(MAX($C$2:$C$330)+1)</f>
        <v>1.9656019656019656E-2</v>
      </c>
      <c r="G137">
        <f>E137/(MAX($E$2:$E$330)+1)</f>
        <v>0</v>
      </c>
      <c r="H137">
        <f>MAX($G$2:$G$330)-G137</f>
        <v>0.99173553719008267</v>
      </c>
      <c r="I137">
        <f>SQRT((F137*2)^2+H137^2)</f>
        <v>0.99251438889346744</v>
      </c>
    </row>
    <row r="138" spans="1:9" x14ac:dyDescent="0.25">
      <c r="A138" t="s">
        <v>779</v>
      </c>
      <c r="B138">
        <v>1</v>
      </c>
      <c r="C138">
        <v>40</v>
      </c>
      <c r="D138">
        <v>40</v>
      </c>
      <c r="E138">
        <f t="array" ref="E138">LARGE((IF(palestras!$G$2:$G$391=A138,1,0)+IF(palestras!$H$2:$H$391=A138,1,0)+IF(palestras!$I$2:$I$391=A138,1,0))*palestras!$J$2:$J$391,6)</f>
        <v>0</v>
      </c>
      <c r="F138">
        <f>C138/(MAX($C$2:$C$330)+1)</f>
        <v>1.9656019656019656E-2</v>
      </c>
      <c r="G138">
        <f>E138/(MAX($E$2:$E$330)+1)</f>
        <v>0</v>
      </c>
      <c r="H138">
        <f>MAX($G$2:$G$330)-G138</f>
        <v>0.99173553719008267</v>
      </c>
      <c r="I138">
        <f>SQRT((F138*2)^2+H138^2)</f>
        <v>0.99251438889346744</v>
      </c>
    </row>
    <row r="139" spans="1:9" x14ac:dyDescent="0.25">
      <c r="A139" t="s">
        <v>1215</v>
      </c>
      <c r="B139">
        <v>2</v>
      </c>
      <c r="C139">
        <v>39</v>
      </c>
      <c r="D139">
        <v>19.5</v>
      </c>
      <c r="E139">
        <f t="array" ref="E139">LARGE((IF(palestras!$G$2:$G$391=A139,1,0)+IF(palestras!$H$2:$H$391=A139,1,0)+IF(palestras!$I$2:$I$391=A139,1,0))*palestras!$J$2:$J$391,6)</f>
        <v>0</v>
      </c>
      <c r="F139">
        <f>C139/(MAX($C$2:$C$330)+1)</f>
        <v>1.9164619164619166E-2</v>
      </c>
      <c r="G139">
        <f>E139/(MAX($E$2:$E$330)+1)</f>
        <v>0</v>
      </c>
      <c r="H139">
        <f>MAX($G$2:$G$330)-G139</f>
        <v>0.99173553719008267</v>
      </c>
      <c r="I139">
        <f>SQRT((F139*2)^2+H139^2)</f>
        <v>0.99247594743479872</v>
      </c>
    </row>
    <row r="140" spans="1:9" x14ac:dyDescent="0.25">
      <c r="A140" t="s">
        <v>402</v>
      </c>
      <c r="B140">
        <v>1</v>
      </c>
      <c r="C140">
        <v>36</v>
      </c>
      <c r="D140">
        <v>36</v>
      </c>
      <c r="E140">
        <f t="array" ref="E140">LARGE((IF(palestras!$G$2:$G$391=A140,1,0)+IF(palestras!$H$2:$H$391=A140,1,0)+IF(palestras!$I$2:$I$391=A140,1,0))*palestras!$J$2:$J$391,6)</f>
        <v>0</v>
      </c>
      <c r="F140">
        <f>C140/(MAX($C$2:$C$330)+1)</f>
        <v>1.7690417690417692E-2</v>
      </c>
      <c r="G140">
        <f>E140/(MAX($E$2:$E$330)+1)</f>
        <v>0</v>
      </c>
      <c r="H140">
        <f>MAX($G$2:$G$330)-G140</f>
        <v>0.99173553719008267</v>
      </c>
      <c r="I140">
        <f>SQRT((F140*2)^2+H140^2)</f>
        <v>0.99236645410752755</v>
      </c>
    </row>
    <row r="141" spans="1:9" x14ac:dyDescent="0.25">
      <c r="A141" t="s">
        <v>403</v>
      </c>
      <c r="B141">
        <v>1</v>
      </c>
      <c r="C141">
        <v>36</v>
      </c>
      <c r="D141">
        <v>36</v>
      </c>
      <c r="E141">
        <f t="array" ref="E141">LARGE((IF(palestras!$G$2:$G$391=A141,1,0)+IF(palestras!$H$2:$H$391=A141,1,0)+IF(palestras!$I$2:$I$391=A141,1,0))*palestras!$J$2:$J$391,6)</f>
        <v>0</v>
      </c>
      <c r="F141">
        <f>C141/(MAX($C$2:$C$330)+1)</f>
        <v>1.7690417690417692E-2</v>
      </c>
      <c r="G141">
        <f>E141/(MAX($E$2:$E$330)+1)</f>
        <v>0</v>
      </c>
      <c r="H141">
        <f>MAX($G$2:$G$330)-G141</f>
        <v>0.99173553719008267</v>
      </c>
      <c r="I141">
        <f>SQRT((F141*2)^2+H141^2)</f>
        <v>0.99236645410752755</v>
      </c>
    </row>
    <row r="142" spans="1:9" x14ac:dyDescent="0.25">
      <c r="A142" t="s">
        <v>170</v>
      </c>
      <c r="B142">
        <v>1</v>
      </c>
      <c r="C142">
        <v>35</v>
      </c>
      <c r="D142">
        <v>35</v>
      </c>
      <c r="E142">
        <f t="array" ref="E142">LARGE((IF(palestras!$G$2:$G$391=A142,1,0)+IF(palestras!$H$2:$H$391=A142,1,0)+IF(palestras!$I$2:$I$391=A142,1,0))*palestras!$J$2:$J$391,6)</f>
        <v>0</v>
      </c>
      <c r="F142">
        <f>C142/(MAX($C$2:$C$330)+1)</f>
        <v>1.7199017199017199E-2</v>
      </c>
      <c r="G142">
        <f>E142/(MAX($E$2:$E$330)+1)</f>
        <v>0</v>
      </c>
      <c r="H142">
        <f>MAX($G$2:$G$330)-G142</f>
        <v>0.99173553719008267</v>
      </c>
      <c r="I142">
        <f>SQRT((F142*2)^2+H142^2)</f>
        <v>0.9923319003721236</v>
      </c>
    </row>
    <row r="143" spans="1:9" x14ac:dyDescent="0.25">
      <c r="A143" t="s">
        <v>1390</v>
      </c>
      <c r="B143">
        <v>1</v>
      </c>
      <c r="C143">
        <v>35</v>
      </c>
      <c r="D143">
        <v>35</v>
      </c>
      <c r="E143">
        <f t="array" ref="E143">LARGE((IF(palestras!$G$2:$G$391=A143,1,0)+IF(palestras!$H$2:$H$391=A143,1,0)+IF(palestras!$I$2:$I$391=A143,1,0))*palestras!$J$2:$J$391,6)</f>
        <v>0</v>
      </c>
      <c r="F143">
        <f>C143/(MAX($C$2:$C$330)+1)</f>
        <v>1.7199017199017199E-2</v>
      </c>
      <c r="G143">
        <f>E143/(MAX($E$2:$E$330)+1)</f>
        <v>0</v>
      </c>
      <c r="H143">
        <f>MAX($G$2:$G$330)-G143</f>
        <v>0.99173553719008267</v>
      </c>
      <c r="I143">
        <f>SQRT((F143*2)^2+H143^2)</f>
        <v>0.9923319003721236</v>
      </c>
    </row>
    <row r="144" spans="1:9" x14ac:dyDescent="0.25">
      <c r="A144" t="s">
        <v>692</v>
      </c>
      <c r="B144">
        <v>1</v>
      </c>
      <c r="C144">
        <v>35</v>
      </c>
      <c r="D144">
        <v>35</v>
      </c>
      <c r="E144">
        <f t="array" ref="E144">LARGE((IF(palestras!$G$2:$G$391=A144,1,0)+IF(palestras!$H$2:$H$391=A144,1,0)+IF(palestras!$I$2:$I$391=A144,1,0))*palestras!$J$2:$J$391,6)</f>
        <v>0</v>
      </c>
      <c r="F144">
        <f>C144/(MAX($C$2:$C$330)+1)</f>
        <v>1.7199017199017199E-2</v>
      </c>
      <c r="G144">
        <f>E144/(MAX($E$2:$E$330)+1)</f>
        <v>0</v>
      </c>
      <c r="H144">
        <f>MAX($G$2:$G$330)-G144</f>
        <v>0.99173553719008267</v>
      </c>
      <c r="I144">
        <f>SQRT((F144*2)^2+H144^2)</f>
        <v>0.9923319003721236</v>
      </c>
    </row>
    <row r="145" spans="1:9" x14ac:dyDescent="0.25">
      <c r="A145" t="s">
        <v>171</v>
      </c>
      <c r="B145">
        <v>1</v>
      </c>
      <c r="C145">
        <v>35</v>
      </c>
      <c r="D145">
        <v>35</v>
      </c>
      <c r="E145">
        <f t="array" ref="E145">LARGE((IF(palestras!$G$2:$G$391=A145,1,0)+IF(palestras!$H$2:$H$391=A145,1,0)+IF(palestras!$I$2:$I$391=A145,1,0))*palestras!$J$2:$J$391,6)</f>
        <v>0</v>
      </c>
      <c r="F145">
        <f>C145/(MAX($C$2:$C$330)+1)</f>
        <v>1.7199017199017199E-2</v>
      </c>
      <c r="G145">
        <f>E145/(MAX($E$2:$E$330)+1)</f>
        <v>0</v>
      </c>
      <c r="H145">
        <f>MAX($G$2:$G$330)-G145</f>
        <v>0.99173553719008267</v>
      </c>
      <c r="I145">
        <f>SQRT((F145*2)^2+H145^2)</f>
        <v>0.9923319003721236</v>
      </c>
    </row>
    <row r="146" spans="1:9" x14ac:dyDescent="0.25">
      <c r="A146" t="s">
        <v>2181</v>
      </c>
      <c r="B146">
        <v>1</v>
      </c>
      <c r="C146">
        <v>35</v>
      </c>
      <c r="D146">
        <v>35</v>
      </c>
      <c r="E146">
        <f t="array" ref="E146">LARGE((IF(palestras!$G$2:$G$391=A146,1,0)+IF(palestras!$H$2:$H$391=A146,1,0)+IF(palestras!$I$2:$I$391=A146,1,0))*palestras!$J$2:$J$391,6)</f>
        <v>0</v>
      </c>
      <c r="F146">
        <f>C146/(MAX($C$2:$C$330)+1)</f>
        <v>1.7199017199017199E-2</v>
      </c>
      <c r="G146">
        <f>E146/(MAX($E$2:$E$330)+1)</f>
        <v>0</v>
      </c>
      <c r="H146">
        <f>MAX($G$2:$G$330)-G146</f>
        <v>0.99173553719008267</v>
      </c>
      <c r="I146">
        <f>SQRT((F146*2)^2+H146^2)</f>
        <v>0.9923319003721236</v>
      </c>
    </row>
    <row r="147" spans="1:9" x14ac:dyDescent="0.25">
      <c r="A147" t="s">
        <v>2182</v>
      </c>
      <c r="B147">
        <v>1</v>
      </c>
      <c r="C147">
        <v>35</v>
      </c>
      <c r="D147">
        <v>35</v>
      </c>
      <c r="E147">
        <f t="array" ref="E147">LARGE((IF(palestras!$G$2:$G$391=A147,1,0)+IF(palestras!$H$2:$H$391=A147,1,0)+IF(palestras!$I$2:$I$391=A147,1,0))*palestras!$J$2:$J$391,6)</f>
        <v>0</v>
      </c>
      <c r="F147">
        <f>C147/(MAX($C$2:$C$330)+1)</f>
        <v>1.7199017199017199E-2</v>
      </c>
      <c r="G147">
        <f>E147/(MAX($E$2:$E$330)+1)</f>
        <v>0</v>
      </c>
      <c r="H147">
        <f>MAX($G$2:$G$330)-G147</f>
        <v>0.99173553719008267</v>
      </c>
      <c r="I147">
        <f>SQRT((F147*2)^2+H147^2)</f>
        <v>0.9923319003721236</v>
      </c>
    </row>
    <row r="148" spans="1:9" x14ac:dyDescent="0.25">
      <c r="A148" t="s">
        <v>2183</v>
      </c>
      <c r="B148">
        <v>1</v>
      </c>
      <c r="C148">
        <v>35</v>
      </c>
      <c r="D148">
        <v>35</v>
      </c>
      <c r="E148">
        <f t="array" ref="E148">LARGE((IF(palestras!$G$2:$G$391=A148,1,0)+IF(palestras!$H$2:$H$391=A148,1,0)+IF(palestras!$I$2:$I$391=A148,1,0))*palestras!$J$2:$J$391,6)</f>
        <v>0</v>
      </c>
      <c r="F148">
        <f>C148/(MAX($C$2:$C$330)+1)</f>
        <v>1.7199017199017199E-2</v>
      </c>
      <c r="G148">
        <f>E148/(MAX($E$2:$E$330)+1)</f>
        <v>0</v>
      </c>
      <c r="H148">
        <f>MAX($G$2:$G$330)-G148</f>
        <v>0.99173553719008267</v>
      </c>
      <c r="I148">
        <f>SQRT((F148*2)^2+H148^2)</f>
        <v>0.9923319003721236</v>
      </c>
    </row>
    <row r="149" spans="1:9" x14ac:dyDescent="0.25">
      <c r="A149" t="s">
        <v>2024</v>
      </c>
      <c r="B149">
        <v>2</v>
      </c>
      <c r="C149">
        <v>34</v>
      </c>
      <c r="D149">
        <v>17</v>
      </c>
      <c r="E149">
        <f t="array" ref="E149">LARGE((IF(palestras!$G$2:$G$391=A149,1,0)+IF(palestras!$H$2:$H$391=A149,1,0)+IF(palestras!$I$2:$I$391=A149,1,0))*palestras!$J$2:$J$391,6)</f>
        <v>0</v>
      </c>
      <c r="F149">
        <f>C149/(MAX($C$2:$C$330)+1)</f>
        <v>1.6707616707616706E-2</v>
      </c>
      <c r="G149">
        <f>E149/(MAX($E$2:$E$330)+1)</f>
        <v>0</v>
      </c>
      <c r="H149">
        <f>MAX($G$2:$G$330)-G149</f>
        <v>0.99173553719008267</v>
      </c>
      <c r="I149">
        <f>SQRT((F149*2)^2+H149^2)</f>
        <v>0.9922983188285146</v>
      </c>
    </row>
    <row r="150" spans="1:9" x14ac:dyDescent="0.25">
      <c r="A150" t="s">
        <v>2025</v>
      </c>
      <c r="B150">
        <v>2</v>
      </c>
      <c r="C150">
        <v>34</v>
      </c>
      <c r="D150">
        <v>17</v>
      </c>
      <c r="E150">
        <f t="array" ref="E150">LARGE((IF(palestras!$G$2:$G$391=A150,1,0)+IF(palestras!$H$2:$H$391=A150,1,0)+IF(palestras!$I$2:$I$391=A150,1,0))*palestras!$J$2:$J$391,6)</f>
        <v>0</v>
      </c>
      <c r="F150">
        <f>C150/(MAX($C$2:$C$330)+1)</f>
        <v>1.6707616707616706E-2</v>
      </c>
      <c r="G150">
        <f>E150/(MAX($E$2:$E$330)+1)</f>
        <v>0</v>
      </c>
      <c r="H150">
        <f>MAX($G$2:$G$330)-G150</f>
        <v>0.99173553719008267</v>
      </c>
      <c r="I150">
        <f>SQRT((F150*2)^2+H150^2)</f>
        <v>0.9922983188285146</v>
      </c>
    </row>
    <row r="151" spans="1:9" x14ac:dyDescent="0.25">
      <c r="A151" t="s">
        <v>1159</v>
      </c>
      <c r="B151">
        <v>1</v>
      </c>
      <c r="C151">
        <v>34</v>
      </c>
      <c r="D151">
        <v>34</v>
      </c>
      <c r="E151">
        <f t="array" ref="E151">LARGE((IF(palestras!$G$2:$G$391=A151,1,0)+IF(palestras!$H$2:$H$391=A151,1,0)+IF(palestras!$I$2:$I$391=A151,1,0))*palestras!$J$2:$J$391,6)</f>
        <v>0</v>
      </c>
      <c r="F151">
        <f>C151/(MAX($C$2:$C$330)+1)</f>
        <v>1.6707616707616706E-2</v>
      </c>
      <c r="G151">
        <f>E151/(MAX($E$2:$E$330)+1)</f>
        <v>0</v>
      </c>
      <c r="H151">
        <f>MAX($G$2:$G$330)-G151</f>
        <v>0.99173553719008267</v>
      </c>
      <c r="I151">
        <f>SQRT((F151*2)^2+H151^2)</f>
        <v>0.9922983188285146</v>
      </c>
    </row>
    <row r="152" spans="1:9" x14ac:dyDescent="0.25">
      <c r="A152" t="s">
        <v>892</v>
      </c>
      <c r="B152">
        <v>2</v>
      </c>
      <c r="C152">
        <v>33</v>
      </c>
      <c r="D152">
        <v>16.5</v>
      </c>
      <c r="E152">
        <f t="array" ref="E152">LARGE((IF(palestras!$G$2:$G$391=A152,1,0)+IF(palestras!$H$2:$H$391=A152,1,0)+IF(palestras!$I$2:$I$391=A152,1,0))*palestras!$J$2:$J$391,6)</f>
        <v>0</v>
      </c>
      <c r="F152">
        <f>C152/(MAX($C$2:$C$330)+1)</f>
        <v>1.6216216216216217E-2</v>
      </c>
      <c r="G152">
        <f>E152/(MAX($E$2:$E$330)+1)</f>
        <v>0</v>
      </c>
      <c r="H152">
        <f>MAX($G$2:$G$330)-G152</f>
        <v>0.99173553719008267</v>
      </c>
      <c r="I152">
        <f>SQRT((F152*2)^2+H152^2)</f>
        <v>0.99226570957540716</v>
      </c>
    </row>
    <row r="153" spans="1:9" x14ac:dyDescent="0.25">
      <c r="A153" t="s">
        <v>476</v>
      </c>
      <c r="B153">
        <v>2</v>
      </c>
      <c r="C153">
        <v>33</v>
      </c>
      <c r="D153">
        <v>16.5</v>
      </c>
      <c r="E153">
        <f t="array" ref="E153">LARGE((IF(palestras!$G$2:$G$391=A153,1,0)+IF(palestras!$H$2:$H$391=A153,1,0)+IF(palestras!$I$2:$I$391=A153,1,0))*palestras!$J$2:$J$391,6)</f>
        <v>0</v>
      </c>
      <c r="F153">
        <f>C153/(MAX($C$2:$C$330)+1)</f>
        <v>1.6216216216216217E-2</v>
      </c>
      <c r="G153">
        <f>E153/(MAX($E$2:$E$330)+1)</f>
        <v>0</v>
      </c>
      <c r="H153">
        <f>MAX($G$2:$G$330)-G153</f>
        <v>0.99173553719008267</v>
      </c>
      <c r="I153">
        <f>SQRT((F153*2)^2+H153^2)</f>
        <v>0.99226570957540716</v>
      </c>
    </row>
    <row r="154" spans="1:9" x14ac:dyDescent="0.25">
      <c r="A154" t="s">
        <v>1764</v>
      </c>
      <c r="B154">
        <v>1</v>
      </c>
      <c r="C154">
        <v>33</v>
      </c>
      <c r="D154">
        <v>33</v>
      </c>
      <c r="E154">
        <f t="array" ref="E154">LARGE((IF(palestras!$G$2:$G$391=A154,1,0)+IF(palestras!$H$2:$H$391=A154,1,0)+IF(palestras!$I$2:$I$391=A154,1,0))*palestras!$J$2:$J$391,6)</f>
        <v>0</v>
      </c>
      <c r="F154">
        <f>C154/(MAX($C$2:$C$330)+1)</f>
        <v>1.6216216216216217E-2</v>
      </c>
      <c r="G154">
        <f>E154/(MAX($E$2:$E$330)+1)</f>
        <v>0</v>
      </c>
      <c r="H154">
        <f>MAX($G$2:$G$330)-G154</f>
        <v>0.99173553719008267</v>
      </c>
      <c r="I154">
        <f>SQRT((F154*2)^2+H154^2)</f>
        <v>0.99226570957540716</v>
      </c>
    </row>
    <row r="155" spans="1:9" x14ac:dyDescent="0.25">
      <c r="A155" t="s">
        <v>210</v>
      </c>
      <c r="B155">
        <v>1</v>
      </c>
      <c r="C155">
        <v>32</v>
      </c>
      <c r="D155">
        <v>32</v>
      </c>
      <c r="E155">
        <f t="array" ref="E155">LARGE((IF(palestras!$G$2:$G$391=A155,1,0)+IF(palestras!$H$2:$H$391=A155,1,0)+IF(palestras!$I$2:$I$391=A155,1,0))*palestras!$J$2:$J$391,6)</f>
        <v>0</v>
      </c>
      <c r="F155">
        <f>C155/(MAX($C$2:$C$330)+1)</f>
        <v>1.5724815724815724E-2</v>
      </c>
      <c r="G155">
        <f>E155/(MAX($E$2:$E$330)+1)</f>
        <v>0</v>
      </c>
      <c r="H155">
        <f>MAX($G$2:$G$330)-G155</f>
        <v>0.99173553719008267</v>
      </c>
      <c r="I155">
        <f>SQRT((F155*2)^2+H155^2)</f>
        <v>0.9922340727086626</v>
      </c>
    </row>
    <row r="156" spans="1:9" x14ac:dyDescent="0.25">
      <c r="A156" t="s">
        <v>1608</v>
      </c>
      <c r="B156">
        <v>1</v>
      </c>
      <c r="C156">
        <v>32</v>
      </c>
      <c r="D156">
        <v>32</v>
      </c>
      <c r="E156">
        <f t="array" ref="E156">LARGE((IF(palestras!$G$2:$G$391=A156,1,0)+IF(palestras!$H$2:$H$391=A156,1,0)+IF(palestras!$I$2:$I$391=A156,1,0))*palestras!$J$2:$J$391,6)</f>
        <v>0</v>
      </c>
      <c r="F156">
        <f>C156/(MAX($C$2:$C$330)+1)</f>
        <v>1.5724815724815724E-2</v>
      </c>
      <c r="G156">
        <f>E156/(MAX($E$2:$E$330)+1)</f>
        <v>0</v>
      </c>
      <c r="H156">
        <f>MAX($G$2:$G$330)-G156</f>
        <v>0.99173553719008267</v>
      </c>
      <c r="I156">
        <f>SQRT((F156*2)^2+H156^2)</f>
        <v>0.9922340727086626</v>
      </c>
    </row>
    <row r="157" spans="1:9" x14ac:dyDescent="0.25">
      <c r="A157" t="s">
        <v>2141</v>
      </c>
      <c r="B157">
        <v>1</v>
      </c>
      <c r="C157">
        <v>31</v>
      </c>
      <c r="D157">
        <v>31</v>
      </c>
      <c r="E157">
        <f t="array" ref="E157">LARGE((IF(palestras!$G$2:$G$391=A157,1,0)+IF(palestras!$H$2:$H$391=A157,1,0)+IF(palestras!$I$2:$I$391=A157,1,0))*palestras!$J$2:$J$391,6)</f>
        <v>0</v>
      </c>
      <c r="F157">
        <f>C157/(MAX($C$2:$C$330)+1)</f>
        <v>1.5233415233415233E-2</v>
      </c>
      <c r="G157">
        <f>E157/(MAX($E$2:$E$330)+1)</f>
        <v>0</v>
      </c>
      <c r="H157">
        <f>MAX($G$2:$G$330)-G157</f>
        <v>0.99173553719008267</v>
      </c>
      <c r="I157">
        <f>SQRT((F157*2)^2+H157^2)</f>
        <v>0.99220340832129605</v>
      </c>
    </row>
    <row r="158" spans="1:9" x14ac:dyDescent="0.25">
      <c r="A158" t="s">
        <v>1546</v>
      </c>
      <c r="B158">
        <v>2</v>
      </c>
      <c r="C158">
        <v>30</v>
      </c>
      <c r="D158">
        <v>15</v>
      </c>
      <c r="E158">
        <f t="array" ref="E158">LARGE((IF(palestras!$G$2:$G$391=A158,1,0)+IF(palestras!$H$2:$H$391=A158,1,0)+IF(palestras!$I$2:$I$391=A158,1,0))*palestras!$J$2:$J$391,6)</f>
        <v>0</v>
      </c>
      <c r="F158">
        <f>C158/(MAX($C$2:$C$330)+1)</f>
        <v>1.4742014742014743E-2</v>
      </c>
      <c r="G158">
        <f>E158/(MAX($E$2:$E$330)+1)</f>
        <v>0</v>
      </c>
      <c r="H158">
        <f>MAX($G$2:$G$330)-G158</f>
        <v>0.99173553719008267</v>
      </c>
      <c r="I158">
        <f>SQRT((F158*2)^2+H158^2)</f>
        <v>0.99217371650347452</v>
      </c>
    </row>
    <row r="159" spans="1:9" x14ac:dyDescent="0.25">
      <c r="A159" t="s">
        <v>714</v>
      </c>
      <c r="B159">
        <v>1</v>
      </c>
      <c r="C159">
        <v>30</v>
      </c>
      <c r="D159">
        <v>30</v>
      </c>
      <c r="E159">
        <f t="array" ref="E159">LARGE((IF(palestras!$G$2:$G$391=A159,1,0)+IF(palestras!$H$2:$H$391=A159,1,0)+IF(palestras!$I$2:$I$391=A159,1,0))*palestras!$J$2:$J$391,6)</f>
        <v>0</v>
      </c>
      <c r="F159">
        <f>C159/(MAX($C$2:$C$330)+1)</f>
        <v>1.4742014742014743E-2</v>
      </c>
      <c r="G159">
        <f>E159/(MAX($E$2:$E$330)+1)</f>
        <v>0</v>
      </c>
      <c r="H159">
        <f>MAX($G$2:$G$330)-G159</f>
        <v>0.99173553719008267</v>
      </c>
      <c r="I159">
        <f>SQRT((F159*2)^2+H159^2)</f>
        <v>0.99217371650347452</v>
      </c>
    </row>
    <row r="160" spans="1:9" x14ac:dyDescent="0.25">
      <c r="A160" t="s">
        <v>715</v>
      </c>
      <c r="B160">
        <v>1</v>
      </c>
      <c r="C160">
        <v>30</v>
      </c>
      <c r="D160">
        <v>30</v>
      </c>
      <c r="E160">
        <f t="array" ref="E160">LARGE((IF(palestras!$G$2:$G$391=A160,1,0)+IF(palestras!$H$2:$H$391=A160,1,0)+IF(palestras!$I$2:$I$391=A160,1,0))*palestras!$J$2:$J$391,6)</f>
        <v>0</v>
      </c>
      <c r="F160">
        <f>C160/(MAX($C$2:$C$330)+1)</f>
        <v>1.4742014742014743E-2</v>
      </c>
      <c r="G160">
        <f>E160/(MAX($E$2:$E$330)+1)</f>
        <v>0</v>
      </c>
      <c r="H160">
        <f>MAX($G$2:$G$330)-G160</f>
        <v>0.99173553719008267</v>
      </c>
      <c r="I160">
        <f>SQRT((F160*2)^2+H160^2)</f>
        <v>0.99217371650347452</v>
      </c>
    </row>
    <row r="161" spans="1:9" x14ac:dyDescent="0.25">
      <c r="A161" t="s">
        <v>342</v>
      </c>
      <c r="B161">
        <v>2</v>
      </c>
      <c r="C161">
        <v>29</v>
      </c>
      <c r="D161">
        <v>14.5</v>
      </c>
      <c r="E161">
        <f t="array" ref="E161">LARGE((IF(palestras!$G$2:$G$391=A161,1,0)+IF(palestras!$H$2:$H$391=A161,1,0)+IF(palestras!$I$2:$I$391=A161,1,0))*palestras!$J$2:$J$391,6)</f>
        <v>0</v>
      </c>
      <c r="F161">
        <f>C161/(MAX($C$2:$C$330)+1)</f>
        <v>1.425061425061425E-2</v>
      </c>
      <c r="G161">
        <f>E161/(MAX($E$2:$E$330)+1)</f>
        <v>0</v>
      </c>
      <c r="H161">
        <f>MAX($G$2:$G$330)-G161</f>
        <v>0.99173553719008267</v>
      </c>
      <c r="I161">
        <f>SQRT((F161*2)^2+H161^2)</f>
        <v>0.99214499734251593</v>
      </c>
    </row>
    <row r="162" spans="1:9" x14ac:dyDescent="0.25">
      <c r="A162" t="s">
        <v>1184</v>
      </c>
      <c r="B162">
        <v>2</v>
      </c>
      <c r="C162">
        <v>29</v>
      </c>
      <c r="D162">
        <v>14.5</v>
      </c>
      <c r="E162">
        <f t="array" ref="E162">LARGE((IF(palestras!$G$2:$G$391=A162,1,0)+IF(palestras!$H$2:$H$391=A162,1,0)+IF(palestras!$I$2:$I$391=A162,1,0))*palestras!$J$2:$J$391,6)</f>
        <v>0</v>
      </c>
      <c r="F162">
        <f>C162/(MAX($C$2:$C$330)+1)</f>
        <v>1.425061425061425E-2</v>
      </c>
      <c r="G162">
        <f>E162/(MAX($E$2:$E$330)+1)</f>
        <v>0</v>
      </c>
      <c r="H162">
        <f>MAX($G$2:$G$330)-G162</f>
        <v>0.99173553719008267</v>
      </c>
      <c r="I162">
        <f>SQRT((F162*2)^2+H162^2)</f>
        <v>0.99214499734251593</v>
      </c>
    </row>
    <row r="163" spans="1:9" x14ac:dyDescent="0.25">
      <c r="A163" t="s">
        <v>156</v>
      </c>
      <c r="B163">
        <v>3</v>
      </c>
      <c r="C163">
        <v>28</v>
      </c>
      <c r="D163">
        <v>9.3333333333333339</v>
      </c>
      <c r="E163">
        <f t="array" ref="E163">LARGE((IF(palestras!$G$2:$G$391=A163,1,0)+IF(palestras!$H$2:$H$391=A163,1,0)+IF(palestras!$I$2:$I$391=A163,1,0))*palestras!$J$2:$J$391,6)</f>
        <v>0</v>
      </c>
      <c r="F163">
        <f>C163/(MAX($C$2:$C$330)+1)</f>
        <v>1.3759213759213759E-2</v>
      </c>
      <c r="G163">
        <f>E163/(MAX($E$2:$E$330)+1)</f>
        <v>0</v>
      </c>
      <c r="H163">
        <f>MAX($G$2:$G$330)-G163</f>
        <v>0.99173553719008267</v>
      </c>
      <c r="I163">
        <f>SQRT((F163*2)^2+H163^2)</f>
        <v>0.99211725092288805</v>
      </c>
    </row>
    <row r="164" spans="1:9" x14ac:dyDescent="0.25">
      <c r="A164" t="s">
        <v>154</v>
      </c>
      <c r="B164">
        <v>1</v>
      </c>
      <c r="C164">
        <v>27</v>
      </c>
      <c r="D164">
        <v>27</v>
      </c>
      <c r="E164">
        <f t="array" ref="E164">LARGE((IF(palestras!$G$2:$G$391=A164,1,0)+IF(palestras!$H$2:$H$391=A164,1,0)+IF(palestras!$I$2:$I$391=A164,1,0))*palestras!$J$2:$J$391,6)</f>
        <v>0</v>
      </c>
      <c r="F164">
        <f>C164/(MAX($C$2:$C$330)+1)</f>
        <v>1.3267813267813268E-2</v>
      </c>
      <c r="G164">
        <f>E164/(MAX($E$2:$E$330)+1)</f>
        <v>0</v>
      </c>
      <c r="H164">
        <f>MAX($G$2:$G$330)-G164</f>
        <v>0.99173553719008267</v>
      </c>
      <c r="I164">
        <f>SQRT((F164*2)^2+H164^2)</f>
        <v>0.99209047732620648</v>
      </c>
    </row>
    <row r="165" spans="1:9" x14ac:dyDescent="0.25">
      <c r="A165" t="s">
        <v>1299</v>
      </c>
      <c r="B165">
        <v>1</v>
      </c>
      <c r="C165">
        <v>27</v>
      </c>
      <c r="D165">
        <v>27</v>
      </c>
      <c r="E165">
        <f t="array" ref="E165">LARGE((IF(palestras!$G$2:$G$391=A165,1,0)+IF(palestras!$H$2:$H$391=A165,1,0)+IF(palestras!$I$2:$I$391=A165,1,0))*palestras!$J$2:$J$391,6)</f>
        <v>0</v>
      </c>
      <c r="F165">
        <f>C165/(MAX($C$2:$C$330)+1)</f>
        <v>1.3267813267813268E-2</v>
      </c>
      <c r="G165">
        <f>E165/(MAX($E$2:$E$330)+1)</f>
        <v>0</v>
      </c>
      <c r="H165">
        <f>MAX($G$2:$G$330)-G165</f>
        <v>0.99173553719008267</v>
      </c>
      <c r="I165">
        <f>SQRT((F165*2)^2+H165^2)</f>
        <v>0.99209047732620648</v>
      </c>
    </row>
    <row r="166" spans="1:9" x14ac:dyDescent="0.25">
      <c r="A166" t="s">
        <v>343</v>
      </c>
      <c r="B166">
        <v>1</v>
      </c>
      <c r="C166">
        <v>26</v>
      </c>
      <c r="D166">
        <v>26</v>
      </c>
      <c r="E166">
        <f t="array" ref="E166">LARGE((IF(palestras!$G$2:$G$391=A166,1,0)+IF(palestras!$H$2:$H$391=A166,1,0)+IF(palestras!$I$2:$I$391=A166,1,0))*palestras!$J$2:$J$391,6)</f>
        <v>0</v>
      </c>
      <c r="F166">
        <f>C166/(MAX($C$2:$C$330)+1)</f>
        <v>1.2776412776412777E-2</v>
      </c>
      <c r="G166">
        <f>E166/(MAX($E$2:$E$330)+1)</f>
        <v>0</v>
      </c>
      <c r="H166">
        <f>MAX($G$2:$G$330)-G166</f>
        <v>0.99173553719008267</v>
      </c>
      <c r="I166">
        <f>SQRT((F166*2)^2+H166^2)</f>
        <v>0.9920646766312341</v>
      </c>
    </row>
    <row r="167" spans="1:9" x14ac:dyDescent="0.25">
      <c r="A167" t="s">
        <v>469</v>
      </c>
      <c r="B167">
        <v>1</v>
      </c>
      <c r="C167">
        <v>26</v>
      </c>
      <c r="D167">
        <v>26</v>
      </c>
      <c r="E167">
        <f t="array" ref="E167">LARGE((IF(palestras!$G$2:$G$391=A167,1,0)+IF(palestras!$H$2:$H$391=A167,1,0)+IF(palestras!$I$2:$I$391=A167,1,0))*palestras!$J$2:$J$391,6)</f>
        <v>0</v>
      </c>
      <c r="F167">
        <f>C167/(MAX($C$2:$C$330)+1)</f>
        <v>1.2776412776412777E-2</v>
      </c>
      <c r="G167">
        <f>E167/(MAX($E$2:$E$330)+1)</f>
        <v>0</v>
      </c>
      <c r="H167">
        <f>MAX($G$2:$G$330)-G167</f>
        <v>0.99173553719008267</v>
      </c>
      <c r="I167">
        <f>SQRT((F167*2)^2+H167^2)</f>
        <v>0.9920646766312341</v>
      </c>
    </row>
    <row r="168" spans="1:9" x14ac:dyDescent="0.25">
      <c r="A168" t="s">
        <v>450</v>
      </c>
      <c r="B168">
        <v>2</v>
      </c>
      <c r="C168">
        <v>25</v>
      </c>
      <c r="D168">
        <v>12.5</v>
      </c>
      <c r="E168">
        <f t="array" ref="E168">LARGE((IF(palestras!$G$2:$G$391=A168,1,0)+IF(palestras!$H$2:$H$391=A168,1,0)+IF(palestras!$I$2:$I$391=A168,1,0))*palestras!$J$2:$J$391,6)</f>
        <v>0</v>
      </c>
      <c r="F168">
        <f>C168/(MAX($C$2:$C$330)+1)</f>
        <v>1.2285012285012284E-2</v>
      </c>
      <c r="G168">
        <f>E168/(MAX($E$2:$E$330)+1)</f>
        <v>0</v>
      </c>
      <c r="H168">
        <f>MAX($G$2:$G$330)-G168</f>
        <v>0.99173553719008267</v>
      </c>
      <c r="I168">
        <f>SQRT((F168*2)^2+H168^2)</f>
        <v>0.99203984891387975</v>
      </c>
    </row>
    <row r="169" spans="1:9" x14ac:dyDescent="0.25">
      <c r="A169" t="s">
        <v>966</v>
      </c>
      <c r="B169">
        <v>1</v>
      </c>
      <c r="C169">
        <v>24</v>
      </c>
      <c r="D169">
        <v>24</v>
      </c>
      <c r="E169">
        <f t="array" ref="E169">LARGE((IF(palestras!$G$2:$G$391=A169,1,0)+IF(palestras!$H$2:$H$391=A169,1,0)+IF(palestras!$I$2:$I$391=A169,1,0))*palestras!$J$2:$J$391,6)</f>
        <v>0</v>
      </c>
      <c r="F169">
        <f>C169/(MAX($C$2:$C$330)+1)</f>
        <v>1.1793611793611793E-2</v>
      </c>
      <c r="G169">
        <f>E169/(MAX($E$2:$E$330)+1)</f>
        <v>0</v>
      </c>
      <c r="H169">
        <f>MAX($G$2:$G$330)-G169</f>
        <v>0.99173553719008267</v>
      </c>
      <c r="I169">
        <f>SQRT((F169*2)^2+H169^2)</f>
        <v>0.99201599424719733</v>
      </c>
    </row>
    <row r="170" spans="1:9" x14ac:dyDescent="0.25">
      <c r="A170" t="s">
        <v>898</v>
      </c>
      <c r="B170">
        <v>1</v>
      </c>
      <c r="C170">
        <v>24</v>
      </c>
      <c r="D170">
        <v>24</v>
      </c>
      <c r="E170">
        <f t="array" ref="E170">LARGE((IF(palestras!$G$2:$G$391=A170,1,0)+IF(palestras!$H$2:$H$391=A170,1,0)+IF(palestras!$I$2:$I$391=A170,1,0))*palestras!$J$2:$J$391,6)</f>
        <v>0</v>
      </c>
      <c r="F170">
        <f>C170/(MAX($C$2:$C$330)+1)</f>
        <v>1.1793611793611793E-2</v>
      </c>
      <c r="G170">
        <f>E170/(MAX($E$2:$E$330)+1)</f>
        <v>0</v>
      </c>
      <c r="H170">
        <f>MAX($G$2:$G$330)-G170</f>
        <v>0.99173553719008267</v>
      </c>
      <c r="I170">
        <f>SQRT((F170*2)^2+H170^2)</f>
        <v>0.99201599424719733</v>
      </c>
    </row>
    <row r="171" spans="1:9" x14ac:dyDescent="0.25">
      <c r="A171" t="s">
        <v>904</v>
      </c>
      <c r="B171">
        <v>1</v>
      </c>
      <c r="C171">
        <v>23</v>
      </c>
      <c r="D171">
        <v>23</v>
      </c>
      <c r="E171">
        <f t="array" ref="E171">LARGE((IF(palestras!$G$2:$G$391=A171,1,0)+IF(palestras!$H$2:$H$391=A171,1,0)+IF(palestras!$I$2:$I$391=A171,1,0))*palestras!$J$2:$J$391,6)</f>
        <v>0</v>
      </c>
      <c r="F171">
        <f>C171/(MAX($C$2:$C$330)+1)</f>
        <v>1.1302211302211302E-2</v>
      </c>
      <c r="G171">
        <f>E171/(MAX($E$2:$E$330)+1)</f>
        <v>0</v>
      </c>
      <c r="H171">
        <f>MAX($G$2:$G$330)-G171</f>
        <v>0.99173553719008267</v>
      </c>
      <c r="I171">
        <f>SQRT((F171*2)^2+H171^2)</f>
        <v>0.99199311270138424</v>
      </c>
    </row>
    <row r="172" spans="1:9" x14ac:dyDescent="0.25">
      <c r="A172" t="s">
        <v>905</v>
      </c>
      <c r="B172">
        <v>1</v>
      </c>
      <c r="C172">
        <v>23</v>
      </c>
      <c r="D172">
        <v>23</v>
      </c>
      <c r="E172">
        <f t="array" ref="E172">LARGE((IF(palestras!$G$2:$G$391=A172,1,0)+IF(palestras!$H$2:$H$391=A172,1,0)+IF(palestras!$I$2:$I$391=A172,1,0))*palestras!$J$2:$J$391,6)</f>
        <v>0</v>
      </c>
      <c r="F172">
        <f>C172/(MAX($C$2:$C$330)+1)</f>
        <v>1.1302211302211302E-2</v>
      </c>
      <c r="G172">
        <f>E172/(MAX($E$2:$E$330)+1)</f>
        <v>0</v>
      </c>
      <c r="H172">
        <f>MAX($G$2:$G$330)-G172</f>
        <v>0.99173553719008267</v>
      </c>
      <c r="I172">
        <f>SQRT((F172*2)^2+H172^2)</f>
        <v>0.99199311270138424</v>
      </c>
    </row>
    <row r="173" spans="1:9" x14ac:dyDescent="0.25">
      <c r="A173" t="s">
        <v>227</v>
      </c>
      <c r="B173">
        <v>1</v>
      </c>
      <c r="C173">
        <v>22</v>
      </c>
      <c r="D173">
        <v>22</v>
      </c>
      <c r="E173">
        <f t="array" ref="E173">LARGE((IF(palestras!$G$2:$G$391=A173,1,0)+IF(palestras!$H$2:$H$391=A173,1,0)+IF(palestras!$I$2:$I$391=A173,1,0))*palestras!$J$2:$J$391,6)</f>
        <v>0</v>
      </c>
      <c r="F173">
        <f>C173/(MAX($C$2:$C$330)+1)</f>
        <v>1.0810810810810811E-2</v>
      </c>
      <c r="G173">
        <f>E173/(MAX($E$2:$E$330)+1)</f>
        <v>0</v>
      </c>
      <c r="H173">
        <f>MAX($G$2:$G$330)-G173</f>
        <v>0.99173553719008267</v>
      </c>
      <c r="I173">
        <f>SQRT((F173*2)^2+H173^2)</f>
        <v>0.9919712043437805</v>
      </c>
    </row>
    <row r="174" spans="1:9" x14ac:dyDescent="0.25">
      <c r="A174" t="s">
        <v>228</v>
      </c>
      <c r="B174">
        <v>1</v>
      </c>
      <c r="C174">
        <v>22</v>
      </c>
      <c r="D174">
        <v>22</v>
      </c>
      <c r="E174">
        <f t="array" ref="E174">LARGE((IF(palestras!$G$2:$G$391=A174,1,0)+IF(palestras!$H$2:$H$391=A174,1,0)+IF(palestras!$I$2:$I$391=A174,1,0))*palestras!$J$2:$J$391,6)</f>
        <v>0</v>
      </c>
      <c r="F174">
        <f>C174/(MAX($C$2:$C$330)+1)</f>
        <v>1.0810810810810811E-2</v>
      </c>
      <c r="G174">
        <f>E174/(MAX($E$2:$E$330)+1)</f>
        <v>0</v>
      </c>
      <c r="H174">
        <f>MAX($G$2:$G$330)-G174</f>
        <v>0.99173553719008267</v>
      </c>
      <c r="I174">
        <f>SQRT((F174*2)^2+H174^2)</f>
        <v>0.9919712043437805</v>
      </c>
    </row>
    <row r="175" spans="1:9" x14ac:dyDescent="0.25">
      <c r="A175" t="s">
        <v>229</v>
      </c>
      <c r="B175">
        <v>1</v>
      </c>
      <c r="C175">
        <v>22</v>
      </c>
      <c r="D175">
        <v>22</v>
      </c>
      <c r="E175">
        <f t="array" ref="E175">LARGE((IF(palestras!$G$2:$G$391=A175,1,0)+IF(palestras!$H$2:$H$391=A175,1,0)+IF(palestras!$I$2:$I$391=A175,1,0))*palestras!$J$2:$J$391,6)</f>
        <v>0</v>
      </c>
      <c r="F175">
        <f>C175/(MAX($C$2:$C$330)+1)</f>
        <v>1.0810810810810811E-2</v>
      </c>
      <c r="G175">
        <f>E175/(MAX($E$2:$E$330)+1)</f>
        <v>0</v>
      </c>
      <c r="H175">
        <f>MAX($G$2:$G$330)-G175</f>
        <v>0.99173553719008267</v>
      </c>
      <c r="I175">
        <f>SQRT((F175*2)^2+H175^2)</f>
        <v>0.9919712043437805</v>
      </c>
    </row>
    <row r="176" spans="1:9" x14ac:dyDescent="0.25">
      <c r="A176" t="s">
        <v>819</v>
      </c>
      <c r="B176">
        <v>1</v>
      </c>
      <c r="C176">
        <v>21</v>
      </c>
      <c r="D176">
        <v>21</v>
      </c>
      <c r="E176">
        <f t="array" ref="E176">LARGE((IF(palestras!$G$2:$G$391=A176,1,0)+IF(palestras!$H$2:$H$391=A176,1,0)+IF(palestras!$I$2:$I$391=A176,1,0))*palestras!$J$2:$J$391,6)</f>
        <v>0</v>
      </c>
      <c r="F176">
        <f>C176/(MAX($C$2:$C$330)+1)</f>
        <v>1.0319410319410319E-2</v>
      </c>
      <c r="G176">
        <f>E176/(MAX($E$2:$E$330)+1)</f>
        <v>0</v>
      </c>
      <c r="H176">
        <f>MAX($G$2:$G$330)-G176</f>
        <v>0.99173553719008267</v>
      </c>
      <c r="I176">
        <f>SQRT((F176*2)^2+H176^2)</f>
        <v>0.9919502692388682</v>
      </c>
    </row>
    <row r="177" spans="1:9" x14ac:dyDescent="0.25">
      <c r="A177" t="s">
        <v>1311</v>
      </c>
      <c r="B177">
        <v>1</v>
      </c>
      <c r="C177">
        <v>21</v>
      </c>
      <c r="D177">
        <v>21</v>
      </c>
      <c r="E177">
        <f t="array" ref="E177">LARGE((IF(palestras!$G$2:$G$391=A177,1,0)+IF(palestras!$H$2:$H$391=A177,1,0)+IF(palestras!$I$2:$I$391=A177,1,0))*palestras!$J$2:$J$391,6)</f>
        <v>0</v>
      </c>
      <c r="F177">
        <f>C177/(MAX($C$2:$C$330)+1)</f>
        <v>1.0319410319410319E-2</v>
      </c>
      <c r="G177">
        <f>E177/(MAX($E$2:$E$330)+1)</f>
        <v>0</v>
      </c>
      <c r="H177">
        <f>MAX($G$2:$G$330)-G177</f>
        <v>0.99173553719008267</v>
      </c>
      <c r="I177">
        <f>SQRT((F177*2)^2+H177^2)</f>
        <v>0.9919502692388682</v>
      </c>
    </row>
    <row r="178" spans="1:9" x14ac:dyDescent="0.25">
      <c r="A178" t="s">
        <v>820</v>
      </c>
      <c r="B178">
        <v>1</v>
      </c>
      <c r="C178">
        <v>21</v>
      </c>
      <c r="D178">
        <v>21</v>
      </c>
      <c r="E178">
        <f t="array" ref="E178">LARGE((IF(palestras!$G$2:$G$391=A178,1,0)+IF(palestras!$H$2:$H$391=A178,1,0)+IF(palestras!$I$2:$I$391=A178,1,0))*palestras!$J$2:$J$391,6)</f>
        <v>0</v>
      </c>
      <c r="F178">
        <f>C178/(MAX($C$2:$C$330)+1)</f>
        <v>1.0319410319410319E-2</v>
      </c>
      <c r="G178">
        <f>E178/(MAX($E$2:$E$330)+1)</f>
        <v>0</v>
      </c>
      <c r="H178">
        <f>MAX($G$2:$G$330)-G178</f>
        <v>0.99173553719008267</v>
      </c>
      <c r="I178">
        <f>SQRT((F178*2)^2+H178^2)</f>
        <v>0.9919502692388682</v>
      </c>
    </row>
    <row r="179" spans="1:9" x14ac:dyDescent="0.25">
      <c r="A179" t="s">
        <v>1998</v>
      </c>
      <c r="B179">
        <v>1</v>
      </c>
      <c r="C179">
        <v>21</v>
      </c>
      <c r="D179">
        <v>21</v>
      </c>
      <c r="E179">
        <f t="array" ref="E179">LARGE((IF(palestras!$G$2:$G$391=A179,1,0)+IF(palestras!$H$2:$H$391=A179,1,0)+IF(palestras!$I$2:$I$391=A179,1,0))*palestras!$J$2:$J$391,6)</f>
        <v>0</v>
      </c>
      <c r="F179">
        <f>C179/(MAX($C$2:$C$330)+1)</f>
        <v>1.0319410319410319E-2</v>
      </c>
      <c r="G179">
        <f>E179/(MAX($E$2:$E$330)+1)</f>
        <v>0</v>
      </c>
      <c r="H179">
        <f>MAX($G$2:$G$330)-G179</f>
        <v>0.99173553719008267</v>
      </c>
      <c r="I179">
        <f>SQRT((F179*2)^2+H179^2)</f>
        <v>0.9919502692388682</v>
      </c>
    </row>
    <row r="180" spans="1:9" x14ac:dyDescent="0.25">
      <c r="A180" t="s">
        <v>1999</v>
      </c>
      <c r="B180">
        <v>1</v>
      </c>
      <c r="C180">
        <v>21</v>
      </c>
      <c r="D180">
        <v>21</v>
      </c>
      <c r="E180">
        <f t="array" ref="E180">LARGE((IF(palestras!$G$2:$G$391=A180,1,0)+IF(palestras!$H$2:$H$391=A180,1,0)+IF(palestras!$I$2:$I$391=A180,1,0))*palestras!$J$2:$J$391,6)</f>
        <v>0</v>
      </c>
      <c r="F180">
        <f>C180/(MAX($C$2:$C$330)+1)</f>
        <v>1.0319410319410319E-2</v>
      </c>
      <c r="G180">
        <f>E180/(MAX($E$2:$E$330)+1)</f>
        <v>0</v>
      </c>
      <c r="H180">
        <f>MAX($G$2:$G$330)-G180</f>
        <v>0.99173553719008267</v>
      </c>
      <c r="I180">
        <f>SQRT((F180*2)^2+H180^2)</f>
        <v>0.9919502692388682</v>
      </c>
    </row>
    <row r="181" spans="1:9" x14ac:dyDescent="0.25">
      <c r="A181" t="s">
        <v>1312</v>
      </c>
      <c r="B181">
        <v>1</v>
      </c>
      <c r="C181">
        <v>21</v>
      </c>
      <c r="D181">
        <v>21</v>
      </c>
      <c r="E181">
        <f t="array" ref="E181">LARGE((IF(palestras!$G$2:$G$391=A181,1,0)+IF(palestras!$H$2:$H$391=A181,1,0)+IF(palestras!$I$2:$I$391=A181,1,0))*palestras!$J$2:$J$391,6)</f>
        <v>0</v>
      </c>
      <c r="F181">
        <f>C181/(MAX($C$2:$C$330)+1)</f>
        <v>1.0319410319410319E-2</v>
      </c>
      <c r="G181">
        <f>E181/(MAX($E$2:$E$330)+1)</f>
        <v>0</v>
      </c>
      <c r="H181">
        <f>MAX($G$2:$G$330)-G181</f>
        <v>0.99173553719008267</v>
      </c>
      <c r="I181">
        <f>SQRT((F181*2)^2+H181^2)</f>
        <v>0.9919502692388682</v>
      </c>
    </row>
    <row r="182" spans="1:9" x14ac:dyDescent="0.25">
      <c r="A182" t="s">
        <v>2000</v>
      </c>
      <c r="B182">
        <v>1</v>
      </c>
      <c r="C182">
        <v>21</v>
      </c>
      <c r="D182">
        <v>21</v>
      </c>
      <c r="E182">
        <f t="array" ref="E182">LARGE((IF(palestras!$G$2:$G$391=A182,1,0)+IF(palestras!$H$2:$H$391=A182,1,0)+IF(palestras!$I$2:$I$391=A182,1,0))*palestras!$J$2:$J$391,6)</f>
        <v>0</v>
      </c>
      <c r="F182">
        <f>C182/(MAX($C$2:$C$330)+1)</f>
        <v>1.0319410319410319E-2</v>
      </c>
      <c r="G182">
        <f>E182/(MAX($E$2:$E$330)+1)</f>
        <v>0</v>
      </c>
      <c r="H182">
        <f>MAX($G$2:$G$330)-G182</f>
        <v>0.99173553719008267</v>
      </c>
      <c r="I182">
        <f>SQRT((F182*2)^2+H182^2)</f>
        <v>0.9919502692388682</v>
      </c>
    </row>
    <row r="183" spans="1:9" x14ac:dyDescent="0.25">
      <c r="A183" t="s">
        <v>821</v>
      </c>
      <c r="B183">
        <v>1</v>
      </c>
      <c r="C183">
        <v>21</v>
      </c>
      <c r="D183">
        <v>21</v>
      </c>
      <c r="E183">
        <f t="array" ref="E183">LARGE((IF(palestras!$G$2:$G$391=A183,1,0)+IF(palestras!$H$2:$H$391=A183,1,0)+IF(palestras!$I$2:$I$391=A183,1,0))*palestras!$J$2:$J$391,6)</f>
        <v>0</v>
      </c>
      <c r="F183">
        <f>C183/(MAX($C$2:$C$330)+1)</f>
        <v>1.0319410319410319E-2</v>
      </c>
      <c r="G183">
        <f>E183/(MAX($E$2:$E$330)+1)</f>
        <v>0</v>
      </c>
      <c r="H183">
        <f>MAX($G$2:$G$330)-G183</f>
        <v>0.99173553719008267</v>
      </c>
      <c r="I183">
        <f>SQRT((F183*2)^2+H183^2)</f>
        <v>0.9919502692388682</v>
      </c>
    </row>
    <row r="184" spans="1:9" x14ac:dyDescent="0.25">
      <c r="A184" t="s">
        <v>1793</v>
      </c>
      <c r="B184">
        <v>3</v>
      </c>
      <c r="C184">
        <v>20</v>
      </c>
      <c r="D184">
        <v>6.666666666666667</v>
      </c>
      <c r="E184">
        <f t="array" ref="E184">LARGE((IF(palestras!$G$2:$G$391=A184,1,0)+IF(palestras!$H$2:$H$391=A184,1,0)+IF(palestras!$I$2:$I$391=A184,1,0))*palestras!$J$2:$J$391,6)</f>
        <v>0</v>
      </c>
      <c r="F184">
        <f>C184/(MAX($C$2:$C$330)+1)</f>
        <v>9.8280098280098278E-3</v>
      </c>
      <c r="G184">
        <f>E184/(MAX($E$2:$E$330)+1)</f>
        <v>0</v>
      </c>
      <c r="H184">
        <f>MAX($G$2:$G$330)-G184</f>
        <v>0.99173553719008267</v>
      </c>
      <c r="I184">
        <f>SQRT((F184*2)^2+H184^2)</f>
        <v>0.99193030744827015</v>
      </c>
    </row>
    <row r="185" spans="1:9" x14ac:dyDescent="0.25">
      <c r="A185" t="s">
        <v>1247</v>
      </c>
      <c r="B185">
        <v>2</v>
      </c>
      <c r="C185">
        <v>20</v>
      </c>
      <c r="D185">
        <v>10</v>
      </c>
      <c r="E185">
        <f t="array" ref="E185">LARGE((IF(palestras!$G$2:$G$391=A185,1,0)+IF(palestras!$H$2:$H$391=A185,1,0)+IF(palestras!$I$2:$I$391=A185,1,0))*palestras!$J$2:$J$391,6)</f>
        <v>0</v>
      </c>
      <c r="F185">
        <f>C185/(MAX($C$2:$C$330)+1)</f>
        <v>9.8280098280098278E-3</v>
      </c>
      <c r="G185">
        <f>E185/(MAX($E$2:$E$330)+1)</f>
        <v>0</v>
      </c>
      <c r="H185">
        <f>MAX($G$2:$G$330)-G185</f>
        <v>0.99173553719008267</v>
      </c>
      <c r="I185">
        <f>SQRT((F185*2)^2+H185^2)</f>
        <v>0.99193030744827015</v>
      </c>
    </row>
    <row r="186" spans="1:9" x14ac:dyDescent="0.25">
      <c r="A186" t="s">
        <v>285</v>
      </c>
      <c r="B186">
        <v>1</v>
      </c>
      <c r="C186">
        <v>20</v>
      </c>
      <c r="D186">
        <v>20</v>
      </c>
      <c r="E186">
        <f t="array" ref="E186">LARGE((IF(palestras!$G$2:$G$391=A186,1,0)+IF(palestras!$H$2:$H$391=A186,1,0)+IF(palestras!$I$2:$I$391=A186,1,0))*palestras!$J$2:$J$391,6)</f>
        <v>0</v>
      </c>
      <c r="F186">
        <f>C186/(MAX($C$2:$C$330)+1)</f>
        <v>9.8280098280098278E-3</v>
      </c>
      <c r="G186">
        <f>E186/(MAX($E$2:$E$330)+1)</f>
        <v>0</v>
      </c>
      <c r="H186">
        <f>MAX($G$2:$G$330)-G186</f>
        <v>0.99173553719008267</v>
      </c>
      <c r="I186">
        <f>SQRT((F186*2)^2+H186^2)</f>
        <v>0.99193030744827015</v>
      </c>
    </row>
    <row r="187" spans="1:9" x14ac:dyDescent="0.25">
      <c r="A187" t="s">
        <v>286</v>
      </c>
      <c r="B187">
        <v>1</v>
      </c>
      <c r="C187">
        <v>20</v>
      </c>
      <c r="D187">
        <v>20</v>
      </c>
      <c r="E187">
        <f t="array" ref="E187">LARGE((IF(palestras!$G$2:$G$391=A187,1,0)+IF(palestras!$H$2:$H$391=A187,1,0)+IF(palestras!$I$2:$I$391=A187,1,0))*palestras!$J$2:$J$391,6)</f>
        <v>0</v>
      </c>
      <c r="F187">
        <f>C187/(MAX($C$2:$C$330)+1)</f>
        <v>9.8280098280098278E-3</v>
      </c>
      <c r="G187">
        <f>E187/(MAX($E$2:$E$330)+1)</f>
        <v>0</v>
      </c>
      <c r="H187">
        <f>MAX($G$2:$G$330)-G187</f>
        <v>0.99173553719008267</v>
      </c>
      <c r="I187">
        <f>SQRT((F187*2)^2+H187^2)</f>
        <v>0.99193030744827015</v>
      </c>
    </row>
    <row r="188" spans="1:9" x14ac:dyDescent="0.25">
      <c r="A188" t="s">
        <v>287</v>
      </c>
      <c r="B188">
        <v>1</v>
      </c>
      <c r="C188">
        <v>20</v>
      </c>
      <c r="D188">
        <v>20</v>
      </c>
      <c r="E188">
        <f t="array" ref="E188">LARGE((IF(palestras!$G$2:$G$391=A188,1,0)+IF(palestras!$H$2:$H$391=A188,1,0)+IF(palestras!$I$2:$I$391=A188,1,0))*palestras!$J$2:$J$391,6)</f>
        <v>0</v>
      </c>
      <c r="F188">
        <f>C188/(MAX($C$2:$C$330)+1)</f>
        <v>9.8280098280098278E-3</v>
      </c>
      <c r="G188">
        <f>E188/(MAX($E$2:$E$330)+1)</f>
        <v>0</v>
      </c>
      <c r="H188">
        <f>MAX($G$2:$G$330)-G188</f>
        <v>0.99173553719008267</v>
      </c>
      <c r="I188">
        <f>SQRT((F188*2)^2+H188^2)</f>
        <v>0.99193030744827015</v>
      </c>
    </row>
    <row r="189" spans="1:9" x14ac:dyDescent="0.25">
      <c r="A189" t="s">
        <v>972</v>
      </c>
      <c r="B189">
        <v>1</v>
      </c>
      <c r="C189">
        <v>20</v>
      </c>
      <c r="D189">
        <v>20</v>
      </c>
      <c r="E189">
        <f t="array" ref="E189">LARGE((IF(palestras!$G$2:$G$391=A189,1,0)+IF(palestras!$H$2:$H$391=A189,1,0)+IF(palestras!$I$2:$I$391=A189,1,0))*palestras!$J$2:$J$391,6)</f>
        <v>0</v>
      </c>
      <c r="F189">
        <f>C189/(MAX($C$2:$C$330)+1)</f>
        <v>9.8280098280098278E-3</v>
      </c>
      <c r="G189">
        <f>E189/(MAX($E$2:$E$330)+1)</f>
        <v>0</v>
      </c>
      <c r="H189">
        <f>MAX($G$2:$G$330)-G189</f>
        <v>0.99173553719008267</v>
      </c>
      <c r="I189">
        <f>SQRT((F189*2)^2+H189^2)</f>
        <v>0.99193030744827015</v>
      </c>
    </row>
    <row r="190" spans="1:9" x14ac:dyDescent="0.25">
      <c r="A190" t="s">
        <v>998</v>
      </c>
      <c r="B190">
        <v>1</v>
      </c>
      <c r="C190">
        <v>20</v>
      </c>
      <c r="D190">
        <v>20</v>
      </c>
      <c r="E190">
        <f t="array" ref="E190">LARGE((IF(palestras!$G$2:$G$391=A190,1,0)+IF(palestras!$H$2:$H$391=A190,1,0)+IF(palestras!$I$2:$I$391=A190,1,0))*palestras!$J$2:$J$391,6)</f>
        <v>0</v>
      </c>
      <c r="F190">
        <f>C190/(MAX($C$2:$C$330)+1)</f>
        <v>9.8280098280098278E-3</v>
      </c>
      <c r="G190">
        <f>E190/(MAX($E$2:$E$330)+1)</f>
        <v>0</v>
      </c>
      <c r="H190">
        <f>MAX($G$2:$G$330)-G190</f>
        <v>0.99173553719008267</v>
      </c>
      <c r="I190">
        <f>SQRT((F190*2)^2+H190^2)</f>
        <v>0.99193030744827015</v>
      </c>
    </row>
    <row r="191" spans="1:9" x14ac:dyDescent="0.25">
      <c r="A191" t="s">
        <v>733</v>
      </c>
      <c r="B191">
        <v>1</v>
      </c>
      <c r="C191">
        <v>19</v>
      </c>
      <c r="D191">
        <v>19</v>
      </c>
      <c r="E191">
        <f t="array" ref="E191">LARGE((IF(palestras!$G$2:$G$391=A191,1,0)+IF(palestras!$H$2:$H$391=A191,1,0)+IF(palestras!$I$2:$I$391=A191,1,0))*palestras!$J$2:$J$391,6)</f>
        <v>0</v>
      </c>
      <c r="F191">
        <f>C191/(MAX($C$2:$C$330)+1)</f>
        <v>9.3366093366093368E-3</v>
      </c>
      <c r="G191">
        <f>E191/(MAX($E$2:$E$330)+1)</f>
        <v>0</v>
      </c>
      <c r="H191">
        <f>MAX($G$2:$G$330)-G191</f>
        <v>0.99173553719008267</v>
      </c>
      <c r="I191">
        <f>SQRT((F191*2)^2+H191^2)</f>
        <v>0.99191131903074869</v>
      </c>
    </row>
    <row r="192" spans="1:9" x14ac:dyDescent="0.25">
      <c r="A192" t="s">
        <v>597</v>
      </c>
      <c r="B192">
        <v>1</v>
      </c>
      <c r="C192">
        <v>19</v>
      </c>
      <c r="D192">
        <v>19</v>
      </c>
      <c r="E192">
        <f t="array" ref="E192">LARGE((IF(palestras!$G$2:$G$391=A192,1,0)+IF(palestras!$H$2:$H$391=A192,1,0)+IF(palestras!$I$2:$I$391=A192,1,0))*palestras!$J$2:$J$391,6)</f>
        <v>0</v>
      </c>
      <c r="F192">
        <f>C192/(MAX($C$2:$C$330)+1)</f>
        <v>9.3366093366093368E-3</v>
      </c>
      <c r="G192">
        <f>E192/(MAX($E$2:$E$330)+1)</f>
        <v>0</v>
      </c>
      <c r="H192">
        <f>MAX($G$2:$G$330)-G192</f>
        <v>0.99173553719008267</v>
      </c>
      <c r="I192">
        <f>SQRT((F192*2)^2+H192^2)</f>
        <v>0.99191131903074869</v>
      </c>
    </row>
    <row r="193" spans="1:9" x14ac:dyDescent="0.25">
      <c r="A193" t="s">
        <v>734</v>
      </c>
      <c r="B193">
        <v>1</v>
      </c>
      <c r="C193">
        <v>19</v>
      </c>
      <c r="D193">
        <v>19</v>
      </c>
      <c r="E193">
        <f t="array" ref="E193">LARGE((IF(palestras!$G$2:$G$391=A193,1,0)+IF(palestras!$H$2:$H$391=A193,1,0)+IF(palestras!$I$2:$I$391=A193,1,0))*palestras!$J$2:$J$391,6)</f>
        <v>0</v>
      </c>
      <c r="F193">
        <f>C193/(MAX($C$2:$C$330)+1)</f>
        <v>9.3366093366093368E-3</v>
      </c>
      <c r="G193">
        <f>E193/(MAX($E$2:$E$330)+1)</f>
        <v>0</v>
      </c>
      <c r="H193">
        <f>MAX($G$2:$G$330)-G193</f>
        <v>0.99173553719008267</v>
      </c>
      <c r="I193">
        <f>SQRT((F193*2)^2+H193^2)</f>
        <v>0.99191131903074869</v>
      </c>
    </row>
    <row r="194" spans="1:9" x14ac:dyDescent="0.25">
      <c r="A194" t="s">
        <v>253</v>
      </c>
      <c r="B194">
        <v>4</v>
      </c>
      <c r="C194">
        <v>17</v>
      </c>
      <c r="D194">
        <v>4.25</v>
      </c>
      <c r="E194">
        <f t="array" ref="E194">LARGE((IF(palestras!$G$2:$G$391=A194,1,0)+IF(palestras!$H$2:$H$391=A194,1,0)+IF(palestras!$I$2:$I$391=A194,1,0))*palestras!$J$2:$J$391,6)</f>
        <v>0</v>
      </c>
      <c r="F194">
        <f>C194/(MAX($C$2:$C$330)+1)</f>
        <v>8.3538083538083532E-3</v>
      </c>
      <c r="G194">
        <f>E194/(MAX($E$2:$E$330)+1)</f>
        <v>0</v>
      </c>
      <c r="H194">
        <f>MAX($G$2:$G$330)-G194</f>
        <v>0.99173553719008267</v>
      </c>
      <c r="I194">
        <f>SQRT((F194*2)^2+H194^2)</f>
        <v>0.99187626253568062</v>
      </c>
    </row>
    <row r="195" spans="1:9" x14ac:dyDescent="0.25">
      <c r="A195" t="s">
        <v>351</v>
      </c>
      <c r="B195">
        <v>2</v>
      </c>
      <c r="C195">
        <v>17</v>
      </c>
      <c r="D195">
        <v>8.5</v>
      </c>
      <c r="E195">
        <f t="array" ref="E195">LARGE((IF(palestras!$G$2:$G$391=A195,1,0)+IF(palestras!$H$2:$H$391=A195,1,0)+IF(palestras!$I$2:$I$391=A195,1,0))*palestras!$J$2:$J$391,6)</f>
        <v>0</v>
      </c>
      <c r="F195">
        <f>C195/(MAX($C$2:$C$330)+1)</f>
        <v>8.3538083538083532E-3</v>
      </c>
      <c r="G195">
        <f>E195/(MAX($E$2:$E$330)+1)</f>
        <v>0</v>
      </c>
      <c r="H195">
        <f>MAX($G$2:$G$330)-G195</f>
        <v>0.99173553719008267</v>
      </c>
      <c r="I195">
        <f>SQRT((F195*2)^2+H195^2)</f>
        <v>0.99187626253568062</v>
      </c>
    </row>
    <row r="196" spans="1:9" x14ac:dyDescent="0.25">
      <c r="A196" t="s">
        <v>835</v>
      </c>
      <c r="B196">
        <v>1</v>
      </c>
      <c r="C196">
        <v>17</v>
      </c>
      <c r="D196">
        <v>17</v>
      </c>
      <c r="E196">
        <f t="array" ref="E196">LARGE((IF(palestras!$G$2:$G$391=A196,1,0)+IF(palestras!$H$2:$H$391=A196,1,0)+IF(palestras!$I$2:$I$391=A196,1,0))*palestras!$J$2:$J$391,6)</f>
        <v>0</v>
      </c>
      <c r="F196">
        <f>C196/(MAX($C$2:$C$330)+1)</f>
        <v>8.3538083538083532E-3</v>
      </c>
      <c r="G196">
        <f>E196/(MAX($E$2:$E$330)+1)</f>
        <v>0</v>
      </c>
      <c r="H196">
        <f>MAX($G$2:$G$330)-G196</f>
        <v>0.99173553719008267</v>
      </c>
      <c r="I196">
        <f>SQRT((F196*2)^2+H196^2)</f>
        <v>0.99187626253568062</v>
      </c>
    </row>
    <row r="197" spans="1:9" x14ac:dyDescent="0.25">
      <c r="A197" t="s">
        <v>1645</v>
      </c>
      <c r="B197">
        <v>1</v>
      </c>
      <c r="C197">
        <v>17</v>
      </c>
      <c r="D197">
        <v>17</v>
      </c>
      <c r="E197">
        <f t="array" ref="E197">LARGE((IF(palestras!$G$2:$G$391=A197,1,0)+IF(palestras!$H$2:$H$391=A197,1,0)+IF(palestras!$I$2:$I$391=A197,1,0))*palestras!$J$2:$J$391,6)</f>
        <v>0</v>
      </c>
      <c r="F197">
        <f>C197/(MAX($C$2:$C$330)+1)</f>
        <v>8.3538083538083532E-3</v>
      </c>
      <c r="G197">
        <f>E197/(MAX($E$2:$E$330)+1)</f>
        <v>0</v>
      </c>
      <c r="H197">
        <f>MAX($G$2:$G$330)-G197</f>
        <v>0.99173553719008267</v>
      </c>
      <c r="I197">
        <f>SQRT((F197*2)^2+H197^2)</f>
        <v>0.99187626253568062</v>
      </c>
    </row>
    <row r="198" spans="1:9" x14ac:dyDescent="0.25">
      <c r="A198" t="s">
        <v>1646</v>
      </c>
      <c r="B198">
        <v>1</v>
      </c>
      <c r="C198">
        <v>17</v>
      </c>
      <c r="D198">
        <v>17</v>
      </c>
      <c r="E198">
        <f t="array" ref="E198">LARGE((IF(palestras!$G$2:$G$391=A198,1,0)+IF(palestras!$H$2:$H$391=A198,1,0)+IF(palestras!$I$2:$I$391=A198,1,0))*palestras!$J$2:$J$391,6)</f>
        <v>0</v>
      </c>
      <c r="F198">
        <f>C198/(MAX($C$2:$C$330)+1)</f>
        <v>8.3538083538083532E-3</v>
      </c>
      <c r="G198">
        <f>E198/(MAX($E$2:$E$330)+1)</f>
        <v>0</v>
      </c>
      <c r="H198">
        <f>MAX($G$2:$G$330)-G198</f>
        <v>0.99173553719008267</v>
      </c>
      <c r="I198">
        <f>SQRT((F198*2)^2+H198^2)</f>
        <v>0.99187626253568062</v>
      </c>
    </row>
    <row r="199" spans="1:9" x14ac:dyDescent="0.25">
      <c r="A199" t="s">
        <v>836</v>
      </c>
      <c r="B199">
        <v>1</v>
      </c>
      <c r="C199">
        <v>17</v>
      </c>
      <c r="D199">
        <v>17</v>
      </c>
      <c r="E199">
        <f t="array" ref="E199">LARGE((IF(palestras!$G$2:$G$391=A199,1,0)+IF(palestras!$H$2:$H$391=A199,1,0)+IF(palestras!$I$2:$I$391=A199,1,0))*palestras!$J$2:$J$391,6)</f>
        <v>0</v>
      </c>
      <c r="F199">
        <f>C199/(MAX($C$2:$C$330)+1)</f>
        <v>8.3538083538083532E-3</v>
      </c>
      <c r="G199">
        <f>E199/(MAX($E$2:$E$330)+1)</f>
        <v>0</v>
      </c>
      <c r="H199">
        <f>MAX($G$2:$G$330)-G199</f>
        <v>0.99173553719008267</v>
      </c>
      <c r="I199">
        <f>SQRT((F199*2)^2+H199^2)</f>
        <v>0.99187626253568062</v>
      </c>
    </row>
    <row r="200" spans="1:9" x14ac:dyDescent="0.25">
      <c r="A200" t="s">
        <v>837</v>
      </c>
      <c r="B200">
        <v>1</v>
      </c>
      <c r="C200">
        <v>17</v>
      </c>
      <c r="D200">
        <v>17</v>
      </c>
      <c r="E200">
        <f t="array" ref="E200">LARGE((IF(palestras!$G$2:$G$391=A200,1,0)+IF(palestras!$H$2:$H$391=A200,1,0)+IF(palestras!$I$2:$I$391=A200,1,0))*palestras!$J$2:$J$391,6)</f>
        <v>0</v>
      </c>
      <c r="F200">
        <f>C200/(MAX($C$2:$C$330)+1)</f>
        <v>8.3538083538083532E-3</v>
      </c>
      <c r="G200">
        <f>E200/(MAX($E$2:$E$330)+1)</f>
        <v>0</v>
      </c>
      <c r="H200">
        <f>MAX($G$2:$G$330)-G200</f>
        <v>0.99173553719008267</v>
      </c>
      <c r="I200">
        <f>SQRT((F200*2)^2+H200^2)</f>
        <v>0.99187626253568062</v>
      </c>
    </row>
    <row r="201" spans="1:9" x14ac:dyDescent="0.25">
      <c r="A201" t="s">
        <v>1410</v>
      </c>
      <c r="B201">
        <v>2</v>
      </c>
      <c r="C201">
        <v>16</v>
      </c>
      <c r="D201">
        <v>8</v>
      </c>
      <c r="E201">
        <f t="array" ref="E201">LARGE((IF(palestras!$G$2:$G$391=A201,1,0)+IF(palestras!$H$2:$H$391=A201,1,0)+IF(palestras!$I$2:$I$391=A201,1,0))*palestras!$J$2:$J$391,6)</f>
        <v>0</v>
      </c>
      <c r="F201">
        <f>C201/(MAX($C$2:$C$330)+1)</f>
        <v>7.8624078624078622E-3</v>
      </c>
      <c r="G201">
        <f>E201/(MAX($E$2:$E$330)+1)</f>
        <v>0</v>
      </c>
      <c r="H201">
        <f>MAX($G$2:$G$330)-G201</f>
        <v>0.99173553719008267</v>
      </c>
      <c r="I201">
        <f>SQRT((F201*2)^2+H201^2)</f>
        <v>0.99186019456135111</v>
      </c>
    </row>
    <row r="202" spans="1:9" x14ac:dyDescent="0.25">
      <c r="A202" t="s">
        <v>1130</v>
      </c>
      <c r="B202">
        <v>1</v>
      </c>
      <c r="C202">
        <v>16</v>
      </c>
      <c r="D202">
        <v>16</v>
      </c>
      <c r="E202">
        <f t="array" ref="E202">LARGE((IF(palestras!$G$2:$G$391=A202,1,0)+IF(palestras!$H$2:$H$391=A202,1,0)+IF(palestras!$I$2:$I$391=A202,1,0))*palestras!$J$2:$J$391,6)</f>
        <v>0</v>
      </c>
      <c r="F202">
        <f>C202/(MAX($C$2:$C$330)+1)</f>
        <v>7.8624078624078622E-3</v>
      </c>
      <c r="G202">
        <f>E202/(MAX($E$2:$E$330)+1)</f>
        <v>0</v>
      </c>
      <c r="H202">
        <f>MAX($G$2:$G$330)-G202</f>
        <v>0.99173553719008267</v>
      </c>
      <c r="I202">
        <f>SQRT((F202*2)^2+H202^2)</f>
        <v>0.99186019456135111</v>
      </c>
    </row>
    <row r="203" spans="1:9" x14ac:dyDescent="0.25">
      <c r="A203" t="s">
        <v>1131</v>
      </c>
      <c r="B203">
        <v>1</v>
      </c>
      <c r="C203">
        <v>16</v>
      </c>
      <c r="D203">
        <v>16</v>
      </c>
      <c r="E203">
        <f t="array" ref="E203">LARGE((IF(palestras!$G$2:$G$391=A203,1,0)+IF(palestras!$H$2:$H$391=A203,1,0)+IF(palestras!$I$2:$I$391=A203,1,0))*palestras!$J$2:$J$391,6)</f>
        <v>0</v>
      </c>
      <c r="F203">
        <f>C203/(MAX($C$2:$C$330)+1)</f>
        <v>7.8624078624078622E-3</v>
      </c>
      <c r="G203">
        <f>E203/(MAX($E$2:$E$330)+1)</f>
        <v>0</v>
      </c>
      <c r="H203">
        <f>MAX($G$2:$G$330)-G203</f>
        <v>0.99173553719008267</v>
      </c>
      <c r="I203">
        <f>SQRT((F203*2)^2+H203^2)</f>
        <v>0.99186019456135111</v>
      </c>
    </row>
    <row r="204" spans="1:9" x14ac:dyDescent="0.25">
      <c r="A204" t="s">
        <v>2147</v>
      </c>
      <c r="B204">
        <v>1</v>
      </c>
      <c r="C204">
        <v>16</v>
      </c>
      <c r="D204">
        <v>16</v>
      </c>
      <c r="E204">
        <f t="array" ref="E204">LARGE((IF(palestras!$G$2:$G$391=A204,1,0)+IF(palestras!$H$2:$H$391=A204,1,0)+IF(palestras!$I$2:$I$391=A204,1,0))*palestras!$J$2:$J$391,6)</f>
        <v>0</v>
      </c>
      <c r="F204">
        <f>C204/(MAX($C$2:$C$330)+1)</f>
        <v>7.8624078624078622E-3</v>
      </c>
      <c r="G204">
        <f>E204/(MAX($E$2:$E$330)+1)</f>
        <v>0</v>
      </c>
      <c r="H204">
        <f>MAX($G$2:$G$330)-G204</f>
        <v>0.99173553719008267</v>
      </c>
      <c r="I204">
        <f>SQRT((F204*2)^2+H204^2)</f>
        <v>0.99186019456135111</v>
      </c>
    </row>
    <row r="205" spans="1:9" x14ac:dyDescent="0.25">
      <c r="A205" t="s">
        <v>1973</v>
      </c>
      <c r="B205">
        <v>2</v>
      </c>
      <c r="C205">
        <v>15</v>
      </c>
      <c r="D205">
        <v>7.5</v>
      </c>
      <c r="E205">
        <f t="array" ref="E205">LARGE((IF(palestras!$G$2:$G$391=A205,1,0)+IF(palestras!$H$2:$H$391=A205,1,0)+IF(palestras!$I$2:$I$391=A205,1,0))*palestras!$J$2:$J$391,6)</f>
        <v>0</v>
      </c>
      <c r="F205">
        <f>C205/(MAX($C$2:$C$330)+1)</f>
        <v>7.3710073710073713E-3</v>
      </c>
      <c r="G205">
        <f>E205/(MAX($E$2:$E$330)+1)</f>
        <v>0</v>
      </c>
      <c r="H205">
        <f>MAX($G$2:$G$330)-G205</f>
        <v>0.99173553719008267</v>
      </c>
      <c r="I205">
        <f>SQRT((F205*2)^2+H205^2)</f>
        <v>0.99184510016653082</v>
      </c>
    </row>
    <row r="206" spans="1:9" x14ac:dyDescent="0.25">
      <c r="A206" t="s">
        <v>254</v>
      </c>
      <c r="B206">
        <v>1</v>
      </c>
      <c r="C206">
        <v>14</v>
      </c>
      <c r="D206">
        <v>14</v>
      </c>
      <c r="E206">
        <f t="array" ref="E206">LARGE((IF(palestras!$G$2:$G$391=A206,1,0)+IF(palestras!$H$2:$H$391=A206,1,0)+IF(palestras!$I$2:$I$391=A206,1,0))*palestras!$J$2:$J$391,6)</f>
        <v>0</v>
      </c>
      <c r="F206">
        <f>C206/(MAX($C$2:$C$330)+1)</f>
        <v>6.8796068796068794E-3</v>
      </c>
      <c r="G206">
        <f>E206/(MAX($E$2:$E$330)+1)</f>
        <v>0</v>
      </c>
      <c r="H206">
        <f>MAX($G$2:$G$330)-G206</f>
        <v>0.99173553719008267</v>
      </c>
      <c r="I206">
        <f>SQRT((F206*2)^2+H206^2)</f>
        <v>0.99183097939566978</v>
      </c>
    </row>
    <row r="207" spans="1:9" x14ac:dyDescent="0.25">
      <c r="A207" t="s">
        <v>1581</v>
      </c>
      <c r="B207">
        <v>1</v>
      </c>
      <c r="C207">
        <v>13</v>
      </c>
      <c r="D207">
        <v>13</v>
      </c>
      <c r="E207">
        <f t="array" ref="E207">LARGE((IF(palestras!$G$2:$G$391=A207,1,0)+IF(palestras!$H$2:$H$391=A207,1,0)+IF(palestras!$I$2:$I$391=A207,1,0))*palestras!$J$2:$J$391,6)</f>
        <v>0</v>
      </c>
      <c r="F207">
        <f>C207/(MAX($C$2:$C$330)+1)</f>
        <v>6.3882063882063885E-3</v>
      </c>
      <c r="G207">
        <f>E207/(MAX($E$2:$E$330)+1)</f>
        <v>0</v>
      </c>
      <c r="H207">
        <f>MAX($G$2:$G$330)-G207</f>
        <v>0.99173553719008267</v>
      </c>
      <c r="I207">
        <f>SQRT((F207*2)^2+H207^2)</f>
        <v>0.99181783229035314</v>
      </c>
    </row>
    <row r="208" spans="1:9" x14ac:dyDescent="0.25">
      <c r="A208" t="s">
        <v>1403</v>
      </c>
      <c r="B208">
        <v>2</v>
      </c>
      <c r="C208">
        <v>11</v>
      </c>
      <c r="D208">
        <v>5.5</v>
      </c>
      <c r="E208">
        <f t="array" ref="E208">LARGE((IF(palestras!$G$2:$G$391=A208,1,0)+IF(palestras!$H$2:$H$391=A208,1,0)+IF(palestras!$I$2:$I$391=A208,1,0))*palestras!$J$2:$J$391,6)</f>
        <v>0</v>
      </c>
      <c r="F208">
        <f>C208/(MAX($C$2:$C$330)+1)</f>
        <v>5.4054054054054057E-3</v>
      </c>
      <c r="G208">
        <f>E208/(MAX($E$2:$E$330)+1)</f>
        <v>0</v>
      </c>
      <c r="H208">
        <f>MAX($G$2:$G$330)-G208</f>
        <v>0.99173553719008267</v>
      </c>
      <c r="I208">
        <f>SQRT((F208*2)^2+H208^2)</f>
        <v>0.99179445922836706</v>
      </c>
    </row>
    <row r="209" spans="1:9" x14ac:dyDescent="0.25">
      <c r="A209" t="s">
        <v>2119</v>
      </c>
      <c r="B209">
        <v>2</v>
      </c>
      <c r="C209">
        <v>11</v>
      </c>
      <c r="D209">
        <v>5.5</v>
      </c>
      <c r="E209">
        <f t="array" ref="E209">LARGE((IF(palestras!$G$2:$G$391=A209,1,0)+IF(palestras!$H$2:$H$391=A209,1,0)+IF(palestras!$I$2:$I$391=A209,1,0))*palestras!$J$2:$J$391,6)</f>
        <v>0</v>
      </c>
      <c r="F209">
        <f>C209/(MAX($C$2:$C$330)+1)</f>
        <v>5.4054054054054057E-3</v>
      </c>
      <c r="G209">
        <f>E209/(MAX($E$2:$E$330)+1)</f>
        <v>0</v>
      </c>
      <c r="H209">
        <f>MAX($G$2:$G$330)-G209</f>
        <v>0.99173553719008267</v>
      </c>
      <c r="I209">
        <f>SQRT((F209*2)^2+H209^2)</f>
        <v>0.99179445922836706</v>
      </c>
    </row>
    <row r="210" spans="1:9" x14ac:dyDescent="0.25">
      <c r="A210" t="s">
        <v>372</v>
      </c>
      <c r="B210">
        <v>1</v>
      </c>
      <c r="C210">
        <v>11</v>
      </c>
      <c r="D210">
        <v>11</v>
      </c>
      <c r="E210">
        <f t="array" ref="E210">LARGE((IF(palestras!$G$2:$G$391=A210,1,0)+IF(palestras!$H$2:$H$391=A210,1,0)+IF(palestras!$I$2:$I$391=A210,1,0))*palestras!$J$2:$J$391,6)</f>
        <v>0</v>
      </c>
      <c r="F210">
        <f>C210/(MAX($C$2:$C$330)+1)</f>
        <v>5.4054054054054057E-3</v>
      </c>
      <c r="G210">
        <f>E210/(MAX($E$2:$E$330)+1)</f>
        <v>0</v>
      </c>
      <c r="H210">
        <f>MAX($G$2:$G$330)-G210</f>
        <v>0.99173553719008267</v>
      </c>
      <c r="I210">
        <f>SQRT((F210*2)^2+H210^2)</f>
        <v>0.99179445922836706</v>
      </c>
    </row>
    <row r="211" spans="1:9" x14ac:dyDescent="0.25">
      <c r="A211" t="s">
        <v>1913</v>
      </c>
      <c r="B211">
        <v>1</v>
      </c>
      <c r="C211">
        <v>11</v>
      </c>
      <c r="D211">
        <v>11</v>
      </c>
      <c r="E211">
        <f t="array" ref="E211">LARGE((IF(palestras!$G$2:$G$391=A211,1,0)+IF(palestras!$H$2:$H$391=A211,1,0)+IF(palestras!$I$2:$I$391=A211,1,0))*palestras!$J$2:$J$391,6)</f>
        <v>0</v>
      </c>
      <c r="F211">
        <f>C211/(MAX($C$2:$C$330)+1)</f>
        <v>5.4054054054054057E-3</v>
      </c>
      <c r="G211">
        <f>E211/(MAX($E$2:$E$330)+1)</f>
        <v>0</v>
      </c>
      <c r="H211">
        <f>MAX($G$2:$G$330)-G211</f>
        <v>0.99173553719008267</v>
      </c>
      <c r="I211">
        <f>SQRT((F211*2)^2+H211^2)</f>
        <v>0.99179445922836706</v>
      </c>
    </row>
    <row r="212" spans="1:9" x14ac:dyDescent="0.25">
      <c r="A212" t="s">
        <v>1824</v>
      </c>
      <c r="B212">
        <v>1</v>
      </c>
      <c r="C212">
        <v>11</v>
      </c>
      <c r="D212">
        <v>11</v>
      </c>
      <c r="E212">
        <f t="array" ref="E212">LARGE((IF(palestras!$G$2:$G$391=A212,1,0)+IF(palestras!$H$2:$H$391=A212,1,0)+IF(palestras!$I$2:$I$391=A212,1,0))*palestras!$J$2:$J$391,6)</f>
        <v>0</v>
      </c>
      <c r="F212">
        <f>C212/(MAX($C$2:$C$330)+1)</f>
        <v>5.4054054054054057E-3</v>
      </c>
      <c r="G212">
        <f>E212/(MAX($E$2:$E$330)+1)</f>
        <v>0</v>
      </c>
      <c r="H212">
        <f>MAX($G$2:$G$330)-G212</f>
        <v>0.99173553719008267</v>
      </c>
      <c r="I212">
        <f>SQRT((F212*2)^2+H212^2)</f>
        <v>0.99179445922836706</v>
      </c>
    </row>
    <row r="213" spans="1:9" x14ac:dyDescent="0.25">
      <c r="A213" t="s">
        <v>1825</v>
      </c>
      <c r="B213">
        <v>1</v>
      </c>
      <c r="C213">
        <v>11</v>
      </c>
      <c r="D213">
        <v>11</v>
      </c>
      <c r="E213">
        <f t="array" ref="E213">LARGE((IF(palestras!$G$2:$G$391=A213,1,0)+IF(palestras!$H$2:$H$391=A213,1,0)+IF(palestras!$I$2:$I$391=A213,1,0))*palestras!$J$2:$J$391,6)</f>
        <v>0</v>
      </c>
      <c r="F213">
        <f>C213/(MAX($C$2:$C$330)+1)</f>
        <v>5.4054054054054057E-3</v>
      </c>
      <c r="G213">
        <f>E213/(MAX($E$2:$E$330)+1)</f>
        <v>0</v>
      </c>
      <c r="H213">
        <f>MAX($G$2:$G$330)-G213</f>
        <v>0.99173553719008267</v>
      </c>
      <c r="I213">
        <f>SQRT((F213*2)^2+H213^2)</f>
        <v>0.99179445922836706</v>
      </c>
    </row>
    <row r="214" spans="1:9" x14ac:dyDescent="0.25">
      <c r="A214" t="s">
        <v>1844</v>
      </c>
      <c r="B214">
        <v>3</v>
      </c>
      <c r="C214">
        <v>10</v>
      </c>
      <c r="D214">
        <v>3.3333333333333335</v>
      </c>
      <c r="E214">
        <f t="array" ref="E214">LARGE((IF(palestras!$G$2:$G$391=A214,1,0)+IF(palestras!$H$2:$H$391=A214,1,0)+IF(palestras!$I$2:$I$391=A214,1,0))*palestras!$J$2:$J$391,6)</f>
        <v>0</v>
      </c>
      <c r="F214">
        <f>C214/(MAX($C$2:$C$330)+1)</f>
        <v>4.9140049140049139E-3</v>
      </c>
      <c r="G214">
        <f>E214/(MAX($E$2:$E$330)+1)</f>
        <v>0</v>
      </c>
      <c r="H214">
        <f>MAX($G$2:$G$330)-G214</f>
        <v>0.99173553719008267</v>
      </c>
      <c r="I214">
        <f>SQRT((F214*2)^2+H214^2)</f>
        <v>0.99178423334053922</v>
      </c>
    </row>
    <row r="215" spans="1:9" x14ac:dyDescent="0.25">
      <c r="A215" t="s">
        <v>1492</v>
      </c>
      <c r="B215">
        <v>1</v>
      </c>
      <c r="C215">
        <v>10</v>
      </c>
      <c r="D215">
        <v>10</v>
      </c>
      <c r="E215">
        <f t="array" ref="E215">LARGE((IF(palestras!$G$2:$G$391=A215,1,0)+IF(palestras!$H$2:$H$391=A215,1,0)+IF(palestras!$I$2:$I$391=A215,1,0))*palestras!$J$2:$J$391,6)</f>
        <v>0</v>
      </c>
      <c r="F215">
        <f>C215/(MAX($C$2:$C$330)+1)</f>
        <v>4.9140049140049139E-3</v>
      </c>
      <c r="G215">
        <f>E215/(MAX($E$2:$E$330)+1)</f>
        <v>0</v>
      </c>
      <c r="H215">
        <f>MAX($G$2:$G$330)-G215</f>
        <v>0.99173553719008267</v>
      </c>
      <c r="I215">
        <f>SQRT((F215*2)^2+H215^2)</f>
        <v>0.99178423334053922</v>
      </c>
    </row>
    <row r="216" spans="1:9" x14ac:dyDescent="0.25">
      <c r="A216" t="s">
        <v>1493</v>
      </c>
      <c r="B216">
        <v>1</v>
      </c>
      <c r="C216">
        <v>10</v>
      </c>
      <c r="D216">
        <v>10</v>
      </c>
      <c r="E216">
        <f t="array" ref="E216">LARGE((IF(palestras!$G$2:$G$391=A216,1,0)+IF(palestras!$H$2:$H$391=A216,1,0)+IF(palestras!$I$2:$I$391=A216,1,0))*palestras!$J$2:$J$391,6)</f>
        <v>0</v>
      </c>
      <c r="F216">
        <f>C216/(MAX($C$2:$C$330)+1)</f>
        <v>4.9140049140049139E-3</v>
      </c>
      <c r="G216">
        <f>E216/(MAX($E$2:$E$330)+1)</f>
        <v>0</v>
      </c>
      <c r="H216">
        <f>MAX($G$2:$G$330)-G216</f>
        <v>0.99173553719008267</v>
      </c>
      <c r="I216">
        <f>SQRT((F216*2)^2+H216^2)</f>
        <v>0.99178423334053922</v>
      </c>
    </row>
    <row r="217" spans="1:9" x14ac:dyDescent="0.25">
      <c r="A217" t="s">
        <v>1962</v>
      </c>
      <c r="B217">
        <v>1</v>
      </c>
      <c r="C217">
        <v>10</v>
      </c>
      <c r="D217">
        <v>10</v>
      </c>
      <c r="E217">
        <f t="array" ref="E217">LARGE((IF(palestras!$G$2:$G$391=A217,1,0)+IF(palestras!$H$2:$H$391=A217,1,0)+IF(palestras!$I$2:$I$391=A217,1,0))*palestras!$J$2:$J$391,6)</f>
        <v>0</v>
      </c>
      <c r="F217">
        <f>C217/(MAX($C$2:$C$330)+1)</f>
        <v>4.9140049140049139E-3</v>
      </c>
      <c r="G217">
        <f>E217/(MAX($E$2:$E$330)+1)</f>
        <v>0</v>
      </c>
      <c r="H217">
        <f>MAX($G$2:$G$330)-G217</f>
        <v>0.99173553719008267</v>
      </c>
      <c r="I217">
        <f>SQRT((F217*2)^2+H217^2)</f>
        <v>0.99178423334053922</v>
      </c>
    </row>
    <row r="218" spans="1:9" x14ac:dyDescent="0.25">
      <c r="A218" t="s">
        <v>1404</v>
      </c>
      <c r="B218">
        <v>1</v>
      </c>
      <c r="C218">
        <v>10</v>
      </c>
      <c r="D218">
        <v>10</v>
      </c>
      <c r="E218">
        <f t="array" ref="E218">LARGE((IF(palestras!$G$2:$G$391=A218,1,0)+IF(palestras!$H$2:$H$391=A218,1,0)+IF(palestras!$I$2:$I$391=A218,1,0))*palestras!$J$2:$J$391,6)</f>
        <v>0</v>
      </c>
      <c r="F218">
        <f>C218/(MAX($C$2:$C$330)+1)</f>
        <v>4.9140049140049139E-3</v>
      </c>
      <c r="G218">
        <f>E218/(MAX($E$2:$E$330)+1)</f>
        <v>0</v>
      </c>
      <c r="H218">
        <f>MAX($G$2:$G$330)-G218</f>
        <v>0.99173553719008267</v>
      </c>
      <c r="I218">
        <f>SQRT((F218*2)^2+H218^2)</f>
        <v>0.99178423334053922</v>
      </c>
    </row>
    <row r="219" spans="1:9" x14ac:dyDescent="0.25">
      <c r="A219" t="s">
        <v>2125</v>
      </c>
      <c r="B219">
        <v>1</v>
      </c>
      <c r="C219">
        <v>10</v>
      </c>
      <c r="D219">
        <v>10</v>
      </c>
      <c r="E219">
        <f t="array" ref="E219">LARGE((IF(palestras!$G$2:$G$391=A219,1,0)+IF(palestras!$H$2:$H$391=A219,1,0)+IF(palestras!$I$2:$I$391=A219,1,0))*palestras!$J$2:$J$391,6)</f>
        <v>0</v>
      </c>
      <c r="F219">
        <f>C219/(MAX($C$2:$C$330)+1)</f>
        <v>4.9140049140049139E-3</v>
      </c>
      <c r="G219">
        <f>E219/(MAX($E$2:$E$330)+1)</f>
        <v>0</v>
      </c>
      <c r="H219">
        <f>MAX($G$2:$G$330)-G219</f>
        <v>0.99173553719008267</v>
      </c>
      <c r="I219">
        <f>SQRT((F219*2)^2+H219^2)</f>
        <v>0.99178423334053922</v>
      </c>
    </row>
    <row r="220" spans="1:9" x14ac:dyDescent="0.25">
      <c r="A220" t="s">
        <v>316</v>
      </c>
      <c r="B220">
        <v>1</v>
      </c>
      <c r="C220">
        <v>9</v>
      </c>
      <c r="D220">
        <v>9</v>
      </c>
      <c r="E220">
        <f t="array" ref="E220">LARGE((IF(palestras!$G$2:$G$391=A220,1,0)+IF(palestras!$H$2:$H$391=A220,1,0)+IF(palestras!$I$2:$I$391=A220,1,0))*palestras!$J$2:$J$391,6)</f>
        <v>0</v>
      </c>
      <c r="F220">
        <f>C220/(MAX($C$2:$C$330)+1)</f>
        <v>4.4226044226044229E-3</v>
      </c>
      <c r="G220">
        <f>E220/(MAX($E$2:$E$330)+1)</f>
        <v>0</v>
      </c>
      <c r="H220">
        <f>MAX($G$2:$G$330)-G220</f>
        <v>0.99173553719008267</v>
      </c>
      <c r="I220">
        <f>SQRT((F220*2)^2+H220^2)</f>
        <v>0.99177498125593844</v>
      </c>
    </row>
    <row r="221" spans="1:9" x14ac:dyDescent="0.25">
      <c r="A221" t="s">
        <v>1277</v>
      </c>
      <c r="B221">
        <v>1</v>
      </c>
      <c r="C221">
        <v>8</v>
      </c>
      <c r="D221">
        <v>8</v>
      </c>
      <c r="E221">
        <f t="array" ref="E221">LARGE((IF(palestras!$G$2:$G$391=A221,1,0)+IF(palestras!$H$2:$H$391=A221,1,0)+IF(palestras!$I$2:$I$391=A221,1,0))*palestras!$J$2:$J$391,6)</f>
        <v>0</v>
      </c>
      <c r="F221">
        <f>C221/(MAX($C$2:$C$330)+1)</f>
        <v>3.9312039312039311E-3</v>
      </c>
      <c r="G221">
        <f>E221/(MAX($E$2:$E$330)+1)</f>
        <v>0</v>
      </c>
      <c r="H221">
        <f>MAX($G$2:$G$330)-G221</f>
        <v>0.99173553719008267</v>
      </c>
      <c r="I221">
        <f>SQRT((F221*2)^2+H221^2)</f>
        <v>0.99176670300181824</v>
      </c>
    </row>
    <row r="222" spans="1:9" x14ac:dyDescent="0.25">
      <c r="A222" t="s">
        <v>1278</v>
      </c>
      <c r="B222">
        <v>1</v>
      </c>
      <c r="C222">
        <v>8</v>
      </c>
      <c r="D222">
        <v>8</v>
      </c>
      <c r="E222">
        <f t="array" ref="E222">LARGE((IF(palestras!$G$2:$G$391=A222,1,0)+IF(palestras!$H$2:$H$391=A222,1,0)+IF(palestras!$I$2:$I$391=A222,1,0))*palestras!$J$2:$J$391,6)</f>
        <v>0</v>
      </c>
      <c r="F222">
        <f>C222/(MAX($C$2:$C$330)+1)</f>
        <v>3.9312039312039311E-3</v>
      </c>
      <c r="G222">
        <f>E222/(MAX($E$2:$E$330)+1)</f>
        <v>0</v>
      </c>
      <c r="H222">
        <f>MAX($G$2:$G$330)-G222</f>
        <v>0.99173553719008267</v>
      </c>
      <c r="I222">
        <f>SQRT((F222*2)^2+H222^2)</f>
        <v>0.99176670300181824</v>
      </c>
    </row>
    <row r="223" spans="1:9" x14ac:dyDescent="0.25">
      <c r="A223" t="s">
        <v>1279</v>
      </c>
      <c r="B223">
        <v>1</v>
      </c>
      <c r="C223">
        <v>8</v>
      </c>
      <c r="D223">
        <v>8</v>
      </c>
      <c r="E223">
        <f t="array" ref="E223">LARGE((IF(palestras!$G$2:$G$391=A223,1,0)+IF(palestras!$H$2:$H$391=A223,1,0)+IF(palestras!$I$2:$I$391=A223,1,0))*palestras!$J$2:$J$391,6)</f>
        <v>0</v>
      </c>
      <c r="F223">
        <f>C223/(MAX($C$2:$C$330)+1)</f>
        <v>3.9312039312039311E-3</v>
      </c>
      <c r="G223">
        <f>E223/(MAX($E$2:$E$330)+1)</f>
        <v>0</v>
      </c>
      <c r="H223">
        <f>MAX($G$2:$G$330)-G223</f>
        <v>0.99173553719008267</v>
      </c>
      <c r="I223">
        <f>SQRT((F223*2)^2+H223^2)</f>
        <v>0.99176670300181824</v>
      </c>
    </row>
    <row r="224" spans="1:9" x14ac:dyDescent="0.25">
      <c r="A224" t="s">
        <v>1679</v>
      </c>
      <c r="B224">
        <v>1</v>
      </c>
      <c r="C224">
        <v>8</v>
      </c>
      <c r="D224">
        <v>8</v>
      </c>
      <c r="E224">
        <f t="array" ref="E224">LARGE((IF(palestras!$G$2:$G$391=A224,1,0)+IF(palestras!$H$2:$H$391=A224,1,0)+IF(palestras!$I$2:$I$391=A224,1,0))*palestras!$J$2:$J$391,6)</f>
        <v>0</v>
      </c>
      <c r="F224">
        <f>C224/(MAX($C$2:$C$330)+1)</f>
        <v>3.9312039312039311E-3</v>
      </c>
      <c r="G224">
        <f>E224/(MAX($E$2:$E$330)+1)</f>
        <v>0</v>
      </c>
      <c r="H224">
        <f>MAX($G$2:$G$330)-G224</f>
        <v>0.99173553719008267</v>
      </c>
      <c r="I224">
        <f>SQRT((F224*2)^2+H224^2)</f>
        <v>0.99176670300181824</v>
      </c>
    </row>
    <row r="225" spans="1:9" x14ac:dyDescent="0.25">
      <c r="A225" t="s">
        <v>1144</v>
      </c>
      <c r="B225">
        <v>1</v>
      </c>
      <c r="C225">
        <v>7</v>
      </c>
      <c r="D225">
        <v>7</v>
      </c>
      <c r="E225">
        <f t="array" ref="E225">LARGE((IF(palestras!$G$2:$G$391=A225,1,0)+IF(palestras!$H$2:$H$391=A225,1,0)+IF(palestras!$I$2:$I$391=A225,1,0))*palestras!$J$2:$J$391,6)</f>
        <v>0</v>
      </c>
      <c r="F225">
        <f>C225/(MAX($C$2:$C$330)+1)</f>
        <v>3.4398034398034397E-3</v>
      </c>
      <c r="G225">
        <f>E225/(MAX($E$2:$E$330)+1)</f>
        <v>0</v>
      </c>
      <c r="H225">
        <f>MAX($G$2:$G$330)-G225</f>
        <v>0.99173553719008267</v>
      </c>
      <c r="I225">
        <f>SQRT((F225*2)^2+H225^2)</f>
        <v>0.99175939860256412</v>
      </c>
    </row>
    <row r="226" spans="1:9" x14ac:dyDescent="0.25">
      <c r="A226" t="s">
        <v>1145</v>
      </c>
      <c r="B226">
        <v>1</v>
      </c>
      <c r="C226">
        <v>7</v>
      </c>
      <c r="D226">
        <v>7</v>
      </c>
      <c r="E226">
        <f t="array" ref="E226">LARGE((IF(palestras!$G$2:$G$391=A226,1,0)+IF(palestras!$H$2:$H$391=A226,1,0)+IF(palestras!$I$2:$I$391=A226,1,0))*palestras!$J$2:$J$391,6)</f>
        <v>0</v>
      </c>
      <c r="F226">
        <f>C226/(MAX($C$2:$C$330)+1)</f>
        <v>3.4398034398034397E-3</v>
      </c>
      <c r="G226">
        <f>E226/(MAX($E$2:$E$330)+1)</f>
        <v>0</v>
      </c>
      <c r="H226">
        <f>MAX($G$2:$G$330)-G226</f>
        <v>0.99173553719008267</v>
      </c>
      <c r="I226">
        <f>SQRT((F226*2)^2+H226^2)</f>
        <v>0.99175939860256412</v>
      </c>
    </row>
    <row r="227" spans="1:9" x14ac:dyDescent="0.25">
      <c r="A227" t="s">
        <v>1146</v>
      </c>
      <c r="B227">
        <v>1</v>
      </c>
      <c r="C227">
        <v>7</v>
      </c>
      <c r="D227">
        <v>7</v>
      </c>
      <c r="E227">
        <f t="array" ref="E227">LARGE((IF(palestras!$G$2:$G$391=A227,1,0)+IF(palestras!$H$2:$H$391=A227,1,0)+IF(palestras!$I$2:$I$391=A227,1,0))*palestras!$J$2:$J$391,6)</f>
        <v>0</v>
      </c>
      <c r="F227">
        <f>C227/(MAX($C$2:$C$330)+1)</f>
        <v>3.4398034398034397E-3</v>
      </c>
      <c r="G227">
        <f>E227/(MAX($E$2:$E$330)+1)</f>
        <v>0</v>
      </c>
      <c r="H227">
        <f>MAX($G$2:$G$330)-G227</f>
        <v>0.99173553719008267</v>
      </c>
      <c r="I227">
        <f>SQRT((F227*2)^2+H227^2)</f>
        <v>0.99175939860256412</v>
      </c>
    </row>
    <row r="228" spans="1:9" x14ac:dyDescent="0.25">
      <c r="A228" t="s">
        <v>1771</v>
      </c>
      <c r="B228">
        <v>1</v>
      </c>
      <c r="C228">
        <v>7</v>
      </c>
      <c r="D228">
        <v>7</v>
      </c>
      <c r="E228">
        <f t="array" ref="E228">LARGE((IF(palestras!$G$2:$G$391=A228,1,0)+IF(palestras!$H$2:$H$391=A228,1,0)+IF(palestras!$I$2:$I$391=A228,1,0))*palestras!$J$2:$J$391,6)</f>
        <v>0</v>
      </c>
      <c r="F228">
        <f>C228/(MAX($C$2:$C$330)+1)</f>
        <v>3.4398034398034397E-3</v>
      </c>
      <c r="G228">
        <f>E228/(MAX($E$2:$E$330)+1)</f>
        <v>0</v>
      </c>
      <c r="H228">
        <f>MAX($G$2:$G$330)-G228</f>
        <v>0.99173553719008267</v>
      </c>
      <c r="I228">
        <f>SQRT((F228*2)^2+H228^2)</f>
        <v>0.99175939860256412</v>
      </c>
    </row>
    <row r="229" spans="1:9" x14ac:dyDescent="0.25">
      <c r="A229" t="s">
        <v>1772</v>
      </c>
      <c r="B229">
        <v>1</v>
      </c>
      <c r="C229">
        <v>7</v>
      </c>
      <c r="D229">
        <v>7</v>
      </c>
      <c r="E229">
        <f t="array" ref="E229">LARGE((IF(palestras!$G$2:$G$391=A229,1,0)+IF(palestras!$H$2:$H$391=A229,1,0)+IF(palestras!$I$2:$I$391=A229,1,0))*palestras!$J$2:$J$391,6)</f>
        <v>0</v>
      </c>
      <c r="F229">
        <f>C229/(MAX($C$2:$C$330)+1)</f>
        <v>3.4398034398034397E-3</v>
      </c>
      <c r="G229">
        <f>E229/(MAX($E$2:$E$330)+1)</f>
        <v>0</v>
      </c>
      <c r="H229">
        <f>MAX($G$2:$G$330)-G229</f>
        <v>0.99173553719008267</v>
      </c>
      <c r="I229">
        <f>SQRT((F229*2)^2+H229^2)</f>
        <v>0.99175939860256412</v>
      </c>
    </row>
    <row r="230" spans="1:9" x14ac:dyDescent="0.25">
      <c r="A230" t="s">
        <v>1137</v>
      </c>
      <c r="B230">
        <v>1</v>
      </c>
      <c r="C230">
        <v>6</v>
      </c>
      <c r="D230">
        <v>6</v>
      </c>
      <c r="E230">
        <f t="array" ref="E230">LARGE((IF(palestras!$G$2:$G$391=A230,1,0)+IF(palestras!$H$2:$H$391=A230,1,0)+IF(palestras!$I$2:$I$391=A230,1,0))*palestras!$J$2:$J$391,6)</f>
        <v>0</v>
      </c>
      <c r="F230">
        <f>C230/(MAX($C$2:$C$330)+1)</f>
        <v>2.9484029484029483E-3</v>
      </c>
      <c r="G230">
        <f>E230/(MAX($E$2:$E$330)+1)</f>
        <v>0</v>
      </c>
      <c r="H230">
        <f>MAX($G$2:$G$330)-G230</f>
        <v>0.99173553719008267</v>
      </c>
      <c r="I230">
        <f>SQRT((F230*2)^2+H230^2)</f>
        <v>0.99175306807969421</v>
      </c>
    </row>
    <row r="231" spans="1:9" x14ac:dyDescent="0.25">
      <c r="A231" t="s">
        <v>2017</v>
      </c>
      <c r="B231">
        <v>1</v>
      </c>
      <c r="C231">
        <v>6</v>
      </c>
      <c r="D231">
        <v>6</v>
      </c>
      <c r="E231">
        <f t="array" ref="E231">LARGE((IF(palestras!$G$2:$G$391=A231,1,0)+IF(palestras!$H$2:$H$391=A231,1,0)+IF(palestras!$I$2:$I$391=A231,1,0))*palestras!$J$2:$J$391,6)</f>
        <v>0</v>
      </c>
      <c r="F231">
        <f>C231/(MAX($C$2:$C$330)+1)</f>
        <v>2.9484029484029483E-3</v>
      </c>
      <c r="G231">
        <f>E231/(MAX($E$2:$E$330)+1)</f>
        <v>0</v>
      </c>
      <c r="H231">
        <f>MAX($G$2:$G$330)-G231</f>
        <v>0.99173553719008267</v>
      </c>
      <c r="I231">
        <f>SQRT((F231*2)^2+H231^2)</f>
        <v>0.99175306807969421</v>
      </c>
    </row>
    <row r="232" spans="1:9" x14ac:dyDescent="0.25">
      <c r="A232" t="s">
        <v>2018</v>
      </c>
      <c r="B232">
        <v>1</v>
      </c>
      <c r="C232">
        <v>6</v>
      </c>
      <c r="D232">
        <v>6</v>
      </c>
      <c r="E232">
        <f t="array" ref="E232">LARGE((IF(palestras!$G$2:$G$391=A232,1,0)+IF(palestras!$H$2:$H$391=A232,1,0)+IF(palestras!$I$2:$I$391=A232,1,0))*palestras!$J$2:$J$391,6)</f>
        <v>0</v>
      </c>
      <c r="F232">
        <f>C232/(MAX($C$2:$C$330)+1)</f>
        <v>2.9484029484029483E-3</v>
      </c>
      <c r="G232">
        <f>E232/(MAX($E$2:$E$330)+1)</f>
        <v>0</v>
      </c>
      <c r="H232">
        <f>MAX($G$2:$G$330)-G232</f>
        <v>0.99173553719008267</v>
      </c>
      <c r="I232">
        <f>SQRT((F232*2)^2+H232^2)</f>
        <v>0.99175306807969421</v>
      </c>
    </row>
    <row r="233" spans="1:9" x14ac:dyDescent="0.25">
      <c r="A233" t="s">
        <v>2189</v>
      </c>
      <c r="B233">
        <v>1</v>
      </c>
      <c r="C233">
        <v>6</v>
      </c>
      <c r="D233">
        <v>6</v>
      </c>
      <c r="E233">
        <f t="array" ref="E233">LARGE((IF(palestras!$G$2:$G$391=A233,1,0)+IF(palestras!$H$2:$H$391=A233,1,0)+IF(palestras!$I$2:$I$391=A233,1,0))*palestras!$J$2:$J$391,6)</f>
        <v>0</v>
      </c>
      <c r="F233">
        <f>C233/(MAX($C$2:$C$330)+1)</f>
        <v>2.9484029484029483E-3</v>
      </c>
      <c r="G233">
        <f>E233/(MAX($E$2:$E$330)+1)</f>
        <v>0</v>
      </c>
      <c r="H233">
        <f>MAX($G$2:$G$330)-G233</f>
        <v>0.99173553719008267</v>
      </c>
      <c r="I233">
        <f>SQRT((F233*2)^2+H233^2)</f>
        <v>0.99175306807969421</v>
      </c>
    </row>
    <row r="234" spans="1:9" x14ac:dyDescent="0.25">
      <c r="A234" t="s">
        <v>1138</v>
      </c>
      <c r="B234">
        <v>1</v>
      </c>
      <c r="C234">
        <v>6</v>
      </c>
      <c r="D234">
        <v>6</v>
      </c>
      <c r="E234">
        <f t="array" ref="E234">LARGE((IF(palestras!$G$2:$G$391=A234,1,0)+IF(palestras!$H$2:$H$391=A234,1,0)+IF(palestras!$I$2:$I$391=A234,1,0))*palestras!$J$2:$J$391,6)</f>
        <v>0</v>
      </c>
      <c r="F234">
        <f>C234/(MAX($C$2:$C$330)+1)</f>
        <v>2.9484029484029483E-3</v>
      </c>
      <c r="G234">
        <f>E234/(MAX($E$2:$E$330)+1)</f>
        <v>0</v>
      </c>
      <c r="H234">
        <f>MAX($G$2:$G$330)-G234</f>
        <v>0.99173553719008267</v>
      </c>
      <c r="I234">
        <f>SQRT((F234*2)^2+H234^2)</f>
        <v>0.99175306807969421</v>
      </c>
    </row>
    <row r="235" spans="1:9" x14ac:dyDescent="0.25">
      <c r="A235" t="s">
        <v>336</v>
      </c>
      <c r="B235">
        <v>2</v>
      </c>
      <c r="C235">
        <v>5</v>
      </c>
      <c r="D235">
        <v>2.5</v>
      </c>
      <c r="E235">
        <f t="array" ref="E235">LARGE((IF(palestras!$G$2:$G$391=A235,1,0)+IF(palestras!$H$2:$H$391=A235,1,0)+IF(palestras!$I$2:$I$391=A235,1,0))*palestras!$J$2:$J$391,6)</f>
        <v>0</v>
      </c>
      <c r="F235">
        <f>C235/(MAX($C$2:$C$330)+1)</f>
        <v>2.4570024570024569E-3</v>
      </c>
      <c r="G235">
        <f>E235/(MAX($E$2:$E$330)+1)</f>
        <v>0</v>
      </c>
      <c r="H235">
        <f>MAX($G$2:$G$330)-G235</f>
        <v>0.99173553719008267</v>
      </c>
      <c r="I235">
        <f>SQRT((F235*2)^2+H235^2)</f>
        <v>0.99174771145185747</v>
      </c>
    </row>
    <row r="236" spans="1:9" x14ac:dyDescent="0.25">
      <c r="A236" t="s">
        <v>613</v>
      </c>
      <c r="B236">
        <v>1</v>
      </c>
      <c r="C236">
        <v>5</v>
      </c>
      <c r="D236">
        <v>5</v>
      </c>
      <c r="E236">
        <f t="array" ref="E236">LARGE((IF(palestras!$G$2:$G$391=A236,1,0)+IF(palestras!$H$2:$H$391=A236,1,0)+IF(palestras!$I$2:$I$391=A236,1,0))*palestras!$J$2:$J$391,6)</f>
        <v>0</v>
      </c>
      <c r="F236">
        <f>C236/(MAX($C$2:$C$330)+1)</f>
        <v>2.4570024570024569E-3</v>
      </c>
      <c r="G236">
        <f>E236/(MAX($E$2:$E$330)+1)</f>
        <v>0</v>
      </c>
      <c r="H236">
        <f>MAX($G$2:$G$330)-G236</f>
        <v>0.99173553719008267</v>
      </c>
      <c r="I236">
        <f>SQRT((F236*2)^2+H236^2)</f>
        <v>0.99174771145185747</v>
      </c>
    </row>
    <row r="237" spans="1:9" x14ac:dyDescent="0.25">
      <c r="A237" t="s">
        <v>1625</v>
      </c>
      <c r="B237">
        <v>2</v>
      </c>
      <c r="C237">
        <v>4</v>
      </c>
      <c r="D237">
        <v>2</v>
      </c>
      <c r="E237">
        <f t="array" ref="E237">LARGE((IF(palestras!$G$2:$G$391=A237,1,0)+IF(palestras!$H$2:$H$391=A237,1,0)+IF(palestras!$I$2:$I$391=A237,1,0))*palestras!$J$2:$J$391,6)</f>
        <v>0</v>
      </c>
      <c r="F237">
        <f>C237/(MAX($C$2:$C$330)+1)</f>
        <v>1.9656019656019656E-3</v>
      </c>
      <c r="G237">
        <f>E237/(MAX($E$2:$E$330)+1)</f>
        <v>0</v>
      </c>
      <c r="H237">
        <f>MAX($G$2:$G$330)-G237</f>
        <v>0.99173553719008267</v>
      </c>
      <c r="I237">
        <f>SQRT((F237*2)^2+H237^2)</f>
        <v>0.99174332873483473</v>
      </c>
    </row>
    <row r="238" spans="1:9" x14ac:dyDescent="0.25">
      <c r="A238" t="s">
        <v>760</v>
      </c>
      <c r="B238">
        <v>1</v>
      </c>
      <c r="C238">
        <v>4</v>
      </c>
      <c r="D238">
        <v>4</v>
      </c>
      <c r="E238">
        <f t="array" ref="E238">LARGE((IF(palestras!$G$2:$G$391=A238,1,0)+IF(palestras!$H$2:$H$391=A238,1,0)+IF(palestras!$I$2:$I$391=A238,1,0))*palestras!$J$2:$J$391,6)</f>
        <v>0</v>
      </c>
      <c r="F238">
        <f>C238/(MAX($C$2:$C$330)+1)</f>
        <v>1.9656019656019656E-3</v>
      </c>
      <c r="G238">
        <f>E238/(MAX($E$2:$E$330)+1)</f>
        <v>0</v>
      </c>
      <c r="H238">
        <f>MAX($G$2:$G$330)-G238</f>
        <v>0.99173553719008267</v>
      </c>
      <c r="I238">
        <f>SQRT((F238*2)^2+H238^2)</f>
        <v>0.99174332873483473</v>
      </c>
    </row>
    <row r="239" spans="1:9" x14ac:dyDescent="0.25">
      <c r="A239" t="s">
        <v>761</v>
      </c>
      <c r="B239">
        <v>1</v>
      </c>
      <c r="C239">
        <v>4</v>
      </c>
      <c r="D239">
        <v>4</v>
      </c>
      <c r="E239">
        <f t="array" ref="E239">LARGE((IF(palestras!$G$2:$G$391=A239,1,0)+IF(palestras!$H$2:$H$391=A239,1,0)+IF(palestras!$I$2:$I$391=A239,1,0))*palestras!$J$2:$J$391,6)</f>
        <v>0</v>
      </c>
      <c r="F239">
        <f>C239/(MAX($C$2:$C$330)+1)</f>
        <v>1.9656019656019656E-3</v>
      </c>
      <c r="G239">
        <f>E239/(MAX($E$2:$E$330)+1)</f>
        <v>0</v>
      </c>
      <c r="H239">
        <f>MAX($G$2:$G$330)-G239</f>
        <v>0.99173553719008267</v>
      </c>
      <c r="I239">
        <f>SQRT((F239*2)^2+H239^2)</f>
        <v>0.99174332873483473</v>
      </c>
    </row>
    <row r="240" spans="1:9" x14ac:dyDescent="0.25">
      <c r="A240" t="s">
        <v>1476</v>
      </c>
      <c r="B240">
        <v>1</v>
      </c>
      <c r="C240">
        <v>4</v>
      </c>
      <c r="D240">
        <v>4</v>
      </c>
      <c r="E240">
        <f t="array" ref="E240">LARGE((IF(palestras!$G$2:$G$391=A240,1,0)+IF(palestras!$H$2:$H$391=A240,1,0)+IF(palestras!$I$2:$I$391=A240,1,0))*palestras!$J$2:$J$391,6)</f>
        <v>0</v>
      </c>
      <c r="F240">
        <f>C240/(MAX($C$2:$C$330)+1)</f>
        <v>1.9656019656019656E-3</v>
      </c>
      <c r="G240">
        <f>E240/(MAX($E$2:$E$330)+1)</f>
        <v>0</v>
      </c>
      <c r="H240">
        <f>MAX($G$2:$G$330)-G240</f>
        <v>0.99173553719008267</v>
      </c>
      <c r="I240">
        <f>SQRT((F240*2)^2+H240^2)</f>
        <v>0.99174332873483473</v>
      </c>
    </row>
    <row r="241" spans="1:9" x14ac:dyDescent="0.25">
      <c r="A241" t="s">
        <v>762</v>
      </c>
      <c r="B241">
        <v>1</v>
      </c>
      <c r="C241">
        <v>4</v>
      </c>
      <c r="D241">
        <v>4</v>
      </c>
      <c r="E241">
        <f t="array" ref="E241">LARGE((IF(palestras!$G$2:$G$391=A241,1,0)+IF(palestras!$H$2:$H$391=A241,1,0)+IF(palestras!$I$2:$I$391=A241,1,0))*palestras!$J$2:$J$391,6)</f>
        <v>0</v>
      </c>
      <c r="F241">
        <f>C241/(MAX($C$2:$C$330)+1)</f>
        <v>1.9656019656019656E-3</v>
      </c>
      <c r="G241">
        <f>E241/(MAX($E$2:$E$330)+1)</f>
        <v>0</v>
      </c>
      <c r="H241">
        <f>MAX($G$2:$G$330)-G241</f>
        <v>0.99173553719008267</v>
      </c>
      <c r="I241">
        <f>SQRT((F241*2)^2+H241^2)</f>
        <v>0.99174332873483473</v>
      </c>
    </row>
    <row r="242" spans="1:9" x14ac:dyDescent="0.25">
      <c r="A242" t="s">
        <v>426</v>
      </c>
      <c r="B242">
        <v>1</v>
      </c>
      <c r="C242">
        <v>3</v>
      </c>
      <c r="D242">
        <v>3</v>
      </c>
      <c r="E242">
        <f t="array" ref="E242">LARGE((IF(palestras!$G$2:$G$391=A242,1,0)+IF(palestras!$H$2:$H$391=A242,1,0)+IF(palestras!$I$2:$I$391=A242,1,0))*palestras!$J$2:$J$391,6)</f>
        <v>0</v>
      </c>
      <c r="F242">
        <f>C242/(MAX($C$2:$C$330)+1)</f>
        <v>1.4742014742014742E-3</v>
      </c>
      <c r="G242">
        <f>E242/(MAX($E$2:$E$330)+1)</f>
        <v>0</v>
      </c>
      <c r="H242">
        <f>MAX($G$2:$G$330)-G242</f>
        <v>0.99173553719008267</v>
      </c>
      <c r="I242">
        <f>SQRT((F242*2)^2+H242^2)</f>
        <v>0.99173991994153787</v>
      </c>
    </row>
    <row r="243" spans="1:9" x14ac:dyDescent="0.25">
      <c r="A243" t="s">
        <v>1520</v>
      </c>
      <c r="B243">
        <v>1</v>
      </c>
      <c r="C243">
        <v>3</v>
      </c>
      <c r="D243">
        <v>3</v>
      </c>
      <c r="E243">
        <f t="array" ref="E243">LARGE((IF(palestras!$G$2:$G$391=A243,1,0)+IF(palestras!$H$2:$H$391=A243,1,0)+IF(palestras!$I$2:$I$391=A243,1,0))*palestras!$J$2:$J$391,6)</f>
        <v>0</v>
      </c>
      <c r="F243">
        <f>C243/(MAX($C$2:$C$330)+1)</f>
        <v>1.4742014742014742E-3</v>
      </c>
      <c r="G243">
        <f>E243/(MAX($E$2:$E$330)+1)</f>
        <v>0</v>
      </c>
      <c r="H243">
        <f>MAX($G$2:$G$330)-G243</f>
        <v>0.99173553719008267</v>
      </c>
      <c r="I243">
        <f>SQRT((F243*2)^2+H243^2)</f>
        <v>0.99173991994153787</v>
      </c>
    </row>
    <row r="244" spans="1:9" x14ac:dyDescent="0.25">
      <c r="A244" t="s">
        <v>1482</v>
      </c>
      <c r="B244">
        <v>1</v>
      </c>
      <c r="C244">
        <v>3</v>
      </c>
      <c r="D244">
        <v>3</v>
      </c>
      <c r="E244">
        <f t="array" ref="E244">LARGE((IF(palestras!$G$2:$G$391=A244,1,0)+IF(palestras!$H$2:$H$391=A244,1,0)+IF(palestras!$I$2:$I$391=A244,1,0))*palestras!$J$2:$J$391,6)</f>
        <v>0</v>
      </c>
      <c r="F244">
        <f>C244/(MAX($C$2:$C$330)+1)</f>
        <v>1.4742014742014742E-3</v>
      </c>
      <c r="G244">
        <f>E244/(MAX($E$2:$E$330)+1)</f>
        <v>0</v>
      </c>
      <c r="H244">
        <f>MAX($G$2:$G$330)-G244</f>
        <v>0.99173553719008267</v>
      </c>
      <c r="I244">
        <f>SQRT((F244*2)^2+H244^2)</f>
        <v>0.99173991994153787</v>
      </c>
    </row>
    <row r="245" spans="1:9" x14ac:dyDescent="0.25">
      <c r="A245" t="s">
        <v>1750</v>
      </c>
      <c r="B245">
        <v>1</v>
      </c>
      <c r="C245">
        <v>3</v>
      </c>
      <c r="D245">
        <v>3</v>
      </c>
      <c r="E245">
        <f t="array" ref="E245">LARGE((IF(palestras!$G$2:$G$391=A245,1,0)+IF(palestras!$H$2:$H$391=A245,1,0)+IF(palestras!$I$2:$I$391=A245,1,0))*palestras!$J$2:$J$391,6)</f>
        <v>0</v>
      </c>
      <c r="F245">
        <f>C245/(MAX($C$2:$C$330)+1)</f>
        <v>1.4742014742014742E-3</v>
      </c>
      <c r="G245">
        <f>E245/(MAX($E$2:$E$330)+1)</f>
        <v>0</v>
      </c>
      <c r="H245">
        <f>MAX($G$2:$G$330)-G245</f>
        <v>0.99173553719008267</v>
      </c>
      <c r="I245">
        <f>SQRT((F245*2)^2+H245^2)</f>
        <v>0.99173991994153787</v>
      </c>
    </row>
    <row r="246" spans="1:9" x14ac:dyDescent="0.25">
      <c r="A246" t="s">
        <v>1786</v>
      </c>
      <c r="B246">
        <v>1</v>
      </c>
      <c r="C246">
        <v>3</v>
      </c>
      <c r="D246">
        <v>3</v>
      </c>
      <c r="E246">
        <f t="array" ref="E246">LARGE((IF(palestras!$G$2:$G$391=A246,1,0)+IF(palestras!$H$2:$H$391=A246,1,0)+IF(palestras!$I$2:$I$391=A246,1,0))*palestras!$J$2:$J$391,6)</f>
        <v>0</v>
      </c>
      <c r="F246">
        <f>C246/(MAX($C$2:$C$330)+1)</f>
        <v>1.4742014742014742E-3</v>
      </c>
      <c r="G246">
        <f>E246/(MAX($E$2:$E$330)+1)</f>
        <v>0</v>
      </c>
      <c r="H246">
        <f>MAX($G$2:$G$330)-G246</f>
        <v>0.99173553719008267</v>
      </c>
      <c r="I246">
        <f>SQRT((F246*2)^2+H246^2)</f>
        <v>0.99173991994153787</v>
      </c>
    </row>
    <row r="247" spans="1:9" x14ac:dyDescent="0.25">
      <c r="A247" t="s">
        <v>1751</v>
      </c>
      <c r="B247">
        <v>1</v>
      </c>
      <c r="C247">
        <v>3</v>
      </c>
      <c r="D247">
        <v>3</v>
      </c>
      <c r="E247">
        <f t="array" ref="E247">LARGE((IF(palestras!$G$2:$G$391=A247,1,0)+IF(palestras!$H$2:$H$391=A247,1,0)+IF(palestras!$I$2:$I$391=A247,1,0))*palestras!$J$2:$J$391,6)</f>
        <v>0</v>
      </c>
      <c r="F247">
        <f>C247/(MAX($C$2:$C$330)+1)</f>
        <v>1.4742014742014742E-3</v>
      </c>
      <c r="G247">
        <f>E247/(MAX($E$2:$E$330)+1)</f>
        <v>0</v>
      </c>
      <c r="H247">
        <f>MAX($G$2:$G$330)-G247</f>
        <v>0.99173553719008267</v>
      </c>
      <c r="I247">
        <f>SQRT((F247*2)^2+H247^2)</f>
        <v>0.99173991994153787</v>
      </c>
    </row>
    <row r="248" spans="1:9" x14ac:dyDescent="0.25">
      <c r="A248" t="s">
        <v>2051</v>
      </c>
      <c r="B248">
        <v>1</v>
      </c>
      <c r="C248">
        <v>3</v>
      </c>
      <c r="D248">
        <v>3</v>
      </c>
      <c r="E248">
        <f t="array" ref="E248">LARGE((IF(palestras!$G$2:$G$391=A248,1,0)+IF(palestras!$H$2:$H$391=A248,1,0)+IF(palestras!$I$2:$I$391=A248,1,0))*palestras!$J$2:$J$391,6)</f>
        <v>0</v>
      </c>
      <c r="F248">
        <f>C248/(MAX($C$2:$C$330)+1)</f>
        <v>1.4742014742014742E-3</v>
      </c>
      <c r="G248">
        <f>E248/(MAX($E$2:$E$330)+1)</f>
        <v>0</v>
      </c>
      <c r="H248">
        <f>MAX($G$2:$G$330)-G248</f>
        <v>0.99173553719008267</v>
      </c>
      <c r="I248">
        <f>SQRT((F248*2)^2+H248^2)</f>
        <v>0.99173991994153787</v>
      </c>
    </row>
    <row r="249" spans="1:9" x14ac:dyDescent="0.25">
      <c r="A249" t="s">
        <v>427</v>
      </c>
      <c r="B249">
        <v>1</v>
      </c>
      <c r="C249">
        <v>3</v>
      </c>
      <c r="D249">
        <v>3</v>
      </c>
      <c r="E249">
        <f t="array" ref="E249">LARGE((IF(palestras!$G$2:$G$391=A249,1,0)+IF(palestras!$H$2:$H$391=A249,1,0)+IF(palestras!$I$2:$I$391=A249,1,0))*palestras!$J$2:$J$391,6)</f>
        <v>0</v>
      </c>
      <c r="F249">
        <f>C249/(MAX($C$2:$C$330)+1)</f>
        <v>1.4742014742014742E-3</v>
      </c>
      <c r="G249">
        <f>E249/(MAX($E$2:$E$330)+1)</f>
        <v>0</v>
      </c>
      <c r="H249">
        <f>MAX($G$2:$G$330)-G249</f>
        <v>0.99173553719008267</v>
      </c>
      <c r="I249">
        <f>SQRT((F249*2)^2+H249^2)</f>
        <v>0.99173991994153787</v>
      </c>
    </row>
    <row r="250" spans="1:9" x14ac:dyDescent="0.25">
      <c r="A250" t="s">
        <v>2052</v>
      </c>
      <c r="B250">
        <v>1</v>
      </c>
      <c r="C250">
        <v>3</v>
      </c>
      <c r="D250">
        <v>3</v>
      </c>
      <c r="E250">
        <f t="array" ref="E250">LARGE((IF(palestras!$G$2:$G$391=A250,1,0)+IF(palestras!$H$2:$H$391=A250,1,0)+IF(palestras!$I$2:$I$391=A250,1,0))*palestras!$J$2:$J$391,6)</f>
        <v>0</v>
      </c>
      <c r="F250">
        <f>C250/(MAX($C$2:$C$330)+1)</f>
        <v>1.4742014742014742E-3</v>
      </c>
      <c r="G250">
        <f>E250/(MAX($E$2:$E$330)+1)</f>
        <v>0</v>
      </c>
      <c r="H250">
        <f>MAX($G$2:$G$330)-G250</f>
        <v>0.99173553719008267</v>
      </c>
      <c r="I250">
        <f>SQRT((F250*2)^2+H250^2)</f>
        <v>0.99173991994153787</v>
      </c>
    </row>
    <row r="251" spans="1:9" x14ac:dyDescent="0.25">
      <c r="A251" t="s">
        <v>365</v>
      </c>
      <c r="B251">
        <v>1</v>
      </c>
      <c r="C251">
        <v>3</v>
      </c>
      <c r="D251">
        <v>3</v>
      </c>
      <c r="E251">
        <f t="array" ref="E251">LARGE((IF(palestras!$G$2:$G$391=A251,1,0)+IF(palestras!$H$2:$H$391=A251,1,0)+IF(palestras!$I$2:$I$391=A251,1,0))*palestras!$J$2:$J$391,6)</f>
        <v>0</v>
      </c>
      <c r="F251">
        <f>C251/(MAX($C$2:$C$330)+1)</f>
        <v>1.4742014742014742E-3</v>
      </c>
      <c r="G251">
        <f>E251/(MAX($E$2:$E$330)+1)</f>
        <v>0</v>
      </c>
      <c r="H251">
        <f>MAX($G$2:$G$330)-G251</f>
        <v>0.99173553719008267</v>
      </c>
      <c r="I251">
        <f>SQRT((F251*2)^2+H251^2)</f>
        <v>0.99173991994153787</v>
      </c>
    </row>
    <row r="252" spans="1:9" x14ac:dyDescent="0.25">
      <c r="A252" t="s">
        <v>2053</v>
      </c>
      <c r="B252">
        <v>1</v>
      </c>
      <c r="C252">
        <v>3</v>
      </c>
      <c r="D252">
        <v>3</v>
      </c>
      <c r="E252">
        <f t="array" ref="E252">LARGE((IF(palestras!$G$2:$G$391=A252,1,0)+IF(palestras!$H$2:$H$391=A252,1,0)+IF(palestras!$I$2:$I$391=A252,1,0))*palestras!$J$2:$J$391,6)</f>
        <v>0</v>
      </c>
      <c r="F252">
        <f>C252/(MAX($C$2:$C$330)+1)</f>
        <v>1.4742014742014742E-3</v>
      </c>
      <c r="G252">
        <f>E252/(MAX($E$2:$E$330)+1)</f>
        <v>0</v>
      </c>
      <c r="H252">
        <f>MAX($G$2:$G$330)-G252</f>
        <v>0.99173553719008267</v>
      </c>
      <c r="I252">
        <f>SQRT((F252*2)^2+H252^2)</f>
        <v>0.99173991994153787</v>
      </c>
    </row>
    <row r="253" spans="1:9" x14ac:dyDescent="0.25">
      <c r="A253" t="s">
        <v>322</v>
      </c>
      <c r="B253">
        <v>1</v>
      </c>
      <c r="C253">
        <v>3</v>
      </c>
      <c r="D253">
        <v>3</v>
      </c>
      <c r="E253">
        <f t="array" ref="E253">LARGE((IF(palestras!$G$2:$G$391=A253,1,0)+IF(palestras!$H$2:$H$391=A253,1,0)+IF(palestras!$I$2:$I$391=A253,1,0))*palestras!$J$2:$J$391,6)</f>
        <v>0</v>
      </c>
      <c r="F253">
        <f>C253/(MAX($C$2:$C$330)+1)</f>
        <v>1.4742014742014742E-3</v>
      </c>
      <c r="G253">
        <f>E253/(MAX($E$2:$E$330)+1)</f>
        <v>0</v>
      </c>
      <c r="H253">
        <f>MAX($G$2:$G$330)-G253</f>
        <v>0.99173553719008267</v>
      </c>
      <c r="I253">
        <f>SQRT((F253*2)^2+H253^2)</f>
        <v>0.99173991994153787</v>
      </c>
    </row>
    <row r="254" spans="1:9" x14ac:dyDescent="0.25">
      <c r="A254" t="s">
        <v>428</v>
      </c>
      <c r="B254">
        <v>1</v>
      </c>
      <c r="C254">
        <v>3</v>
      </c>
      <c r="D254">
        <v>3</v>
      </c>
      <c r="E254">
        <f t="array" ref="E254">LARGE((IF(palestras!$G$2:$G$391=A254,1,0)+IF(palestras!$H$2:$H$391=A254,1,0)+IF(palestras!$I$2:$I$391=A254,1,0))*palestras!$J$2:$J$391,6)</f>
        <v>0</v>
      </c>
      <c r="F254">
        <f>C254/(MAX($C$2:$C$330)+1)</f>
        <v>1.4742014742014742E-3</v>
      </c>
      <c r="G254">
        <f>E254/(MAX($E$2:$E$330)+1)</f>
        <v>0</v>
      </c>
      <c r="H254">
        <f>MAX($G$2:$G$330)-G254</f>
        <v>0.99173553719008267</v>
      </c>
      <c r="I254">
        <f>SQRT((F254*2)^2+H254^2)</f>
        <v>0.99173991994153787</v>
      </c>
    </row>
    <row r="255" spans="1:9" x14ac:dyDescent="0.25">
      <c r="A255" t="s">
        <v>1787</v>
      </c>
      <c r="B255">
        <v>1</v>
      </c>
      <c r="C255">
        <v>3</v>
      </c>
      <c r="D255">
        <v>3</v>
      </c>
      <c r="E255">
        <f t="array" ref="E255">LARGE((IF(palestras!$G$2:$G$391=A255,1,0)+IF(palestras!$H$2:$H$391=A255,1,0)+IF(palestras!$I$2:$I$391=A255,1,0))*palestras!$J$2:$J$391,6)</f>
        <v>0</v>
      </c>
      <c r="F255">
        <f>C255/(MAX($C$2:$C$330)+1)</f>
        <v>1.4742014742014742E-3</v>
      </c>
      <c r="G255">
        <f>E255/(MAX($E$2:$E$330)+1)</f>
        <v>0</v>
      </c>
      <c r="H255">
        <f>MAX($G$2:$G$330)-G255</f>
        <v>0.99173553719008267</v>
      </c>
      <c r="I255">
        <f>SQRT((F255*2)^2+H255^2)</f>
        <v>0.99173991994153787</v>
      </c>
    </row>
    <row r="256" spans="1:9" x14ac:dyDescent="0.25">
      <c r="A256" t="s">
        <v>279</v>
      </c>
      <c r="B256">
        <v>1</v>
      </c>
      <c r="C256">
        <v>2</v>
      </c>
      <c r="D256">
        <v>2</v>
      </c>
      <c r="E256">
        <f t="array" ref="E256">LARGE((IF(palestras!$G$2:$G$391=A256,1,0)+IF(palestras!$H$2:$H$391=A256,1,0)+IF(palestras!$I$2:$I$391=A256,1,0))*palestras!$J$2:$J$391,6)</f>
        <v>0</v>
      </c>
      <c r="F256">
        <f>C256/(MAX($C$2:$C$330)+1)</f>
        <v>9.8280098280098278E-4</v>
      </c>
      <c r="G256">
        <f>E256/(MAX($E$2:$E$330)+1)</f>
        <v>0</v>
      </c>
      <c r="H256">
        <f>MAX($G$2:$G$330)-G256</f>
        <v>0.99173553719008267</v>
      </c>
      <c r="I256">
        <f>SQRT((F256*2)^2+H256^2)</f>
        <v>0.99173748508200954</v>
      </c>
    </row>
    <row r="257" spans="1:9" x14ac:dyDescent="0.25">
      <c r="A257" t="s">
        <v>796</v>
      </c>
      <c r="B257">
        <v>1</v>
      </c>
      <c r="C257">
        <v>2</v>
      </c>
      <c r="D257">
        <v>2</v>
      </c>
      <c r="E257">
        <f t="array" ref="E257">LARGE((IF(palestras!$G$2:$G$391=A257,1,0)+IF(palestras!$H$2:$H$391=A257,1,0)+IF(palestras!$I$2:$I$391=A257,1,0))*palestras!$J$2:$J$391,6)</f>
        <v>0</v>
      </c>
      <c r="F257">
        <f>C257/(MAX($C$2:$C$330)+1)</f>
        <v>9.8280098280098278E-4</v>
      </c>
      <c r="G257">
        <f>E257/(MAX($E$2:$E$330)+1)</f>
        <v>0</v>
      </c>
      <c r="H257">
        <f>MAX($G$2:$G$330)-G257</f>
        <v>0.99173553719008267</v>
      </c>
      <c r="I257">
        <f>SQRT((F257*2)^2+H257^2)</f>
        <v>0.99173748508200954</v>
      </c>
    </row>
    <row r="258" spans="1:9" x14ac:dyDescent="0.25">
      <c r="A258" t="s">
        <v>1818</v>
      </c>
      <c r="B258">
        <v>1</v>
      </c>
      <c r="C258">
        <v>2</v>
      </c>
      <c r="D258">
        <v>2</v>
      </c>
      <c r="E258">
        <f t="array" ref="E258">LARGE((IF(palestras!$G$2:$G$391=A258,1,0)+IF(palestras!$H$2:$H$391=A258,1,0)+IF(palestras!$I$2:$I$391=A258,1,0))*palestras!$J$2:$J$391,6)</f>
        <v>0</v>
      </c>
      <c r="F258">
        <f>C258/(MAX($C$2:$C$330)+1)</f>
        <v>9.8280098280098278E-4</v>
      </c>
      <c r="G258">
        <f>E258/(MAX($E$2:$E$330)+1)</f>
        <v>0</v>
      </c>
      <c r="H258">
        <f>MAX($G$2:$G$330)-G258</f>
        <v>0.99173553719008267</v>
      </c>
      <c r="I258">
        <f>SQRT((F258*2)^2+H258^2)</f>
        <v>0.99173748508200954</v>
      </c>
    </row>
    <row r="259" spans="1:9" x14ac:dyDescent="0.25">
      <c r="A259" t="s">
        <v>1837</v>
      </c>
      <c r="B259">
        <v>1</v>
      </c>
      <c r="C259">
        <v>2</v>
      </c>
      <c r="D259">
        <v>2</v>
      </c>
      <c r="E259">
        <f t="array" ref="E259">LARGE((IF(palestras!$G$2:$G$391=A259,1,0)+IF(palestras!$H$2:$H$391=A259,1,0)+IF(palestras!$I$2:$I$391=A259,1,0))*palestras!$J$2:$J$391,6)</f>
        <v>0</v>
      </c>
      <c r="F259">
        <f>C259/(MAX($C$2:$C$330)+1)</f>
        <v>9.8280098280098278E-4</v>
      </c>
      <c r="G259">
        <f>E259/(MAX($E$2:$E$330)+1)</f>
        <v>0</v>
      </c>
      <c r="H259">
        <f>MAX($G$2:$G$330)-G259</f>
        <v>0.99173553719008267</v>
      </c>
      <c r="I259">
        <f>SQRT((F259*2)^2+H259^2)</f>
        <v>0.99173748508200954</v>
      </c>
    </row>
    <row r="260" spans="1:9" x14ac:dyDescent="0.25">
      <c r="A260" t="s">
        <v>261</v>
      </c>
      <c r="B260">
        <v>1</v>
      </c>
      <c r="C260">
        <v>2</v>
      </c>
      <c r="D260">
        <v>2</v>
      </c>
      <c r="E260">
        <f t="array" ref="E260">LARGE((IF(palestras!$G$2:$G$391=A260,1,0)+IF(palestras!$H$2:$H$391=A260,1,0)+IF(palestras!$I$2:$I$391=A260,1,0))*palestras!$J$2:$J$391,6)</f>
        <v>0</v>
      </c>
      <c r="F260">
        <f>C260/(MAX($C$2:$C$330)+1)</f>
        <v>9.8280098280098278E-4</v>
      </c>
      <c r="G260">
        <f>E260/(MAX($E$2:$E$330)+1)</f>
        <v>0</v>
      </c>
      <c r="H260">
        <f>MAX($G$2:$G$330)-G260</f>
        <v>0.99173553719008267</v>
      </c>
      <c r="I260">
        <f>SQRT((F260*2)^2+H260^2)</f>
        <v>0.99173748508200954</v>
      </c>
    </row>
    <row r="261" spans="1:9" x14ac:dyDescent="0.25">
      <c r="A261" t="s">
        <v>790</v>
      </c>
      <c r="B261">
        <v>1</v>
      </c>
      <c r="C261">
        <v>2</v>
      </c>
      <c r="D261">
        <v>2</v>
      </c>
      <c r="E261">
        <f t="array" ref="E261">LARGE((IF(palestras!$G$2:$G$391=A261,1,0)+IF(palestras!$H$2:$H$391=A261,1,0)+IF(palestras!$I$2:$I$391=A261,1,0))*palestras!$J$2:$J$391,6)</f>
        <v>0</v>
      </c>
      <c r="F261">
        <f>C261/(MAX($C$2:$C$330)+1)</f>
        <v>9.8280098280098278E-4</v>
      </c>
      <c r="G261">
        <f>E261/(MAX($E$2:$E$330)+1)</f>
        <v>0</v>
      </c>
      <c r="H261">
        <f>MAX($G$2:$G$330)-G261</f>
        <v>0.99173553719008267</v>
      </c>
      <c r="I261">
        <f>SQRT((F261*2)^2+H261^2)</f>
        <v>0.99173748508200954</v>
      </c>
    </row>
    <row r="262" spans="1:9" x14ac:dyDescent="0.25">
      <c r="A262" t="s">
        <v>1709</v>
      </c>
      <c r="B262">
        <v>1</v>
      </c>
      <c r="C262">
        <v>2</v>
      </c>
      <c r="D262">
        <v>2</v>
      </c>
      <c r="E262">
        <f t="array" ref="E262">LARGE((IF(palestras!$G$2:$G$391=A262,1,0)+IF(palestras!$H$2:$H$391=A262,1,0)+IF(palestras!$I$2:$I$391=A262,1,0))*palestras!$J$2:$J$391,6)</f>
        <v>0</v>
      </c>
      <c r="F262">
        <f>C262/(MAX($C$2:$C$330)+1)</f>
        <v>9.8280098280098278E-4</v>
      </c>
      <c r="G262">
        <f>E262/(MAX($E$2:$E$330)+1)</f>
        <v>0</v>
      </c>
      <c r="H262">
        <f>MAX($G$2:$G$330)-G262</f>
        <v>0.99173553719008267</v>
      </c>
      <c r="I262">
        <f>SQRT((F262*2)^2+H262^2)</f>
        <v>0.99173748508200954</v>
      </c>
    </row>
    <row r="263" spans="1:9" x14ac:dyDescent="0.25">
      <c r="A263" t="s">
        <v>1953</v>
      </c>
      <c r="B263">
        <v>1</v>
      </c>
      <c r="C263">
        <v>2</v>
      </c>
      <c r="D263">
        <v>2</v>
      </c>
      <c r="E263">
        <f t="array" ref="E263">LARGE((IF(palestras!$G$2:$G$391=A263,1,0)+IF(palestras!$H$2:$H$391=A263,1,0)+IF(palestras!$I$2:$I$391=A263,1,0))*palestras!$J$2:$J$391,6)</f>
        <v>0</v>
      </c>
      <c r="F263">
        <f>C263/(MAX($C$2:$C$330)+1)</f>
        <v>9.8280098280098278E-4</v>
      </c>
      <c r="G263">
        <f>E263/(MAX($E$2:$E$330)+1)</f>
        <v>0</v>
      </c>
      <c r="H263">
        <f>MAX($G$2:$G$330)-G263</f>
        <v>0.99173553719008267</v>
      </c>
      <c r="I263">
        <f>SQRT((F263*2)^2+H263^2)</f>
        <v>0.99173748508200954</v>
      </c>
    </row>
    <row r="264" spans="1:9" x14ac:dyDescent="0.25">
      <c r="A264" t="s">
        <v>1838</v>
      </c>
      <c r="B264">
        <v>1</v>
      </c>
      <c r="C264">
        <v>2</v>
      </c>
      <c r="D264">
        <v>2</v>
      </c>
      <c r="E264">
        <f t="array" ref="E264">LARGE((IF(palestras!$G$2:$G$391=A264,1,0)+IF(palestras!$H$2:$H$391=A264,1,0)+IF(palestras!$I$2:$I$391=A264,1,0))*palestras!$J$2:$J$391,6)</f>
        <v>0</v>
      </c>
      <c r="F264">
        <f>C264/(MAX($C$2:$C$330)+1)</f>
        <v>9.8280098280098278E-4</v>
      </c>
      <c r="G264">
        <f>E264/(MAX($E$2:$E$330)+1)</f>
        <v>0</v>
      </c>
      <c r="H264">
        <f>MAX($G$2:$G$330)-G264</f>
        <v>0.99173553719008267</v>
      </c>
      <c r="I264">
        <f>SQRT((F264*2)^2+H264^2)</f>
        <v>0.99173748508200954</v>
      </c>
    </row>
    <row r="265" spans="1:9" x14ac:dyDescent="0.25">
      <c r="A265" t="s">
        <v>1258</v>
      </c>
      <c r="B265">
        <v>2</v>
      </c>
      <c r="C265">
        <v>1</v>
      </c>
      <c r="D265">
        <v>0.5</v>
      </c>
      <c r="E265">
        <f t="array" ref="E265">LARGE((IF(palestras!$G$2:$G$391=A265,1,0)+IF(palestras!$H$2:$H$391=A265,1,0)+IF(palestras!$I$2:$I$391=A265,1,0))*palestras!$J$2:$J$391,6)</f>
        <v>0</v>
      </c>
      <c r="F265">
        <f>C265/(MAX($C$2:$C$330)+1)</f>
        <v>4.9140049140049139E-4</v>
      </c>
      <c r="G265">
        <f>E265/(MAX($E$2:$E$330)+1)</f>
        <v>0</v>
      </c>
      <c r="H265">
        <f>MAX($G$2:$G$330)-G265</f>
        <v>0.99173553719008267</v>
      </c>
      <c r="I265">
        <f>SQRT((F265*2)^2+H265^2)</f>
        <v>0.99173602416342299</v>
      </c>
    </row>
    <row r="266" spans="1:9" x14ac:dyDescent="0.25">
      <c r="A266" t="s">
        <v>1416</v>
      </c>
      <c r="B266">
        <v>2</v>
      </c>
      <c r="C266">
        <v>1</v>
      </c>
      <c r="D266">
        <v>0.5</v>
      </c>
      <c r="E266">
        <f t="array" ref="E266">LARGE((IF(palestras!$G$2:$G$391=A266,1,0)+IF(palestras!$H$2:$H$391=A266,1,0)+IF(palestras!$I$2:$I$391=A266,1,0))*palestras!$J$2:$J$391,6)</f>
        <v>0</v>
      </c>
      <c r="F266">
        <f>C266/(MAX($C$2:$C$330)+1)</f>
        <v>4.9140049140049139E-4</v>
      </c>
      <c r="G266">
        <f>E266/(MAX($E$2:$E$330)+1)</f>
        <v>0</v>
      </c>
      <c r="H266">
        <f>MAX($G$2:$G$330)-G266</f>
        <v>0.99173553719008267</v>
      </c>
      <c r="I266">
        <f>SQRT((F266*2)^2+H266^2)</f>
        <v>0.99173602416342299</v>
      </c>
    </row>
    <row r="267" spans="1:9" x14ac:dyDescent="0.25">
      <c r="A267" t="s">
        <v>1597</v>
      </c>
      <c r="B267">
        <v>2</v>
      </c>
      <c r="C267">
        <v>1</v>
      </c>
      <c r="D267">
        <v>0.5</v>
      </c>
      <c r="E267">
        <f t="array" ref="E267">LARGE((IF(palestras!$G$2:$G$391=A267,1,0)+IF(palestras!$H$2:$H$391=A267,1,0)+IF(palestras!$I$2:$I$391=A267,1,0))*palestras!$J$2:$J$391,6)</f>
        <v>0</v>
      </c>
      <c r="F267">
        <f>C267/(MAX($C$2:$C$330)+1)</f>
        <v>4.9140049140049139E-4</v>
      </c>
      <c r="G267">
        <f>E267/(MAX($E$2:$E$330)+1)</f>
        <v>0</v>
      </c>
      <c r="H267">
        <f>MAX($G$2:$G$330)-G267</f>
        <v>0.99173553719008267</v>
      </c>
      <c r="I267">
        <f>SQRT((F267*2)^2+H267^2)</f>
        <v>0.99173602416342299</v>
      </c>
    </row>
    <row r="268" spans="1:9" x14ac:dyDescent="0.25">
      <c r="A268" t="s">
        <v>162</v>
      </c>
      <c r="B268">
        <v>1</v>
      </c>
      <c r="C268">
        <v>1</v>
      </c>
      <c r="D268">
        <v>1</v>
      </c>
      <c r="E268">
        <f t="array" ref="E268">LARGE((IF(palestras!$G$2:$G$391=A268,1,0)+IF(palestras!$H$2:$H$391=A268,1,0)+IF(palestras!$I$2:$I$391=A268,1,0))*palestras!$J$2:$J$391,6)</f>
        <v>0</v>
      </c>
      <c r="F268">
        <f>C268/(MAX($C$2:$C$330)+1)</f>
        <v>4.9140049140049139E-4</v>
      </c>
      <c r="G268">
        <f>E268/(MAX($E$2:$E$330)+1)</f>
        <v>0</v>
      </c>
      <c r="H268">
        <f>MAX($G$2:$G$330)-G268</f>
        <v>0.99173553719008267</v>
      </c>
      <c r="I268">
        <f>SQRT((F268*2)^2+H268^2)</f>
        <v>0.99173602416342299</v>
      </c>
    </row>
    <row r="269" spans="1:9" x14ac:dyDescent="0.25">
      <c r="A269" t="s">
        <v>182</v>
      </c>
      <c r="B269">
        <v>1</v>
      </c>
      <c r="C269">
        <v>1</v>
      </c>
      <c r="D269">
        <v>1</v>
      </c>
      <c r="E269">
        <f t="array" ref="E269">LARGE((IF(palestras!$G$2:$G$391=A269,1,0)+IF(palestras!$H$2:$H$391=A269,1,0)+IF(palestras!$I$2:$I$391=A269,1,0))*palestras!$J$2:$J$391,6)</f>
        <v>0</v>
      </c>
      <c r="F269">
        <f>C269/(MAX($C$2:$C$330)+1)</f>
        <v>4.9140049140049139E-4</v>
      </c>
      <c r="G269">
        <f>E269/(MAX($E$2:$E$330)+1)</f>
        <v>0</v>
      </c>
      <c r="H269">
        <f>MAX($G$2:$G$330)-G269</f>
        <v>0.99173553719008267</v>
      </c>
      <c r="I269">
        <f>SQRT((F269*2)^2+H269^2)</f>
        <v>0.99173602416342299</v>
      </c>
    </row>
    <row r="270" spans="1:9" x14ac:dyDescent="0.25">
      <c r="A270" t="s">
        <v>335</v>
      </c>
      <c r="B270">
        <v>1</v>
      </c>
      <c r="C270">
        <v>1</v>
      </c>
      <c r="D270">
        <v>1</v>
      </c>
      <c r="E270">
        <f t="array" ref="E270">LARGE((IF(palestras!$G$2:$G$391=A270,1,0)+IF(palestras!$H$2:$H$391=A270,1,0)+IF(palestras!$I$2:$I$391=A270,1,0))*palestras!$J$2:$J$391,6)</f>
        <v>0</v>
      </c>
      <c r="F270">
        <f>C270/(MAX($C$2:$C$330)+1)</f>
        <v>4.9140049140049139E-4</v>
      </c>
      <c r="G270">
        <f>E270/(MAX($E$2:$E$330)+1)</f>
        <v>0</v>
      </c>
      <c r="H270">
        <f>MAX($G$2:$G$330)-G270</f>
        <v>0.99173553719008267</v>
      </c>
      <c r="I270">
        <f>SQRT((F270*2)^2+H270^2)</f>
        <v>0.99173602416342299</v>
      </c>
    </row>
    <row r="271" spans="1:9" x14ac:dyDescent="0.25">
      <c r="A271" t="s">
        <v>633</v>
      </c>
      <c r="B271">
        <v>1</v>
      </c>
      <c r="C271">
        <v>1</v>
      </c>
      <c r="D271">
        <v>1</v>
      </c>
      <c r="E271">
        <f t="array" ref="E271">LARGE((IF(palestras!$G$2:$G$391=A271,1,0)+IF(palestras!$H$2:$H$391=A271,1,0)+IF(palestras!$I$2:$I$391=A271,1,0))*palestras!$J$2:$J$391,6)</f>
        <v>0</v>
      </c>
      <c r="F271">
        <f>C271/(MAX($C$2:$C$330)+1)</f>
        <v>4.9140049140049139E-4</v>
      </c>
      <c r="G271">
        <f>E271/(MAX($E$2:$E$330)+1)</f>
        <v>0</v>
      </c>
      <c r="H271">
        <f>MAX($G$2:$G$330)-G271</f>
        <v>0.99173553719008267</v>
      </c>
      <c r="I271">
        <f>SQRT((F271*2)^2+H271^2)</f>
        <v>0.99173602416342299</v>
      </c>
    </row>
    <row r="272" spans="1:9" x14ac:dyDescent="0.25">
      <c r="A272" t="s">
        <v>1397</v>
      </c>
      <c r="B272">
        <v>1</v>
      </c>
      <c r="C272">
        <v>1</v>
      </c>
      <c r="D272">
        <v>1</v>
      </c>
      <c r="E272">
        <f t="array" ref="E272">LARGE((IF(palestras!$G$2:$G$391=A272,1,0)+IF(palestras!$H$2:$H$391=A272,1,0)+IF(palestras!$I$2:$I$391=A272,1,0))*palestras!$J$2:$J$391,6)</f>
        <v>0</v>
      </c>
      <c r="F272">
        <f>C272/(MAX($C$2:$C$330)+1)</f>
        <v>4.9140049140049139E-4</v>
      </c>
      <c r="G272">
        <f>E272/(MAX($E$2:$E$330)+1)</f>
        <v>0</v>
      </c>
      <c r="H272">
        <f>MAX($G$2:$G$330)-G272</f>
        <v>0.99173553719008267</v>
      </c>
      <c r="I272">
        <f>SQRT((F272*2)^2+H272^2)</f>
        <v>0.99173602416342299</v>
      </c>
    </row>
    <row r="273" spans="1:9" x14ac:dyDescent="0.25">
      <c r="A273" t="s">
        <v>267</v>
      </c>
      <c r="B273">
        <v>1</v>
      </c>
      <c r="C273">
        <v>1</v>
      </c>
      <c r="D273">
        <v>1</v>
      </c>
      <c r="E273">
        <f t="array" ref="E273">LARGE((IF(palestras!$G$2:$G$391=A273,1,0)+IF(palestras!$H$2:$H$391=A273,1,0)+IF(palestras!$I$2:$I$391=A273,1,0))*palestras!$J$2:$J$391,6)</f>
        <v>0</v>
      </c>
      <c r="F273">
        <f>C273/(MAX($C$2:$C$330)+1)</f>
        <v>4.9140049140049139E-4</v>
      </c>
      <c r="G273">
        <f>E273/(MAX($E$2:$E$330)+1)</f>
        <v>0</v>
      </c>
      <c r="H273">
        <f>MAX($G$2:$G$330)-G273</f>
        <v>0.99173553719008267</v>
      </c>
      <c r="I273">
        <f>SQRT((F273*2)^2+H273^2)</f>
        <v>0.99173602416342299</v>
      </c>
    </row>
    <row r="274" spans="1:9" x14ac:dyDescent="0.25">
      <c r="A274" t="s">
        <v>268</v>
      </c>
      <c r="B274">
        <v>1</v>
      </c>
      <c r="C274">
        <v>1</v>
      </c>
      <c r="D274">
        <v>1</v>
      </c>
      <c r="E274">
        <f t="array" ref="E274">LARGE((IF(palestras!$G$2:$G$391=A274,1,0)+IF(palestras!$H$2:$H$391=A274,1,0)+IF(palestras!$I$2:$I$391=A274,1,0))*palestras!$J$2:$J$391,6)</f>
        <v>0</v>
      </c>
      <c r="F274">
        <f>C274/(MAX($C$2:$C$330)+1)</f>
        <v>4.9140049140049139E-4</v>
      </c>
      <c r="G274">
        <f>E274/(MAX($E$2:$E$330)+1)</f>
        <v>0</v>
      </c>
      <c r="H274">
        <f>MAX($G$2:$G$330)-G274</f>
        <v>0.99173553719008267</v>
      </c>
      <c r="I274">
        <f>SQRT((F274*2)^2+H274^2)</f>
        <v>0.99173602416342299</v>
      </c>
    </row>
    <row r="275" spans="1:9" x14ac:dyDescent="0.25">
      <c r="A275" t="s">
        <v>1978</v>
      </c>
      <c r="B275">
        <v>1</v>
      </c>
      <c r="C275">
        <v>1</v>
      </c>
      <c r="D275">
        <v>1</v>
      </c>
      <c r="E275">
        <f t="array" ref="E275">LARGE((IF(palestras!$G$2:$G$391=A275,1,0)+IF(palestras!$H$2:$H$391=A275,1,0)+IF(palestras!$I$2:$I$391=A275,1,0))*palestras!$J$2:$J$391,6)</f>
        <v>0</v>
      </c>
      <c r="F275">
        <f>C275/(MAX($C$2:$C$330)+1)</f>
        <v>4.9140049140049139E-4</v>
      </c>
      <c r="G275">
        <f>E275/(MAX($E$2:$E$330)+1)</f>
        <v>0</v>
      </c>
      <c r="H275">
        <f>MAX($G$2:$G$330)-G275</f>
        <v>0.99173553719008267</v>
      </c>
      <c r="I275">
        <f>SQRT((F275*2)^2+H275^2)</f>
        <v>0.99173602416342299</v>
      </c>
    </row>
    <row r="276" spans="1:9" x14ac:dyDescent="0.25">
      <c r="A276" t="s">
        <v>634</v>
      </c>
      <c r="B276">
        <v>1</v>
      </c>
      <c r="C276">
        <v>1</v>
      </c>
      <c r="D276">
        <v>1</v>
      </c>
      <c r="E276">
        <f t="array" ref="E276">LARGE((IF(palestras!$G$2:$G$391=A276,1,0)+IF(palestras!$H$2:$H$391=A276,1,0)+IF(palestras!$I$2:$I$391=A276,1,0))*palestras!$J$2:$J$391,6)</f>
        <v>0</v>
      </c>
      <c r="F276">
        <f>C276/(MAX($C$2:$C$330)+1)</f>
        <v>4.9140049140049139E-4</v>
      </c>
      <c r="G276">
        <f>E276/(MAX($E$2:$E$330)+1)</f>
        <v>0</v>
      </c>
      <c r="H276">
        <f>MAX($G$2:$G$330)-G276</f>
        <v>0.99173553719008267</v>
      </c>
      <c r="I276">
        <f>SQRT((F276*2)^2+H276^2)</f>
        <v>0.99173602416342299</v>
      </c>
    </row>
    <row r="277" spans="1:9" x14ac:dyDescent="0.25">
      <c r="A277" t="s">
        <v>635</v>
      </c>
      <c r="B277">
        <v>1</v>
      </c>
      <c r="C277">
        <v>1</v>
      </c>
      <c r="D277">
        <v>1</v>
      </c>
      <c r="E277">
        <f t="array" ref="E277">LARGE((IF(palestras!$G$2:$G$391=A277,1,0)+IF(palestras!$H$2:$H$391=A277,1,0)+IF(palestras!$I$2:$I$391=A277,1,0))*palestras!$J$2:$J$391,6)</f>
        <v>0</v>
      </c>
      <c r="F277">
        <f>C277/(MAX($C$2:$C$330)+1)</f>
        <v>4.9140049140049139E-4</v>
      </c>
      <c r="G277">
        <f>E277/(MAX($E$2:$E$330)+1)</f>
        <v>0</v>
      </c>
      <c r="H277">
        <f>MAX($G$2:$G$330)-G277</f>
        <v>0.99173553719008267</v>
      </c>
      <c r="I277">
        <f>SQRT((F277*2)^2+H277^2)</f>
        <v>0.99173602416342299</v>
      </c>
    </row>
    <row r="278" spans="1:9" x14ac:dyDescent="0.25">
      <c r="A278" t="s">
        <v>163</v>
      </c>
      <c r="B278">
        <v>1</v>
      </c>
      <c r="C278">
        <v>1</v>
      </c>
      <c r="D278">
        <v>1</v>
      </c>
      <c r="E278">
        <f t="array" ref="E278">LARGE((IF(palestras!$G$2:$G$391=A278,1,0)+IF(palestras!$H$2:$H$391=A278,1,0)+IF(palestras!$I$2:$I$391=A278,1,0))*palestras!$J$2:$J$391,6)</f>
        <v>0</v>
      </c>
      <c r="F278">
        <f>C278/(MAX($C$2:$C$330)+1)</f>
        <v>4.9140049140049139E-4</v>
      </c>
      <c r="G278">
        <f>E278/(MAX($E$2:$E$330)+1)</f>
        <v>0</v>
      </c>
      <c r="H278">
        <f>MAX($G$2:$G$330)-G278</f>
        <v>0.99173553719008267</v>
      </c>
      <c r="I278">
        <f>SQRT((F278*2)^2+H278^2)</f>
        <v>0.99173602416342299</v>
      </c>
    </row>
    <row r="279" spans="1:9" x14ac:dyDescent="0.25">
      <c r="A279" t="s">
        <v>2156</v>
      </c>
      <c r="B279">
        <v>1</v>
      </c>
      <c r="C279">
        <v>1</v>
      </c>
      <c r="D279">
        <v>1</v>
      </c>
      <c r="E279">
        <f t="array" ref="E279">LARGE((IF(palestras!$G$2:$G$391=A279,1,0)+IF(palestras!$H$2:$H$391=A279,1,0)+IF(palestras!$I$2:$I$391=A279,1,0))*palestras!$J$2:$J$391,6)</f>
        <v>0</v>
      </c>
      <c r="F279">
        <f>C279/(MAX($C$2:$C$330)+1)</f>
        <v>4.9140049140049139E-4</v>
      </c>
      <c r="G279">
        <f>E279/(MAX($E$2:$E$330)+1)</f>
        <v>0</v>
      </c>
      <c r="H279">
        <f>MAX($G$2:$G$330)-G279</f>
        <v>0.99173553719008267</v>
      </c>
      <c r="I279">
        <f>SQRT((F279*2)^2+H279^2)</f>
        <v>0.99173602416342299</v>
      </c>
    </row>
    <row r="280" spans="1:9" x14ac:dyDescent="0.25">
      <c r="A280" t="s">
        <v>2240</v>
      </c>
      <c r="B280">
        <v>1</v>
      </c>
      <c r="C280">
        <v>1</v>
      </c>
      <c r="D280">
        <v>1</v>
      </c>
      <c r="E280">
        <f t="array" ref="E280">LARGE((IF(palestras!$G$2:$G$391=A280,1,0)+IF(palestras!$H$2:$H$391=A280,1,0)+IF(palestras!$I$2:$I$391=A280,1,0))*palestras!$J$2:$J$391,6)</f>
        <v>0</v>
      </c>
      <c r="F280">
        <f>C280/(MAX($C$2:$C$330)+1)</f>
        <v>4.9140049140049139E-4</v>
      </c>
      <c r="G280">
        <f>E280/(MAX($E$2:$E$330)+1)</f>
        <v>0</v>
      </c>
      <c r="H280">
        <f>MAX($G$2:$G$330)-G280</f>
        <v>0.99173553719008267</v>
      </c>
      <c r="I280">
        <f>SQRT((F280*2)^2+H280^2)</f>
        <v>0.99173602416342299</v>
      </c>
    </row>
    <row r="281" spans="1:9" x14ac:dyDescent="0.25">
      <c r="A281" t="s">
        <v>487</v>
      </c>
      <c r="B281">
        <v>2</v>
      </c>
      <c r="C281">
        <v>0</v>
      </c>
      <c r="D281">
        <v>0</v>
      </c>
      <c r="E281">
        <f t="array" ref="E281">LARGE((IF(palestras!$G$2:$G$391=A281,1,0)+IF(palestras!$H$2:$H$391=A281,1,0)+IF(palestras!$I$2:$I$391=A281,1,0))*palestras!$J$2:$J$391,6)</f>
        <v>0</v>
      </c>
      <c r="F281">
        <f>C281/(MAX($C$2:$C$330)+1)</f>
        <v>0</v>
      </c>
      <c r="G281">
        <f>E281/(MAX($E$2:$E$330)+1)</f>
        <v>0</v>
      </c>
      <c r="H281">
        <f>MAX($G$2:$G$330)-G281</f>
        <v>0.99173553719008267</v>
      </c>
      <c r="I281">
        <f>SQRT((F281*2)^2+H281^2)</f>
        <v>0.99173553719008267</v>
      </c>
    </row>
    <row r="282" spans="1:9" x14ac:dyDescent="0.25">
      <c r="A282" t="s">
        <v>542</v>
      </c>
      <c r="B282">
        <v>1</v>
      </c>
      <c r="C282">
        <v>0</v>
      </c>
      <c r="D282">
        <v>0</v>
      </c>
      <c r="E282">
        <f t="array" ref="E282">LARGE((IF(palestras!$G$2:$G$391=A282,1,0)+IF(palestras!$H$2:$H$391=A282,1,0)+IF(palestras!$I$2:$I$391=A282,1,0))*palestras!$J$2:$J$391,6)</f>
        <v>0</v>
      </c>
      <c r="F282">
        <f>C282/(MAX($C$2:$C$330)+1)</f>
        <v>0</v>
      </c>
      <c r="G282">
        <f>E282/(MAX($E$2:$E$330)+1)</f>
        <v>0</v>
      </c>
      <c r="H282">
        <f>MAX($G$2:$G$330)-G282</f>
        <v>0.99173553719008267</v>
      </c>
      <c r="I282">
        <f>SQRT((F282*2)^2+H282^2)</f>
        <v>0.99173553719008267</v>
      </c>
    </row>
    <row r="283" spans="1:9" x14ac:dyDescent="0.25">
      <c r="A283" t="s">
        <v>493</v>
      </c>
      <c r="B283">
        <v>1</v>
      </c>
      <c r="C283">
        <v>0</v>
      </c>
      <c r="D283">
        <v>0</v>
      </c>
      <c r="E283">
        <f t="array" ref="E283">LARGE((IF(palestras!$G$2:$G$391=A283,1,0)+IF(palestras!$H$2:$H$391=A283,1,0)+IF(palestras!$I$2:$I$391=A283,1,0))*palestras!$J$2:$J$391,6)</f>
        <v>0</v>
      </c>
      <c r="F283">
        <f>C283/(MAX($C$2:$C$330)+1)</f>
        <v>0</v>
      </c>
      <c r="G283">
        <f>E283/(MAX($E$2:$E$330)+1)</f>
        <v>0</v>
      </c>
      <c r="H283">
        <f>MAX($G$2:$G$330)-G283</f>
        <v>0.99173553719008267</v>
      </c>
      <c r="I283">
        <f>SQRT((F283*2)^2+H283^2)</f>
        <v>0.99173553719008267</v>
      </c>
    </row>
    <row r="284" spans="1:9" x14ac:dyDescent="0.25">
      <c r="A284" t="s">
        <v>1033</v>
      </c>
      <c r="B284">
        <v>1</v>
      </c>
      <c r="C284">
        <v>0</v>
      </c>
      <c r="D284">
        <v>0</v>
      </c>
      <c r="E284">
        <f t="array" ref="E284">LARGE((IF(palestras!$G$2:$G$391=A284,1,0)+IF(palestras!$H$2:$H$391=A284,1,0)+IF(palestras!$I$2:$I$391=A284,1,0))*palestras!$J$2:$J$391,6)</f>
        <v>0</v>
      </c>
      <c r="F284">
        <f>C284/(MAX($C$2:$C$330)+1)</f>
        <v>0</v>
      </c>
      <c r="G284">
        <f>E284/(MAX($E$2:$E$330)+1)</f>
        <v>0</v>
      </c>
      <c r="H284">
        <f>MAX($G$2:$G$330)-G284</f>
        <v>0.99173553719008267</v>
      </c>
      <c r="I284">
        <f>SQRT((F284*2)^2+H284^2)</f>
        <v>0.99173553719008267</v>
      </c>
    </row>
    <row r="285" spans="1:9" x14ac:dyDescent="0.25">
      <c r="A285" t="s">
        <v>1285</v>
      </c>
      <c r="B285">
        <v>1</v>
      </c>
      <c r="C285">
        <v>0</v>
      </c>
      <c r="D285">
        <v>0</v>
      </c>
      <c r="E285">
        <f t="array" ref="E285">LARGE((IF(palestras!$G$2:$G$391=A285,1,0)+IF(palestras!$H$2:$H$391=A285,1,0)+IF(palestras!$I$2:$I$391=A285,1,0))*palestras!$J$2:$J$391,6)</f>
        <v>0</v>
      </c>
      <c r="F285">
        <f>C285/(MAX($C$2:$C$330)+1)</f>
        <v>0</v>
      </c>
      <c r="G285">
        <f>E285/(MAX($E$2:$E$330)+1)</f>
        <v>0</v>
      </c>
      <c r="H285">
        <f>MAX($G$2:$G$330)-G285</f>
        <v>0.99173553719008267</v>
      </c>
      <c r="I285">
        <f>SQRT((F285*2)^2+H285^2)</f>
        <v>0.99173553719008267</v>
      </c>
    </row>
    <row r="286" spans="1:9" x14ac:dyDescent="0.25">
      <c r="A286" t="s">
        <v>1034</v>
      </c>
      <c r="B286">
        <v>1</v>
      </c>
      <c r="C286">
        <v>0</v>
      </c>
      <c r="D286">
        <v>0</v>
      </c>
      <c r="E286">
        <f t="array" ref="E286">LARGE((IF(palestras!$G$2:$G$391=A286,1,0)+IF(palestras!$H$2:$H$391=A286,1,0)+IF(palestras!$I$2:$I$391=A286,1,0))*palestras!$J$2:$J$391,6)</f>
        <v>0</v>
      </c>
      <c r="F286">
        <f>C286/(MAX($C$2:$C$330)+1)</f>
        <v>0</v>
      </c>
      <c r="G286">
        <f>E286/(MAX($E$2:$E$330)+1)</f>
        <v>0</v>
      </c>
      <c r="H286">
        <f>MAX($G$2:$G$330)-G286</f>
        <v>0.99173553719008267</v>
      </c>
      <c r="I286">
        <f>SQRT((F286*2)^2+H286^2)</f>
        <v>0.99173553719008267</v>
      </c>
    </row>
    <row r="287" spans="1:9" x14ac:dyDescent="0.25">
      <c r="A287" t="s">
        <v>1696</v>
      </c>
      <c r="B287">
        <v>1</v>
      </c>
      <c r="C287">
        <v>0</v>
      </c>
      <c r="D287">
        <v>0</v>
      </c>
      <c r="E287">
        <f t="array" ref="E287">LARGE((IF(palestras!$G$2:$G$391=A287,1,0)+IF(palestras!$H$2:$H$391=A287,1,0)+IF(palestras!$I$2:$I$391=A287,1,0))*palestras!$J$2:$J$391,6)</f>
        <v>0</v>
      </c>
      <c r="F287">
        <f>C287/(MAX($C$2:$C$330)+1)</f>
        <v>0</v>
      </c>
      <c r="G287">
        <f>E287/(MAX($E$2:$E$330)+1)</f>
        <v>0</v>
      </c>
      <c r="H287">
        <f>MAX($G$2:$G$330)-G287</f>
        <v>0.99173553719008267</v>
      </c>
      <c r="I287">
        <f>SQRT((F287*2)^2+H287^2)</f>
        <v>0.99173553719008267</v>
      </c>
    </row>
    <row r="288" spans="1:9" x14ac:dyDescent="0.25">
      <c r="A288" t="s">
        <v>1757</v>
      </c>
      <c r="B288">
        <v>1</v>
      </c>
      <c r="C288">
        <v>0</v>
      </c>
      <c r="D288">
        <v>0</v>
      </c>
      <c r="E288">
        <f t="array" ref="E288">LARGE((IF(palestras!$G$2:$G$391=A288,1,0)+IF(palestras!$H$2:$H$391=A288,1,0)+IF(palestras!$I$2:$I$391=A288,1,0))*palestras!$J$2:$J$391,6)</f>
        <v>0</v>
      </c>
      <c r="F288">
        <f>C288/(MAX($C$2:$C$330)+1)</f>
        <v>0</v>
      </c>
      <c r="G288">
        <f>E288/(MAX($E$2:$E$330)+1)</f>
        <v>0</v>
      </c>
      <c r="H288">
        <f>MAX($G$2:$G$330)-G288</f>
        <v>0.99173553719008267</v>
      </c>
      <c r="I288">
        <f>SQRT((F288*2)^2+H288^2)</f>
        <v>0.99173553719008267</v>
      </c>
    </row>
    <row r="289" spans="1:9" x14ac:dyDescent="0.25">
      <c r="A289" t="s">
        <v>1778</v>
      </c>
      <c r="B289">
        <v>1</v>
      </c>
      <c r="C289">
        <v>0</v>
      </c>
      <c r="D289">
        <v>0</v>
      </c>
      <c r="E289">
        <f t="array" ref="E289">LARGE((IF(palestras!$G$2:$G$391=A289,1,0)+IF(palestras!$H$2:$H$391=A289,1,0)+IF(palestras!$I$2:$I$391=A289,1,0))*palestras!$J$2:$J$391,6)</f>
        <v>0</v>
      </c>
      <c r="F289">
        <f>C289/(MAX($C$2:$C$330)+1)</f>
        <v>0</v>
      </c>
      <c r="G289">
        <f>E289/(MAX($E$2:$E$330)+1)</f>
        <v>0</v>
      </c>
      <c r="H289">
        <f>MAX($G$2:$G$330)-G289</f>
        <v>0.99173553719008267</v>
      </c>
      <c r="I289">
        <f>SQRT((F289*2)^2+H289^2)</f>
        <v>0.99173553719008267</v>
      </c>
    </row>
    <row r="290" spans="1:9" x14ac:dyDescent="0.25">
      <c r="A290" t="s">
        <v>1226</v>
      </c>
      <c r="B290">
        <v>1</v>
      </c>
      <c r="C290">
        <v>0</v>
      </c>
      <c r="D290">
        <v>0</v>
      </c>
      <c r="E290">
        <f t="array" ref="E290">LARGE((IF(palestras!$G$2:$G$391=A290,1,0)+IF(palestras!$H$2:$H$391=A290,1,0)+IF(palestras!$I$2:$I$391=A290,1,0))*palestras!$J$2:$J$391,6)</f>
        <v>0</v>
      </c>
      <c r="F290">
        <f>C290/(MAX($C$2:$C$330)+1)</f>
        <v>0</v>
      </c>
      <c r="G290">
        <f>E290/(MAX($E$2:$E$330)+1)</f>
        <v>0</v>
      </c>
      <c r="H290">
        <f>MAX($G$2:$G$330)-G290</f>
        <v>0.99173553719008267</v>
      </c>
      <c r="I290">
        <f>SQRT((F290*2)^2+H290^2)</f>
        <v>0.99173553719008267</v>
      </c>
    </row>
    <row r="291" spans="1:9" x14ac:dyDescent="0.25">
      <c r="A291" t="s">
        <v>1779</v>
      </c>
      <c r="B291">
        <v>1</v>
      </c>
      <c r="C291">
        <v>0</v>
      </c>
      <c r="D291">
        <v>0</v>
      </c>
      <c r="E291">
        <f t="array" ref="E291">LARGE((IF(palestras!$G$2:$G$391=A291,1,0)+IF(palestras!$H$2:$H$391=A291,1,0)+IF(palestras!$I$2:$I$391=A291,1,0))*palestras!$J$2:$J$391,6)</f>
        <v>0</v>
      </c>
      <c r="F291">
        <f>C291/(MAX($C$2:$C$330)+1)</f>
        <v>0</v>
      </c>
      <c r="G291">
        <f>E291/(MAX($E$2:$E$330)+1)</f>
        <v>0</v>
      </c>
      <c r="H291">
        <f>MAX($G$2:$G$330)-G291</f>
        <v>0.99173553719008267</v>
      </c>
      <c r="I291">
        <f>SQRT((F291*2)^2+H291^2)</f>
        <v>0.99173553719008267</v>
      </c>
    </row>
    <row r="292" spans="1:9" x14ac:dyDescent="0.25">
      <c r="A292" t="s">
        <v>1780</v>
      </c>
      <c r="B292">
        <v>1</v>
      </c>
      <c r="C292">
        <v>0</v>
      </c>
      <c r="D292">
        <v>0</v>
      </c>
      <c r="E292">
        <f t="array" ref="E292">LARGE((IF(palestras!$G$2:$G$391=A292,1,0)+IF(palestras!$H$2:$H$391=A292,1,0)+IF(palestras!$I$2:$I$391=A292,1,0))*palestras!$J$2:$J$391,6)</f>
        <v>0</v>
      </c>
      <c r="F292">
        <f>C292/(MAX($C$2:$C$330)+1)</f>
        <v>0</v>
      </c>
      <c r="G292">
        <f>E292/(MAX($E$2:$E$330)+1)</f>
        <v>0</v>
      </c>
      <c r="H292">
        <f>MAX($G$2:$G$330)-G292</f>
        <v>0.99173553719008267</v>
      </c>
      <c r="I292">
        <f>SQRT((F292*2)^2+H292^2)</f>
        <v>0.99173553719008267</v>
      </c>
    </row>
    <row r="293" spans="1:9" x14ac:dyDescent="0.25">
      <c r="A293" t="s">
        <v>1860</v>
      </c>
      <c r="B293">
        <v>1</v>
      </c>
      <c r="C293">
        <v>0</v>
      </c>
      <c r="D293">
        <v>0</v>
      </c>
      <c r="E293">
        <f t="array" ref="E293">LARGE((IF(palestras!$G$2:$G$391=A293,1,0)+IF(palestras!$H$2:$H$391=A293,1,0)+IF(palestras!$I$2:$I$391=A293,1,0))*palestras!$J$2:$J$391,6)</f>
        <v>0</v>
      </c>
      <c r="F293">
        <f>C293/(MAX($C$2:$C$330)+1)</f>
        <v>0</v>
      </c>
      <c r="G293">
        <f>E293/(MAX($E$2:$E$330)+1)</f>
        <v>0</v>
      </c>
      <c r="H293">
        <f>MAX($G$2:$G$330)-G293</f>
        <v>0.99173553719008267</v>
      </c>
      <c r="I293">
        <f>SQRT((F293*2)^2+H293^2)</f>
        <v>0.99173553719008267</v>
      </c>
    </row>
    <row r="294" spans="1:9" x14ac:dyDescent="0.25">
      <c r="A294" t="s">
        <v>1286</v>
      </c>
      <c r="B294">
        <v>1</v>
      </c>
      <c r="C294">
        <v>0</v>
      </c>
      <c r="D294">
        <v>0</v>
      </c>
      <c r="E294">
        <f t="array" ref="E294">LARGE((IF(palestras!$G$2:$G$391=A294,1,0)+IF(palestras!$H$2:$H$391=A294,1,0)+IF(palestras!$I$2:$I$391=A294,1,0))*palestras!$J$2:$J$391,6)</f>
        <v>0</v>
      </c>
      <c r="F294">
        <f>C294/(MAX($C$2:$C$330)+1)</f>
        <v>0</v>
      </c>
      <c r="G294">
        <f>E294/(MAX($E$2:$E$330)+1)</f>
        <v>0</v>
      </c>
      <c r="H294">
        <f>MAX($G$2:$G$330)-G294</f>
        <v>0.99173553719008267</v>
      </c>
      <c r="I294">
        <f>SQRT((F294*2)^2+H294^2)</f>
        <v>0.99173553719008267</v>
      </c>
    </row>
    <row r="295" spans="1:9" x14ac:dyDescent="0.25">
      <c r="A295" t="s">
        <v>543</v>
      </c>
      <c r="B295">
        <v>1</v>
      </c>
      <c r="C295">
        <v>0</v>
      </c>
      <c r="D295">
        <v>0</v>
      </c>
      <c r="E295">
        <f t="array" ref="E295">LARGE((IF(palestras!$G$2:$G$391=A295,1,0)+IF(palestras!$H$2:$H$391=A295,1,0)+IF(palestras!$I$2:$I$391=A295,1,0))*palestras!$J$2:$J$391,6)</f>
        <v>0</v>
      </c>
      <c r="F295">
        <f>C295/(MAX($C$2:$C$330)+1)</f>
        <v>0</v>
      </c>
      <c r="G295">
        <f>E295/(MAX($E$2:$E$330)+1)</f>
        <v>0</v>
      </c>
      <c r="H295">
        <f>MAX($G$2:$G$330)-G295</f>
        <v>0.99173553719008267</v>
      </c>
      <c r="I295">
        <f>SQRT((F295*2)^2+H295^2)</f>
        <v>0.99173553719008267</v>
      </c>
    </row>
    <row r="296" spans="1:9" x14ac:dyDescent="0.25">
      <c r="A296" t="s">
        <v>2082</v>
      </c>
      <c r="B296">
        <v>1</v>
      </c>
      <c r="C296">
        <v>0</v>
      </c>
      <c r="D296">
        <v>0</v>
      </c>
      <c r="E296">
        <f t="array" ref="E296">LARGE((IF(palestras!$G$2:$G$391=A296,1,0)+IF(palestras!$H$2:$H$391=A296,1,0)+IF(palestras!$I$2:$I$391=A296,1,0))*palestras!$J$2:$J$391,6)</f>
        <v>0</v>
      </c>
      <c r="F296">
        <f>C296/(MAX($C$2:$C$330)+1)</f>
        <v>0</v>
      </c>
      <c r="G296">
        <f>E296/(MAX($E$2:$E$330)+1)</f>
        <v>0</v>
      </c>
      <c r="H296">
        <f>MAX($G$2:$G$330)-G296</f>
        <v>0.99173553719008267</v>
      </c>
      <c r="I296">
        <f>SQRT((F296*2)^2+H296^2)</f>
        <v>0.99173553719008267</v>
      </c>
    </row>
    <row r="297" spans="1:9" x14ac:dyDescent="0.25">
      <c r="A297" t="s">
        <v>756</v>
      </c>
      <c r="B297">
        <v>1</v>
      </c>
      <c r="C297">
        <v>0</v>
      </c>
      <c r="D297">
        <v>0</v>
      </c>
      <c r="E297">
        <f t="array" ref="E297">LARGE((IF(palestras!$G$2:$G$391=A297,1,0)+IF(palestras!$H$2:$H$391=A297,1,0)+IF(palestras!$I$2:$I$391=A297,1,0))*palestras!$J$2:$J$391,6)</f>
        <v>0</v>
      </c>
      <c r="F297">
        <f>C297/(MAX($C$2:$C$330)+1)</f>
        <v>0</v>
      </c>
      <c r="G297">
        <f>E297/(MAX($E$2:$E$330)+1)</f>
        <v>0</v>
      </c>
      <c r="H297">
        <f>MAX($G$2:$G$330)-G297</f>
        <v>0.99173553719008267</v>
      </c>
      <c r="I297">
        <f>SQRT((F297*2)^2+H297^2)</f>
        <v>0.99173553719008267</v>
      </c>
    </row>
    <row r="298" spans="1:9" x14ac:dyDescent="0.25">
      <c r="A298" t="s">
        <v>2174</v>
      </c>
      <c r="B298">
        <v>1</v>
      </c>
      <c r="C298">
        <v>0</v>
      </c>
      <c r="D298">
        <v>0</v>
      </c>
      <c r="E298">
        <f t="array" ref="E298">LARGE((IF(palestras!$G$2:$G$391=A298,1,0)+IF(palestras!$H$2:$H$391=A298,1,0)+IF(palestras!$I$2:$I$391=A298,1,0))*palestras!$J$2:$J$391,6)</f>
        <v>0</v>
      </c>
      <c r="F298">
        <f>C298/(MAX($C$2:$C$330)+1)</f>
        <v>0</v>
      </c>
      <c r="G298">
        <f>E298/(MAX($E$2:$E$330)+1)</f>
        <v>0</v>
      </c>
      <c r="H298">
        <f>MAX($G$2:$G$330)-G298</f>
        <v>0.99173553719008267</v>
      </c>
      <c r="I298">
        <f>SQRT((F298*2)^2+H298^2)</f>
        <v>0.99173553719008267</v>
      </c>
    </row>
    <row r="299" spans="1:9" x14ac:dyDescent="0.25">
      <c r="A299" t="s">
        <v>1758</v>
      </c>
      <c r="B299">
        <v>1</v>
      </c>
      <c r="C299">
        <v>0</v>
      </c>
      <c r="D299">
        <v>0</v>
      </c>
      <c r="E299">
        <f t="array" ref="E299">LARGE((IF(palestras!$G$2:$G$391=A299,1,0)+IF(palestras!$H$2:$H$391=A299,1,0)+IF(palestras!$I$2:$I$391=A299,1,0))*palestras!$J$2:$J$391,6)</f>
        <v>0</v>
      </c>
      <c r="F299">
        <f>C299/(MAX($C$2:$C$330)+1)</f>
        <v>0</v>
      </c>
      <c r="G299">
        <f>E299/(MAX($E$2:$E$330)+1)</f>
        <v>0</v>
      </c>
      <c r="H299">
        <f>MAX($G$2:$G$330)-G299</f>
        <v>0.99173553719008267</v>
      </c>
      <c r="I299">
        <f>SQRT((F299*2)^2+H299^2)</f>
        <v>0.99173553719008267</v>
      </c>
    </row>
    <row r="300" spans="1:9" x14ac:dyDescent="0.25">
      <c r="A300" t="s">
        <v>2113</v>
      </c>
      <c r="B300">
        <v>1</v>
      </c>
      <c r="C300">
        <v>0</v>
      </c>
      <c r="D300">
        <v>0</v>
      </c>
      <c r="E300">
        <f t="array" ref="E300">LARGE((IF(palestras!$G$2:$G$391=A300,1,0)+IF(palestras!$H$2:$H$391=A300,1,0)+IF(palestras!$I$2:$I$391=A300,1,0))*palestras!$J$2:$J$391,6)</f>
        <v>0</v>
      </c>
      <c r="F300">
        <f>C300/(MAX($C$2:$C$330)+1)</f>
        <v>0</v>
      </c>
      <c r="G300">
        <f>E300/(MAX($E$2:$E$330)+1)</f>
        <v>0</v>
      </c>
      <c r="H300">
        <f>MAX($G$2:$G$330)-G300</f>
        <v>0.99173553719008267</v>
      </c>
      <c r="I300">
        <f>SQRT((F300*2)^2+H300^2)</f>
        <v>0.99173553719008267</v>
      </c>
    </row>
    <row r="301" spans="1:9" x14ac:dyDescent="0.25">
      <c r="A301" t="s">
        <v>536</v>
      </c>
      <c r="B301">
        <v>1</v>
      </c>
      <c r="C301">
        <v>0</v>
      </c>
      <c r="D301">
        <v>0</v>
      </c>
      <c r="E301">
        <f t="array" ref="E301">LARGE((IF(palestras!$G$2:$G$391=A301,1,0)+IF(palestras!$H$2:$H$391=A301,1,0)+IF(palestras!$I$2:$I$391=A301,1,0))*palestras!$J$2:$J$391,6)</f>
        <v>0</v>
      </c>
      <c r="F301">
        <f>C301/(MAX($C$2:$C$330)+1)</f>
        <v>0</v>
      </c>
      <c r="G301">
        <f>E301/(MAX($E$2:$E$330)+1)</f>
        <v>0</v>
      </c>
      <c r="H301">
        <f>MAX($G$2:$G$330)-G301</f>
        <v>0.99173553719008267</v>
      </c>
      <c r="I301">
        <f>SQRT((F301*2)^2+H301^2)</f>
        <v>0.99173553719008267</v>
      </c>
    </row>
    <row r="302" spans="1:9" x14ac:dyDescent="0.25">
      <c r="A302" t="s">
        <v>2175</v>
      </c>
      <c r="B302">
        <v>1</v>
      </c>
      <c r="C302">
        <v>0</v>
      </c>
      <c r="D302">
        <v>0</v>
      </c>
      <c r="E302">
        <f t="array" ref="E302">LARGE((IF(palestras!$G$2:$G$391=A302,1,0)+IF(palestras!$H$2:$H$391=A302,1,0)+IF(palestras!$I$2:$I$391=A302,1,0))*palestras!$J$2:$J$391,6)</f>
        <v>0</v>
      </c>
      <c r="F302">
        <f>C302/(MAX($C$2:$C$330)+1)</f>
        <v>0</v>
      </c>
      <c r="G302">
        <f>E302/(MAX($E$2:$E$330)+1)</f>
        <v>0</v>
      </c>
      <c r="H302">
        <f>MAX($G$2:$G$330)-G302</f>
        <v>0.99173553719008267</v>
      </c>
      <c r="I302">
        <f>SQRT((F302*2)^2+H302^2)</f>
        <v>0.99173553719008267</v>
      </c>
    </row>
    <row r="303" spans="1:9" x14ac:dyDescent="0.25">
      <c r="A303" t="s">
        <v>7</v>
      </c>
      <c r="B303">
        <v>1</v>
      </c>
      <c r="C303">
        <v>0</v>
      </c>
      <c r="D303">
        <v>0</v>
      </c>
      <c r="E303">
        <f t="array" ref="E303">LARGE((IF(palestras!$G$2:$G$391=A303,1,0)+IF(palestras!$H$2:$H$391=A303,1,0)+IF(palestras!$I$2:$I$391=A303,1,0))*palestras!$J$2:$J$391,6)</f>
        <v>0</v>
      </c>
      <c r="F303">
        <f>C303/(MAX($C$2:$C$330)+1)</f>
        <v>0</v>
      </c>
      <c r="G303">
        <f>E303/(MAX($E$2:$E$330)+1)</f>
        <v>0</v>
      </c>
      <c r="H303">
        <f>MAX($G$2:$G$330)-G303</f>
        <v>0.99173553719008267</v>
      </c>
      <c r="I303">
        <f>SQRT((F303*2)^2+H303^2)</f>
        <v>0.99173553719008267</v>
      </c>
    </row>
    <row r="304" spans="1:9" x14ac:dyDescent="0.25">
      <c r="A304" t="s">
        <v>123</v>
      </c>
      <c r="B304">
        <v>9</v>
      </c>
      <c r="C304">
        <v>252</v>
      </c>
      <c r="D304">
        <v>28</v>
      </c>
      <c r="E304">
        <f t="array" ref="E304">LARGE((IF(palestras!$G$2:$G$391=A304,1,0)+IF(palestras!$H$2:$H$391=A304,1,0)+IF(palestras!$I$2:$I$391=A304,1,0))*palestras!$J$2:$J$391,6)</f>
        <v>4</v>
      </c>
      <c r="F304">
        <f>C304/(MAX($C$2:$C$330)+1)</f>
        <v>0.12383292383292384</v>
      </c>
      <c r="G304">
        <f>E304/(MAX($E$2:$E$330)+1)</f>
        <v>3.3057851239669422E-2</v>
      </c>
      <c r="H304">
        <f>MAX($G$2:$G$330)-G304</f>
        <v>0.95867768595041325</v>
      </c>
      <c r="I304">
        <f>SQRT((F304*2)^2+H304^2)</f>
        <v>0.99015214873234614</v>
      </c>
    </row>
    <row r="305" spans="1:9" x14ac:dyDescent="0.25">
      <c r="A305" t="s">
        <v>1124</v>
      </c>
      <c r="B305">
        <v>7</v>
      </c>
      <c r="C305">
        <v>204</v>
      </c>
      <c r="D305">
        <v>29.142857142857142</v>
      </c>
      <c r="E305">
        <f t="array" ref="E305">LARGE((IF(palestras!$G$2:$G$391=A305,1,0)+IF(palestras!$H$2:$H$391=A305,1,0)+IF(palestras!$I$2:$I$391=A305,1,0))*palestras!$J$2:$J$391,6)</f>
        <v>3</v>
      </c>
      <c r="F305">
        <f>C305/(MAX($C$2:$C$330)+1)</f>
        <v>0.10024570024570024</v>
      </c>
      <c r="G305">
        <f>E305/(MAX($E$2:$E$330)+1)</f>
        <v>2.4793388429752067E-2</v>
      </c>
      <c r="H305">
        <f>MAX($G$2:$G$330)-G305</f>
        <v>0.96694214876033058</v>
      </c>
      <c r="I305">
        <f>SQRT((F305*2)^2+H305^2)</f>
        <v>0.98750894715959325</v>
      </c>
    </row>
    <row r="306" spans="1:9" x14ac:dyDescent="0.25">
      <c r="A306" t="s">
        <v>629</v>
      </c>
      <c r="B306">
        <v>12</v>
      </c>
      <c r="C306">
        <v>201</v>
      </c>
      <c r="D306">
        <v>16.75</v>
      </c>
      <c r="E306">
        <f t="array" ref="E306">LARGE((IF(palestras!$G$2:$G$391=A306,1,0)+IF(palestras!$H$2:$H$391=A306,1,0)+IF(palestras!$I$2:$I$391=A306,1,0))*palestras!$J$2:$J$391,6)</f>
        <v>3</v>
      </c>
      <c r="F306">
        <f>C306/(MAX($C$2:$C$330)+1)</f>
        <v>9.8771498771498767E-2</v>
      </c>
      <c r="G306">
        <f>E306/(MAX($E$2:$E$330)+1)</f>
        <v>2.4793388429752067E-2</v>
      </c>
      <c r="H306">
        <f>MAX($G$2:$G$330)-G306</f>
        <v>0.96694214876033058</v>
      </c>
      <c r="I306">
        <f>SQRT((F306*2)^2+H306^2)</f>
        <v>0.98691456313478221</v>
      </c>
    </row>
    <row r="307" spans="1:9" x14ac:dyDescent="0.25">
      <c r="A307" t="s">
        <v>409</v>
      </c>
      <c r="B307">
        <v>7</v>
      </c>
      <c r="C307">
        <v>189</v>
      </c>
      <c r="D307">
        <v>27</v>
      </c>
      <c r="E307">
        <f t="array" ref="E307">LARGE((IF(palestras!$G$2:$G$391=A307,1,0)+IF(palestras!$H$2:$H$391=A307,1,0)+IF(palestras!$I$2:$I$391=A307,1,0))*palestras!$J$2:$J$391,6)</f>
        <v>3</v>
      </c>
      <c r="F307">
        <f>C307/(MAX($C$2:$C$330)+1)</f>
        <v>9.2874692874692868E-2</v>
      </c>
      <c r="G307">
        <f>E307/(MAX($E$2:$E$330)+1)</f>
        <v>2.4793388429752067E-2</v>
      </c>
      <c r="H307">
        <f>MAX($G$2:$G$330)-G307</f>
        <v>0.96694214876033058</v>
      </c>
      <c r="I307">
        <f>SQRT((F307*2)^2+H307^2)</f>
        <v>0.98462173110058837</v>
      </c>
    </row>
    <row r="308" spans="1:9" x14ac:dyDescent="0.25">
      <c r="A308" t="s">
        <v>255</v>
      </c>
      <c r="B308">
        <v>7</v>
      </c>
      <c r="C308">
        <v>28</v>
      </c>
      <c r="D308">
        <v>4</v>
      </c>
      <c r="E308">
        <f t="array" ref="E308">LARGE((IF(palestras!$G$2:$G$391=A308,1,0)+IF(palestras!$H$2:$H$391=A308,1,0)+IF(palestras!$I$2:$I$391=A308,1,0))*palestras!$J$2:$J$391,6)</f>
        <v>1</v>
      </c>
      <c r="F308">
        <f>C308/(MAX($C$2:$C$330)+1)</f>
        <v>1.3759213759213759E-2</v>
      </c>
      <c r="G308">
        <f>E308/(MAX($E$2:$E$330)+1)</f>
        <v>8.2644628099173556E-3</v>
      </c>
      <c r="H308">
        <f>MAX($G$2:$G$330)-G308</f>
        <v>0.98347107438016534</v>
      </c>
      <c r="I308">
        <f>SQRT((F308*2)^2+H308^2)</f>
        <v>0.98385599454166239</v>
      </c>
    </row>
    <row r="309" spans="1:9" x14ac:dyDescent="0.25">
      <c r="A309" t="s">
        <v>293</v>
      </c>
      <c r="B309">
        <v>7</v>
      </c>
      <c r="C309">
        <v>164</v>
      </c>
      <c r="D309">
        <v>23.428571428571427</v>
      </c>
      <c r="E309">
        <f t="array" ref="E309">LARGE((IF(palestras!$G$2:$G$391=A309,1,0)+IF(palestras!$H$2:$H$391=A309,1,0)+IF(palestras!$I$2:$I$391=A309,1,0))*palestras!$J$2:$J$391,6)</f>
        <v>3</v>
      </c>
      <c r="F309">
        <f>C309/(MAX($C$2:$C$330)+1)</f>
        <v>8.0589680589680593E-2</v>
      </c>
      <c r="G309">
        <f>E309/(MAX($E$2:$E$330)+1)</f>
        <v>2.4793388429752067E-2</v>
      </c>
      <c r="H309">
        <f>MAX($G$2:$G$330)-G309</f>
        <v>0.96694214876033058</v>
      </c>
      <c r="I309">
        <f>SQRT((F309*2)^2+H309^2)</f>
        <v>0.98028358423439499</v>
      </c>
    </row>
    <row r="310" spans="1:9" x14ac:dyDescent="0.25">
      <c r="A310" t="s">
        <v>668</v>
      </c>
      <c r="B310">
        <v>7</v>
      </c>
      <c r="C310">
        <v>196</v>
      </c>
      <c r="D310">
        <v>28</v>
      </c>
      <c r="E310">
        <f t="array" ref="E310">LARGE((IF(palestras!$G$2:$G$391=A310,1,0)+IF(palestras!$H$2:$H$391=A310,1,0)+IF(palestras!$I$2:$I$391=A310,1,0))*palestras!$J$2:$J$391,6)</f>
        <v>4</v>
      </c>
      <c r="F310">
        <f>C310/(MAX($C$2:$C$330)+1)</f>
        <v>9.6314496314496317E-2</v>
      </c>
      <c r="G310">
        <f>E310/(MAX($E$2:$E$330)+1)</f>
        <v>3.3057851239669422E-2</v>
      </c>
      <c r="H310">
        <f>MAX($G$2:$G$330)-G310</f>
        <v>0.95867768595041325</v>
      </c>
      <c r="I310">
        <f>SQRT((F310*2)^2+H310^2)</f>
        <v>0.97783885908696622</v>
      </c>
    </row>
    <row r="311" spans="1:9" x14ac:dyDescent="0.25">
      <c r="A311" t="s">
        <v>16</v>
      </c>
      <c r="B311">
        <v>9</v>
      </c>
      <c r="C311">
        <v>670</v>
      </c>
      <c r="D311">
        <v>74.444444444444443</v>
      </c>
      <c r="E311">
        <f t="array" ref="E311">LARGE((IF(palestras!$G$2:$G$391=A311,1,0)+IF(palestras!$H$2:$H$391=A311,1,0)+IF(palestras!$I$2:$I$391=A311,1,0))*palestras!$J$2:$J$391,6)</f>
        <v>33</v>
      </c>
      <c r="F311">
        <f>C311/(MAX($C$2:$C$330)+1)</f>
        <v>0.32923832923832924</v>
      </c>
      <c r="G311">
        <f>E311/(MAX($E$2:$E$330)+1)</f>
        <v>0.27272727272727271</v>
      </c>
      <c r="H311">
        <f>MAX($G$2:$G$330)-G311</f>
        <v>0.71900826446280997</v>
      </c>
      <c r="I311">
        <f>SQRT((F311*2)^2+H311^2)</f>
        <v>0.97496891956841791</v>
      </c>
    </row>
    <row r="312" spans="1:9" x14ac:dyDescent="0.25">
      <c r="A312" t="s">
        <v>83</v>
      </c>
      <c r="B312">
        <v>6</v>
      </c>
      <c r="C312">
        <v>282</v>
      </c>
      <c r="D312">
        <v>47</v>
      </c>
      <c r="E312">
        <f t="array" ref="E312">LARGE((IF(palestras!$G$2:$G$391=A312,1,0)+IF(palestras!$H$2:$H$391=A312,1,0)+IF(palestras!$I$2:$I$391=A312,1,0))*palestras!$J$2:$J$391,6)</f>
        <v>7</v>
      </c>
      <c r="F312">
        <f>C312/(MAX($C$2:$C$330)+1)</f>
        <v>0.13857493857493858</v>
      </c>
      <c r="G312">
        <f>E312/(MAX($E$2:$E$330)+1)</f>
        <v>5.7851239669421489E-2</v>
      </c>
      <c r="H312">
        <f>MAX($G$2:$G$330)-G312</f>
        <v>0.93388429752066116</v>
      </c>
      <c r="I312">
        <f>SQRT((F312*2)^2+H312^2)</f>
        <v>0.97414164039930595</v>
      </c>
    </row>
    <row r="313" spans="1:9" x14ac:dyDescent="0.25">
      <c r="A313" t="s">
        <v>310</v>
      </c>
      <c r="B313">
        <v>7</v>
      </c>
      <c r="C313">
        <v>244</v>
      </c>
      <c r="D313">
        <v>34.857142857142854</v>
      </c>
      <c r="E313">
        <f t="array" ref="E313">LARGE((IF(palestras!$G$2:$G$391=A313,1,0)+IF(palestras!$H$2:$H$391=A313,1,0)+IF(palestras!$I$2:$I$391=A313,1,0))*palestras!$J$2:$J$391,6)</f>
        <v>6</v>
      </c>
      <c r="F313">
        <f>C313/(MAX($C$2:$C$330)+1)</f>
        <v>0.1199017199017199</v>
      </c>
      <c r="G313">
        <f>E313/(MAX($E$2:$E$330)+1)</f>
        <v>4.9586776859504134E-2</v>
      </c>
      <c r="H313">
        <f>MAX($G$2:$G$330)-G313</f>
        <v>0.94214876033057848</v>
      </c>
      <c r="I313">
        <f>SQRT((F313*2)^2+H313^2)</f>
        <v>0.97218824120332159</v>
      </c>
    </row>
    <row r="314" spans="1:9" x14ac:dyDescent="0.25">
      <c r="A314" t="s">
        <v>91</v>
      </c>
      <c r="B314">
        <v>14</v>
      </c>
      <c r="C314">
        <v>277</v>
      </c>
      <c r="D314">
        <v>19.785714285714285</v>
      </c>
      <c r="E314">
        <f t="array" ref="E314">LARGE((IF(palestras!$G$2:$G$391=A314,1,0)+IF(palestras!$H$2:$H$391=A314,1,0)+IF(palestras!$I$2:$I$391=A314,1,0))*palestras!$J$2:$J$391,6)</f>
        <v>8</v>
      </c>
      <c r="F314">
        <f>C314/(MAX($C$2:$C$330)+1)</f>
        <v>0.13611793611793613</v>
      </c>
      <c r="G314">
        <f>E314/(MAX($E$2:$E$330)+1)</f>
        <v>6.6115702479338845E-2</v>
      </c>
      <c r="H314">
        <f>MAX($G$2:$G$330)-G314</f>
        <v>0.92561983471074383</v>
      </c>
      <c r="I314">
        <f>SQRT((F314*2)^2+H314^2)</f>
        <v>0.96482353233219331</v>
      </c>
    </row>
    <row r="315" spans="1:9" x14ac:dyDescent="0.25">
      <c r="A315" t="s">
        <v>358</v>
      </c>
      <c r="B315">
        <v>7</v>
      </c>
      <c r="C315">
        <v>190</v>
      </c>
      <c r="D315">
        <v>27.142857142857142</v>
      </c>
      <c r="E315">
        <f t="array" ref="E315">LARGE((IF(palestras!$G$2:$G$391=A315,1,0)+IF(palestras!$H$2:$H$391=A315,1,0)+IF(palestras!$I$2:$I$391=A315,1,0))*palestras!$J$2:$J$391,6)</f>
        <v>6</v>
      </c>
      <c r="F315">
        <f>C315/(MAX($C$2:$C$330)+1)</f>
        <v>9.3366093366093361E-2</v>
      </c>
      <c r="G315">
        <f>E315/(MAX($E$2:$E$330)+1)</f>
        <v>4.9586776859504134E-2</v>
      </c>
      <c r="H315">
        <f>MAX($G$2:$G$330)-G315</f>
        <v>0.94214876033057848</v>
      </c>
      <c r="I315">
        <f>SQRT((F315*2)^2+H315^2)</f>
        <v>0.9604755052338555</v>
      </c>
    </row>
    <row r="316" spans="1:9" x14ac:dyDescent="0.25">
      <c r="A316" t="s">
        <v>549</v>
      </c>
      <c r="B316">
        <v>7</v>
      </c>
      <c r="C316">
        <v>349</v>
      </c>
      <c r="D316">
        <v>49.857142857142854</v>
      </c>
      <c r="E316">
        <f t="array" ref="E316">LARGE((IF(palestras!$G$2:$G$391=A316,1,0)+IF(palestras!$H$2:$H$391=A316,1,0)+IF(palestras!$I$2:$I$391=A316,1,0))*palestras!$J$2:$J$391,6)</f>
        <v>12</v>
      </c>
      <c r="F316">
        <f>C316/(MAX($C$2:$C$330)+1)</f>
        <v>0.17149877149877149</v>
      </c>
      <c r="G316">
        <f>E316/(MAX($E$2:$E$330)+1)</f>
        <v>9.9173553719008267E-2</v>
      </c>
      <c r="H316">
        <f>MAX($G$2:$G$330)-G316</f>
        <v>0.8925619834710744</v>
      </c>
      <c r="I316">
        <f>SQRT((F316*2)^2+H316^2)</f>
        <v>0.95619778751060169</v>
      </c>
    </row>
    <row r="317" spans="1:9" x14ac:dyDescent="0.25">
      <c r="A317" t="s">
        <v>18</v>
      </c>
      <c r="B317">
        <v>7</v>
      </c>
      <c r="C317">
        <v>440</v>
      </c>
      <c r="D317">
        <v>62.857142857142854</v>
      </c>
      <c r="E317">
        <f t="array" ref="E317">LARGE((IF(palestras!$G$2:$G$391=A317,1,0)+IF(palestras!$H$2:$H$391=A317,1,0)+IF(palestras!$I$2:$I$391=A317,1,0))*palestras!$J$2:$J$391,6)</f>
        <v>18</v>
      </c>
      <c r="F317">
        <f>C317/(MAX($C$2:$C$330)+1)</f>
        <v>0.21621621621621623</v>
      </c>
      <c r="G317">
        <f>E317/(MAX($E$2:$E$330)+1)</f>
        <v>0.1487603305785124</v>
      </c>
      <c r="H317">
        <f>MAX($G$2:$G$330)-G317</f>
        <v>0.84297520661157033</v>
      </c>
      <c r="I317">
        <f>SQRT((F317*2)^2+H317^2)</f>
        <v>0.94742018533555106</v>
      </c>
    </row>
    <row r="318" spans="1:9" x14ac:dyDescent="0.25">
      <c r="A318" t="s">
        <v>530</v>
      </c>
      <c r="B318">
        <v>11</v>
      </c>
      <c r="C318">
        <v>222</v>
      </c>
      <c r="D318">
        <v>20.181818181818183</v>
      </c>
      <c r="E318">
        <f t="array" ref="E318">LARGE((IF(palestras!$G$2:$G$391=A318,1,0)+IF(palestras!$H$2:$H$391=A318,1,0)+IF(palestras!$I$2:$I$391=A318,1,0))*palestras!$J$2:$J$391,6)</f>
        <v>10</v>
      </c>
      <c r="F318">
        <f>C318/(MAX($C$2:$C$330)+1)</f>
        <v>0.10909090909090909</v>
      </c>
      <c r="G318">
        <f>E318/(MAX($E$2:$E$330)+1)</f>
        <v>8.2644628099173556E-2</v>
      </c>
      <c r="H318">
        <f>MAX($G$2:$G$330)-G318</f>
        <v>0.90909090909090917</v>
      </c>
      <c r="I318">
        <f>SQRT((F318*2)^2+H318^2)</f>
        <v>0.93490619143145026</v>
      </c>
    </row>
    <row r="319" spans="1:9" x14ac:dyDescent="0.25">
      <c r="A319" t="s">
        <v>1305</v>
      </c>
      <c r="B319">
        <v>9</v>
      </c>
      <c r="C319">
        <v>337</v>
      </c>
      <c r="D319">
        <v>37.444444444444443</v>
      </c>
      <c r="E319">
        <f t="array" ref="E319">LARGE((IF(palestras!$G$2:$G$391=A319,1,0)+IF(palestras!$H$2:$H$391=A319,1,0)+IF(palestras!$I$2:$I$391=A319,1,0))*palestras!$J$2:$J$391,6)</f>
        <v>15</v>
      </c>
      <c r="F319">
        <f>C319/(MAX($C$2:$C$330)+1)</f>
        <v>0.16560196560196561</v>
      </c>
      <c r="G319">
        <f>E319/(MAX($E$2:$E$330)+1)</f>
        <v>0.12396694214876033</v>
      </c>
      <c r="H319">
        <f>MAX($G$2:$G$330)-G319</f>
        <v>0.86776859504132231</v>
      </c>
      <c r="I319">
        <f>SQRT((F319*2)^2+H319^2)</f>
        <v>0.92882634468716962</v>
      </c>
    </row>
    <row r="320" spans="1:9" x14ac:dyDescent="0.25">
      <c r="A320" t="s">
        <v>344</v>
      </c>
      <c r="B320">
        <v>8</v>
      </c>
      <c r="C320">
        <v>304</v>
      </c>
      <c r="D320">
        <v>38</v>
      </c>
      <c r="E320">
        <f t="array" ref="E320">LARGE((IF(palestras!$G$2:$G$391=A320,1,0)+IF(palestras!$H$2:$H$391=A320,1,0)+IF(palestras!$I$2:$I$391=A320,1,0))*palestras!$J$2:$J$391,6)</f>
        <v>14</v>
      </c>
      <c r="F320">
        <f>C320/(MAX($C$2:$C$330)+1)</f>
        <v>0.14938574938574939</v>
      </c>
      <c r="G320">
        <f>E320/(MAX($E$2:$E$330)+1)</f>
        <v>0.11570247933884298</v>
      </c>
      <c r="H320">
        <f>MAX($G$2:$G$330)-G320</f>
        <v>0.87603305785123964</v>
      </c>
      <c r="I320">
        <f>SQRT((F320*2)^2+H320^2)</f>
        <v>0.92557999488232301</v>
      </c>
    </row>
    <row r="321" spans="1:9" x14ac:dyDescent="0.25">
      <c r="A321" t="s">
        <v>47</v>
      </c>
      <c r="B321">
        <v>14</v>
      </c>
      <c r="C321">
        <v>718</v>
      </c>
      <c r="D321">
        <v>51.285714285714285</v>
      </c>
      <c r="E321">
        <f t="array" ref="E321">LARGE((IF(palestras!$G$2:$G$391=A321,1,0)+IF(palestras!$H$2:$H$391=A321,1,0)+IF(palestras!$I$2:$I$391=A321,1,0))*palestras!$J$2:$J$391,6)</f>
        <v>51</v>
      </c>
      <c r="F321">
        <f>C321/(MAX($C$2:$C$330)+1)</f>
        <v>0.35282555282555284</v>
      </c>
      <c r="G321">
        <f>E321/(MAX($E$2:$E$330)+1)</f>
        <v>0.42148760330578511</v>
      </c>
      <c r="H321">
        <f>MAX($G$2:$G$330)-G321</f>
        <v>0.57024793388429762</v>
      </c>
      <c r="I321">
        <f>SQRT((F321*2)^2+H321^2)</f>
        <v>0.90726302085224331</v>
      </c>
    </row>
    <row r="322" spans="1:9" x14ac:dyDescent="0.25">
      <c r="A322" t="s">
        <v>183</v>
      </c>
      <c r="B322">
        <v>19</v>
      </c>
      <c r="C322">
        <v>440</v>
      </c>
      <c r="D322">
        <v>23.157894736842106</v>
      </c>
      <c r="E322">
        <f t="array" ref="E322">LARGE((IF(palestras!$G$2:$G$391=A322,1,0)+IF(palestras!$H$2:$H$391=A322,1,0)+IF(palestras!$I$2:$I$391=A322,1,0))*palestras!$J$2:$J$391,6)</f>
        <v>24</v>
      </c>
      <c r="F322">
        <f>C322/(MAX($C$2:$C$330)+1)</f>
        <v>0.21621621621621623</v>
      </c>
      <c r="G322">
        <f>E322/(MAX($E$2:$E$330)+1)</f>
        <v>0.19834710743801653</v>
      </c>
      <c r="H322">
        <f>MAX($G$2:$G$330)-G322</f>
        <v>0.79338842975206614</v>
      </c>
      <c r="I322">
        <f>SQRT((F322*2)^2+H322^2)</f>
        <v>0.90358342674258885</v>
      </c>
    </row>
    <row r="323" spans="1:9" x14ac:dyDescent="0.25">
      <c r="A323" t="s">
        <v>61</v>
      </c>
      <c r="B323">
        <v>11</v>
      </c>
      <c r="C323">
        <v>744</v>
      </c>
      <c r="D323">
        <v>67.63636363636364</v>
      </c>
      <c r="E323">
        <f t="array" ref="E323">LARGE((IF(palestras!$G$2:$G$391=A323,1,0)+IF(palestras!$H$2:$H$391=A323,1,0)+IF(palestras!$I$2:$I$391=A323,1,0))*palestras!$J$2:$J$391,6)</f>
        <v>57</v>
      </c>
      <c r="F323">
        <f>C323/(MAX($C$2:$C$330)+1)</f>
        <v>0.36560196560196562</v>
      </c>
      <c r="G323">
        <f>E323/(MAX($E$2:$E$330)+1)</f>
        <v>0.47107438016528924</v>
      </c>
      <c r="H323">
        <f>MAX($G$2:$G$330)-G323</f>
        <v>0.52066115702479343</v>
      </c>
      <c r="I323">
        <f>SQRT((F323*2)^2+H323^2)</f>
        <v>0.89763424034652328</v>
      </c>
    </row>
    <row r="324" spans="1:9" x14ac:dyDescent="0.25">
      <c r="A324" t="s">
        <v>241</v>
      </c>
      <c r="B324">
        <v>13</v>
      </c>
      <c r="C324">
        <v>426</v>
      </c>
      <c r="D324">
        <v>32.769230769230766</v>
      </c>
      <c r="E324">
        <f t="array" ref="E324">LARGE((IF(palestras!$G$2:$G$391=A324,1,0)+IF(palestras!$H$2:$H$391=A324,1,0)+IF(palestras!$I$2:$I$391=A324,1,0))*palestras!$J$2:$J$391,6)</f>
        <v>24</v>
      </c>
      <c r="F324">
        <f>C324/(MAX($C$2:$C$330)+1)</f>
        <v>0.20933660933660933</v>
      </c>
      <c r="G324">
        <f>E324/(MAX($E$2:$E$330)+1)</f>
        <v>0.19834710743801653</v>
      </c>
      <c r="H324">
        <f>MAX($G$2:$G$330)-G324</f>
        <v>0.79338842975206614</v>
      </c>
      <c r="I324">
        <f>SQRT((F324*2)^2+H324^2)</f>
        <v>0.89707996549841751</v>
      </c>
    </row>
    <row r="325" spans="1:9" x14ac:dyDescent="0.25">
      <c r="A325" t="s">
        <v>350</v>
      </c>
      <c r="B325">
        <v>13</v>
      </c>
      <c r="C325">
        <v>389</v>
      </c>
      <c r="D325">
        <v>29.923076923076923</v>
      </c>
      <c r="E325">
        <f t="array" ref="E325">LARGE((IF(palestras!$G$2:$G$391=A325,1,0)+IF(palestras!$H$2:$H$391=A325,1,0)+IF(palestras!$I$2:$I$391=A325,1,0))*palestras!$J$2:$J$391,6)</f>
        <v>25</v>
      </c>
      <c r="F325">
        <f>C325/(MAX($C$2:$C$330)+1)</f>
        <v>0.19115479115479114</v>
      </c>
      <c r="G325">
        <f>E325/(MAX($E$2:$E$330)+1)</f>
        <v>0.20661157024793389</v>
      </c>
      <c r="H325">
        <f>MAX($G$2:$G$330)-G325</f>
        <v>0.78512396694214881</v>
      </c>
      <c r="I325">
        <f>SQRT((F325*2)^2+H325^2)</f>
        <v>0.87325841547202032</v>
      </c>
    </row>
    <row r="326" spans="1:9" x14ac:dyDescent="0.25">
      <c r="A326" t="s">
        <v>204</v>
      </c>
      <c r="B326">
        <v>8</v>
      </c>
      <c r="C326">
        <v>369</v>
      </c>
      <c r="D326">
        <v>46.125</v>
      </c>
      <c r="E326">
        <f t="array" ref="E326">LARGE((IF(palestras!$G$2:$G$391=A326,1,0)+IF(palestras!$H$2:$H$391=A326,1,0)+IF(palestras!$I$2:$I$391=A326,1,0))*palestras!$J$2:$J$391,6)</f>
        <v>25</v>
      </c>
      <c r="F326">
        <f>C326/(MAX($C$2:$C$330)+1)</f>
        <v>0.18132678132678132</v>
      </c>
      <c r="G326">
        <f>E326/(MAX($E$2:$E$330)+1)</f>
        <v>0.20661157024793389</v>
      </c>
      <c r="H326">
        <f>MAX($G$2:$G$330)-G326</f>
        <v>0.78512396694214881</v>
      </c>
      <c r="I326">
        <f>SQRT((F326*2)^2+H326^2)</f>
        <v>0.86483365450952354</v>
      </c>
    </row>
    <row r="327" spans="1:9" x14ac:dyDescent="0.25">
      <c r="A327" t="s">
        <v>129</v>
      </c>
      <c r="B327">
        <v>17</v>
      </c>
      <c r="C327">
        <v>682</v>
      </c>
      <c r="D327">
        <v>40.117647058823529</v>
      </c>
      <c r="E327">
        <f t="array" ref="E327">LARGE((IF(palestras!$G$2:$G$391=A327,1,0)+IF(palestras!$H$2:$H$391=A327,1,0)+IF(palestras!$I$2:$I$391=A327,1,0))*palestras!$J$2:$J$391,6)</f>
        <v>59</v>
      </c>
      <c r="F327">
        <f>C327/(MAX($C$2:$C$330)+1)</f>
        <v>0.33513513513513515</v>
      </c>
      <c r="G327">
        <f>E327/(MAX($E$2:$E$330)+1)</f>
        <v>0.48760330578512395</v>
      </c>
      <c r="H327">
        <f>MAX($G$2:$G$330)-G327</f>
        <v>0.50413223140495877</v>
      </c>
      <c r="I327">
        <f>SQRT((F327*2)^2+H327^2)</f>
        <v>0.83869633476576266</v>
      </c>
    </row>
    <row r="328" spans="1:9" x14ac:dyDescent="0.25">
      <c r="A328" t="s">
        <v>294</v>
      </c>
      <c r="B328">
        <v>10</v>
      </c>
      <c r="C328">
        <v>318</v>
      </c>
      <c r="D328">
        <v>31.8</v>
      </c>
      <c r="E328">
        <f t="array" ref="E328">LARGE((IF(palestras!$G$2:$G$391=A328,1,0)+IF(palestras!$H$2:$H$391=A328,1,0)+IF(palestras!$I$2:$I$391=A328,1,0))*palestras!$J$2:$J$391,6)</f>
        <v>26</v>
      </c>
      <c r="F328">
        <f>C328/(MAX($C$2:$C$330)+1)</f>
        <v>0.15626535626535626</v>
      </c>
      <c r="G328">
        <f>E328/(MAX($E$2:$E$330)+1)</f>
        <v>0.21487603305785125</v>
      </c>
      <c r="H328">
        <f>MAX($G$2:$G$330)-G328</f>
        <v>0.77685950413223148</v>
      </c>
      <c r="I328">
        <f>SQRT((F328*2)^2+H328^2)</f>
        <v>0.83736857800823372</v>
      </c>
    </row>
    <row r="329" spans="1:9" x14ac:dyDescent="0.25">
      <c r="A329" t="s">
        <v>34</v>
      </c>
      <c r="B329">
        <v>12</v>
      </c>
      <c r="C329">
        <v>655</v>
      </c>
      <c r="D329">
        <v>54.583333333333336</v>
      </c>
      <c r="E329">
        <f t="array" ref="E329">LARGE((IF(palestras!$G$2:$G$391=A329,1,0)+IF(palestras!$H$2:$H$391=A329,1,0)+IF(palestras!$I$2:$I$391=A329,1,0))*palestras!$J$2:$J$391,6)</f>
        <v>59</v>
      </c>
      <c r="F329">
        <f>C329/(MAX($C$2:$C$330)+1)</f>
        <v>0.32186732186732187</v>
      </c>
      <c r="G329">
        <f>E329/(MAX($E$2:$E$330)+1)</f>
        <v>0.48760330578512395</v>
      </c>
      <c r="H329">
        <f>MAX($G$2:$G$330)-G329</f>
        <v>0.50413223140495877</v>
      </c>
      <c r="I329">
        <f>SQRT((F329*2)^2+H329^2)</f>
        <v>0.81764515426039897</v>
      </c>
    </row>
    <row r="330" spans="1:9" x14ac:dyDescent="0.25">
      <c r="A330" t="s">
        <v>379</v>
      </c>
      <c r="B330">
        <v>12</v>
      </c>
      <c r="C330">
        <v>442</v>
      </c>
      <c r="D330">
        <v>36.833333333333336</v>
      </c>
      <c r="E330">
        <f t="array" ref="E330">LARGE((IF(palestras!$G$2:$G$391=A330,1,0)+IF(palestras!$H$2:$H$391=A330,1,0)+IF(palestras!$I$2:$I$391=A330,1,0))*palestras!$J$2:$J$391,6)</f>
        <v>40</v>
      </c>
      <c r="F330">
        <f>C330/(MAX($C$2:$C$330)+1)</f>
        <v>0.21719901719901719</v>
      </c>
      <c r="G330">
        <f>E330/(MAX($E$2:$E$330)+1)</f>
        <v>0.33057851239669422</v>
      </c>
      <c r="H330">
        <f>MAX($G$2:$G$330)-G330</f>
        <v>0.66115702479338845</v>
      </c>
      <c r="I330">
        <f>SQRT((F330*2)^2+H330^2)</f>
        <v>0.79109434565197168</v>
      </c>
    </row>
  </sheetData>
  <sortState ref="A2:I330">
    <sortCondition descending="1" ref="I2"/>
  </sortState>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vt:lpstr>
      <vt:lpstr>FindTop6</vt:lpstr>
      <vt:lpstr>likes vs media 50+</vt:lpstr>
      <vt:lpstr>Palestras por grupo de likes</vt:lpstr>
      <vt:lpstr>palestras</vt:lpstr>
      <vt:lpstr>categorias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Mugnaini Raffani</dc:creator>
  <cp:lastModifiedBy>Felipe Mugnaini Raffani</cp:lastModifiedBy>
  <dcterms:created xsi:type="dcterms:W3CDTF">2017-06-01T16:06:21Z</dcterms:created>
  <dcterms:modified xsi:type="dcterms:W3CDTF">2017-06-05T17:54:46Z</dcterms:modified>
</cp:coreProperties>
</file>