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elseriksen/thesis/"/>
    </mc:Choice>
  </mc:AlternateContent>
  <xr:revisionPtr revIDLastSave="0" documentId="13_ncr:1_{F9E6B20C-5E15-6147-9FC2-520DAEB1D0AB}" xr6:coauthVersionLast="47" xr6:coauthVersionMax="47" xr10:uidLastSave="{00000000-0000-0000-0000-000000000000}"/>
  <bookViews>
    <workbookView xWindow="1300" yWindow="1320" windowWidth="26200" windowHeight="16220" xr2:uid="{8A2F1E2A-950D-174E-9CF1-624CE17FB0C2}"/>
  </bookViews>
  <sheets>
    <sheet name="Ark1" sheetId="1" r:id="rId1"/>
  </sheets>
  <definedNames>
    <definedName name="_xlchart.v1.0" hidden="1">'Ark1'!$M$1</definedName>
    <definedName name="_xlchart.v1.1" hidden="1">'Ark1'!$M$2:$M$31</definedName>
    <definedName name="_xlchart.v1.10" hidden="1">'Ark1'!$M$1</definedName>
    <definedName name="_xlchart.v1.11" hidden="1">'Ark1'!$M$2:$M$31</definedName>
    <definedName name="_xlchart.v1.12" hidden="1">'Ark1'!$N$1</definedName>
    <definedName name="_xlchart.v1.13" hidden="1">'Ark1'!$N$2:$N$31</definedName>
    <definedName name="_xlchart.v1.14" hidden="1">'Ark1'!$O$1</definedName>
    <definedName name="_xlchart.v1.15" hidden="1">'Ark1'!$O$2:$O$31</definedName>
    <definedName name="_xlchart.v1.16" hidden="1">'Ark1'!$P$1</definedName>
    <definedName name="_xlchart.v1.17" hidden="1">'Ark1'!$P$2:$P$31</definedName>
    <definedName name="_xlchart.v1.18" hidden="1">'Ark1'!$Q$1</definedName>
    <definedName name="_xlchart.v1.19" hidden="1">'Ark1'!$Q$2:$Q$31</definedName>
    <definedName name="_xlchart.v1.2" hidden="1">'Ark1'!$N$1</definedName>
    <definedName name="_xlchart.v1.20" hidden="1">'Ark1'!$M$1</definedName>
    <definedName name="_xlchart.v1.21" hidden="1">'Ark1'!$M$2:$M$31</definedName>
    <definedName name="_xlchart.v1.22" hidden="1">'Ark1'!$N$1</definedName>
    <definedName name="_xlchart.v1.23" hidden="1">'Ark1'!$N$2:$N$31</definedName>
    <definedName name="_xlchart.v1.24" hidden="1">'Ark1'!$O$1</definedName>
    <definedName name="_xlchart.v1.25" hidden="1">'Ark1'!$O$2:$O$31</definedName>
    <definedName name="_xlchart.v1.26" hidden="1">'Ark1'!$P$1</definedName>
    <definedName name="_xlchart.v1.27" hidden="1">'Ark1'!$P$2:$P$31</definedName>
    <definedName name="_xlchart.v1.28" hidden="1">'Ark1'!$Q$1</definedName>
    <definedName name="_xlchart.v1.29" hidden="1">'Ark1'!$Q$2:$Q$31</definedName>
    <definedName name="_xlchart.v1.3" hidden="1">'Ark1'!$N$2:$N$31</definedName>
    <definedName name="_xlchart.v1.4" hidden="1">'Ark1'!$O$1</definedName>
    <definedName name="_xlchart.v1.5" hidden="1">'Ark1'!$O$2:$O$31</definedName>
    <definedName name="_xlchart.v1.6" hidden="1">'Ark1'!$P$1</definedName>
    <definedName name="_xlchart.v1.7" hidden="1">'Ark1'!$P$2:$P$31</definedName>
    <definedName name="_xlchart.v1.8" hidden="1">'Ark1'!$Q$1</definedName>
    <definedName name="_xlchart.v1.9" hidden="1">'Ark1'!$Q$2:$Q$31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N32" i="1"/>
  <c r="O32" i="1"/>
  <c r="P32" i="1"/>
  <c r="Q32" i="1"/>
  <c r="K10" i="1" l="1" a="1"/>
  <c r="K10" i="1" s="1"/>
  <c r="C2" i="1" a="1"/>
  <c r="C2" i="1" s="1"/>
  <c r="K11" i="1"/>
  <c r="K14" i="1"/>
  <c r="K13" i="1"/>
  <c r="D2" i="1" l="1"/>
  <c r="E6" i="1"/>
  <c r="D3" i="1"/>
  <c r="D20" i="1" s="1" a="1"/>
  <c r="G3" i="1"/>
  <c r="G4" i="1"/>
  <c r="E4" i="1"/>
  <c r="E5" i="1"/>
  <c r="E3" i="1"/>
  <c r="C3" i="1"/>
  <c r="G6" i="1"/>
  <c r="F6" i="1"/>
  <c r="D6" i="1"/>
  <c r="D4" i="1"/>
  <c r="E2" i="1"/>
  <c r="K12" i="1"/>
  <c r="G2" i="1"/>
  <c r="F20" i="1" s="1" a="1"/>
  <c r="F20" i="1" s="1"/>
  <c r="C4" i="1"/>
  <c r="C5" i="1"/>
  <c r="G5" i="1"/>
  <c r="F3" i="1"/>
  <c r="C6" i="1"/>
  <c r="F5" i="1"/>
  <c r="D5" i="1"/>
  <c r="F4" i="1"/>
  <c r="F2" i="1"/>
  <c r="H20" i="1" a="1"/>
  <c r="B31" i="1" a="1"/>
  <c r="H31" i="1" l="1" a="1"/>
  <c r="H31" i="1" s="1"/>
  <c r="B20" i="1" a="1"/>
  <c r="H20" i="1"/>
  <c r="H23" i="1"/>
  <c r="B34" i="1" s="1"/>
  <c r="H22" i="1"/>
  <c r="H21" i="1"/>
  <c r="H24" i="1"/>
  <c r="D20" i="1"/>
  <c r="B31" i="1" s="1"/>
  <c r="D22" i="1"/>
  <c r="D24" i="1"/>
  <c r="D21" i="1"/>
  <c r="D23" i="1"/>
  <c r="B24" i="1" l="1"/>
  <c r="B20" i="1"/>
  <c r="B22" i="1"/>
  <c r="B21" i="1"/>
  <c r="B23" i="1"/>
  <c r="B35" i="1"/>
  <c r="B33" i="1"/>
  <c r="B32" i="1"/>
  <c r="B38" i="1" a="1"/>
  <c r="B38" i="1" l="1"/>
  <c r="B39" i="1"/>
  <c r="B41" i="1"/>
  <c r="B42" i="1"/>
  <c r="B4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<sst xmlns="http://schemas.openxmlformats.org/spreadsheetml/2006/main" count="9" uniqueCount="9">
  <si>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Sigma inv</t>
  </si>
  <si>
    <t>mu_tilde</t>
  </si>
  <si>
    <t>v_t</t>
  </si>
  <si>
    <t>k2</t>
  </si>
  <si>
    <t>Asset1</t>
  </si>
  <si>
    <t>Asset2</t>
  </si>
  <si>
    <t>Asset3</t>
  </si>
  <si>
    <t>Asset4</t>
  </si>
  <si>
    <t>Asset5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</si>
</sst>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686487</xdr:colOff>
      <xdr:row>8</xdr:row>
      <xdr:rowOff>160180</xdr:rowOff>
    </xdr:from>
    <xdr:to>
      <xdr:col>7</xdr:col>
      <xdr:colOff>165101</xdr:colOff>
      <xdr:row>13</xdr:row>
      <xdr:rowOff>19451</xdr:rowOff>
    </xdr:to>
    <xdr:pic>
      <xdr:nvPicPr>
        <xdr:cNvPr id="17" name="Billede 16">
          <a:extLst>
            <a:ext uri="{FF2B5EF4-FFF2-40B4-BE49-F238E27FC236}">
              <a16:creationId xmlns:a16="http://schemas.microsoft.com/office/drawing/2014/main" id="{CCF803EA-F5A4-6147-9A6C-06D7289D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487" y="4279099"/>
          <a:ext cx="5245100" cy="889000"/>
        </a:xfrm>
        <a:prstGeom prst="rect">
          <a:avLst/>
        </a:prstGeom>
      </xdr:spPr>
    </xdr:pic>
    <xdr:clientData/>
  </xdr:twoCellAnchor>
  <xdr:twoCellAnchor editAs="oneCell">
    <xdr:from>
      <xdr:col>0</xdr:col>
      <xdr:colOff>812341</xdr:colOff>
      <xdr:row>14</xdr:row>
      <xdr:rowOff>45765</xdr:rowOff>
    </xdr:from>
    <xdr:to>
      <xdr:col>2</xdr:col>
      <xdr:colOff>269673</xdr:colOff>
      <xdr:row>18</xdr:row>
      <xdr:rowOff>72881</xdr:rowOff>
    </xdr:to>
    <xdr:pic>
      <xdr:nvPicPr>
        <xdr:cNvPr id="18" name="Billede 17">
          <a:extLst>
            <a:ext uri="{FF2B5EF4-FFF2-40B4-BE49-F238E27FC236}">
              <a16:creationId xmlns:a16="http://schemas.microsoft.com/office/drawing/2014/main" id="{99D73C6F-008A-8F4A-8DB7-097797741E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2341" y="5400360"/>
          <a:ext cx="1104900" cy="850900"/>
        </a:xfrm>
        <a:prstGeom prst="rect">
          <a:avLst/>
        </a:prstGeom>
      </xdr:spPr>
    </xdr:pic>
    <xdr:clientData/>
  </xdr:twoCellAnchor>
  <xdr:twoCellAnchor editAs="oneCell">
    <xdr:from>
      <xdr:col>3</xdr:col>
      <xdr:colOff>183064</xdr:colOff>
      <xdr:row>15</xdr:row>
      <xdr:rowOff>114414</xdr:rowOff>
    </xdr:from>
    <xdr:to>
      <xdr:col>4</xdr:col>
      <xdr:colOff>210180</xdr:colOff>
      <xdr:row>18</xdr:row>
      <xdr:rowOff>17276</xdr:rowOff>
    </xdr:to>
    <xdr:pic>
      <xdr:nvPicPr>
        <xdr:cNvPr id="19" name="Billede 18">
          <a:extLst>
            <a:ext uri="{FF2B5EF4-FFF2-40B4-BE49-F238E27FC236}">
              <a16:creationId xmlns:a16="http://schemas.microsoft.com/office/drawing/2014/main" id="{05430F14-176E-A049-9415-62D791A0FB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54415" y="5674955"/>
          <a:ext cx="850900" cy="520700"/>
        </a:xfrm>
        <a:prstGeom prst="rect">
          <a:avLst/>
        </a:prstGeom>
      </xdr:spPr>
    </xdr:pic>
    <xdr:clientData/>
  </xdr:twoCellAnchor>
  <xdr:twoCellAnchor editAs="oneCell">
    <xdr:from>
      <xdr:col>4</xdr:col>
      <xdr:colOff>720812</xdr:colOff>
      <xdr:row>14</xdr:row>
      <xdr:rowOff>114415</xdr:rowOff>
    </xdr:from>
    <xdr:to>
      <xdr:col>6</xdr:col>
      <xdr:colOff>89244</xdr:colOff>
      <xdr:row>18</xdr:row>
      <xdr:rowOff>141531</xdr:rowOff>
    </xdr:to>
    <xdr:pic>
      <xdr:nvPicPr>
        <xdr:cNvPr id="20" name="Billede 19">
          <a:extLst>
            <a:ext uri="{FF2B5EF4-FFF2-40B4-BE49-F238E27FC236}">
              <a16:creationId xmlns:a16="http://schemas.microsoft.com/office/drawing/2014/main" id="{72461BA8-D597-C848-8751-CE56A096F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5947" y="5469010"/>
          <a:ext cx="1016000" cy="850900"/>
        </a:xfrm>
        <a:prstGeom prst="rect">
          <a:avLst/>
        </a:prstGeom>
      </xdr:spPr>
    </xdr:pic>
    <xdr:clientData/>
  </xdr:twoCellAnchor>
  <xdr:twoCellAnchor editAs="oneCell">
    <xdr:from>
      <xdr:col>6</xdr:col>
      <xdr:colOff>812343</xdr:colOff>
      <xdr:row>15</xdr:row>
      <xdr:rowOff>171621</xdr:rowOff>
    </xdr:from>
    <xdr:to>
      <xdr:col>7</xdr:col>
      <xdr:colOff>712460</xdr:colOff>
      <xdr:row>18</xdr:row>
      <xdr:rowOff>49083</xdr:rowOff>
    </xdr:to>
    <xdr:pic>
      <xdr:nvPicPr>
        <xdr:cNvPr id="21" name="Billede 20">
          <a:extLst>
            <a:ext uri="{FF2B5EF4-FFF2-40B4-BE49-F238E27FC236}">
              <a16:creationId xmlns:a16="http://schemas.microsoft.com/office/drawing/2014/main" id="{C04E869A-1580-CA4A-9D97-87DD1232C4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5046" y="5732162"/>
          <a:ext cx="723900" cy="495300"/>
        </a:xfrm>
        <a:prstGeom prst="rect">
          <a:avLst/>
        </a:prstGeom>
      </xdr:spPr>
    </xdr:pic>
    <xdr:clientData/>
  </xdr:twoCellAnchor>
  <xdr:twoCellAnchor editAs="oneCell">
    <xdr:from>
      <xdr:col>1</xdr:col>
      <xdr:colOff>57208</xdr:colOff>
      <xdr:row>24</xdr:row>
      <xdr:rowOff>183063</xdr:rowOff>
    </xdr:from>
    <xdr:to>
      <xdr:col>5</xdr:col>
      <xdr:colOff>38673</xdr:colOff>
      <xdr:row>29</xdr:row>
      <xdr:rowOff>67734</xdr:rowOff>
    </xdr:to>
    <xdr:pic>
      <xdr:nvPicPr>
        <xdr:cNvPr id="22" name="Billede 21">
          <a:extLst>
            <a:ext uri="{FF2B5EF4-FFF2-40B4-BE49-F238E27FC236}">
              <a16:creationId xmlns:a16="http://schemas.microsoft.com/office/drawing/2014/main" id="{80CD5800-4F58-B54C-836E-3F953B1F7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80992" y="7597117"/>
          <a:ext cx="3276600" cy="914400"/>
        </a:xfrm>
        <a:prstGeom prst="rect">
          <a:avLst/>
        </a:prstGeom>
      </xdr:spPr>
    </xdr:pic>
    <xdr:clientData/>
  </xdr:twoCellAnchor>
  <xdr:twoCellAnchor editAs="oneCell">
    <xdr:from>
      <xdr:col>2</xdr:col>
      <xdr:colOff>343242</xdr:colOff>
      <xdr:row>33</xdr:row>
      <xdr:rowOff>114414</xdr:rowOff>
    </xdr:from>
    <xdr:to>
      <xdr:col>8</xdr:col>
      <xdr:colOff>620240</xdr:colOff>
      <xdr:row>36</xdr:row>
      <xdr:rowOff>42676</xdr:rowOff>
    </xdr:to>
    <xdr:pic>
      <xdr:nvPicPr>
        <xdr:cNvPr id="23" name="Billede 22">
          <a:extLst>
            <a:ext uri="{FF2B5EF4-FFF2-40B4-BE49-F238E27FC236}">
              <a16:creationId xmlns:a16="http://schemas.microsoft.com/office/drawing/2014/main" id="{A147DEB0-42CF-DA4D-8AA2-D9F4AA9ECF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0810" y="6910630"/>
          <a:ext cx="5219700" cy="546100"/>
        </a:xfrm>
        <a:prstGeom prst="rect">
          <a:avLst/>
        </a:prstGeom>
      </xdr:spPr>
    </xdr:pic>
    <xdr:clientData/>
  </xdr:twoCellAnchor>
  <xdr:twoCellAnchor editAs="oneCell">
    <xdr:from>
      <xdr:col>6</xdr:col>
      <xdr:colOff>709369</xdr:colOff>
      <xdr:row>26</xdr:row>
      <xdr:rowOff>183063</xdr:rowOff>
    </xdr:from>
    <xdr:to>
      <xdr:col>8</xdr:col>
      <xdr:colOff>128602</xdr:colOff>
      <xdr:row>29</xdr:row>
      <xdr:rowOff>22426</xdr:rowOff>
    </xdr:to>
    <xdr:pic>
      <xdr:nvPicPr>
        <xdr:cNvPr id="24" name="Billede 23">
          <a:extLst>
            <a:ext uri="{FF2B5EF4-FFF2-40B4-BE49-F238E27FC236}">
              <a16:creationId xmlns:a16="http://schemas.microsoft.com/office/drawing/2014/main" id="{9F6BE87C-341C-9946-B246-086A7C0E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2072" y="5537658"/>
          <a:ext cx="10668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055D7-3BAF-7948-B836-158358514115}">
  <dimension ref="B1:Q42"/>
  <sheetViews>
    <sheetView tabSelected="1" zoomScale="111" workbookViewId="0">
      <selection activeCell="N27" sqref="N27"/>
    </sheetView>
  </sheetViews>
  <sheetFormatPr baseColWidth="10" defaultRowHeight="16" x14ac:dyDescent="0.2"/>
  <sheetData>
    <row r="1" spans="3:17" x14ac:dyDescent="0.2">
      <c r="C1" t="s">
        <v>0</v>
      </c>
      <c r="I1" s="1">
        <v>1</v>
      </c>
      <c r="M1" t="s">
        <v>4</v>
      </c>
      <c r="N1" t="s">
        <v>5</v>
      </c>
      <c r="O1" t="s">
        <v>6</v>
      </c>
      <c r="P1" t="s">
        <v>7</v>
      </c>
      <c r="Q1" t="s">
        <v>8</v>
      </c>
    </row>
    <row r="2" spans="3:17" x14ac:dyDescent="0.2">
      <c r="C2">
        <f t="array" ref="C2:G6">MINVERSE(MMULT(TRANSPOSE(M2:Q32),M2:Q32))</f>
        <v>5.6434016189098393E-2</v>
      </c>
      <c r="D2">
        <v>-2.783693853490915E-2</v>
      </c>
      <c r="E2">
        <v>3.1772812640172283E-3</v>
      </c>
      <c r="F2">
        <v>2.0082574425196552E-5</v>
      </c>
      <c r="G2">
        <v>-2.8630170552956945E-3</v>
      </c>
      <c r="I2">
        <v>1</v>
      </c>
      <c r="M2">
        <v>-0.93952703957330064</v>
      </c>
      <c r="N2">
        <v>-1.0204326380540363</v>
      </c>
      <c r="O2">
        <v>0.3953086356758595</v>
      </c>
      <c r="P2">
        <v>-1.117799647778966</v>
      </c>
      <c r="Q2">
        <v>-0.22902737917021343</v>
      </c>
    </row>
    <row r="3" spans="3:17" x14ac:dyDescent="0.2">
      <c r="C3">
        <v>-2.7836938534909143E-2</v>
      </c>
      <c r="D3">
        <v>6.2621632650817771E-2</v>
      </c>
      <c r="E3">
        <v>3.6682772646087309E-3</v>
      </c>
      <c r="F3">
        <v>-6.6044299364288713E-3</v>
      </c>
      <c r="G3">
        <v>1.4338719071430033E-3</v>
      </c>
      <c r="I3">
        <v>1</v>
      </c>
      <c r="M3">
        <v>1.5008598227548096</v>
      </c>
      <c r="N3">
        <v>3.8463669037449078E-2</v>
      </c>
      <c r="O3">
        <v>1.4033454504920861</v>
      </c>
      <c r="P3">
        <v>1.0163178058599696</v>
      </c>
      <c r="Q3">
        <v>4.9488271691688047E-2</v>
      </c>
    </row>
    <row r="4" spans="3:17" x14ac:dyDescent="0.2">
      <c r="C4">
        <v>3.1772812640172292E-3</v>
      </c>
      <c r="D4">
        <v>3.6682772646087309E-3</v>
      </c>
      <c r="E4">
        <v>1.9682880568597978E-2</v>
      </c>
      <c r="F4">
        <v>9.5617846534500461E-3</v>
      </c>
      <c r="G4">
        <v>-6.7581949528187565E-3</v>
      </c>
      <c r="I4">
        <v>1</v>
      </c>
      <c r="M4">
        <v>0.90642524243613321</v>
      </c>
      <c r="N4">
        <v>0.37899005057319513</v>
      </c>
      <c r="O4">
        <v>-1.8017550558523276</v>
      </c>
      <c r="P4">
        <v>0.16689474906446558</v>
      </c>
      <c r="Q4">
        <v>-0.1201394633730922</v>
      </c>
    </row>
    <row r="5" spans="3:17" x14ac:dyDescent="0.2">
      <c r="C5">
        <v>2.0082574425197663E-5</v>
      </c>
      <c r="D5">
        <v>-6.6044299364288721E-3</v>
      </c>
      <c r="E5">
        <v>9.5617846534500461E-3</v>
      </c>
      <c r="F5">
        <v>2.1982475633578923E-2</v>
      </c>
      <c r="G5">
        <v>-7.1638694399520182E-3</v>
      </c>
      <c r="I5">
        <v>1</v>
      </c>
      <c r="M5">
        <v>0.70749198249668876</v>
      </c>
      <c r="N5">
        <v>-0.84436852621694203</v>
      </c>
      <c r="O5">
        <v>-1.7354317657888081</v>
      </c>
      <c r="P5">
        <v>7.8212840511336867E-2</v>
      </c>
      <c r="Q5">
        <v>-1.0765119858736121</v>
      </c>
    </row>
    <row r="6" spans="3:17" x14ac:dyDescent="0.2">
      <c r="C6">
        <v>-2.8630170552956954E-3</v>
      </c>
      <c r="D6">
        <v>1.4338719071430035E-3</v>
      </c>
      <c r="E6">
        <v>-6.7581949528187574E-3</v>
      </c>
      <c r="F6">
        <v>-7.1638694399520191E-3</v>
      </c>
      <c r="G6">
        <v>3.5318623884157949E-2</v>
      </c>
      <c r="I6">
        <v>1</v>
      </c>
      <c r="M6">
        <v>-0.60888689824813491</v>
      </c>
      <c r="N6">
        <v>-2.1193486217759903</v>
      </c>
      <c r="O6">
        <v>2.6786279604604988</v>
      </c>
      <c r="P6">
        <v>-1.5649520035420714</v>
      </c>
      <c r="Q6">
        <v>-0.53554096567455989</v>
      </c>
    </row>
    <row r="7" spans="3:17" x14ac:dyDescent="0.2">
      <c r="M7">
        <v>0.37761097092399765</v>
      </c>
      <c r="N7">
        <v>-0.16130579421010316</v>
      </c>
      <c r="O7">
        <v>-0.31107200555549147</v>
      </c>
      <c r="P7">
        <v>-2.6294060142947204</v>
      </c>
      <c r="Q7">
        <v>-0.20010874202303874</v>
      </c>
    </row>
    <row r="8" spans="3:17" x14ac:dyDescent="0.2">
      <c r="M8">
        <v>0.40615276811004153</v>
      </c>
      <c r="N8">
        <v>-0.4003186758893883</v>
      </c>
      <c r="O8">
        <v>0.77846598588274452</v>
      </c>
      <c r="P8">
        <v>1.9899314137240014</v>
      </c>
      <c r="Q8">
        <v>0.37059861645480824</v>
      </c>
    </row>
    <row r="9" spans="3:17" x14ac:dyDescent="0.2">
      <c r="I9" t="s">
        <v>3</v>
      </c>
      <c r="K9" t="s">
        <v>1</v>
      </c>
      <c r="M9">
        <v>-0.56940343921396797</v>
      </c>
      <c r="N9">
        <v>-0.19642231874992439</v>
      </c>
      <c r="O9">
        <v>2.1440282422363772</v>
      </c>
      <c r="P9">
        <v>-1.0154016551716063</v>
      </c>
      <c r="Q9">
        <v>1.3221566276860521</v>
      </c>
    </row>
    <row r="10" spans="3:17" x14ac:dyDescent="0.2">
      <c r="I10">
        <v>0.5</v>
      </c>
      <c r="K10">
        <f t="array" ref="K10:K14">TRANSPOSE(M32:Q32)</f>
        <v>0.3917332444310091</v>
      </c>
      <c r="M10">
        <v>0.40441080274611241</v>
      </c>
      <c r="N10">
        <v>0.84239085808885228</v>
      </c>
      <c r="O10">
        <v>1.6210522289379452</v>
      </c>
      <c r="P10">
        <v>-0.68722029833675013</v>
      </c>
      <c r="Q10">
        <v>1.523539479248234</v>
      </c>
    </row>
    <row r="11" spans="3:17" x14ac:dyDescent="0.2">
      <c r="K11">
        <v>3.7477315374024371E-2</v>
      </c>
      <c r="M11">
        <v>0.3569120349846347</v>
      </c>
      <c r="N11">
        <v>0.14692934129144841</v>
      </c>
      <c r="O11">
        <v>1.865818656202235</v>
      </c>
      <c r="P11">
        <v>-0.27951242534019183</v>
      </c>
      <c r="Q11">
        <v>1.7338274982076236</v>
      </c>
    </row>
    <row r="12" spans="3:17" x14ac:dyDescent="0.2">
      <c r="K12">
        <v>0.23094861304915126</v>
      </c>
      <c r="M12">
        <v>0.32281536887726403</v>
      </c>
      <c r="N12">
        <v>-1.1450698160599071E-2</v>
      </c>
      <c r="O12">
        <v>-0.91642637548700612</v>
      </c>
      <c r="P12">
        <v>-1.2387083329839323</v>
      </c>
      <c r="Q12">
        <v>-0.2614404851398246</v>
      </c>
    </row>
    <row r="13" spans="3:17" x14ac:dyDescent="0.2">
      <c r="K13">
        <v>-0.54173808945252155</v>
      </c>
      <c r="M13">
        <v>1.1444315819810231</v>
      </c>
      <c r="N13">
        <v>-0.30931312736628658</v>
      </c>
      <c r="O13">
        <v>-5.4596737796727718E-2</v>
      </c>
      <c r="P13">
        <v>0.36632267443236005</v>
      </c>
      <c r="Q13">
        <v>1.3463106696462432</v>
      </c>
    </row>
    <row r="14" spans="3:17" x14ac:dyDescent="0.2">
      <c r="K14">
        <v>0.21577475906281576</v>
      </c>
      <c r="M14">
        <v>2.3357803127854768</v>
      </c>
      <c r="N14">
        <v>1.2941280331764784</v>
      </c>
      <c r="O14">
        <v>-0.77818531948113545</v>
      </c>
      <c r="P14">
        <v>-0.31903839245523952</v>
      </c>
      <c r="Q14">
        <v>-0.65205809627930478</v>
      </c>
    </row>
    <row r="15" spans="3:17" x14ac:dyDescent="0.2">
      <c r="M15">
        <v>0.72072096085173099</v>
      </c>
      <c r="N15">
        <v>-0.2937756182637542</v>
      </c>
      <c r="O15">
        <v>-2.8230642080824708</v>
      </c>
      <c r="P15">
        <v>0.8420788254727547</v>
      </c>
      <c r="Q15">
        <v>0.43484661988239626</v>
      </c>
    </row>
    <row r="16" spans="3:17" x14ac:dyDescent="0.2">
      <c r="M16">
        <v>-0.46719477585976782</v>
      </c>
      <c r="N16">
        <v>0.69470237598874895</v>
      </c>
      <c r="O16">
        <v>0.85359673996404073</v>
      </c>
      <c r="P16">
        <v>-1.1224723837341306</v>
      </c>
      <c r="Q16">
        <v>-1.044085073191191</v>
      </c>
    </row>
    <row r="17" spans="2:17" x14ac:dyDescent="0.2">
      <c r="M17">
        <v>-0.46408103759395231</v>
      </c>
      <c r="N17">
        <v>0.35489167525805165</v>
      </c>
      <c r="O17">
        <v>1.003340695662724</v>
      </c>
      <c r="P17">
        <v>-2.5855531743515807</v>
      </c>
      <c r="Q17">
        <v>-1.2371154847306598</v>
      </c>
    </row>
    <row r="18" spans="2:17" x14ac:dyDescent="0.2">
      <c r="M18">
        <v>0.34202651655864857</v>
      </c>
      <c r="N18">
        <v>-1.4629999985842737</v>
      </c>
      <c r="O18">
        <v>3.7952342322584287</v>
      </c>
      <c r="P18">
        <v>-2.3253403757932478</v>
      </c>
      <c r="Q18">
        <v>0.94682312630035681</v>
      </c>
    </row>
    <row r="19" spans="2:17" x14ac:dyDescent="0.2">
      <c r="M19">
        <v>-1.518372201090525</v>
      </c>
      <c r="N19">
        <v>-1.2892991031162957</v>
      </c>
      <c r="O19">
        <v>3.5076658313206943E-2</v>
      </c>
      <c r="P19">
        <v>-2.1544092378156372</v>
      </c>
      <c r="Q19">
        <v>0.4722084610383453</v>
      </c>
    </row>
    <row r="20" spans="2:17" x14ac:dyDescent="0.2">
      <c r="B20">
        <f t="array" ref="B20:B24">MMULT(C2:G6,I2:I6)/(MMULT(TRANSPOSE(I2:I6),MMULT(C2:G6,I2:I6)))</f>
        <v>0.22373811454265255</v>
      </c>
      <c r="D20">
        <f t="array" ref="D20:D24">MMULT(C2:G6,K10:K14)</f>
        <v>2.1168968923899762E-2</v>
      </c>
      <c r="F20" cm="1">
        <f t="array" ref="F20">MMULT(TRANSPOSE(I2:I6),MMULT(C2:G6,K10:K14))/(MMULT(TRANSPOSE(I2:I6),MMULT(C2:G6,I2:I6)))</f>
        <v>0.10844227294723394</v>
      </c>
      <c r="H20">
        <f t="array" ref="H20:H24">MMULT(C2:G6,I2:I6)</f>
        <v>2.8931424437335977E-2</v>
      </c>
      <c r="M20">
        <v>0.78002063381089304</v>
      </c>
      <c r="N20">
        <v>-0.35921607713569365</v>
      </c>
      <c r="O20">
        <v>0.93879720955660906</v>
      </c>
      <c r="P20">
        <v>-1.8527907623011601</v>
      </c>
      <c r="Q20">
        <v>-0.16911607250849353</v>
      </c>
    </row>
    <row r="21" spans="2:17" x14ac:dyDescent="0.2">
      <c r="B21">
        <v>0.25738602766561258</v>
      </c>
      <c r="D21">
        <v>-3.8233154036996816E-3</v>
      </c>
      <c r="H21">
        <v>3.3282413351231485E-2</v>
      </c>
      <c r="M21">
        <v>0.49375557119865759</v>
      </c>
      <c r="N21">
        <v>0.22998534173659774</v>
      </c>
      <c r="O21">
        <v>2.0374260187596333E-2</v>
      </c>
      <c r="P21">
        <v>0.28483685189081798</v>
      </c>
      <c r="Q21">
        <v>-0.37767434142997819</v>
      </c>
    </row>
    <row r="22" spans="2:17" x14ac:dyDescent="0.2">
      <c r="B22">
        <v>0.22683614604449848</v>
      </c>
      <c r="D22">
        <v>-7.1037298748224888E-4</v>
      </c>
      <c r="H22">
        <v>2.9332028797855229E-2</v>
      </c>
      <c r="M22">
        <v>0.47541111887241755</v>
      </c>
      <c r="N22">
        <v>0.82586031845164154</v>
      </c>
      <c r="O22">
        <v>1.4665810588019705</v>
      </c>
      <c r="P22">
        <v>-2.619704900879007</v>
      </c>
      <c r="Q22">
        <v>-0.19321737348157342</v>
      </c>
    </row>
    <row r="23" spans="2:17" x14ac:dyDescent="0.2">
      <c r="B23">
        <v>0.13762382230067557</v>
      </c>
      <c r="D23">
        <v>-1.1485894941102904E-2</v>
      </c>
      <c r="H23">
        <v>1.7796043485073274E-2</v>
      </c>
      <c r="M23">
        <v>0.3167928051072294</v>
      </c>
      <c r="N23">
        <v>-7.9247498353778062E-2</v>
      </c>
      <c r="O23">
        <v>-0.37131297137146002</v>
      </c>
      <c r="P23">
        <v>-0.37354060361470254</v>
      </c>
      <c r="Q23">
        <v>-1.4157157839066667</v>
      </c>
    </row>
    <row r="24" spans="2:17" x14ac:dyDescent="0.2">
      <c r="B24">
        <v>0.15441588944656076</v>
      </c>
      <c r="D24">
        <v>8.873211461189693E-3</v>
      </c>
      <c r="H24">
        <v>1.9967414343234478E-2</v>
      </c>
      <c r="M24">
        <v>1.5108386424229074</v>
      </c>
      <c r="N24">
        <v>1.9912630398930662</v>
      </c>
      <c r="O24">
        <v>-3.5915033465528037</v>
      </c>
      <c r="P24">
        <v>2.8648684092971157</v>
      </c>
      <c r="Q24">
        <v>0.65938171174365934</v>
      </c>
    </row>
    <row r="25" spans="2:17" x14ac:dyDescent="0.2">
      <c r="M25">
        <v>0.23239164293502912</v>
      </c>
      <c r="N25">
        <v>-0.11149275866705666</v>
      </c>
      <c r="O25">
        <v>0.63994505352282161</v>
      </c>
      <c r="P25">
        <v>0.60567223753444577</v>
      </c>
      <c r="Q25">
        <v>1.5846698771074959</v>
      </c>
    </row>
    <row r="26" spans="2:17" x14ac:dyDescent="0.2">
      <c r="M26">
        <v>-0.5994395269352778</v>
      </c>
      <c r="N26">
        <v>0.11673305528832684</v>
      </c>
      <c r="O26">
        <v>0.11951343503896708</v>
      </c>
      <c r="P26">
        <v>-0.44386010053068348</v>
      </c>
      <c r="Q26">
        <v>0.91024636528117464</v>
      </c>
    </row>
    <row r="27" spans="2:17" x14ac:dyDescent="0.2">
      <c r="M27">
        <v>1.3743122514913988</v>
      </c>
      <c r="N27">
        <v>1.7577576932787833</v>
      </c>
      <c r="O27">
        <v>0.6444030853332815</v>
      </c>
      <c r="P27">
        <v>1.6102288822408835</v>
      </c>
      <c r="Q27">
        <v>1.5179264298447383E-2</v>
      </c>
    </row>
    <row r="28" spans="2:17" x14ac:dyDescent="0.2">
      <c r="M28">
        <v>0.966321918536026</v>
      </c>
      <c r="N28">
        <v>-0.28788684878142778</v>
      </c>
      <c r="O28">
        <v>-0.9778040316670491</v>
      </c>
      <c r="P28">
        <v>-1.6877827239625398</v>
      </c>
      <c r="Q28">
        <v>-1.1659470984138027</v>
      </c>
    </row>
    <row r="29" spans="2:17" x14ac:dyDescent="0.2">
      <c r="M29">
        <v>-0.40041940848678104</v>
      </c>
      <c r="N29">
        <v>5.6451562914441131E-2</v>
      </c>
      <c r="O29">
        <v>-0.19219085994332316</v>
      </c>
      <c r="P29">
        <v>9.7873181230166365E-3</v>
      </c>
      <c r="Q29">
        <v>1.3207845450944884</v>
      </c>
    </row>
    <row r="30" spans="2:17" x14ac:dyDescent="0.2">
      <c r="M30">
        <v>0.69595837401129623</v>
      </c>
      <c r="N30">
        <v>-3.3148573001026693E-4</v>
      </c>
      <c r="O30">
        <v>-1.1392366487205652</v>
      </c>
      <c r="P30">
        <v>-0.26017360782880411</v>
      </c>
      <c r="Q30">
        <v>2.6507658583523068</v>
      </c>
    </row>
    <row r="31" spans="2:17" x14ac:dyDescent="0.2">
      <c r="B31">
        <f t="array" ref="B31:B35">I10*(D20:D24-F20*H20:H24)</f>
        <v>9.0157897491569498E-3</v>
      </c>
      <c r="H31">
        <f t="array" ref="H31">MMULT(TRANSPOSE(I2:I6),MMULT(C2:G6,K10:K14))</f>
        <v>1.402259705280462E-2</v>
      </c>
      <c r="M31">
        <v>0.94788033603956301</v>
      </c>
      <c r="N31">
        <v>1.34298223529921</v>
      </c>
      <c r="O31">
        <v>1.2175281292463138</v>
      </c>
      <c r="P31">
        <v>-1.8096280510118439</v>
      </c>
      <c r="Q31">
        <v>-0.18988587495283699</v>
      </c>
    </row>
    <row r="32" spans="2:17" x14ac:dyDescent="0.2">
      <c r="B32">
        <v>-3.7162679783382946E-3</v>
      </c>
      <c r="M32">
        <f>AVERAGE(M2:M31)</f>
        <v>0.3917332444310091</v>
      </c>
      <c r="N32">
        <f t="shared" ref="N32:Q32" si="0">AVERAGE(N2:N31)</f>
        <v>3.7477315374024371E-2</v>
      </c>
      <c r="O32">
        <f t="shared" si="0"/>
        <v>0.23094861304915126</v>
      </c>
      <c r="P32">
        <f t="shared" si="0"/>
        <v>-0.54173808945252155</v>
      </c>
      <c r="Q32">
        <f t="shared" si="0"/>
        <v>0.21577475906281576</v>
      </c>
    </row>
    <row r="33" spans="2:2" x14ac:dyDescent="0.2">
      <c r="B33">
        <v>-1.945602430237696E-3</v>
      </c>
    </row>
    <row r="34" spans="2:2" x14ac:dyDescent="0.2">
      <c r="B34">
        <v>-6.7078691730460323E-3</v>
      </c>
    </row>
    <row r="35" spans="2:2" x14ac:dyDescent="0.2">
      <c r="B35">
        <v>3.3539498324650727E-3</v>
      </c>
    </row>
    <row r="37" spans="2:2" x14ac:dyDescent="0.2">
      <c r="B37" t="s">
        <v>2</v>
      </c>
    </row>
    <row r="38" spans="2:2" x14ac:dyDescent="0.2">
      <c r="B38">
        <f t="array" ref="B38:B42">B20:B24+B31:B35</f>
        <v>0.2327539042918095</v>
      </c>
    </row>
    <row r="39" spans="2:2" x14ac:dyDescent="0.2">
      <c r="B39">
        <v>0.25366975968727429</v>
      </c>
    </row>
    <row r="40" spans="2:2" x14ac:dyDescent="0.2">
      <c r="B40">
        <v>0.22489054361426078</v>
      </c>
    </row>
    <row r="41" spans="2:2" x14ac:dyDescent="0.2">
      <c r="B41">
        <v>0.13091595312762955</v>
      </c>
    </row>
    <row r="42" spans="2:2" x14ac:dyDescent="0.2">
      <c r="B42">
        <v>0.15776983927902583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Niels-DK Eriksen</dc:creator>
  <cp:lastModifiedBy>Niels-DK Eriksen</cp:lastModifiedBy>
  <dcterms:created xsi:type="dcterms:W3CDTF">2021-08-31T08:52:31Z</dcterms:created>
  <dcterms:modified xsi:type="dcterms:W3CDTF">2021-08-31T19:58:19Z</dcterms:modified>
</cp:coreProperties>
</file>