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V33" i="1" l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32" i="1"/>
  <c r="T49" i="1"/>
  <c r="T50" i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33" i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32" i="1"/>
  <c r="Y32" i="1"/>
  <c r="Z32" i="1" s="1"/>
  <c r="AA237" i="1"/>
  <c r="Y31" i="1"/>
  <c r="Z31" i="1" s="1"/>
  <c r="X31" i="1"/>
  <c r="AA31" i="1" s="1"/>
  <c r="Y28" i="1"/>
  <c r="X28" i="1"/>
  <c r="Y17" i="1"/>
  <c r="Q33" i="1"/>
  <c r="X32" i="1" l="1"/>
  <c r="AA32" i="1" s="1"/>
  <c r="K250" i="1"/>
  <c r="X33" i="1" l="1"/>
  <c r="AA33" i="1" s="1"/>
  <c r="Y33" i="1"/>
  <c r="Z33" i="1" s="1"/>
  <c r="D234" i="1"/>
  <c r="F234" i="1" s="1"/>
  <c r="G234" i="1"/>
  <c r="H234" i="1" s="1"/>
  <c r="D228" i="1"/>
  <c r="D229" i="1" s="1"/>
  <c r="D230" i="1" s="1"/>
  <c r="D231" i="1" s="1"/>
  <c r="D232" i="1" s="1"/>
  <c r="D233" i="1" s="1"/>
  <c r="D227" i="1"/>
  <c r="D190" i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189" i="1"/>
  <c r="F121" i="1"/>
  <c r="G121" i="1"/>
  <c r="H121" i="1"/>
  <c r="F122" i="1"/>
  <c r="G122" i="1"/>
  <c r="H122" i="1" s="1"/>
  <c r="F123" i="1"/>
  <c r="G123" i="1"/>
  <c r="H123" i="1" s="1"/>
  <c r="F124" i="1"/>
  <c r="G124" i="1"/>
  <c r="H124" i="1" s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 s="1"/>
  <c r="F133" i="1"/>
  <c r="G133" i="1"/>
  <c r="H133" i="1"/>
  <c r="F134" i="1"/>
  <c r="G134" i="1"/>
  <c r="H134" i="1" s="1"/>
  <c r="F135" i="1"/>
  <c r="G135" i="1"/>
  <c r="H135" i="1"/>
  <c r="F136" i="1"/>
  <c r="G136" i="1"/>
  <c r="H136" i="1" s="1"/>
  <c r="F137" i="1"/>
  <c r="G137" i="1"/>
  <c r="H137" i="1"/>
  <c r="F138" i="1"/>
  <c r="G138" i="1"/>
  <c r="H138" i="1" s="1"/>
  <c r="F139" i="1"/>
  <c r="G139" i="1"/>
  <c r="H139" i="1"/>
  <c r="F140" i="1"/>
  <c r="G140" i="1"/>
  <c r="H140" i="1" s="1"/>
  <c r="F141" i="1"/>
  <c r="G141" i="1"/>
  <c r="H141" i="1"/>
  <c r="F142" i="1"/>
  <c r="G142" i="1"/>
  <c r="H142" i="1" s="1"/>
  <c r="F143" i="1"/>
  <c r="G143" i="1"/>
  <c r="H143" i="1"/>
  <c r="F144" i="1"/>
  <c r="G144" i="1"/>
  <c r="H144" i="1" s="1"/>
  <c r="F145" i="1"/>
  <c r="G145" i="1"/>
  <c r="H145" i="1"/>
  <c r="F146" i="1"/>
  <c r="G146" i="1"/>
  <c r="H146" i="1" s="1"/>
  <c r="F147" i="1"/>
  <c r="G147" i="1"/>
  <c r="H147" i="1"/>
  <c r="F148" i="1"/>
  <c r="G148" i="1"/>
  <c r="H148" i="1" s="1"/>
  <c r="F149" i="1"/>
  <c r="G149" i="1"/>
  <c r="H149" i="1"/>
  <c r="F150" i="1"/>
  <c r="G150" i="1"/>
  <c r="H150" i="1" s="1"/>
  <c r="F151" i="1"/>
  <c r="G151" i="1"/>
  <c r="H151" i="1"/>
  <c r="F152" i="1"/>
  <c r="G152" i="1"/>
  <c r="H152" i="1" s="1"/>
  <c r="F153" i="1"/>
  <c r="G153" i="1"/>
  <c r="H153" i="1"/>
  <c r="F154" i="1"/>
  <c r="G154" i="1"/>
  <c r="H154" i="1" s="1"/>
  <c r="F155" i="1"/>
  <c r="G155" i="1"/>
  <c r="H155" i="1"/>
  <c r="F156" i="1"/>
  <c r="G156" i="1"/>
  <c r="H156" i="1" s="1"/>
  <c r="F157" i="1"/>
  <c r="G157" i="1"/>
  <c r="H157" i="1"/>
  <c r="F158" i="1"/>
  <c r="G158" i="1"/>
  <c r="H158" i="1" s="1"/>
  <c r="F159" i="1"/>
  <c r="G159" i="1"/>
  <c r="H159" i="1"/>
  <c r="F160" i="1"/>
  <c r="G160" i="1"/>
  <c r="H160" i="1" s="1"/>
  <c r="F161" i="1"/>
  <c r="G161" i="1"/>
  <c r="H161" i="1"/>
  <c r="F162" i="1"/>
  <c r="G162" i="1"/>
  <c r="H162" i="1" s="1"/>
  <c r="F163" i="1"/>
  <c r="G163" i="1"/>
  <c r="H163" i="1"/>
  <c r="F164" i="1"/>
  <c r="G164" i="1"/>
  <c r="H164" i="1" s="1"/>
  <c r="F165" i="1"/>
  <c r="G165" i="1"/>
  <c r="H165" i="1"/>
  <c r="F166" i="1"/>
  <c r="G166" i="1"/>
  <c r="H166" i="1" s="1"/>
  <c r="F167" i="1"/>
  <c r="G167" i="1"/>
  <c r="H167" i="1"/>
  <c r="F168" i="1"/>
  <c r="G168" i="1"/>
  <c r="H168" i="1" s="1"/>
  <c r="F169" i="1"/>
  <c r="G169" i="1"/>
  <c r="H169" i="1"/>
  <c r="F170" i="1"/>
  <c r="G170" i="1"/>
  <c r="H170" i="1" s="1"/>
  <c r="F171" i="1"/>
  <c r="G171" i="1"/>
  <c r="H171" i="1"/>
  <c r="F172" i="1"/>
  <c r="G172" i="1"/>
  <c r="H172" i="1" s="1"/>
  <c r="F173" i="1"/>
  <c r="G173" i="1"/>
  <c r="H173" i="1"/>
  <c r="F174" i="1"/>
  <c r="G174" i="1"/>
  <c r="H174" i="1" s="1"/>
  <c r="F175" i="1"/>
  <c r="G175" i="1"/>
  <c r="H175" i="1"/>
  <c r="F176" i="1"/>
  <c r="G176" i="1"/>
  <c r="H176" i="1" s="1"/>
  <c r="F177" i="1"/>
  <c r="G177" i="1"/>
  <c r="H177" i="1"/>
  <c r="F178" i="1"/>
  <c r="G178" i="1"/>
  <c r="H178" i="1" s="1"/>
  <c r="F179" i="1"/>
  <c r="G179" i="1"/>
  <c r="H179" i="1"/>
  <c r="F180" i="1"/>
  <c r="G180" i="1"/>
  <c r="H180" i="1" s="1"/>
  <c r="F181" i="1"/>
  <c r="G181" i="1"/>
  <c r="H181" i="1"/>
  <c r="F182" i="1"/>
  <c r="G182" i="1"/>
  <c r="H182" i="1" s="1"/>
  <c r="F183" i="1"/>
  <c r="G183" i="1"/>
  <c r="H183" i="1"/>
  <c r="F184" i="1"/>
  <c r="G184" i="1"/>
  <c r="H184" i="1" s="1"/>
  <c r="F185" i="1"/>
  <c r="G185" i="1"/>
  <c r="H185" i="1"/>
  <c r="F186" i="1"/>
  <c r="G186" i="1"/>
  <c r="H186" i="1" s="1"/>
  <c r="F187" i="1"/>
  <c r="G187" i="1"/>
  <c r="H187" i="1"/>
  <c r="F188" i="1"/>
  <c r="G188" i="1"/>
  <c r="H188" i="1" s="1"/>
  <c r="F189" i="1"/>
  <c r="G189" i="1"/>
  <c r="H189" i="1"/>
  <c r="F190" i="1"/>
  <c r="G190" i="1"/>
  <c r="H190" i="1" s="1"/>
  <c r="F105" i="1"/>
  <c r="G105" i="1"/>
  <c r="H105" i="1"/>
  <c r="F106" i="1"/>
  <c r="G106" i="1"/>
  <c r="H106" i="1"/>
  <c r="F107" i="1"/>
  <c r="G107" i="1"/>
  <c r="H107" i="1"/>
  <c r="F108" i="1"/>
  <c r="G108" i="1"/>
  <c r="H108" i="1" s="1"/>
  <c r="F109" i="1"/>
  <c r="G109" i="1"/>
  <c r="H109" i="1" s="1"/>
  <c r="F110" i="1"/>
  <c r="G110" i="1"/>
  <c r="H110" i="1"/>
  <c r="F111" i="1"/>
  <c r="G111" i="1"/>
  <c r="H111" i="1" s="1"/>
  <c r="F112" i="1"/>
  <c r="G112" i="1"/>
  <c r="H112" i="1"/>
  <c r="F113" i="1"/>
  <c r="G113" i="1"/>
  <c r="H113" i="1" s="1"/>
  <c r="F114" i="1"/>
  <c r="G114" i="1"/>
  <c r="H114" i="1"/>
  <c r="F115" i="1"/>
  <c r="G115" i="1"/>
  <c r="H115" i="1" s="1"/>
  <c r="F116" i="1"/>
  <c r="G116" i="1"/>
  <c r="H116" i="1"/>
  <c r="F117" i="1"/>
  <c r="G117" i="1"/>
  <c r="H117" i="1" s="1"/>
  <c r="F118" i="1"/>
  <c r="G118" i="1"/>
  <c r="H118" i="1"/>
  <c r="F119" i="1"/>
  <c r="G119" i="1"/>
  <c r="H119" i="1" s="1"/>
  <c r="F120" i="1"/>
  <c r="G120" i="1"/>
  <c r="H120" i="1"/>
  <c r="D37" i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36" i="1"/>
  <c r="G35" i="1"/>
  <c r="H35" i="1" s="1"/>
  <c r="F35" i="1"/>
  <c r="I35" i="1" s="1"/>
  <c r="Y34" i="1" l="1"/>
  <c r="Z34" i="1" s="1"/>
  <c r="X34" i="1"/>
  <c r="AA34" i="1" s="1"/>
  <c r="F191" i="1"/>
  <c r="G191" i="1"/>
  <c r="H191" i="1" s="1"/>
  <c r="G37" i="1"/>
  <c r="H37" i="1" s="1"/>
  <c r="F37" i="1"/>
  <c r="I37" i="1" s="1"/>
  <c r="G36" i="1"/>
  <c r="H36" i="1" s="1"/>
  <c r="F36" i="1"/>
  <c r="I36" i="1" s="1"/>
  <c r="F26" i="1"/>
  <c r="M55" i="1"/>
  <c r="N50" i="1"/>
  <c r="P52" i="1"/>
  <c r="P53" i="1"/>
  <c r="P54" i="1"/>
  <c r="P55" i="1"/>
  <c r="P59" i="1"/>
  <c r="P237" i="1"/>
  <c r="M219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31" i="1"/>
  <c r="P31" i="1" s="1"/>
  <c r="X35" i="1" l="1"/>
  <c r="AA35" i="1" s="1"/>
  <c r="Y35" i="1"/>
  <c r="Z35" i="1" s="1"/>
  <c r="G192" i="1"/>
  <c r="H192" i="1" s="1"/>
  <c r="F192" i="1"/>
  <c r="F38" i="1"/>
  <c r="I38" i="1" s="1"/>
  <c r="G38" i="1"/>
  <c r="H38" i="1" s="1"/>
  <c r="F5" i="1"/>
  <c r="Y36" i="1" l="1"/>
  <c r="Z36" i="1" s="1"/>
  <c r="X36" i="1"/>
  <c r="AA36" i="1" s="1"/>
  <c r="G193" i="1"/>
  <c r="H193" i="1" s="1"/>
  <c r="F193" i="1"/>
  <c r="G39" i="1"/>
  <c r="H39" i="1" s="1"/>
  <c r="F39" i="1"/>
  <c r="I39" i="1" s="1"/>
  <c r="M28" i="1"/>
  <c r="N28" i="1" s="1"/>
  <c r="F8" i="1"/>
  <c r="F6" i="1"/>
  <c r="G6" i="1" s="1"/>
  <c r="H6" i="1" s="1"/>
  <c r="G5" i="1"/>
  <c r="H5" i="1" s="1"/>
  <c r="N31" i="1"/>
  <c r="O31" i="1" s="1"/>
  <c r="K32" i="1"/>
  <c r="M32" i="1" s="1"/>
  <c r="P32" i="1" s="1"/>
  <c r="H31" i="1"/>
  <c r="F30" i="1"/>
  <c r="F31" i="1" s="1"/>
  <c r="F9" i="1"/>
  <c r="F10" i="1"/>
  <c r="F11" i="1"/>
  <c r="F12" i="1"/>
  <c r="G12" i="1" s="1"/>
  <c r="H12" i="1" s="1"/>
  <c r="F13" i="1"/>
  <c r="F14" i="1"/>
  <c r="G8" i="1"/>
  <c r="H8" i="1" s="1"/>
  <c r="F15" i="1"/>
  <c r="G15" i="1" s="1"/>
  <c r="H15" i="1" s="1"/>
  <c r="F16" i="1"/>
  <c r="G16" i="1" s="1"/>
  <c r="H16" i="1" s="1"/>
  <c r="F17" i="1"/>
  <c r="F7" i="1"/>
  <c r="G7" i="1" s="1"/>
  <c r="H7" i="1" s="1"/>
  <c r="N17" i="1"/>
  <c r="B8" i="1"/>
  <c r="D8" i="1"/>
  <c r="B9" i="1"/>
  <c r="D9" i="1"/>
  <c r="G9" i="1"/>
  <c r="H9" i="1" s="1"/>
  <c r="B10" i="1"/>
  <c r="D10" i="1"/>
  <c r="G10" i="1"/>
  <c r="H10" i="1" s="1"/>
  <c r="B11" i="1"/>
  <c r="D11" i="1"/>
  <c r="G11" i="1"/>
  <c r="H11" i="1" s="1"/>
  <c r="B12" i="1"/>
  <c r="D12" i="1"/>
  <c r="B13" i="1"/>
  <c r="D13" i="1"/>
  <c r="G13" i="1"/>
  <c r="H13" i="1" s="1"/>
  <c r="B14" i="1"/>
  <c r="D14" i="1"/>
  <c r="G14" i="1"/>
  <c r="H14" i="1" s="1"/>
  <c r="B15" i="1"/>
  <c r="D15" i="1"/>
  <c r="B16" i="1"/>
  <c r="D16" i="1"/>
  <c r="B17" i="1"/>
  <c r="D17" i="1"/>
  <c r="G17" i="1"/>
  <c r="H17" i="1" s="1"/>
  <c r="F18" i="1"/>
  <c r="F19" i="1"/>
  <c r="F20" i="1"/>
  <c r="G20" i="1" s="1"/>
  <c r="H20" i="1" s="1"/>
  <c r="F21" i="1"/>
  <c r="G21" i="1" s="1"/>
  <c r="H21" i="1" s="1"/>
  <c r="F22" i="1"/>
  <c r="F23" i="1"/>
  <c r="G23" i="1" s="1"/>
  <c r="H23" i="1" s="1"/>
  <c r="B6" i="1"/>
  <c r="B7" i="1"/>
  <c r="B18" i="1"/>
  <c r="B19" i="1"/>
  <c r="B20" i="1"/>
  <c r="B21" i="1"/>
  <c r="B22" i="1"/>
  <c r="B23" i="1"/>
  <c r="D6" i="1"/>
  <c r="D7" i="1"/>
  <c r="D18" i="1"/>
  <c r="D19" i="1"/>
  <c r="D20" i="1"/>
  <c r="D21" i="1"/>
  <c r="D22" i="1"/>
  <c r="D23" i="1"/>
  <c r="G18" i="1"/>
  <c r="H18" i="1" s="1"/>
  <c r="G19" i="1"/>
  <c r="H19" i="1" s="1"/>
  <c r="G22" i="1"/>
  <c r="H22" i="1" s="1"/>
  <c r="D5" i="1"/>
  <c r="B5" i="1"/>
  <c r="X37" i="1" l="1"/>
  <c r="AA37" i="1" s="1"/>
  <c r="Y37" i="1"/>
  <c r="Z37" i="1" s="1"/>
  <c r="F194" i="1"/>
  <c r="G194" i="1"/>
  <c r="H194" i="1" s="1"/>
  <c r="F40" i="1"/>
  <c r="I40" i="1" s="1"/>
  <c r="G40" i="1"/>
  <c r="H40" i="1" s="1"/>
  <c r="K33" i="1"/>
  <c r="M33" i="1" s="1"/>
  <c r="P33" i="1" s="1"/>
  <c r="N32" i="1"/>
  <c r="O32" i="1" s="1"/>
  <c r="I9" i="1"/>
  <c r="Y38" i="1" l="1"/>
  <c r="Z38" i="1" s="1"/>
  <c r="X38" i="1"/>
  <c r="AA38" i="1" s="1"/>
  <c r="F195" i="1"/>
  <c r="G195" i="1"/>
  <c r="H195" i="1" s="1"/>
  <c r="G41" i="1"/>
  <c r="H41" i="1" s="1"/>
  <c r="F41" i="1"/>
  <c r="I41" i="1" s="1"/>
  <c r="N33" i="1"/>
  <c r="O33" i="1" s="1"/>
  <c r="K34" i="1"/>
  <c r="M34" i="1" s="1"/>
  <c r="P34" i="1" s="1"/>
  <c r="X39" i="1" l="1"/>
  <c r="AA39" i="1" s="1"/>
  <c r="Y39" i="1"/>
  <c r="Z39" i="1" s="1"/>
  <c r="G196" i="1"/>
  <c r="H196" i="1" s="1"/>
  <c r="F196" i="1"/>
  <c r="F42" i="1"/>
  <c r="I42" i="1" s="1"/>
  <c r="G42" i="1"/>
  <c r="H42" i="1" s="1"/>
  <c r="K35" i="1"/>
  <c r="M35" i="1" s="1"/>
  <c r="P35" i="1" s="1"/>
  <c r="N34" i="1"/>
  <c r="O34" i="1" s="1"/>
  <c r="Y40" i="1" l="1"/>
  <c r="Z40" i="1" s="1"/>
  <c r="X40" i="1"/>
  <c r="AA40" i="1" s="1"/>
  <c r="G197" i="1"/>
  <c r="H197" i="1" s="1"/>
  <c r="F197" i="1"/>
  <c r="G43" i="1"/>
  <c r="H43" i="1" s="1"/>
  <c r="F43" i="1"/>
  <c r="I43" i="1" s="1"/>
  <c r="K36" i="1"/>
  <c r="M36" i="1" s="1"/>
  <c r="P36" i="1" s="1"/>
  <c r="N35" i="1"/>
  <c r="O35" i="1" s="1"/>
  <c r="X41" i="1" l="1"/>
  <c r="AA41" i="1" s="1"/>
  <c r="Y41" i="1"/>
  <c r="Z41" i="1" s="1"/>
  <c r="F198" i="1"/>
  <c r="G198" i="1"/>
  <c r="H198" i="1" s="1"/>
  <c r="F44" i="1"/>
  <c r="I44" i="1" s="1"/>
  <c r="G44" i="1"/>
  <c r="H44" i="1" s="1"/>
  <c r="K37" i="1"/>
  <c r="M37" i="1" s="1"/>
  <c r="P37" i="1" s="1"/>
  <c r="N36" i="1"/>
  <c r="O36" i="1" s="1"/>
  <c r="Y42" i="1" l="1"/>
  <c r="Z42" i="1" s="1"/>
  <c r="X42" i="1"/>
  <c r="AA42" i="1" s="1"/>
  <c r="F199" i="1"/>
  <c r="G199" i="1"/>
  <c r="H199" i="1" s="1"/>
  <c r="G45" i="1"/>
  <c r="H45" i="1" s="1"/>
  <c r="F45" i="1"/>
  <c r="I45" i="1" s="1"/>
  <c r="K38" i="1"/>
  <c r="M38" i="1" s="1"/>
  <c r="P38" i="1" s="1"/>
  <c r="N37" i="1"/>
  <c r="O37" i="1" s="1"/>
  <c r="X43" i="1" l="1"/>
  <c r="AA43" i="1" s="1"/>
  <c r="Y43" i="1"/>
  <c r="Z43" i="1" s="1"/>
  <c r="G200" i="1"/>
  <c r="H200" i="1" s="1"/>
  <c r="F200" i="1"/>
  <c r="F46" i="1"/>
  <c r="I46" i="1" s="1"/>
  <c r="G46" i="1"/>
  <c r="H46" i="1" s="1"/>
  <c r="K39" i="1"/>
  <c r="M39" i="1" s="1"/>
  <c r="P39" i="1" s="1"/>
  <c r="N38" i="1"/>
  <c r="O38" i="1" s="1"/>
  <c r="Y44" i="1" l="1"/>
  <c r="Z44" i="1" s="1"/>
  <c r="X44" i="1"/>
  <c r="AA44" i="1" s="1"/>
  <c r="G201" i="1"/>
  <c r="H201" i="1" s="1"/>
  <c r="F201" i="1"/>
  <c r="G47" i="1"/>
  <c r="H47" i="1" s="1"/>
  <c r="F47" i="1"/>
  <c r="I47" i="1" s="1"/>
  <c r="K40" i="1"/>
  <c r="M40" i="1" s="1"/>
  <c r="P40" i="1" s="1"/>
  <c r="N39" i="1"/>
  <c r="O39" i="1" s="1"/>
  <c r="X45" i="1" l="1"/>
  <c r="AA45" i="1" s="1"/>
  <c r="Y45" i="1"/>
  <c r="Z45" i="1" s="1"/>
  <c r="F202" i="1"/>
  <c r="G202" i="1"/>
  <c r="H202" i="1" s="1"/>
  <c r="F48" i="1"/>
  <c r="I48" i="1" s="1"/>
  <c r="G48" i="1"/>
  <c r="H48" i="1" s="1"/>
  <c r="K41" i="1"/>
  <c r="M41" i="1" s="1"/>
  <c r="P41" i="1" s="1"/>
  <c r="N40" i="1"/>
  <c r="O40" i="1" s="1"/>
  <c r="Y46" i="1" l="1"/>
  <c r="Z46" i="1" s="1"/>
  <c r="X46" i="1"/>
  <c r="AA46" i="1" s="1"/>
  <c r="F203" i="1"/>
  <c r="G203" i="1"/>
  <c r="H203" i="1" s="1"/>
  <c r="G49" i="1"/>
  <c r="H49" i="1" s="1"/>
  <c r="F49" i="1"/>
  <c r="I49" i="1" s="1"/>
  <c r="N41" i="1"/>
  <c r="O41" i="1" s="1"/>
  <c r="K42" i="1"/>
  <c r="M42" i="1" s="1"/>
  <c r="P42" i="1" s="1"/>
  <c r="X47" i="1" l="1"/>
  <c r="AA47" i="1" s="1"/>
  <c r="Y47" i="1"/>
  <c r="Z47" i="1" s="1"/>
  <c r="G204" i="1"/>
  <c r="H204" i="1" s="1"/>
  <c r="F204" i="1"/>
  <c r="F50" i="1"/>
  <c r="I50" i="1" s="1"/>
  <c r="G50" i="1"/>
  <c r="H50" i="1" s="1"/>
  <c r="K43" i="1"/>
  <c r="M43" i="1" s="1"/>
  <c r="P43" i="1" s="1"/>
  <c r="N42" i="1"/>
  <c r="O42" i="1" s="1"/>
  <c r="Y48" i="1" l="1"/>
  <c r="Z48" i="1" s="1"/>
  <c r="X48" i="1"/>
  <c r="AA48" i="1" s="1"/>
  <c r="G205" i="1"/>
  <c r="H205" i="1" s="1"/>
  <c r="F205" i="1"/>
  <c r="G51" i="1"/>
  <c r="H51" i="1" s="1"/>
  <c r="F51" i="1"/>
  <c r="I51" i="1" s="1"/>
  <c r="N43" i="1"/>
  <c r="O43" i="1" s="1"/>
  <c r="K44" i="1"/>
  <c r="M44" i="1" s="1"/>
  <c r="P44" i="1" s="1"/>
  <c r="X49" i="1" l="1"/>
  <c r="AA49" i="1" s="1"/>
  <c r="Y49" i="1"/>
  <c r="Z49" i="1" s="1"/>
  <c r="F206" i="1"/>
  <c r="G206" i="1"/>
  <c r="H206" i="1" s="1"/>
  <c r="F52" i="1"/>
  <c r="I52" i="1" s="1"/>
  <c r="G52" i="1"/>
  <c r="H52" i="1" s="1"/>
  <c r="N44" i="1"/>
  <c r="O44" i="1" s="1"/>
  <c r="K45" i="1"/>
  <c r="M45" i="1" s="1"/>
  <c r="P45" i="1" s="1"/>
  <c r="Y50" i="1" l="1"/>
  <c r="Z50" i="1" s="1"/>
  <c r="X50" i="1"/>
  <c r="AA50" i="1" s="1"/>
  <c r="F207" i="1"/>
  <c r="G207" i="1"/>
  <c r="H207" i="1" s="1"/>
  <c r="G53" i="1"/>
  <c r="H53" i="1" s="1"/>
  <c r="F53" i="1"/>
  <c r="I53" i="1" s="1"/>
  <c r="K46" i="1"/>
  <c r="M46" i="1" s="1"/>
  <c r="P46" i="1" s="1"/>
  <c r="N45" i="1"/>
  <c r="O45" i="1" s="1"/>
  <c r="X51" i="1" l="1"/>
  <c r="AA51" i="1" s="1"/>
  <c r="Y51" i="1"/>
  <c r="Z51" i="1" s="1"/>
  <c r="G208" i="1"/>
  <c r="H208" i="1" s="1"/>
  <c r="F208" i="1"/>
  <c r="F54" i="1"/>
  <c r="I54" i="1" s="1"/>
  <c r="G54" i="1"/>
  <c r="H54" i="1" s="1"/>
  <c r="N46" i="1"/>
  <c r="O46" i="1" s="1"/>
  <c r="K47" i="1"/>
  <c r="M47" i="1" s="1"/>
  <c r="P47" i="1" s="1"/>
  <c r="Y52" i="1" l="1"/>
  <c r="Z52" i="1" s="1"/>
  <c r="X52" i="1"/>
  <c r="AA52" i="1" s="1"/>
  <c r="G209" i="1"/>
  <c r="H209" i="1" s="1"/>
  <c r="F209" i="1"/>
  <c r="G55" i="1"/>
  <c r="H55" i="1" s="1"/>
  <c r="F55" i="1"/>
  <c r="I55" i="1" s="1"/>
  <c r="N47" i="1"/>
  <c r="O47" i="1" s="1"/>
  <c r="K48" i="1"/>
  <c r="M48" i="1" s="1"/>
  <c r="P48" i="1" s="1"/>
  <c r="X53" i="1" l="1"/>
  <c r="AA53" i="1" s="1"/>
  <c r="Y53" i="1"/>
  <c r="Z53" i="1" s="1"/>
  <c r="F210" i="1"/>
  <c r="G210" i="1"/>
  <c r="H210" i="1" s="1"/>
  <c r="F56" i="1"/>
  <c r="I56" i="1" s="1"/>
  <c r="G56" i="1"/>
  <c r="H56" i="1" s="1"/>
  <c r="K49" i="1"/>
  <c r="M49" i="1" s="1"/>
  <c r="P49" i="1" s="1"/>
  <c r="N48" i="1"/>
  <c r="O48" i="1" s="1"/>
  <c r="Y54" i="1" l="1"/>
  <c r="Z54" i="1" s="1"/>
  <c r="X54" i="1"/>
  <c r="AA54" i="1" s="1"/>
  <c r="F211" i="1"/>
  <c r="G211" i="1"/>
  <c r="H211" i="1" s="1"/>
  <c r="G57" i="1"/>
  <c r="H57" i="1" s="1"/>
  <c r="F57" i="1"/>
  <c r="I57" i="1" s="1"/>
  <c r="K50" i="1"/>
  <c r="M50" i="1" s="1"/>
  <c r="P50" i="1" s="1"/>
  <c r="N49" i="1"/>
  <c r="O49" i="1" s="1"/>
  <c r="X55" i="1" l="1"/>
  <c r="AA55" i="1" s="1"/>
  <c r="Y55" i="1"/>
  <c r="Z55" i="1" s="1"/>
  <c r="G212" i="1"/>
  <c r="H212" i="1" s="1"/>
  <c r="F212" i="1"/>
  <c r="F58" i="1"/>
  <c r="I58" i="1" s="1"/>
  <c r="G58" i="1"/>
  <c r="H58" i="1" s="1"/>
  <c r="K51" i="1"/>
  <c r="M51" i="1" s="1"/>
  <c r="P51" i="1" s="1"/>
  <c r="O50" i="1"/>
  <c r="Y56" i="1" l="1"/>
  <c r="Z56" i="1" s="1"/>
  <c r="X56" i="1"/>
  <c r="AA56" i="1" s="1"/>
  <c r="G213" i="1"/>
  <c r="H213" i="1" s="1"/>
  <c r="F213" i="1"/>
  <c r="G59" i="1"/>
  <c r="H59" i="1" s="1"/>
  <c r="F59" i="1"/>
  <c r="I59" i="1" s="1"/>
  <c r="K52" i="1"/>
  <c r="M52" i="1" s="1"/>
  <c r="N51" i="1"/>
  <c r="O51" i="1" s="1"/>
  <c r="X57" i="1" l="1"/>
  <c r="AA57" i="1" s="1"/>
  <c r="Y57" i="1"/>
  <c r="Z57" i="1" s="1"/>
  <c r="F214" i="1"/>
  <c r="G214" i="1"/>
  <c r="H214" i="1" s="1"/>
  <c r="F60" i="1"/>
  <c r="I60" i="1" s="1"/>
  <c r="G60" i="1"/>
  <c r="H60" i="1" s="1"/>
  <c r="K53" i="1"/>
  <c r="M53" i="1" s="1"/>
  <c r="N52" i="1"/>
  <c r="O52" i="1" s="1"/>
  <c r="Y58" i="1" l="1"/>
  <c r="Z58" i="1" s="1"/>
  <c r="X58" i="1"/>
  <c r="AA58" i="1" s="1"/>
  <c r="F215" i="1"/>
  <c r="G215" i="1"/>
  <c r="H215" i="1" s="1"/>
  <c r="G61" i="1"/>
  <c r="H61" i="1" s="1"/>
  <c r="F61" i="1"/>
  <c r="I61" i="1" s="1"/>
  <c r="K54" i="1"/>
  <c r="M54" i="1" s="1"/>
  <c r="N53" i="1"/>
  <c r="O53" i="1" s="1"/>
  <c r="X59" i="1" l="1"/>
  <c r="AA59" i="1" s="1"/>
  <c r="Y59" i="1"/>
  <c r="Z59" i="1" s="1"/>
  <c r="G216" i="1"/>
  <c r="H216" i="1" s="1"/>
  <c r="F216" i="1"/>
  <c r="F62" i="1"/>
  <c r="I62" i="1" s="1"/>
  <c r="G62" i="1"/>
  <c r="H62" i="1" s="1"/>
  <c r="K55" i="1"/>
  <c r="N54" i="1"/>
  <c r="O54" i="1" s="1"/>
  <c r="Y60" i="1" l="1"/>
  <c r="Z60" i="1" s="1"/>
  <c r="X60" i="1"/>
  <c r="G217" i="1"/>
  <c r="H217" i="1" s="1"/>
  <c r="F217" i="1"/>
  <c r="G63" i="1"/>
  <c r="H63" i="1" s="1"/>
  <c r="F63" i="1"/>
  <c r="I63" i="1" s="1"/>
  <c r="K56" i="1"/>
  <c r="M56" i="1" s="1"/>
  <c r="P56" i="1" s="1"/>
  <c r="N55" i="1"/>
  <c r="O55" i="1" s="1"/>
  <c r="Y61" i="1" l="1"/>
  <c r="Z61" i="1" s="1"/>
  <c r="X61" i="1"/>
  <c r="F218" i="1"/>
  <c r="G218" i="1"/>
  <c r="H218" i="1" s="1"/>
  <c r="F64" i="1"/>
  <c r="G64" i="1"/>
  <c r="H64" i="1" s="1"/>
  <c r="N56" i="1"/>
  <c r="O56" i="1" s="1"/>
  <c r="K57" i="1"/>
  <c r="M57" i="1" s="1"/>
  <c r="P57" i="1" s="1"/>
  <c r="Y62" i="1" l="1"/>
  <c r="Z62" i="1" s="1"/>
  <c r="X62" i="1"/>
  <c r="F219" i="1"/>
  <c r="G219" i="1"/>
  <c r="H219" i="1" s="1"/>
  <c r="F65" i="1"/>
  <c r="G65" i="1"/>
  <c r="H65" i="1" s="1"/>
  <c r="K58" i="1"/>
  <c r="M58" i="1" s="1"/>
  <c r="P58" i="1" s="1"/>
  <c r="N57" i="1"/>
  <c r="O57" i="1" s="1"/>
  <c r="Y63" i="1" l="1"/>
  <c r="Z63" i="1" s="1"/>
  <c r="X63" i="1"/>
  <c r="G220" i="1"/>
  <c r="H220" i="1" s="1"/>
  <c r="F220" i="1"/>
  <c r="F66" i="1"/>
  <c r="G66" i="1"/>
  <c r="H66" i="1" s="1"/>
  <c r="K59" i="1"/>
  <c r="M59" i="1" s="1"/>
  <c r="N58" i="1"/>
  <c r="O58" i="1" s="1"/>
  <c r="Y64" i="1" l="1"/>
  <c r="Z64" i="1" s="1"/>
  <c r="X64" i="1"/>
  <c r="G221" i="1"/>
  <c r="H221" i="1" s="1"/>
  <c r="F221" i="1"/>
  <c r="F67" i="1"/>
  <c r="G67" i="1"/>
  <c r="H67" i="1" s="1"/>
  <c r="K60" i="1"/>
  <c r="M60" i="1" s="1"/>
  <c r="N59" i="1"/>
  <c r="O59" i="1" s="1"/>
  <c r="Y65" i="1" l="1"/>
  <c r="Z65" i="1" s="1"/>
  <c r="X65" i="1"/>
  <c r="F222" i="1"/>
  <c r="G222" i="1"/>
  <c r="H222" i="1" s="1"/>
  <c r="F68" i="1"/>
  <c r="G68" i="1"/>
  <c r="H68" i="1" s="1"/>
  <c r="N60" i="1"/>
  <c r="O60" i="1" s="1"/>
  <c r="K61" i="1"/>
  <c r="M61" i="1" s="1"/>
  <c r="Y66" i="1" l="1"/>
  <c r="Z66" i="1" s="1"/>
  <c r="X66" i="1"/>
  <c r="F223" i="1"/>
  <c r="G223" i="1"/>
  <c r="H223" i="1" s="1"/>
  <c r="F69" i="1"/>
  <c r="G69" i="1"/>
  <c r="H69" i="1" s="1"/>
  <c r="K62" i="1"/>
  <c r="M62" i="1" s="1"/>
  <c r="N61" i="1"/>
  <c r="O61" i="1" s="1"/>
  <c r="Y67" i="1" l="1"/>
  <c r="Z67" i="1" s="1"/>
  <c r="X67" i="1"/>
  <c r="G224" i="1"/>
  <c r="H224" i="1" s="1"/>
  <c r="F224" i="1"/>
  <c r="F70" i="1"/>
  <c r="G70" i="1"/>
  <c r="H70" i="1" s="1"/>
  <c r="N62" i="1"/>
  <c r="O62" i="1" s="1"/>
  <c r="K63" i="1"/>
  <c r="M63" i="1" s="1"/>
  <c r="X68" i="1" l="1"/>
  <c r="Y68" i="1"/>
  <c r="Z68" i="1" s="1"/>
  <c r="G225" i="1"/>
  <c r="H225" i="1" s="1"/>
  <c r="F225" i="1"/>
  <c r="F71" i="1"/>
  <c r="G71" i="1"/>
  <c r="H71" i="1" s="1"/>
  <c r="N63" i="1"/>
  <c r="O63" i="1" s="1"/>
  <c r="K64" i="1"/>
  <c r="M64" i="1" s="1"/>
  <c r="X69" i="1" l="1"/>
  <c r="Y69" i="1"/>
  <c r="Z69" i="1" s="1"/>
  <c r="F226" i="1"/>
  <c r="G226" i="1"/>
  <c r="H226" i="1" s="1"/>
  <c r="F72" i="1"/>
  <c r="G72" i="1"/>
  <c r="H72" i="1" s="1"/>
  <c r="K65" i="1"/>
  <c r="M65" i="1" s="1"/>
  <c r="N64" i="1"/>
  <c r="O64" i="1" s="1"/>
  <c r="X70" i="1" l="1"/>
  <c r="Y70" i="1"/>
  <c r="Z70" i="1" s="1"/>
  <c r="F227" i="1"/>
  <c r="G227" i="1"/>
  <c r="H227" i="1" s="1"/>
  <c r="F73" i="1"/>
  <c r="G73" i="1"/>
  <c r="H73" i="1" s="1"/>
  <c r="K66" i="1"/>
  <c r="M66" i="1" s="1"/>
  <c r="N65" i="1"/>
  <c r="O65" i="1" s="1"/>
  <c r="X71" i="1" l="1"/>
  <c r="Y71" i="1"/>
  <c r="Z71" i="1" s="1"/>
  <c r="G228" i="1"/>
  <c r="H228" i="1" s="1"/>
  <c r="F228" i="1"/>
  <c r="F74" i="1"/>
  <c r="G74" i="1"/>
  <c r="H74" i="1" s="1"/>
  <c r="K67" i="1"/>
  <c r="M67" i="1" s="1"/>
  <c r="N66" i="1"/>
  <c r="O66" i="1" s="1"/>
  <c r="X72" i="1" l="1"/>
  <c r="Y72" i="1"/>
  <c r="Z72" i="1" s="1"/>
  <c r="G229" i="1"/>
  <c r="H229" i="1" s="1"/>
  <c r="F229" i="1"/>
  <c r="F75" i="1"/>
  <c r="G75" i="1"/>
  <c r="H75" i="1" s="1"/>
  <c r="N67" i="1"/>
  <c r="O67" i="1" s="1"/>
  <c r="K68" i="1"/>
  <c r="M68" i="1" s="1"/>
  <c r="X73" i="1" l="1"/>
  <c r="Y73" i="1"/>
  <c r="Z73" i="1" s="1"/>
  <c r="F230" i="1"/>
  <c r="G230" i="1"/>
  <c r="H230" i="1" s="1"/>
  <c r="F76" i="1"/>
  <c r="G76" i="1"/>
  <c r="H76" i="1" s="1"/>
  <c r="K69" i="1"/>
  <c r="M69" i="1" s="1"/>
  <c r="N68" i="1"/>
  <c r="O68" i="1" s="1"/>
  <c r="X74" i="1" l="1"/>
  <c r="Y74" i="1"/>
  <c r="Z74" i="1" s="1"/>
  <c r="F231" i="1"/>
  <c r="G231" i="1"/>
  <c r="H231" i="1" s="1"/>
  <c r="F77" i="1"/>
  <c r="G77" i="1"/>
  <c r="H77" i="1" s="1"/>
  <c r="K70" i="1"/>
  <c r="M70" i="1" s="1"/>
  <c r="N69" i="1"/>
  <c r="O69" i="1" s="1"/>
  <c r="X75" i="1" l="1"/>
  <c r="Y75" i="1"/>
  <c r="Z75" i="1" s="1"/>
  <c r="G232" i="1"/>
  <c r="H232" i="1" s="1"/>
  <c r="F232" i="1"/>
  <c r="F78" i="1"/>
  <c r="G78" i="1"/>
  <c r="H78" i="1" s="1"/>
  <c r="K71" i="1"/>
  <c r="M71" i="1" s="1"/>
  <c r="N70" i="1"/>
  <c r="O70" i="1" s="1"/>
  <c r="X76" i="1" l="1"/>
  <c r="Y76" i="1"/>
  <c r="Z76" i="1" s="1"/>
  <c r="G233" i="1"/>
  <c r="H233" i="1" s="1"/>
  <c r="F233" i="1"/>
  <c r="F79" i="1"/>
  <c r="G79" i="1"/>
  <c r="H79" i="1" s="1"/>
  <c r="K72" i="1"/>
  <c r="M72" i="1" s="1"/>
  <c r="N71" i="1"/>
  <c r="O71" i="1" s="1"/>
  <c r="X77" i="1" l="1"/>
  <c r="Y77" i="1"/>
  <c r="Z77" i="1" s="1"/>
  <c r="F80" i="1"/>
  <c r="G80" i="1"/>
  <c r="H80" i="1" s="1"/>
  <c r="K73" i="1"/>
  <c r="M73" i="1" s="1"/>
  <c r="N72" i="1"/>
  <c r="O72" i="1" s="1"/>
  <c r="X78" i="1" l="1"/>
  <c r="Y78" i="1"/>
  <c r="Z78" i="1" s="1"/>
  <c r="F81" i="1"/>
  <c r="G81" i="1"/>
  <c r="H81" i="1" s="1"/>
  <c r="K74" i="1"/>
  <c r="M74" i="1" s="1"/>
  <c r="N73" i="1"/>
  <c r="O73" i="1" s="1"/>
  <c r="X79" i="1" l="1"/>
  <c r="Y79" i="1"/>
  <c r="Z79" i="1" s="1"/>
  <c r="F82" i="1"/>
  <c r="G82" i="1"/>
  <c r="H82" i="1" s="1"/>
  <c r="N74" i="1"/>
  <c r="O74" i="1" s="1"/>
  <c r="K75" i="1"/>
  <c r="M75" i="1" s="1"/>
  <c r="X80" i="1" l="1"/>
  <c r="Y80" i="1"/>
  <c r="Z80" i="1" s="1"/>
  <c r="F83" i="1"/>
  <c r="G83" i="1"/>
  <c r="H83" i="1" s="1"/>
  <c r="K76" i="1"/>
  <c r="M76" i="1" s="1"/>
  <c r="N75" i="1"/>
  <c r="O75" i="1" s="1"/>
  <c r="X81" i="1" l="1"/>
  <c r="Y81" i="1"/>
  <c r="Z81" i="1" s="1"/>
  <c r="F84" i="1"/>
  <c r="G84" i="1"/>
  <c r="H84" i="1" s="1"/>
  <c r="N76" i="1"/>
  <c r="O76" i="1" s="1"/>
  <c r="K77" i="1"/>
  <c r="M77" i="1" s="1"/>
  <c r="X82" i="1" l="1"/>
  <c r="Y82" i="1"/>
  <c r="Z82" i="1" s="1"/>
  <c r="F85" i="1"/>
  <c r="G85" i="1"/>
  <c r="H85" i="1" s="1"/>
  <c r="N77" i="1"/>
  <c r="O77" i="1" s="1"/>
  <c r="K78" i="1"/>
  <c r="M78" i="1" s="1"/>
  <c r="X83" i="1" l="1"/>
  <c r="Y83" i="1"/>
  <c r="Z83" i="1" s="1"/>
  <c r="F86" i="1"/>
  <c r="G86" i="1"/>
  <c r="H86" i="1" s="1"/>
  <c r="N78" i="1"/>
  <c r="O78" i="1" s="1"/>
  <c r="K79" i="1"/>
  <c r="M79" i="1" s="1"/>
  <c r="X84" i="1" l="1"/>
  <c r="Y84" i="1"/>
  <c r="Z84" i="1" s="1"/>
  <c r="F87" i="1"/>
  <c r="G87" i="1"/>
  <c r="H87" i="1" s="1"/>
  <c r="N79" i="1"/>
  <c r="O79" i="1" s="1"/>
  <c r="K80" i="1"/>
  <c r="M80" i="1" s="1"/>
  <c r="X85" i="1" l="1"/>
  <c r="Y85" i="1"/>
  <c r="Z85" i="1" s="1"/>
  <c r="F88" i="1"/>
  <c r="G88" i="1"/>
  <c r="H88" i="1" s="1"/>
  <c r="N80" i="1"/>
  <c r="O80" i="1" s="1"/>
  <c r="K81" i="1"/>
  <c r="M81" i="1" s="1"/>
  <c r="X86" i="1" l="1"/>
  <c r="Y86" i="1"/>
  <c r="Z86" i="1" s="1"/>
  <c r="F89" i="1"/>
  <c r="G89" i="1"/>
  <c r="H89" i="1" s="1"/>
  <c r="N81" i="1"/>
  <c r="O81" i="1" s="1"/>
  <c r="K82" i="1"/>
  <c r="M82" i="1" s="1"/>
  <c r="X87" i="1" l="1"/>
  <c r="Y87" i="1"/>
  <c r="Z87" i="1" s="1"/>
  <c r="F90" i="1"/>
  <c r="G90" i="1"/>
  <c r="H90" i="1" s="1"/>
  <c r="N82" i="1"/>
  <c r="O82" i="1" s="1"/>
  <c r="K83" i="1"/>
  <c r="M83" i="1" s="1"/>
  <c r="X88" i="1" l="1"/>
  <c r="Y88" i="1"/>
  <c r="Z88" i="1" s="1"/>
  <c r="F91" i="1"/>
  <c r="G91" i="1"/>
  <c r="H91" i="1" s="1"/>
  <c r="N83" i="1"/>
  <c r="O83" i="1" s="1"/>
  <c r="K84" i="1"/>
  <c r="M84" i="1" s="1"/>
  <c r="X89" i="1" l="1"/>
  <c r="Y89" i="1"/>
  <c r="Z89" i="1" s="1"/>
  <c r="F92" i="1"/>
  <c r="G92" i="1"/>
  <c r="H92" i="1" s="1"/>
  <c r="N84" i="1"/>
  <c r="O84" i="1" s="1"/>
  <c r="K85" i="1"/>
  <c r="M85" i="1" s="1"/>
  <c r="X90" i="1" l="1"/>
  <c r="Y90" i="1"/>
  <c r="Z90" i="1" s="1"/>
  <c r="F93" i="1"/>
  <c r="G93" i="1"/>
  <c r="H93" i="1" s="1"/>
  <c r="N85" i="1"/>
  <c r="O85" i="1" s="1"/>
  <c r="K86" i="1"/>
  <c r="M86" i="1" s="1"/>
  <c r="X91" i="1" l="1"/>
  <c r="Y91" i="1"/>
  <c r="Z91" i="1" s="1"/>
  <c r="F94" i="1"/>
  <c r="G94" i="1"/>
  <c r="H94" i="1" s="1"/>
  <c r="N86" i="1"/>
  <c r="O86" i="1" s="1"/>
  <c r="K87" i="1"/>
  <c r="M87" i="1" s="1"/>
  <c r="X92" i="1" l="1"/>
  <c r="Y92" i="1"/>
  <c r="Z92" i="1" s="1"/>
  <c r="F95" i="1"/>
  <c r="G95" i="1"/>
  <c r="H95" i="1" s="1"/>
  <c r="N87" i="1"/>
  <c r="O87" i="1" s="1"/>
  <c r="K88" i="1"/>
  <c r="M88" i="1" s="1"/>
  <c r="X93" i="1" l="1"/>
  <c r="Y93" i="1"/>
  <c r="Z93" i="1" s="1"/>
  <c r="F96" i="1"/>
  <c r="G96" i="1"/>
  <c r="H96" i="1" s="1"/>
  <c r="N88" i="1"/>
  <c r="O88" i="1" s="1"/>
  <c r="K89" i="1"/>
  <c r="M89" i="1" s="1"/>
  <c r="X94" i="1" l="1"/>
  <c r="Y94" i="1"/>
  <c r="Z94" i="1" s="1"/>
  <c r="F97" i="1"/>
  <c r="G97" i="1"/>
  <c r="H97" i="1" s="1"/>
  <c r="N89" i="1"/>
  <c r="O89" i="1" s="1"/>
  <c r="K90" i="1"/>
  <c r="M90" i="1" s="1"/>
  <c r="X95" i="1" l="1"/>
  <c r="Y95" i="1"/>
  <c r="Z95" i="1" s="1"/>
  <c r="F98" i="1"/>
  <c r="G98" i="1"/>
  <c r="H98" i="1" s="1"/>
  <c r="N90" i="1"/>
  <c r="O90" i="1" s="1"/>
  <c r="K91" i="1"/>
  <c r="M91" i="1" s="1"/>
  <c r="X96" i="1" l="1"/>
  <c r="Y96" i="1"/>
  <c r="Z96" i="1" s="1"/>
  <c r="F99" i="1"/>
  <c r="G99" i="1"/>
  <c r="H99" i="1" s="1"/>
  <c r="N91" i="1"/>
  <c r="O91" i="1" s="1"/>
  <c r="K92" i="1"/>
  <c r="M92" i="1" s="1"/>
  <c r="X97" i="1" l="1"/>
  <c r="Y97" i="1"/>
  <c r="Z97" i="1" s="1"/>
  <c r="F100" i="1"/>
  <c r="G100" i="1"/>
  <c r="H100" i="1" s="1"/>
  <c r="N92" i="1"/>
  <c r="O92" i="1" s="1"/>
  <c r="K93" i="1"/>
  <c r="M93" i="1" s="1"/>
  <c r="X98" i="1" l="1"/>
  <c r="Y98" i="1"/>
  <c r="Z98" i="1" s="1"/>
  <c r="F101" i="1"/>
  <c r="G101" i="1"/>
  <c r="H101" i="1" s="1"/>
  <c r="N93" i="1"/>
  <c r="O93" i="1" s="1"/>
  <c r="K94" i="1"/>
  <c r="M94" i="1" s="1"/>
  <c r="X99" i="1" l="1"/>
  <c r="Y99" i="1"/>
  <c r="Z99" i="1" s="1"/>
  <c r="F102" i="1"/>
  <c r="G102" i="1"/>
  <c r="H102" i="1" s="1"/>
  <c r="N94" i="1"/>
  <c r="O94" i="1" s="1"/>
  <c r="K95" i="1"/>
  <c r="M95" i="1" s="1"/>
  <c r="X100" i="1" l="1"/>
  <c r="Y100" i="1"/>
  <c r="Z100" i="1" s="1"/>
  <c r="F103" i="1"/>
  <c r="G103" i="1"/>
  <c r="H103" i="1" s="1"/>
  <c r="N95" i="1"/>
  <c r="O95" i="1" s="1"/>
  <c r="K96" i="1"/>
  <c r="M96" i="1" s="1"/>
  <c r="X101" i="1" l="1"/>
  <c r="Y101" i="1"/>
  <c r="Z101" i="1" s="1"/>
  <c r="F104" i="1"/>
  <c r="G104" i="1"/>
  <c r="H104" i="1" s="1"/>
  <c r="N96" i="1"/>
  <c r="O96" i="1" s="1"/>
  <c r="K97" i="1"/>
  <c r="M97" i="1" s="1"/>
  <c r="X102" i="1" l="1"/>
  <c r="Y102" i="1"/>
  <c r="Z102" i="1" s="1"/>
  <c r="N97" i="1"/>
  <c r="O97" i="1" s="1"/>
  <c r="K98" i="1"/>
  <c r="M98" i="1" s="1"/>
  <c r="X103" i="1" l="1"/>
  <c r="Y103" i="1"/>
  <c r="Z103" i="1" s="1"/>
  <c r="N98" i="1"/>
  <c r="O98" i="1" s="1"/>
  <c r="K99" i="1"/>
  <c r="M99" i="1" s="1"/>
  <c r="X104" i="1" l="1"/>
  <c r="Y104" i="1"/>
  <c r="Z104" i="1" s="1"/>
  <c r="N99" i="1"/>
  <c r="O99" i="1" s="1"/>
  <c r="K100" i="1"/>
  <c r="M100" i="1" s="1"/>
  <c r="X105" i="1" l="1"/>
  <c r="Y105" i="1"/>
  <c r="Z105" i="1" s="1"/>
  <c r="K101" i="1"/>
  <c r="M101" i="1" s="1"/>
  <c r="N100" i="1"/>
  <c r="O100" i="1" s="1"/>
  <c r="X106" i="1" l="1"/>
  <c r="Y106" i="1"/>
  <c r="Z106" i="1" s="1"/>
  <c r="K102" i="1"/>
  <c r="M102" i="1" s="1"/>
  <c r="N101" i="1"/>
  <c r="O101" i="1" s="1"/>
  <c r="X107" i="1" l="1"/>
  <c r="Y107" i="1"/>
  <c r="Z107" i="1" s="1"/>
  <c r="K103" i="1"/>
  <c r="M103" i="1" s="1"/>
  <c r="N102" i="1"/>
  <c r="O102" i="1" s="1"/>
  <c r="X108" i="1" l="1"/>
  <c r="Y108" i="1"/>
  <c r="Z108" i="1" s="1"/>
  <c r="K104" i="1"/>
  <c r="M104" i="1" s="1"/>
  <c r="N103" i="1"/>
  <c r="O103" i="1" s="1"/>
  <c r="X109" i="1" l="1"/>
  <c r="Y109" i="1"/>
  <c r="Z109" i="1" s="1"/>
  <c r="K105" i="1"/>
  <c r="M105" i="1" s="1"/>
  <c r="N104" i="1"/>
  <c r="O104" i="1" s="1"/>
  <c r="X110" i="1" l="1"/>
  <c r="Y110" i="1"/>
  <c r="Z110" i="1" s="1"/>
  <c r="K106" i="1"/>
  <c r="M106" i="1" s="1"/>
  <c r="N105" i="1"/>
  <c r="O105" i="1" s="1"/>
  <c r="X111" i="1" l="1"/>
  <c r="Y111" i="1"/>
  <c r="Z111" i="1" s="1"/>
  <c r="K107" i="1"/>
  <c r="N106" i="1"/>
  <c r="O106" i="1" s="1"/>
  <c r="X112" i="1" l="1"/>
  <c r="Y112" i="1"/>
  <c r="Z112" i="1" s="1"/>
  <c r="K108" i="1"/>
  <c r="N107" i="1"/>
  <c r="O107" i="1" s="1"/>
  <c r="X113" i="1" l="1"/>
  <c r="Y113" i="1"/>
  <c r="Z113" i="1" s="1"/>
  <c r="K109" i="1"/>
  <c r="N108" i="1"/>
  <c r="O108" i="1" s="1"/>
  <c r="X114" i="1" l="1"/>
  <c r="Y114" i="1"/>
  <c r="Z114" i="1" s="1"/>
  <c r="K110" i="1"/>
  <c r="N109" i="1"/>
  <c r="O109" i="1" s="1"/>
  <c r="X115" i="1" l="1"/>
  <c r="Y115" i="1"/>
  <c r="Z115" i="1" s="1"/>
  <c r="K111" i="1"/>
  <c r="N110" i="1"/>
  <c r="O110" i="1" s="1"/>
  <c r="X116" i="1" l="1"/>
  <c r="Y116" i="1"/>
  <c r="Z116" i="1" s="1"/>
  <c r="K112" i="1"/>
  <c r="N111" i="1"/>
  <c r="O111" i="1" s="1"/>
  <c r="X117" i="1" l="1"/>
  <c r="Y117" i="1"/>
  <c r="Z117" i="1" s="1"/>
  <c r="K113" i="1"/>
  <c r="N112" i="1"/>
  <c r="O112" i="1" s="1"/>
  <c r="X118" i="1" l="1"/>
  <c r="Y118" i="1"/>
  <c r="Z118" i="1" s="1"/>
  <c r="K114" i="1"/>
  <c r="N113" i="1"/>
  <c r="O113" i="1" s="1"/>
  <c r="X119" i="1" l="1"/>
  <c r="Y119" i="1"/>
  <c r="Z119" i="1" s="1"/>
  <c r="N114" i="1"/>
  <c r="O114" i="1" s="1"/>
  <c r="K115" i="1"/>
  <c r="X120" i="1" l="1"/>
  <c r="Y120" i="1"/>
  <c r="Z120" i="1" s="1"/>
  <c r="N115" i="1"/>
  <c r="O115" i="1" s="1"/>
  <c r="K116" i="1"/>
  <c r="X121" i="1" l="1"/>
  <c r="Y121" i="1"/>
  <c r="Z121" i="1" s="1"/>
  <c r="N116" i="1"/>
  <c r="O116" i="1" s="1"/>
  <c r="K117" i="1"/>
  <c r="X122" i="1" l="1"/>
  <c r="Y122" i="1"/>
  <c r="Z122" i="1" s="1"/>
  <c r="N117" i="1"/>
  <c r="O117" i="1" s="1"/>
  <c r="K118" i="1"/>
  <c r="X123" i="1" l="1"/>
  <c r="Y123" i="1"/>
  <c r="Z123" i="1" s="1"/>
  <c r="N118" i="1"/>
  <c r="O118" i="1" s="1"/>
  <c r="K119" i="1"/>
  <c r="X124" i="1" l="1"/>
  <c r="Y124" i="1"/>
  <c r="Z124" i="1" s="1"/>
  <c r="N119" i="1"/>
  <c r="O119" i="1" s="1"/>
  <c r="K120" i="1"/>
  <c r="X125" i="1" l="1"/>
  <c r="Y125" i="1"/>
  <c r="Z125" i="1" s="1"/>
  <c r="N120" i="1"/>
  <c r="O120" i="1" s="1"/>
  <c r="K121" i="1"/>
  <c r="X126" i="1" l="1"/>
  <c r="Y126" i="1"/>
  <c r="Z126" i="1" s="1"/>
  <c r="N121" i="1"/>
  <c r="O121" i="1" s="1"/>
  <c r="K122" i="1"/>
  <c r="X127" i="1" l="1"/>
  <c r="Y127" i="1"/>
  <c r="Z127" i="1" s="1"/>
  <c r="N122" i="1"/>
  <c r="O122" i="1" s="1"/>
  <c r="K123" i="1"/>
  <c r="X128" i="1" l="1"/>
  <c r="Y128" i="1"/>
  <c r="Z128" i="1" s="1"/>
  <c r="N123" i="1"/>
  <c r="O123" i="1" s="1"/>
  <c r="K124" i="1"/>
  <c r="X129" i="1" l="1"/>
  <c r="Y129" i="1"/>
  <c r="Z129" i="1" s="1"/>
  <c r="N124" i="1"/>
  <c r="O124" i="1" s="1"/>
  <c r="K125" i="1"/>
  <c r="X130" i="1" l="1"/>
  <c r="Y130" i="1"/>
  <c r="Z130" i="1" s="1"/>
  <c r="N125" i="1"/>
  <c r="O125" i="1" s="1"/>
  <c r="K126" i="1"/>
  <c r="X131" i="1" l="1"/>
  <c r="Y131" i="1"/>
  <c r="Z131" i="1" s="1"/>
  <c r="N126" i="1"/>
  <c r="O126" i="1" s="1"/>
  <c r="K127" i="1"/>
  <c r="X132" i="1" l="1"/>
  <c r="Y132" i="1"/>
  <c r="Z132" i="1" s="1"/>
  <c r="N127" i="1"/>
  <c r="O127" i="1" s="1"/>
  <c r="K128" i="1"/>
  <c r="X133" i="1" l="1"/>
  <c r="Y133" i="1"/>
  <c r="Z133" i="1" s="1"/>
  <c r="N128" i="1"/>
  <c r="O128" i="1" s="1"/>
  <c r="K129" i="1"/>
  <c r="X134" i="1" l="1"/>
  <c r="Y134" i="1"/>
  <c r="Z134" i="1" s="1"/>
  <c r="N129" i="1"/>
  <c r="O129" i="1" s="1"/>
  <c r="K130" i="1"/>
  <c r="X135" i="1" l="1"/>
  <c r="Y135" i="1"/>
  <c r="Z135" i="1" s="1"/>
  <c r="N130" i="1"/>
  <c r="O130" i="1" s="1"/>
  <c r="K131" i="1"/>
  <c r="X136" i="1" l="1"/>
  <c r="Y136" i="1"/>
  <c r="Z136" i="1" s="1"/>
  <c r="N131" i="1"/>
  <c r="O131" i="1" s="1"/>
  <c r="K132" i="1"/>
  <c r="X137" i="1" l="1"/>
  <c r="Y137" i="1"/>
  <c r="Z137" i="1" s="1"/>
  <c r="N132" i="1"/>
  <c r="O132" i="1" s="1"/>
  <c r="K133" i="1"/>
  <c r="X138" i="1" l="1"/>
  <c r="Y138" i="1"/>
  <c r="Z138" i="1" s="1"/>
  <c r="N133" i="1"/>
  <c r="O133" i="1" s="1"/>
  <c r="K134" i="1"/>
  <c r="X139" i="1" l="1"/>
  <c r="Y139" i="1"/>
  <c r="Z139" i="1" s="1"/>
  <c r="N134" i="1"/>
  <c r="O134" i="1" s="1"/>
  <c r="K135" i="1"/>
  <c r="X140" i="1" l="1"/>
  <c r="Y140" i="1"/>
  <c r="Z140" i="1" s="1"/>
  <c r="N135" i="1"/>
  <c r="O135" i="1" s="1"/>
  <c r="K136" i="1"/>
  <c r="X141" i="1" l="1"/>
  <c r="Y141" i="1"/>
  <c r="Z141" i="1" s="1"/>
  <c r="K137" i="1"/>
  <c r="N136" i="1"/>
  <c r="O136" i="1" s="1"/>
  <c r="X142" i="1" l="1"/>
  <c r="Y142" i="1"/>
  <c r="Z142" i="1" s="1"/>
  <c r="K138" i="1"/>
  <c r="N137" i="1"/>
  <c r="O137" i="1" s="1"/>
  <c r="X143" i="1" l="1"/>
  <c r="Y143" i="1"/>
  <c r="Z143" i="1" s="1"/>
  <c r="N138" i="1"/>
  <c r="O138" i="1" s="1"/>
  <c r="K139" i="1"/>
  <c r="X144" i="1" l="1"/>
  <c r="Y144" i="1"/>
  <c r="Z144" i="1" s="1"/>
  <c r="N139" i="1"/>
  <c r="O139" i="1" s="1"/>
  <c r="K140" i="1"/>
  <c r="X145" i="1" l="1"/>
  <c r="Y145" i="1"/>
  <c r="Z145" i="1" s="1"/>
  <c r="N140" i="1"/>
  <c r="O140" i="1" s="1"/>
  <c r="K141" i="1"/>
  <c r="X146" i="1" l="1"/>
  <c r="Y146" i="1"/>
  <c r="Z146" i="1" s="1"/>
  <c r="N141" i="1"/>
  <c r="O141" i="1" s="1"/>
  <c r="K142" i="1"/>
  <c r="X147" i="1" l="1"/>
  <c r="Y147" i="1"/>
  <c r="Z147" i="1" s="1"/>
  <c r="N142" i="1"/>
  <c r="O142" i="1" s="1"/>
  <c r="K143" i="1"/>
  <c r="X148" i="1" l="1"/>
  <c r="Y148" i="1"/>
  <c r="Z148" i="1" s="1"/>
  <c r="N143" i="1"/>
  <c r="O143" i="1" s="1"/>
  <c r="K144" i="1"/>
  <c r="X149" i="1" l="1"/>
  <c r="Y149" i="1"/>
  <c r="Z149" i="1" s="1"/>
  <c r="N144" i="1"/>
  <c r="O144" i="1" s="1"/>
  <c r="K145" i="1"/>
  <c r="X150" i="1" l="1"/>
  <c r="Y150" i="1"/>
  <c r="Z150" i="1" s="1"/>
  <c r="N145" i="1"/>
  <c r="O145" i="1" s="1"/>
  <c r="K146" i="1"/>
  <c r="X151" i="1" l="1"/>
  <c r="Y151" i="1"/>
  <c r="Z151" i="1" s="1"/>
  <c r="N146" i="1"/>
  <c r="O146" i="1" s="1"/>
  <c r="K147" i="1"/>
  <c r="X152" i="1" l="1"/>
  <c r="Y152" i="1"/>
  <c r="Z152" i="1" s="1"/>
  <c r="N147" i="1"/>
  <c r="O147" i="1" s="1"/>
  <c r="K148" i="1"/>
  <c r="Y153" i="1" l="1"/>
  <c r="Z153" i="1" s="1"/>
  <c r="X153" i="1"/>
  <c r="N148" i="1"/>
  <c r="O148" i="1" s="1"/>
  <c r="K149" i="1"/>
  <c r="Y154" i="1" l="1"/>
  <c r="Z154" i="1" s="1"/>
  <c r="X154" i="1"/>
  <c r="N149" i="1"/>
  <c r="O149" i="1" s="1"/>
  <c r="K150" i="1"/>
  <c r="Y155" i="1" l="1"/>
  <c r="Z155" i="1" s="1"/>
  <c r="X155" i="1"/>
  <c r="N150" i="1"/>
  <c r="O150" i="1" s="1"/>
  <c r="K151" i="1"/>
  <c r="Y156" i="1" l="1"/>
  <c r="Z156" i="1" s="1"/>
  <c r="X156" i="1"/>
  <c r="N151" i="1"/>
  <c r="O151" i="1" s="1"/>
  <c r="K152" i="1"/>
  <c r="Y157" i="1" l="1"/>
  <c r="Z157" i="1" s="1"/>
  <c r="X157" i="1"/>
  <c r="N152" i="1"/>
  <c r="O152" i="1" s="1"/>
  <c r="K153" i="1"/>
  <c r="Y158" i="1" l="1"/>
  <c r="Z158" i="1" s="1"/>
  <c r="X158" i="1"/>
  <c r="N153" i="1"/>
  <c r="O153" i="1" s="1"/>
  <c r="K154" i="1"/>
  <c r="Y159" i="1" l="1"/>
  <c r="Z159" i="1" s="1"/>
  <c r="X159" i="1"/>
  <c r="N154" i="1"/>
  <c r="O154" i="1" s="1"/>
  <c r="K155" i="1"/>
  <c r="Y160" i="1" l="1"/>
  <c r="Z160" i="1" s="1"/>
  <c r="X160" i="1"/>
  <c r="N155" i="1"/>
  <c r="O155" i="1" s="1"/>
  <c r="K156" i="1"/>
  <c r="Y161" i="1" l="1"/>
  <c r="Z161" i="1" s="1"/>
  <c r="X161" i="1"/>
  <c r="N156" i="1"/>
  <c r="O156" i="1" s="1"/>
  <c r="K157" i="1"/>
  <c r="Y162" i="1" l="1"/>
  <c r="Z162" i="1" s="1"/>
  <c r="X162" i="1"/>
  <c r="N157" i="1"/>
  <c r="O157" i="1" s="1"/>
  <c r="K158" i="1"/>
  <c r="Y163" i="1" l="1"/>
  <c r="Z163" i="1" s="1"/>
  <c r="X163" i="1"/>
  <c r="N158" i="1"/>
  <c r="O158" i="1" s="1"/>
  <c r="K159" i="1"/>
  <c r="Y164" i="1" l="1"/>
  <c r="Z164" i="1" s="1"/>
  <c r="X164" i="1"/>
  <c r="N159" i="1"/>
  <c r="O159" i="1" s="1"/>
  <c r="K160" i="1"/>
  <c r="Y165" i="1" l="1"/>
  <c r="Z165" i="1" s="1"/>
  <c r="X165" i="1"/>
  <c r="K161" i="1"/>
  <c r="N160" i="1"/>
  <c r="O160" i="1" s="1"/>
  <c r="Y166" i="1" l="1"/>
  <c r="Z166" i="1" s="1"/>
  <c r="X166" i="1"/>
  <c r="K162" i="1"/>
  <c r="N161" i="1"/>
  <c r="O161" i="1" s="1"/>
  <c r="Y167" i="1" l="1"/>
  <c r="Z167" i="1" s="1"/>
  <c r="X167" i="1"/>
  <c r="K163" i="1"/>
  <c r="N162" i="1"/>
  <c r="O162" i="1" s="1"/>
  <c r="Y168" i="1" l="1"/>
  <c r="Z168" i="1" s="1"/>
  <c r="X168" i="1"/>
  <c r="K164" i="1"/>
  <c r="N163" i="1"/>
  <c r="O163" i="1" s="1"/>
  <c r="Y169" i="1" l="1"/>
  <c r="Z169" i="1" s="1"/>
  <c r="X169" i="1"/>
  <c r="K165" i="1"/>
  <c r="N164" i="1"/>
  <c r="O164" i="1" s="1"/>
  <c r="Y170" i="1" l="1"/>
  <c r="Z170" i="1" s="1"/>
  <c r="X170" i="1"/>
  <c r="K166" i="1"/>
  <c r="N165" i="1"/>
  <c r="O165" i="1" s="1"/>
  <c r="Y171" i="1" l="1"/>
  <c r="Z171" i="1" s="1"/>
  <c r="X171" i="1"/>
  <c r="K167" i="1"/>
  <c r="N166" i="1"/>
  <c r="O166" i="1" s="1"/>
  <c r="Y172" i="1" l="1"/>
  <c r="Z172" i="1" s="1"/>
  <c r="X172" i="1"/>
  <c r="K168" i="1"/>
  <c r="N167" i="1"/>
  <c r="O167" i="1" s="1"/>
  <c r="Y173" i="1" l="1"/>
  <c r="Z173" i="1" s="1"/>
  <c r="X173" i="1"/>
  <c r="K169" i="1"/>
  <c r="N168" i="1"/>
  <c r="O168" i="1" s="1"/>
  <c r="Y174" i="1" l="1"/>
  <c r="Z174" i="1" s="1"/>
  <c r="X174" i="1"/>
  <c r="K170" i="1"/>
  <c r="N169" i="1"/>
  <c r="O169" i="1" s="1"/>
  <c r="Y175" i="1" l="1"/>
  <c r="Z175" i="1" s="1"/>
  <c r="X175" i="1"/>
  <c r="K171" i="1"/>
  <c r="N170" i="1"/>
  <c r="O170" i="1" s="1"/>
  <c r="Y176" i="1" l="1"/>
  <c r="Z176" i="1" s="1"/>
  <c r="X176" i="1"/>
  <c r="K172" i="1"/>
  <c r="N171" i="1"/>
  <c r="O171" i="1" s="1"/>
  <c r="Y177" i="1" l="1"/>
  <c r="Z177" i="1" s="1"/>
  <c r="X177" i="1"/>
  <c r="K173" i="1"/>
  <c r="N172" i="1"/>
  <c r="O172" i="1" s="1"/>
  <c r="Y178" i="1" l="1"/>
  <c r="Z178" i="1" s="1"/>
  <c r="X178" i="1"/>
  <c r="K174" i="1"/>
  <c r="N173" i="1"/>
  <c r="O173" i="1" s="1"/>
  <c r="Y179" i="1" l="1"/>
  <c r="Z179" i="1" s="1"/>
  <c r="X179" i="1"/>
  <c r="K175" i="1"/>
  <c r="N174" i="1"/>
  <c r="O174" i="1" s="1"/>
  <c r="Y180" i="1" l="1"/>
  <c r="Z180" i="1" s="1"/>
  <c r="X180" i="1"/>
  <c r="K176" i="1"/>
  <c r="N175" i="1"/>
  <c r="O175" i="1" s="1"/>
  <c r="Y181" i="1" l="1"/>
  <c r="Z181" i="1" s="1"/>
  <c r="X181" i="1"/>
  <c r="K177" i="1"/>
  <c r="N176" i="1"/>
  <c r="O176" i="1" s="1"/>
  <c r="Y182" i="1" l="1"/>
  <c r="Z182" i="1" s="1"/>
  <c r="X182" i="1"/>
  <c r="K178" i="1"/>
  <c r="N177" i="1"/>
  <c r="O177" i="1" s="1"/>
  <c r="Y183" i="1" l="1"/>
  <c r="Z183" i="1" s="1"/>
  <c r="X183" i="1"/>
  <c r="K179" i="1"/>
  <c r="N178" i="1"/>
  <c r="O178" i="1" s="1"/>
  <c r="Y184" i="1" l="1"/>
  <c r="Z184" i="1" s="1"/>
  <c r="X184" i="1"/>
  <c r="K180" i="1"/>
  <c r="N179" i="1"/>
  <c r="O179" i="1" s="1"/>
  <c r="Y185" i="1" l="1"/>
  <c r="Z185" i="1" s="1"/>
  <c r="X185" i="1"/>
  <c r="K181" i="1"/>
  <c r="N180" i="1"/>
  <c r="O180" i="1" s="1"/>
  <c r="Y186" i="1" l="1"/>
  <c r="Z186" i="1" s="1"/>
  <c r="X186" i="1"/>
  <c r="K182" i="1"/>
  <c r="N181" i="1"/>
  <c r="O181" i="1" s="1"/>
  <c r="Y187" i="1" l="1"/>
  <c r="Z187" i="1" s="1"/>
  <c r="X187" i="1"/>
  <c r="K183" i="1"/>
  <c r="N182" i="1"/>
  <c r="O182" i="1" s="1"/>
  <c r="Y188" i="1" l="1"/>
  <c r="Z188" i="1" s="1"/>
  <c r="X188" i="1"/>
  <c r="K184" i="1"/>
  <c r="N183" i="1"/>
  <c r="O183" i="1" s="1"/>
  <c r="Y189" i="1" l="1"/>
  <c r="Z189" i="1" s="1"/>
  <c r="X189" i="1"/>
  <c r="K185" i="1"/>
  <c r="N184" i="1"/>
  <c r="O184" i="1" s="1"/>
  <c r="Y190" i="1" l="1"/>
  <c r="Z190" i="1" s="1"/>
  <c r="X190" i="1"/>
  <c r="K186" i="1"/>
  <c r="N185" i="1"/>
  <c r="O185" i="1" s="1"/>
  <c r="Y191" i="1" l="1"/>
  <c r="Z191" i="1" s="1"/>
  <c r="X191" i="1"/>
  <c r="K187" i="1"/>
  <c r="N186" i="1"/>
  <c r="O186" i="1" s="1"/>
  <c r="Y192" i="1" l="1"/>
  <c r="Z192" i="1" s="1"/>
  <c r="X192" i="1"/>
  <c r="K188" i="1"/>
  <c r="N187" i="1"/>
  <c r="O187" i="1" s="1"/>
  <c r="Y193" i="1" l="1"/>
  <c r="Z193" i="1" s="1"/>
  <c r="X193" i="1"/>
  <c r="K189" i="1"/>
  <c r="N188" i="1"/>
  <c r="O188" i="1" s="1"/>
  <c r="Y194" i="1" l="1"/>
  <c r="Z194" i="1" s="1"/>
  <c r="X194" i="1"/>
  <c r="K190" i="1"/>
  <c r="N189" i="1"/>
  <c r="O189" i="1" s="1"/>
  <c r="Y195" i="1" l="1"/>
  <c r="Z195" i="1" s="1"/>
  <c r="X195" i="1"/>
  <c r="K191" i="1"/>
  <c r="N190" i="1"/>
  <c r="O190" i="1" s="1"/>
  <c r="Y196" i="1" l="1"/>
  <c r="Z196" i="1" s="1"/>
  <c r="X196" i="1"/>
  <c r="K192" i="1"/>
  <c r="N191" i="1"/>
  <c r="O191" i="1" s="1"/>
  <c r="Y197" i="1" l="1"/>
  <c r="Z197" i="1" s="1"/>
  <c r="X197" i="1"/>
  <c r="K193" i="1"/>
  <c r="N192" i="1"/>
  <c r="O192" i="1" s="1"/>
  <c r="Y198" i="1" l="1"/>
  <c r="Z198" i="1" s="1"/>
  <c r="X198" i="1"/>
  <c r="K194" i="1"/>
  <c r="N193" i="1"/>
  <c r="O193" i="1" s="1"/>
  <c r="Y199" i="1" l="1"/>
  <c r="Z199" i="1" s="1"/>
  <c r="X199" i="1"/>
  <c r="K195" i="1"/>
  <c r="N194" i="1"/>
  <c r="O194" i="1" s="1"/>
  <c r="Y200" i="1" l="1"/>
  <c r="Z200" i="1" s="1"/>
  <c r="X200" i="1"/>
  <c r="K196" i="1"/>
  <c r="N195" i="1"/>
  <c r="O195" i="1" s="1"/>
  <c r="Y201" i="1" l="1"/>
  <c r="Z201" i="1" s="1"/>
  <c r="X201" i="1"/>
  <c r="K197" i="1"/>
  <c r="N196" i="1"/>
  <c r="O196" i="1" s="1"/>
  <c r="Y202" i="1" l="1"/>
  <c r="Z202" i="1" s="1"/>
  <c r="X202" i="1"/>
  <c r="K198" i="1"/>
  <c r="N197" i="1"/>
  <c r="O197" i="1" s="1"/>
  <c r="Y203" i="1" l="1"/>
  <c r="Z203" i="1" s="1"/>
  <c r="X203" i="1"/>
  <c r="K199" i="1"/>
  <c r="N198" i="1"/>
  <c r="O198" i="1" s="1"/>
  <c r="Y204" i="1" l="1"/>
  <c r="Z204" i="1" s="1"/>
  <c r="X204" i="1"/>
  <c r="K200" i="1"/>
  <c r="N199" i="1"/>
  <c r="O199" i="1" s="1"/>
  <c r="Y205" i="1" l="1"/>
  <c r="Z205" i="1" s="1"/>
  <c r="X205" i="1"/>
  <c r="K201" i="1"/>
  <c r="N200" i="1"/>
  <c r="O200" i="1" s="1"/>
  <c r="Y206" i="1" l="1"/>
  <c r="Z206" i="1" s="1"/>
  <c r="X206" i="1"/>
  <c r="K202" i="1"/>
  <c r="N201" i="1"/>
  <c r="O201" i="1" s="1"/>
  <c r="Y207" i="1" l="1"/>
  <c r="Z207" i="1" s="1"/>
  <c r="X207" i="1"/>
  <c r="K203" i="1"/>
  <c r="N202" i="1"/>
  <c r="O202" i="1" s="1"/>
  <c r="Y208" i="1" l="1"/>
  <c r="Z208" i="1" s="1"/>
  <c r="X208" i="1"/>
  <c r="K204" i="1"/>
  <c r="N203" i="1"/>
  <c r="O203" i="1" s="1"/>
  <c r="Y209" i="1" l="1"/>
  <c r="Z209" i="1" s="1"/>
  <c r="X209" i="1"/>
  <c r="K205" i="1"/>
  <c r="N204" i="1"/>
  <c r="O204" i="1" s="1"/>
  <c r="Y210" i="1" l="1"/>
  <c r="Z210" i="1" s="1"/>
  <c r="X210" i="1"/>
  <c r="K206" i="1"/>
  <c r="N205" i="1"/>
  <c r="O205" i="1" s="1"/>
  <c r="Y211" i="1" l="1"/>
  <c r="Z211" i="1" s="1"/>
  <c r="X211" i="1"/>
  <c r="K207" i="1"/>
  <c r="N206" i="1"/>
  <c r="O206" i="1" s="1"/>
  <c r="Y212" i="1" l="1"/>
  <c r="Z212" i="1" s="1"/>
  <c r="X212" i="1"/>
  <c r="K208" i="1"/>
  <c r="N207" i="1"/>
  <c r="O207" i="1" s="1"/>
  <c r="Y213" i="1" l="1"/>
  <c r="Z213" i="1" s="1"/>
  <c r="X213" i="1"/>
  <c r="K209" i="1"/>
  <c r="N208" i="1"/>
  <c r="O208" i="1" s="1"/>
  <c r="Y214" i="1" l="1"/>
  <c r="Z214" i="1" s="1"/>
  <c r="X214" i="1"/>
  <c r="K210" i="1"/>
  <c r="N209" i="1"/>
  <c r="O209" i="1" s="1"/>
  <c r="Y215" i="1" l="1"/>
  <c r="Z215" i="1" s="1"/>
  <c r="X215" i="1"/>
  <c r="K211" i="1"/>
  <c r="N210" i="1"/>
  <c r="O210" i="1" s="1"/>
  <c r="Y216" i="1" l="1"/>
  <c r="Z216" i="1" s="1"/>
  <c r="X216" i="1"/>
  <c r="K212" i="1"/>
  <c r="N211" i="1"/>
  <c r="O211" i="1" s="1"/>
  <c r="Y217" i="1" l="1"/>
  <c r="Z217" i="1" s="1"/>
  <c r="X217" i="1"/>
  <c r="K213" i="1"/>
  <c r="N212" i="1"/>
  <c r="O212" i="1" s="1"/>
  <c r="Y218" i="1" l="1"/>
  <c r="Z218" i="1" s="1"/>
  <c r="X218" i="1"/>
  <c r="K214" i="1"/>
  <c r="N213" i="1"/>
  <c r="O213" i="1" s="1"/>
  <c r="Y219" i="1" l="1"/>
  <c r="Z219" i="1" s="1"/>
  <c r="X219" i="1"/>
  <c r="K215" i="1"/>
  <c r="N214" i="1"/>
  <c r="O214" i="1" s="1"/>
  <c r="Y220" i="1" l="1"/>
  <c r="Z220" i="1" s="1"/>
  <c r="X220" i="1"/>
  <c r="K216" i="1"/>
  <c r="N215" i="1"/>
  <c r="O215" i="1" s="1"/>
  <c r="Y221" i="1" l="1"/>
  <c r="Z221" i="1" s="1"/>
  <c r="X221" i="1"/>
  <c r="K217" i="1"/>
  <c r="N216" i="1"/>
  <c r="O216" i="1" s="1"/>
  <c r="Y222" i="1" l="1"/>
  <c r="Z222" i="1" s="1"/>
  <c r="X222" i="1"/>
  <c r="K218" i="1"/>
  <c r="N217" i="1"/>
  <c r="O217" i="1" s="1"/>
  <c r="Y223" i="1" l="1"/>
  <c r="Z223" i="1" s="1"/>
  <c r="X223" i="1"/>
  <c r="K219" i="1"/>
  <c r="N218" i="1"/>
  <c r="O218" i="1" s="1"/>
  <c r="Y224" i="1" l="1"/>
  <c r="Z224" i="1" s="1"/>
  <c r="X224" i="1"/>
  <c r="K220" i="1"/>
  <c r="N219" i="1"/>
  <c r="O219" i="1" s="1"/>
  <c r="Y225" i="1" l="1"/>
  <c r="Z225" i="1" s="1"/>
  <c r="X225" i="1"/>
  <c r="K221" i="1"/>
  <c r="N220" i="1"/>
  <c r="O220" i="1" s="1"/>
  <c r="Y226" i="1" l="1"/>
  <c r="Z226" i="1" s="1"/>
  <c r="X226" i="1"/>
  <c r="K222" i="1"/>
  <c r="N221" i="1"/>
  <c r="O221" i="1" s="1"/>
  <c r="Y227" i="1" l="1"/>
  <c r="Z227" i="1" s="1"/>
  <c r="X227" i="1"/>
  <c r="K223" i="1"/>
  <c r="N222" i="1"/>
  <c r="O222" i="1" s="1"/>
  <c r="Y228" i="1" l="1"/>
  <c r="Z228" i="1" s="1"/>
  <c r="X228" i="1"/>
  <c r="K224" i="1"/>
  <c r="N223" i="1"/>
  <c r="O223" i="1" s="1"/>
  <c r="Y229" i="1" l="1"/>
  <c r="Z229" i="1" s="1"/>
  <c r="X229" i="1"/>
  <c r="K225" i="1"/>
  <c r="N224" i="1"/>
  <c r="O224" i="1" s="1"/>
  <c r="Y230" i="1" l="1"/>
  <c r="Z230" i="1" s="1"/>
  <c r="X230" i="1"/>
  <c r="K226" i="1"/>
  <c r="N225" i="1"/>
  <c r="O225" i="1" s="1"/>
  <c r="Y231" i="1" l="1"/>
  <c r="Z231" i="1" s="1"/>
  <c r="X231" i="1"/>
  <c r="K227" i="1"/>
  <c r="N226" i="1"/>
  <c r="O226" i="1" s="1"/>
  <c r="Y232" i="1" l="1"/>
  <c r="Z232" i="1" s="1"/>
  <c r="X232" i="1"/>
  <c r="K228" i="1"/>
  <c r="N227" i="1"/>
  <c r="O227" i="1" s="1"/>
  <c r="Y233" i="1" l="1"/>
  <c r="Z233" i="1" s="1"/>
  <c r="X233" i="1"/>
  <c r="K229" i="1"/>
  <c r="N228" i="1"/>
  <c r="O228" i="1" s="1"/>
  <c r="Y234" i="1" l="1"/>
  <c r="Z234" i="1" s="1"/>
  <c r="X234" i="1"/>
  <c r="K230" i="1"/>
  <c r="K231" i="1" s="1"/>
  <c r="N229" i="1"/>
  <c r="O229" i="1" s="1"/>
  <c r="Y235" i="1" l="1"/>
  <c r="Z235" i="1" s="1"/>
  <c r="X235" i="1"/>
  <c r="K232" i="1"/>
  <c r="N231" i="1"/>
  <c r="O231" i="1" s="1"/>
  <c r="N230" i="1"/>
  <c r="O230" i="1" s="1"/>
  <c r="Y237" i="1" l="1"/>
  <c r="Z237" i="1" s="1"/>
  <c r="Y236" i="1"/>
  <c r="Z236" i="1" s="1"/>
  <c r="X236" i="1"/>
  <c r="K233" i="1"/>
  <c r="N232" i="1"/>
  <c r="O232" i="1" s="1"/>
  <c r="K234" i="1" l="1"/>
  <c r="N233" i="1"/>
  <c r="O233" i="1" s="1"/>
  <c r="N234" i="1" l="1"/>
  <c r="O234" i="1" s="1"/>
  <c r="K235" i="1"/>
  <c r="N235" i="1" l="1"/>
  <c r="O235" i="1" s="1"/>
  <c r="K236" i="1"/>
  <c r="N236" i="1" l="1"/>
  <c r="O236" i="1" s="1"/>
  <c r="K237" i="1"/>
  <c r="N237" i="1" l="1"/>
  <c r="O237" i="1" s="1"/>
</calcChain>
</file>

<file path=xl/sharedStrings.xml><?xml version="1.0" encoding="utf-8"?>
<sst xmlns="http://schemas.openxmlformats.org/spreadsheetml/2006/main" count="26" uniqueCount="12">
  <si>
    <t>Frequenz in Hz</t>
  </si>
  <si>
    <t>Vorteiler</t>
  </si>
  <si>
    <t>Periodenlänge</t>
  </si>
  <si>
    <t>Khz</t>
  </si>
  <si>
    <t>MHz</t>
  </si>
  <si>
    <t>Nr:</t>
  </si>
  <si>
    <t>f=</t>
  </si>
  <si>
    <t>84MHz/300/8750/32 = 1 Hz</t>
  </si>
  <si>
    <t>Prescaler</t>
  </si>
  <si>
    <t>KHz</t>
  </si>
  <si>
    <t>Schritt:</t>
  </si>
  <si>
    <t>Gewünschte Hetrzzahl: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</si>
</sst>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10" xfId="0" applyNumberFormat="1" applyBorder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6"/>
  <sheetViews>
    <sheetView tabSelected="1" topLeftCell="E243" workbookViewId="0">
      <selection activeCell="T31" sqref="T31:T280"/>
    </sheetView>
  </sheetViews>
  <sheetFormatPr baseColWidth="10" defaultColWidth="9.140625" defaultRowHeight="15" x14ac:dyDescent="0.25"/>
  <cols>
    <col min="5" max="5" width="15.140625" customWidth="1"/>
    <col min="6" max="6" width="14" bestFit="1" customWidth="1"/>
    <col min="10" max="10" width="11.140625" customWidth="1"/>
    <col min="11" max="11" width="22" customWidth="1"/>
    <col min="12" max="12" width="10" customWidth="1"/>
    <col min="13" max="13" width="14" style="1" bestFit="1" customWidth="1"/>
    <col min="21" max="21" width="11.140625" customWidth="1"/>
    <col min="22" max="22" width="22" customWidth="1"/>
    <col min="23" max="23" width="10" customWidth="1"/>
    <col min="24" max="24" width="14" style="1" bestFit="1" customWidth="1"/>
  </cols>
  <sheetData>
    <row r="1" spans="1:20" x14ac:dyDescent="0.25">
      <c r="S1">
        <v>1</v>
      </c>
      <c r="T1">
        <v>20</v>
      </c>
    </row>
    <row r="2" spans="1:20" x14ac:dyDescent="0.25">
      <c r="B2" t="s">
        <v>6</v>
      </c>
      <c r="C2" t="s">
        <v>7</v>
      </c>
      <c r="S2">
        <v>3500</v>
      </c>
    </row>
    <row r="3" spans="1:20" x14ac:dyDescent="0.25">
      <c r="S3">
        <v>8</v>
      </c>
    </row>
    <row r="4" spans="1:20" x14ac:dyDescent="0.25">
      <c r="A4" t="s">
        <v>5</v>
      </c>
      <c r="C4" t="s">
        <v>1</v>
      </c>
      <c r="E4" t="s">
        <v>2</v>
      </c>
      <c r="F4" t="s">
        <v>0</v>
      </c>
      <c r="G4" t="s">
        <v>3</v>
      </c>
      <c r="H4" t="s">
        <v>4</v>
      </c>
      <c r="S4">
        <v>8</v>
      </c>
    </row>
    <row r="5" spans="1:20" x14ac:dyDescent="0.25">
      <c r="B5">
        <f>C5-1</f>
        <v>83</v>
      </c>
      <c r="C5">
        <v>84</v>
      </c>
      <c r="D5">
        <f>E5-1</f>
        <v>19</v>
      </c>
      <c r="E5">
        <v>20</v>
      </c>
      <c r="F5">
        <f>84000000/C5/E5/4</f>
        <v>12500</v>
      </c>
      <c r="G5">
        <f>F5/1000</f>
        <v>12.5</v>
      </c>
      <c r="H5">
        <f>G5/1000</f>
        <v>1.2500000000000001E-2</v>
      </c>
      <c r="S5">
        <v>8</v>
      </c>
    </row>
    <row r="6" spans="1:20" x14ac:dyDescent="0.25">
      <c r="B6">
        <f t="shared" ref="B6:B23" si="0">C6-1</f>
        <v>83</v>
      </c>
      <c r="C6">
        <v>84</v>
      </c>
      <c r="D6">
        <f t="shared" ref="D6:D23" si="1">E6-1</f>
        <v>0</v>
      </c>
      <c r="E6">
        <v>1</v>
      </c>
      <c r="F6">
        <f>84000000/C6/E6</f>
        <v>1000000</v>
      </c>
      <c r="G6">
        <f t="shared" ref="G6:H6" si="2">F6/1000</f>
        <v>1000</v>
      </c>
      <c r="H6">
        <f t="shared" si="2"/>
        <v>1</v>
      </c>
      <c r="S6">
        <v>8</v>
      </c>
    </row>
    <row r="7" spans="1:20" x14ac:dyDescent="0.25">
      <c r="A7">
        <v>1</v>
      </c>
      <c r="B7">
        <f t="shared" si="0"/>
        <v>299</v>
      </c>
      <c r="C7">
        <v>300</v>
      </c>
      <c r="D7">
        <f t="shared" si="1"/>
        <v>0</v>
      </c>
      <c r="E7">
        <v>1</v>
      </c>
      <c r="F7">
        <f>84000000/C7/E7/16</f>
        <v>17500</v>
      </c>
      <c r="G7">
        <f t="shared" ref="G7:H7" si="3">F7/1000</f>
        <v>17.5</v>
      </c>
      <c r="H7">
        <f t="shared" si="3"/>
        <v>1.7500000000000002E-2</v>
      </c>
      <c r="S7">
        <v>8</v>
      </c>
    </row>
    <row r="8" spans="1:20" x14ac:dyDescent="0.25">
      <c r="A8">
        <v>2</v>
      </c>
      <c r="B8">
        <f t="shared" si="0"/>
        <v>0</v>
      </c>
      <c r="C8">
        <v>1</v>
      </c>
      <c r="D8">
        <f t="shared" si="1"/>
        <v>0</v>
      </c>
      <c r="E8">
        <v>1</v>
      </c>
      <c r="F8">
        <f>84000000/C8/E8/32</f>
        <v>2625000</v>
      </c>
      <c r="G8">
        <f t="shared" ref="G8:H8" si="4">F8/1000</f>
        <v>2625</v>
      </c>
      <c r="H8">
        <f t="shared" si="4"/>
        <v>2.625</v>
      </c>
      <c r="S8">
        <v>8</v>
      </c>
    </row>
    <row r="9" spans="1:20" x14ac:dyDescent="0.25">
      <c r="A9">
        <v>3</v>
      </c>
      <c r="B9">
        <f t="shared" si="0"/>
        <v>0</v>
      </c>
      <c r="C9">
        <v>1</v>
      </c>
      <c r="D9">
        <f t="shared" si="1"/>
        <v>24</v>
      </c>
      <c r="E9">
        <v>25</v>
      </c>
      <c r="F9">
        <f t="shared" ref="F9:F14" si="5">84000000/C9/E9</f>
        <v>3360000</v>
      </c>
      <c r="G9">
        <f t="shared" ref="G9:H9" si="6">F9/1000</f>
        <v>3360</v>
      </c>
      <c r="H9">
        <f t="shared" si="6"/>
        <v>3.36</v>
      </c>
      <c r="I9">
        <f>G8-G9</f>
        <v>-735</v>
      </c>
      <c r="S9">
        <v>8</v>
      </c>
    </row>
    <row r="10" spans="1:20" x14ac:dyDescent="0.25">
      <c r="A10">
        <v>4</v>
      </c>
      <c r="B10">
        <f t="shared" si="0"/>
        <v>0</v>
      </c>
      <c r="C10">
        <v>1</v>
      </c>
      <c r="D10">
        <f t="shared" si="1"/>
        <v>25</v>
      </c>
      <c r="E10">
        <v>26</v>
      </c>
      <c r="F10">
        <f t="shared" si="5"/>
        <v>3230769.230769231</v>
      </c>
      <c r="G10">
        <f t="shared" ref="G10:H10" si="7">F10/1000</f>
        <v>3230.7692307692309</v>
      </c>
      <c r="H10">
        <f t="shared" si="7"/>
        <v>3.2307692307692308</v>
      </c>
      <c r="S10">
        <v>8</v>
      </c>
    </row>
    <row r="11" spans="1:20" x14ac:dyDescent="0.25">
      <c r="A11">
        <v>5</v>
      </c>
      <c r="B11">
        <f t="shared" si="0"/>
        <v>4</v>
      </c>
      <c r="C11">
        <v>5</v>
      </c>
      <c r="D11">
        <f t="shared" si="1"/>
        <v>26</v>
      </c>
      <c r="E11">
        <v>27</v>
      </c>
      <c r="F11">
        <f t="shared" si="5"/>
        <v>622222.22222222225</v>
      </c>
      <c r="G11">
        <f t="shared" ref="G11:H11" si="8">F11/1000</f>
        <v>622.22222222222229</v>
      </c>
      <c r="H11">
        <f t="shared" si="8"/>
        <v>0.62222222222222223</v>
      </c>
      <c r="S11">
        <v>8</v>
      </c>
    </row>
    <row r="12" spans="1:20" x14ac:dyDescent="0.25">
      <c r="A12">
        <v>6</v>
      </c>
      <c r="B12">
        <f t="shared" si="0"/>
        <v>5</v>
      </c>
      <c r="C12">
        <v>6</v>
      </c>
      <c r="D12">
        <f t="shared" si="1"/>
        <v>0</v>
      </c>
      <c r="E12">
        <v>1</v>
      </c>
      <c r="F12">
        <f t="shared" si="5"/>
        <v>14000000</v>
      </c>
      <c r="G12">
        <f t="shared" ref="G12:H12" si="9">F12/1000</f>
        <v>14000</v>
      </c>
      <c r="H12">
        <f t="shared" si="9"/>
        <v>14</v>
      </c>
      <c r="S12">
        <v>8</v>
      </c>
    </row>
    <row r="13" spans="1:20" x14ac:dyDescent="0.25">
      <c r="A13">
        <v>7</v>
      </c>
      <c r="B13">
        <f t="shared" si="0"/>
        <v>6</v>
      </c>
      <c r="C13">
        <v>7</v>
      </c>
      <c r="D13">
        <f t="shared" si="1"/>
        <v>0</v>
      </c>
      <c r="E13">
        <v>1</v>
      </c>
      <c r="F13">
        <f t="shared" si="5"/>
        <v>12000000</v>
      </c>
      <c r="G13">
        <f t="shared" ref="G13:H13" si="10">F13/1000</f>
        <v>12000</v>
      </c>
      <c r="H13">
        <f t="shared" si="10"/>
        <v>12</v>
      </c>
      <c r="S13">
        <v>8</v>
      </c>
    </row>
    <row r="14" spans="1:20" x14ac:dyDescent="0.25">
      <c r="A14">
        <v>8</v>
      </c>
      <c r="B14">
        <f t="shared" si="0"/>
        <v>7</v>
      </c>
      <c r="C14">
        <v>8</v>
      </c>
      <c r="D14">
        <f t="shared" si="1"/>
        <v>0</v>
      </c>
      <c r="E14">
        <v>1</v>
      </c>
      <c r="F14">
        <f t="shared" si="5"/>
        <v>10500000</v>
      </c>
      <c r="G14">
        <f t="shared" ref="G14:H14" si="11">F14/1000</f>
        <v>10500</v>
      </c>
      <c r="H14">
        <f t="shared" si="11"/>
        <v>10.5</v>
      </c>
      <c r="S14">
        <v>8</v>
      </c>
    </row>
    <row r="15" spans="1:20" x14ac:dyDescent="0.25">
      <c r="A15">
        <v>9</v>
      </c>
      <c r="B15">
        <f t="shared" si="0"/>
        <v>8</v>
      </c>
      <c r="C15">
        <v>9</v>
      </c>
      <c r="D15">
        <f t="shared" si="1"/>
        <v>8</v>
      </c>
      <c r="E15">
        <v>9</v>
      </c>
      <c r="F15">
        <f t="shared" ref="F15:F17" si="12">84000000/C15/E15/16</f>
        <v>64814.814814814818</v>
      </c>
      <c r="G15">
        <f t="shared" ref="G15:H15" si="13">F15/1000</f>
        <v>64.814814814814824</v>
      </c>
      <c r="H15">
        <f t="shared" si="13"/>
        <v>6.4814814814814825E-2</v>
      </c>
      <c r="S15">
        <v>8</v>
      </c>
    </row>
    <row r="16" spans="1:20" x14ac:dyDescent="0.25">
      <c r="A16">
        <v>10</v>
      </c>
      <c r="B16">
        <f t="shared" si="0"/>
        <v>9</v>
      </c>
      <c r="C16">
        <v>10</v>
      </c>
      <c r="D16">
        <f t="shared" si="1"/>
        <v>9</v>
      </c>
      <c r="E16">
        <v>10</v>
      </c>
      <c r="F16">
        <f t="shared" si="12"/>
        <v>52500</v>
      </c>
      <c r="G16">
        <f t="shared" ref="G16:H16" si="14">F16/1000</f>
        <v>52.5</v>
      </c>
      <c r="H16">
        <f t="shared" si="14"/>
        <v>5.2499999999999998E-2</v>
      </c>
      <c r="S16">
        <v>8</v>
      </c>
    </row>
    <row r="17" spans="1:27" x14ac:dyDescent="0.25">
      <c r="A17">
        <v>11</v>
      </c>
      <c r="B17">
        <f t="shared" si="0"/>
        <v>10</v>
      </c>
      <c r="C17">
        <v>11</v>
      </c>
      <c r="D17">
        <f t="shared" si="1"/>
        <v>10</v>
      </c>
      <c r="E17">
        <v>11</v>
      </c>
      <c r="F17">
        <f t="shared" si="12"/>
        <v>43388.42975206612</v>
      </c>
      <c r="G17">
        <f t="shared" ref="G17:H17" si="15">F17/1000</f>
        <v>43.388429752066124</v>
      </c>
      <c r="H17">
        <f t="shared" si="15"/>
        <v>4.3388429752066124E-2</v>
      </c>
      <c r="N17">
        <f>84/16</f>
        <v>5.25</v>
      </c>
      <c r="S17">
        <v>4</v>
      </c>
      <c r="Y17">
        <f>84/16</f>
        <v>5.25</v>
      </c>
    </row>
    <row r="18" spans="1:27" x14ac:dyDescent="0.25">
      <c r="A18">
        <v>12</v>
      </c>
      <c r="B18">
        <f t="shared" si="0"/>
        <v>299</v>
      </c>
      <c r="C18">
        <v>300</v>
      </c>
      <c r="D18">
        <f t="shared" si="1"/>
        <v>4999</v>
      </c>
      <c r="E18">
        <v>5000</v>
      </c>
      <c r="F18">
        <f t="shared" ref="F18:F23" si="16">84000000/C18/E18/16</f>
        <v>3.5</v>
      </c>
      <c r="G18">
        <f t="shared" ref="G18:H18" si="17">F18/1000</f>
        <v>3.5000000000000001E-3</v>
      </c>
      <c r="H18">
        <f t="shared" si="17"/>
        <v>3.4999999999999999E-6</v>
      </c>
      <c r="S18">
        <v>4</v>
      </c>
    </row>
    <row r="19" spans="1:27" x14ac:dyDescent="0.25">
      <c r="A19">
        <v>13</v>
      </c>
      <c r="B19">
        <f t="shared" si="0"/>
        <v>299</v>
      </c>
      <c r="C19">
        <v>300</v>
      </c>
      <c r="D19">
        <f t="shared" si="1"/>
        <v>4999</v>
      </c>
      <c r="E19">
        <v>5000</v>
      </c>
      <c r="F19">
        <f t="shared" si="16"/>
        <v>3.5</v>
      </c>
      <c r="G19">
        <f t="shared" ref="G19:H19" si="18">F19/1000</f>
        <v>3.5000000000000001E-3</v>
      </c>
      <c r="H19">
        <f t="shared" si="18"/>
        <v>3.4999999999999999E-6</v>
      </c>
      <c r="S19">
        <v>4</v>
      </c>
    </row>
    <row r="20" spans="1:27" x14ac:dyDescent="0.25">
      <c r="A20">
        <v>14</v>
      </c>
      <c r="B20">
        <f t="shared" si="0"/>
        <v>299</v>
      </c>
      <c r="C20">
        <v>300</v>
      </c>
      <c r="D20">
        <f t="shared" si="1"/>
        <v>4999</v>
      </c>
      <c r="E20">
        <v>5000</v>
      </c>
      <c r="F20">
        <f t="shared" si="16"/>
        <v>3.5</v>
      </c>
      <c r="G20">
        <f t="shared" ref="G20:H20" si="19">F20/1000</f>
        <v>3.5000000000000001E-3</v>
      </c>
      <c r="H20">
        <f t="shared" si="19"/>
        <v>3.4999999999999999E-6</v>
      </c>
      <c r="S20">
        <v>4</v>
      </c>
    </row>
    <row r="21" spans="1:27" x14ac:dyDescent="0.25">
      <c r="A21">
        <v>15</v>
      </c>
      <c r="B21">
        <f t="shared" si="0"/>
        <v>299</v>
      </c>
      <c r="C21">
        <v>300</v>
      </c>
      <c r="D21">
        <f t="shared" si="1"/>
        <v>4999</v>
      </c>
      <c r="E21">
        <v>5000</v>
      </c>
      <c r="F21">
        <f t="shared" si="16"/>
        <v>3.5</v>
      </c>
      <c r="G21">
        <f t="shared" ref="G21:H21" si="20">F21/1000</f>
        <v>3.5000000000000001E-3</v>
      </c>
      <c r="H21">
        <f t="shared" si="20"/>
        <v>3.4999999999999999E-6</v>
      </c>
      <c r="S21">
        <v>4</v>
      </c>
    </row>
    <row r="22" spans="1:27" x14ac:dyDescent="0.25">
      <c r="A22">
        <v>16</v>
      </c>
      <c r="B22">
        <f t="shared" si="0"/>
        <v>299</v>
      </c>
      <c r="C22">
        <v>300</v>
      </c>
      <c r="D22">
        <f t="shared" si="1"/>
        <v>4999</v>
      </c>
      <c r="E22">
        <v>5000</v>
      </c>
      <c r="F22">
        <f t="shared" si="16"/>
        <v>3.5</v>
      </c>
      <c r="G22">
        <f t="shared" ref="G22:H22" si="21">F22/1000</f>
        <v>3.5000000000000001E-3</v>
      </c>
      <c r="H22">
        <f t="shared" si="21"/>
        <v>3.4999999999999999E-6</v>
      </c>
      <c r="S22">
        <v>2</v>
      </c>
    </row>
    <row r="23" spans="1:27" x14ac:dyDescent="0.25">
      <c r="A23">
        <v>17</v>
      </c>
      <c r="B23">
        <f t="shared" si="0"/>
        <v>299</v>
      </c>
      <c r="C23">
        <v>300</v>
      </c>
      <c r="D23">
        <f t="shared" si="1"/>
        <v>8749</v>
      </c>
      <c r="E23">
        <v>8750</v>
      </c>
      <c r="F23">
        <f t="shared" si="16"/>
        <v>2</v>
      </c>
      <c r="G23">
        <f t="shared" ref="G23:H23" si="22">F23/1000</f>
        <v>2E-3</v>
      </c>
      <c r="H23">
        <f t="shared" si="22"/>
        <v>1.9999999999999999E-6</v>
      </c>
      <c r="S23">
        <v>2</v>
      </c>
    </row>
    <row r="24" spans="1:27" x14ac:dyDescent="0.25">
      <c r="A24">
        <v>18</v>
      </c>
      <c r="S24">
        <v>2</v>
      </c>
    </row>
    <row r="25" spans="1:27" x14ac:dyDescent="0.25">
      <c r="A25">
        <v>19</v>
      </c>
      <c r="S25">
        <v>2</v>
      </c>
    </row>
    <row r="26" spans="1:27" x14ac:dyDescent="0.25">
      <c r="A26">
        <v>20</v>
      </c>
      <c r="F26">
        <f>72*4</f>
        <v>288</v>
      </c>
      <c r="S26">
        <v>2</v>
      </c>
    </row>
    <row r="27" spans="1:27" x14ac:dyDescent="0.25">
      <c r="A27">
        <v>21</v>
      </c>
      <c r="S27">
        <v>2</v>
      </c>
    </row>
    <row r="28" spans="1:27" x14ac:dyDescent="0.25">
      <c r="A28">
        <v>22</v>
      </c>
      <c r="K28">
        <v>84000000</v>
      </c>
      <c r="M28" s="1">
        <f>999*71</f>
        <v>70929</v>
      </c>
      <c r="N28">
        <f>K28/M28/1000</f>
        <v>1.1842828744237195</v>
      </c>
      <c r="S28">
        <v>2</v>
      </c>
      <c r="V28">
        <v>84000000</v>
      </c>
      <c r="X28" s="1">
        <f>999*71</f>
        <v>70929</v>
      </c>
      <c r="Y28">
        <f>V28/X28/1000</f>
        <v>1.1842828744237195</v>
      </c>
    </row>
    <row r="29" spans="1:27" x14ac:dyDescent="0.25">
      <c r="A29">
        <v>23</v>
      </c>
      <c r="S29">
        <v>1</v>
      </c>
    </row>
    <row r="30" spans="1:27" x14ac:dyDescent="0.25">
      <c r="A30">
        <v>24</v>
      </c>
      <c r="F30">
        <f>42000000/8750</f>
        <v>4800</v>
      </c>
      <c r="H30">
        <v>1000</v>
      </c>
      <c r="J30" s="2" t="s">
        <v>10</v>
      </c>
      <c r="K30" s="3" t="s">
        <v>11</v>
      </c>
      <c r="L30" s="3" t="s">
        <v>8</v>
      </c>
      <c r="M30" s="4" t="s">
        <v>2</v>
      </c>
      <c r="N30" s="3" t="s">
        <v>9</v>
      </c>
      <c r="O30" s="3" t="s">
        <v>4</v>
      </c>
      <c r="P30" s="5"/>
      <c r="S30">
        <v>1</v>
      </c>
      <c r="U30" s="2" t="s">
        <v>10</v>
      </c>
      <c r="V30" s="3" t="s">
        <v>11</v>
      </c>
      <c r="W30" s="3" t="s">
        <v>8</v>
      </c>
      <c r="X30" s="4" t="s">
        <v>2</v>
      </c>
      <c r="Y30" s="3" t="s">
        <v>9</v>
      </c>
      <c r="Z30" s="3" t="s">
        <v>4</v>
      </c>
      <c r="AA30" s="5"/>
    </row>
    <row r="31" spans="1:27" x14ac:dyDescent="0.25">
      <c r="A31">
        <v>25</v>
      </c>
      <c r="F31">
        <f>84000000/F30</f>
        <v>17500</v>
      </c>
      <c r="H31">
        <f>42000000/H30</f>
        <v>42000</v>
      </c>
      <c r="J31" s="6">
        <v>1</v>
      </c>
      <c r="K31" s="7">
        <v>1000</v>
      </c>
      <c r="L31" s="7">
        <v>8</v>
      </c>
      <c r="M31" s="8">
        <f>21000000/K31/L31</f>
        <v>2625</v>
      </c>
      <c r="N31" s="7">
        <f t="shared" ref="N31:N62" si="23">K31/1000</f>
        <v>1</v>
      </c>
      <c r="O31" s="7">
        <f>N31/1000</f>
        <v>1E-3</v>
      </c>
      <c r="P31" s="9">
        <f t="shared" ref="P31:P42" si="24">21000000/L31/M31/1000/1000</f>
        <v>1E-3</v>
      </c>
      <c r="Q31">
        <v>1</v>
      </c>
      <c r="R31">
        <v>1</v>
      </c>
      <c r="S31">
        <v>1</v>
      </c>
      <c r="T31">
        <v>1000</v>
      </c>
      <c r="U31" s="6">
        <v>1</v>
      </c>
      <c r="V31" s="7">
        <v>1000</v>
      </c>
      <c r="W31" s="7">
        <v>8</v>
      </c>
      <c r="X31" s="8">
        <f>21000000/V31/W31</f>
        <v>2625</v>
      </c>
      <c r="Y31" s="7">
        <f t="shared" ref="Y31:Y62" si="25">V31/1000</f>
        <v>1</v>
      </c>
      <c r="Z31" s="7">
        <f>Y31/1000</f>
        <v>1E-3</v>
      </c>
      <c r="AA31" s="9">
        <f t="shared" ref="AA31:AA42" si="26">21000000/W31/X31/1000/1000</f>
        <v>1E-3</v>
      </c>
    </row>
    <row r="32" spans="1:27" x14ac:dyDescent="0.25">
      <c r="A32">
        <v>26</v>
      </c>
      <c r="J32" s="6">
        <v>2</v>
      </c>
      <c r="K32" s="7">
        <f>K31+17000</f>
        <v>18000</v>
      </c>
      <c r="L32" s="7">
        <v>8</v>
      </c>
      <c r="M32" s="8">
        <f t="shared" ref="M32:M95" si="27">21000000/K32/L32</f>
        <v>145.83333333333334</v>
      </c>
      <c r="N32" s="7">
        <f t="shared" si="23"/>
        <v>18</v>
      </c>
      <c r="O32" s="7">
        <f t="shared" ref="O32:O95" si="28">N32/1000</f>
        <v>1.7999999999999999E-2</v>
      </c>
      <c r="P32" s="9">
        <f t="shared" si="24"/>
        <v>1.7999999999999999E-2</v>
      </c>
      <c r="Q32">
        <v>350</v>
      </c>
      <c r="R32">
        <v>15</v>
      </c>
      <c r="S32">
        <v>1</v>
      </c>
      <c r="T32">
        <f>T31+1000</f>
        <v>2000</v>
      </c>
      <c r="U32" s="6">
        <v>2</v>
      </c>
      <c r="V32" s="7">
        <f>V31+14053</f>
        <v>15053</v>
      </c>
      <c r="W32" s="7">
        <v>8</v>
      </c>
      <c r="X32" s="8">
        <f t="shared" ref="X32:X95" si="29">21000000/V32/W32</f>
        <v>174.38384375207599</v>
      </c>
      <c r="Y32" s="7">
        <f t="shared" si="25"/>
        <v>15.053000000000001</v>
      </c>
      <c r="Z32" s="7">
        <f t="shared" ref="Z32:Z95" si="30">Y32/1000</f>
        <v>1.5053E-2</v>
      </c>
      <c r="AA32" s="9">
        <f t="shared" si="26"/>
        <v>1.5053E-2</v>
      </c>
    </row>
    <row r="33" spans="1:27" x14ac:dyDescent="0.25">
      <c r="A33">
        <v>27</v>
      </c>
      <c r="J33" s="6">
        <v>3</v>
      </c>
      <c r="K33" s="7">
        <f t="shared" ref="K33:K76" si="31">K32+17000</f>
        <v>35000</v>
      </c>
      <c r="L33" s="7">
        <v>8</v>
      </c>
      <c r="M33" s="8">
        <f t="shared" si="27"/>
        <v>75</v>
      </c>
      <c r="N33" s="7">
        <f t="shared" si="23"/>
        <v>35</v>
      </c>
      <c r="O33" s="7">
        <f t="shared" si="28"/>
        <v>3.5000000000000003E-2</v>
      </c>
      <c r="P33" s="9">
        <f t="shared" si="24"/>
        <v>3.5000000000000003E-2</v>
      </c>
      <c r="Q33">
        <f>3500/3</f>
        <v>1166.6666666666667</v>
      </c>
      <c r="S33">
        <v>1</v>
      </c>
      <c r="T33">
        <f t="shared" ref="T33:T96" si="32">T32+1000</f>
        <v>3000</v>
      </c>
      <c r="U33" s="6">
        <v>3</v>
      </c>
      <c r="V33" s="7">
        <f t="shared" ref="V33:V96" si="33">V32+14052</f>
        <v>29105</v>
      </c>
      <c r="W33" s="7">
        <v>8</v>
      </c>
      <c r="X33" s="8">
        <f t="shared" si="29"/>
        <v>90.190688885071296</v>
      </c>
      <c r="Y33" s="7">
        <f t="shared" si="25"/>
        <v>29.105</v>
      </c>
      <c r="Z33" s="7">
        <f t="shared" si="30"/>
        <v>2.9104999999999999E-2</v>
      </c>
      <c r="AA33" s="9">
        <f t="shared" si="26"/>
        <v>2.9104999999999999E-2</v>
      </c>
    </row>
    <row r="34" spans="1:27" x14ac:dyDescent="0.25">
      <c r="A34">
        <v>28</v>
      </c>
      <c r="C34" s="2" t="s">
        <v>10</v>
      </c>
      <c r="D34" s="3" t="s">
        <v>11</v>
      </c>
      <c r="E34" s="3" t="s">
        <v>8</v>
      </c>
      <c r="F34" s="4" t="s">
        <v>2</v>
      </c>
      <c r="G34" s="3" t="s">
        <v>9</v>
      </c>
      <c r="H34" s="3" t="s">
        <v>4</v>
      </c>
      <c r="I34" s="5"/>
      <c r="J34" s="6">
        <v>4</v>
      </c>
      <c r="K34" s="7">
        <f t="shared" si="31"/>
        <v>52000</v>
      </c>
      <c r="L34" s="7">
        <v>8</v>
      </c>
      <c r="M34" s="8">
        <f t="shared" si="27"/>
        <v>50.480769230769234</v>
      </c>
      <c r="N34" s="7">
        <f t="shared" si="23"/>
        <v>52</v>
      </c>
      <c r="O34" s="7">
        <f t="shared" si="28"/>
        <v>5.1999999999999998E-2</v>
      </c>
      <c r="P34" s="9">
        <f t="shared" si="24"/>
        <v>5.1999999999999998E-2</v>
      </c>
      <c r="S34">
        <v>1</v>
      </c>
      <c r="T34">
        <f t="shared" si="32"/>
        <v>4000</v>
      </c>
      <c r="U34" s="6">
        <v>4</v>
      </c>
      <c r="V34" s="7">
        <f t="shared" si="33"/>
        <v>43157</v>
      </c>
      <c r="W34" s="7">
        <v>8</v>
      </c>
      <c r="X34" s="8">
        <f t="shared" si="29"/>
        <v>60.82443172602359</v>
      </c>
      <c r="Y34" s="7">
        <f t="shared" si="25"/>
        <v>43.156999999999996</v>
      </c>
      <c r="Z34" s="7">
        <f t="shared" si="30"/>
        <v>4.3156999999999994E-2</v>
      </c>
      <c r="AA34" s="9">
        <f t="shared" si="26"/>
        <v>4.3156999999999994E-2</v>
      </c>
    </row>
    <row r="35" spans="1:27" x14ac:dyDescent="0.25">
      <c r="A35">
        <v>29</v>
      </c>
      <c r="C35" s="6">
        <v>1</v>
      </c>
      <c r="D35" s="7">
        <v>1000</v>
      </c>
      <c r="E35" s="7">
        <v>1</v>
      </c>
      <c r="F35" s="8">
        <f>21000000/D35/E35</f>
        <v>21000</v>
      </c>
      <c r="G35" s="7">
        <f t="shared" ref="G35:G53" si="34">D35/1000</f>
        <v>1</v>
      </c>
      <c r="H35" s="7">
        <f>G35/1000</f>
        <v>1E-3</v>
      </c>
      <c r="I35" s="9">
        <f t="shared" ref="I35:I46" si="35">21000000/E35/F35/1000/1000</f>
        <v>1E-3</v>
      </c>
      <c r="J35" s="6">
        <v>5</v>
      </c>
      <c r="K35" s="7">
        <f t="shared" si="31"/>
        <v>69000</v>
      </c>
      <c r="L35" s="7">
        <v>8</v>
      </c>
      <c r="M35" s="8">
        <f t="shared" si="27"/>
        <v>38.043478260869563</v>
      </c>
      <c r="N35" s="7">
        <f t="shared" si="23"/>
        <v>69</v>
      </c>
      <c r="O35" s="7">
        <f t="shared" si="28"/>
        <v>6.9000000000000006E-2</v>
      </c>
      <c r="P35" s="9">
        <f t="shared" si="24"/>
        <v>6.9000000000000006E-2</v>
      </c>
      <c r="S35">
        <v>1</v>
      </c>
      <c r="T35">
        <f t="shared" si="32"/>
        <v>5000</v>
      </c>
      <c r="U35" s="6">
        <v>5</v>
      </c>
      <c r="V35" s="7">
        <f t="shared" si="33"/>
        <v>57209</v>
      </c>
      <c r="W35" s="7">
        <v>8</v>
      </c>
      <c r="X35" s="8">
        <f t="shared" si="29"/>
        <v>45.884388819940916</v>
      </c>
      <c r="Y35" s="7">
        <f t="shared" si="25"/>
        <v>57.209000000000003</v>
      </c>
      <c r="Z35" s="7">
        <f t="shared" si="30"/>
        <v>5.7209000000000003E-2</v>
      </c>
      <c r="AA35" s="9">
        <f t="shared" si="26"/>
        <v>5.7209000000000003E-2</v>
      </c>
    </row>
    <row r="36" spans="1:27" x14ac:dyDescent="0.25">
      <c r="A36">
        <v>30</v>
      </c>
      <c r="C36" s="6">
        <v>2</v>
      </c>
      <c r="D36" s="7">
        <f>D35+1000</f>
        <v>2000</v>
      </c>
      <c r="E36" s="7">
        <v>1</v>
      </c>
      <c r="F36" s="8">
        <f t="shared" ref="F36:F47" si="36">21000000/D36/E36</f>
        <v>10500</v>
      </c>
      <c r="G36" s="7">
        <f t="shared" si="34"/>
        <v>2</v>
      </c>
      <c r="H36" s="7">
        <f t="shared" ref="H36:H51" si="37">G36/1000</f>
        <v>2E-3</v>
      </c>
      <c r="I36" s="9">
        <f t="shared" si="35"/>
        <v>2E-3</v>
      </c>
      <c r="J36" s="6">
        <v>6</v>
      </c>
      <c r="K36" s="7">
        <f t="shared" si="31"/>
        <v>86000</v>
      </c>
      <c r="L36" s="7">
        <v>8</v>
      </c>
      <c r="M36" s="8">
        <f t="shared" si="27"/>
        <v>30.523255813953487</v>
      </c>
      <c r="N36" s="7">
        <f t="shared" si="23"/>
        <v>86</v>
      </c>
      <c r="O36" s="7">
        <f t="shared" si="28"/>
        <v>8.5999999999999993E-2</v>
      </c>
      <c r="P36" s="9">
        <f t="shared" si="24"/>
        <v>8.5999999999999993E-2</v>
      </c>
      <c r="S36">
        <v>1</v>
      </c>
      <c r="T36">
        <f t="shared" si="32"/>
        <v>6000</v>
      </c>
      <c r="U36" s="6">
        <v>6</v>
      </c>
      <c r="V36" s="7">
        <f t="shared" si="33"/>
        <v>71261</v>
      </c>
      <c r="W36" s="7">
        <v>8</v>
      </c>
      <c r="X36" s="8">
        <f t="shared" si="29"/>
        <v>36.836418237184432</v>
      </c>
      <c r="Y36" s="7">
        <f t="shared" si="25"/>
        <v>71.260999999999996</v>
      </c>
      <c r="Z36" s="7">
        <f t="shared" si="30"/>
        <v>7.1260999999999991E-2</v>
      </c>
      <c r="AA36" s="9">
        <f t="shared" si="26"/>
        <v>7.1260999999999991E-2</v>
      </c>
    </row>
    <row r="37" spans="1:27" x14ac:dyDescent="0.25">
      <c r="A37">
        <v>31</v>
      </c>
      <c r="C37" s="6">
        <v>3</v>
      </c>
      <c r="D37" s="7">
        <f t="shared" ref="D37:D100" si="38">D36+1000</f>
        <v>3000</v>
      </c>
      <c r="E37" s="7">
        <v>1</v>
      </c>
      <c r="F37" s="8">
        <f t="shared" si="36"/>
        <v>7000</v>
      </c>
      <c r="G37" s="7">
        <f t="shared" si="34"/>
        <v>3</v>
      </c>
      <c r="H37" s="7">
        <f t="shared" si="37"/>
        <v>3.0000000000000001E-3</v>
      </c>
      <c r="I37" s="9">
        <f t="shared" si="35"/>
        <v>3.0000000000000001E-3</v>
      </c>
      <c r="J37" s="6">
        <v>7</v>
      </c>
      <c r="K37" s="7">
        <f t="shared" si="31"/>
        <v>103000</v>
      </c>
      <c r="L37" s="7">
        <v>8</v>
      </c>
      <c r="M37" s="8">
        <f t="shared" si="27"/>
        <v>25.485436893203882</v>
      </c>
      <c r="N37" s="7">
        <f t="shared" si="23"/>
        <v>103</v>
      </c>
      <c r="O37" s="7">
        <f t="shared" si="28"/>
        <v>0.10299999999999999</v>
      </c>
      <c r="P37" s="9">
        <f t="shared" si="24"/>
        <v>0.10299999999999999</v>
      </c>
      <c r="S37">
        <v>1</v>
      </c>
      <c r="T37">
        <f t="shared" si="32"/>
        <v>7000</v>
      </c>
      <c r="U37" s="6">
        <v>7</v>
      </c>
      <c r="V37" s="7">
        <f t="shared" si="33"/>
        <v>85313</v>
      </c>
      <c r="W37" s="7">
        <v>8</v>
      </c>
      <c r="X37" s="8">
        <f t="shared" si="29"/>
        <v>30.769050437799631</v>
      </c>
      <c r="Y37" s="7">
        <f t="shared" si="25"/>
        <v>85.313000000000002</v>
      </c>
      <c r="Z37" s="7">
        <f t="shared" si="30"/>
        <v>8.5313E-2</v>
      </c>
      <c r="AA37" s="9">
        <f t="shared" si="26"/>
        <v>8.5313E-2</v>
      </c>
    </row>
    <row r="38" spans="1:27" x14ac:dyDescent="0.25">
      <c r="A38">
        <v>32</v>
      </c>
      <c r="C38" s="6">
        <v>4</v>
      </c>
      <c r="D38" s="7">
        <f t="shared" si="38"/>
        <v>4000</v>
      </c>
      <c r="E38" s="7">
        <v>1</v>
      </c>
      <c r="F38" s="8">
        <f t="shared" si="36"/>
        <v>5250</v>
      </c>
      <c r="G38" s="7">
        <f t="shared" si="34"/>
        <v>4</v>
      </c>
      <c r="H38" s="7">
        <f t="shared" si="37"/>
        <v>4.0000000000000001E-3</v>
      </c>
      <c r="I38" s="9">
        <f t="shared" si="35"/>
        <v>4.0000000000000001E-3</v>
      </c>
      <c r="J38" s="6">
        <v>8</v>
      </c>
      <c r="K38" s="7">
        <f t="shared" si="31"/>
        <v>120000</v>
      </c>
      <c r="L38" s="7">
        <v>8</v>
      </c>
      <c r="M38" s="8">
        <f t="shared" si="27"/>
        <v>21.875</v>
      </c>
      <c r="N38" s="7">
        <f t="shared" si="23"/>
        <v>120</v>
      </c>
      <c r="O38" s="7">
        <f t="shared" si="28"/>
        <v>0.12</v>
      </c>
      <c r="P38" s="9">
        <f t="shared" si="24"/>
        <v>0.12</v>
      </c>
      <c r="S38">
        <v>1</v>
      </c>
      <c r="T38">
        <f t="shared" si="32"/>
        <v>8000</v>
      </c>
      <c r="U38" s="6">
        <v>8</v>
      </c>
      <c r="V38" s="7">
        <f t="shared" si="33"/>
        <v>99365</v>
      </c>
      <c r="W38" s="7">
        <v>8</v>
      </c>
      <c r="X38" s="8">
        <f t="shared" si="29"/>
        <v>26.417752729834447</v>
      </c>
      <c r="Y38" s="7">
        <f t="shared" si="25"/>
        <v>99.364999999999995</v>
      </c>
      <c r="Z38" s="7">
        <f t="shared" si="30"/>
        <v>9.9364999999999995E-2</v>
      </c>
      <c r="AA38" s="9">
        <f t="shared" si="26"/>
        <v>9.9364999999999995E-2</v>
      </c>
    </row>
    <row r="39" spans="1:27" x14ac:dyDescent="0.25">
      <c r="A39">
        <v>33</v>
      </c>
      <c r="C39" s="6">
        <v>5</v>
      </c>
      <c r="D39" s="7">
        <f t="shared" si="38"/>
        <v>5000</v>
      </c>
      <c r="E39" s="7">
        <v>1</v>
      </c>
      <c r="F39" s="8">
        <f t="shared" si="36"/>
        <v>4200</v>
      </c>
      <c r="G39" s="7">
        <f t="shared" si="34"/>
        <v>5</v>
      </c>
      <c r="H39" s="7">
        <f t="shared" si="37"/>
        <v>5.0000000000000001E-3</v>
      </c>
      <c r="I39" s="9">
        <f t="shared" si="35"/>
        <v>5.0000000000000001E-3</v>
      </c>
      <c r="J39" s="6">
        <v>9</v>
      </c>
      <c r="K39" s="7">
        <f t="shared" si="31"/>
        <v>137000</v>
      </c>
      <c r="L39" s="7">
        <v>8</v>
      </c>
      <c r="M39" s="8">
        <f t="shared" si="27"/>
        <v>19.160583941605839</v>
      </c>
      <c r="N39" s="7">
        <f t="shared" si="23"/>
        <v>137</v>
      </c>
      <c r="O39" s="7">
        <f t="shared" si="28"/>
        <v>0.13700000000000001</v>
      </c>
      <c r="P39" s="9">
        <f t="shared" si="24"/>
        <v>0.13700000000000001</v>
      </c>
      <c r="S39">
        <v>1</v>
      </c>
      <c r="T39">
        <f t="shared" si="32"/>
        <v>9000</v>
      </c>
      <c r="U39" s="6">
        <v>9</v>
      </c>
      <c r="V39" s="7">
        <f t="shared" si="33"/>
        <v>113417</v>
      </c>
      <c r="W39" s="7">
        <v>8</v>
      </c>
      <c r="X39" s="8">
        <f t="shared" si="29"/>
        <v>23.144678487351985</v>
      </c>
      <c r="Y39" s="7">
        <f t="shared" si="25"/>
        <v>113.417</v>
      </c>
      <c r="Z39" s="7">
        <f t="shared" si="30"/>
        <v>0.113417</v>
      </c>
      <c r="AA39" s="9">
        <f t="shared" si="26"/>
        <v>0.113417</v>
      </c>
    </row>
    <row r="40" spans="1:27" x14ac:dyDescent="0.25">
      <c r="A40">
        <v>34</v>
      </c>
      <c r="C40" s="6">
        <v>6</v>
      </c>
      <c r="D40" s="7">
        <f t="shared" si="38"/>
        <v>6000</v>
      </c>
      <c r="E40" s="7">
        <v>1</v>
      </c>
      <c r="F40" s="8">
        <f t="shared" si="36"/>
        <v>3500</v>
      </c>
      <c r="G40" s="7">
        <f t="shared" si="34"/>
        <v>6</v>
      </c>
      <c r="H40" s="7">
        <f t="shared" si="37"/>
        <v>6.0000000000000001E-3</v>
      </c>
      <c r="I40" s="9">
        <f t="shared" si="35"/>
        <v>6.0000000000000001E-3</v>
      </c>
      <c r="J40" s="6">
        <v>10</v>
      </c>
      <c r="K40" s="7">
        <f t="shared" si="31"/>
        <v>154000</v>
      </c>
      <c r="L40" s="7">
        <v>8</v>
      </c>
      <c r="M40" s="8">
        <f t="shared" si="27"/>
        <v>17.045454545454547</v>
      </c>
      <c r="N40" s="7">
        <f t="shared" si="23"/>
        <v>154</v>
      </c>
      <c r="O40" s="7">
        <f t="shared" si="28"/>
        <v>0.154</v>
      </c>
      <c r="P40" s="9">
        <f t="shared" si="24"/>
        <v>0.154</v>
      </c>
      <c r="S40">
        <v>1</v>
      </c>
      <c r="T40">
        <f t="shared" si="32"/>
        <v>10000</v>
      </c>
      <c r="U40" s="6">
        <v>10</v>
      </c>
      <c r="V40" s="7">
        <f t="shared" si="33"/>
        <v>127469</v>
      </c>
      <c r="W40" s="7">
        <v>8</v>
      </c>
      <c r="X40" s="8">
        <f t="shared" si="29"/>
        <v>20.593242278514776</v>
      </c>
      <c r="Y40" s="7">
        <f t="shared" si="25"/>
        <v>127.46899999999999</v>
      </c>
      <c r="Z40" s="7">
        <f t="shared" si="30"/>
        <v>0.127469</v>
      </c>
      <c r="AA40" s="9">
        <f t="shared" si="26"/>
        <v>0.127469</v>
      </c>
    </row>
    <row r="41" spans="1:27" x14ac:dyDescent="0.25">
      <c r="A41">
        <v>35</v>
      </c>
      <c r="C41" s="6">
        <v>7</v>
      </c>
      <c r="D41" s="7">
        <f t="shared" si="38"/>
        <v>7000</v>
      </c>
      <c r="E41" s="7">
        <v>1</v>
      </c>
      <c r="F41" s="8">
        <f t="shared" si="36"/>
        <v>3000</v>
      </c>
      <c r="G41" s="7">
        <f t="shared" si="34"/>
        <v>7</v>
      </c>
      <c r="H41" s="7">
        <f t="shared" si="37"/>
        <v>7.0000000000000001E-3</v>
      </c>
      <c r="I41" s="9">
        <f t="shared" si="35"/>
        <v>7.0000000000000001E-3</v>
      </c>
      <c r="J41" s="6">
        <v>11</v>
      </c>
      <c r="K41" s="7">
        <f t="shared" si="31"/>
        <v>171000</v>
      </c>
      <c r="L41" s="7">
        <v>8</v>
      </c>
      <c r="M41" s="8">
        <f t="shared" si="27"/>
        <v>15.350877192982455</v>
      </c>
      <c r="N41" s="7">
        <f t="shared" si="23"/>
        <v>171</v>
      </c>
      <c r="O41" s="7">
        <f t="shared" si="28"/>
        <v>0.17100000000000001</v>
      </c>
      <c r="P41" s="9">
        <f t="shared" si="24"/>
        <v>0.17100000000000001</v>
      </c>
      <c r="S41">
        <v>1</v>
      </c>
      <c r="T41">
        <f t="shared" si="32"/>
        <v>11000</v>
      </c>
      <c r="U41" s="6">
        <v>11</v>
      </c>
      <c r="V41" s="7">
        <f t="shared" si="33"/>
        <v>141521</v>
      </c>
      <c r="W41" s="7">
        <v>8</v>
      </c>
      <c r="X41" s="8">
        <f t="shared" si="29"/>
        <v>18.548483970576804</v>
      </c>
      <c r="Y41" s="7">
        <f t="shared" si="25"/>
        <v>141.52099999999999</v>
      </c>
      <c r="Z41" s="7">
        <f t="shared" si="30"/>
        <v>0.14152099999999998</v>
      </c>
      <c r="AA41" s="9">
        <f t="shared" si="26"/>
        <v>0.14152099999999998</v>
      </c>
    </row>
    <row r="42" spans="1:27" x14ac:dyDescent="0.25">
      <c r="A42">
        <v>36</v>
      </c>
      <c r="C42" s="6">
        <v>8</v>
      </c>
      <c r="D42" s="7">
        <f t="shared" si="38"/>
        <v>8000</v>
      </c>
      <c r="E42" s="7">
        <v>1</v>
      </c>
      <c r="F42" s="8">
        <f t="shared" si="36"/>
        <v>2625</v>
      </c>
      <c r="G42" s="7">
        <f t="shared" si="34"/>
        <v>8</v>
      </c>
      <c r="H42" s="7">
        <f t="shared" si="37"/>
        <v>8.0000000000000002E-3</v>
      </c>
      <c r="I42" s="9">
        <f t="shared" si="35"/>
        <v>8.0000000000000002E-3</v>
      </c>
      <c r="J42" s="6">
        <v>12</v>
      </c>
      <c r="K42" s="7">
        <f t="shared" si="31"/>
        <v>188000</v>
      </c>
      <c r="L42" s="7">
        <v>8</v>
      </c>
      <c r="M42" s="8">
        <f t="shared" si="27"/>
        <v>13.962765957446809</v>
      </c>
      <c r="N42" s="7">
        <f t="shared" si="23"/>
        <v>188</v>
      </c>
      <c r="O42" s="7">
        <f t="shared" si="28"/>
        <v>0.188</v>
      </c>
      <c r="P42" s="9">
        <f t="shared" si="24"/>
        <v>0.188</v>
      </c>
      <c r="S42">
        <v>1</v>
      </c>
      <c r="T42">
        <f t="shared" si="32"/>
        <v>12000</v>
      </c>
      <c r="U42" s="6">
        <v>12</v>
      </c>
      <c r="V42" s="7">
        <f t="shared" si="33"/>
        <v>155573</v>
      </c>
      <c r="W42" s="7">
        <v>8</v>
      </c>
      <c r="X42" s="8">
        <f t="shared" si="29"/>
        <v>16.873107801482263</v>
      </c>
      <c r="Y42" s="7">
        <f t="shared" si="25"/>
        <v>155.57300000000001</v>
      </c>
      <c r="Z42" s="7">
        <f t="shared" si="30"/>
        <v>0.15557300000000002</v>
      </c>
      <c r="AA42" s="9">
        <f t="shared" si="26"/>
        <v>0.15557300000000002</v>
      </c>
    </row>
    <row r="43" spans="1:27" x14ac:dyDescent="0.25">
      <c r="A43">
        <v>37</v>
      </c>
      <c r="C43" s="6">
        <v>9</v>
      </c>
      <c r="D43" s="7">
        <f t="shared" si="38"/>
        <v>9000</v>
      </c>
      <c r="E43" s="7">
        <v>1</v>
      </c>
      <c r="F43" s="8">
        <f t="shared" si="36"/>
        <v>2333.3333333333335</v>
      </c>
      <c r="G43" s="7">
        <f t="shared" si="34"/>
        <v>9</v>
      </c>
      <c r="H43" s="7">
        <f t="shared" si="37"/>
        <v>8.9999999999999993E-3</v>
      </c>
      <c r="I43" s="9">
        <f t="shared" si="35"/>
        <v>8.9999999999999993E-3</v>
      </c>
      <c r="J43" s="6">
        <v>13</v>
      </c>
      <c r="K43" s="7">
        <f t="shared" si="31"/>
        <v>205000</v>
      </c>
      <c r="L43" s="7">
        <v>8</v>
      </c>
      <c r="M43" s="8">
        <f t="shared" si="27"/>
        <v>12.804878048780488</v>
      </c>
      <c r="N43" s="7">
        <f t="shared" si="23"/>
        <v>205</v>
      </c>
      <c r="O43" s="7">
        <f t="shared" si="28"/>
        <v>0.20499999999999999</v>
      </c>
      <c r="P43" s="9">
        <f>21000000/L43/M43/1000/1000</f>
        <v>0.20499999999999999</v>
      </c>
      <c r="S43">
        <v>1</v>
      </c>
      <c r="T43">
        <f t="shared" si="32"/>
        <v>13000</v>
      </c>
      <c r="U43" s="6">
        <v>13</v>
      </c>
      <c r="V43" s="7">
        <f t="shared" si="33"/>
        <v>169625</v>
      </c>
      <c r="W43" s="7">
        <v>8</v>
      </c>
      <c r="X43" s="8">
        <f t="shared" si="29"/>
        <v>15.475313190862195</v>
      </c>
      <c r="Y43" s="7">
        <f t="shared" si="25"/>
        <v>169.625</v>
      </c>
      <c r="Z43" s="7">
        <f t="shared" si="30"/>
        <v>0.169625</v>
      </c>
      <c r="AA43" s="9">
        <f>21000000/W43/X43/1000/1000</f>
        <v>0.169625</v>
      </c>
    </row>
    <row r="44" spans="1:27" x14ac:dyDescent="0.25">
      <c r="A44">
        <v>38</v>
      </c>
      <c r="C44" s="6">
        <v>10</v>
      </c>
      <c r="D44" s="7">
        <f t="shared" si="38"/>
        <v>10000</v>
      </c>
      <c r="E44" s="7">
        <v>1</v>
      </c>
      <c r="F44" s="8">
        <f t="shared" si="36"/>
        <v>2100</v>
      </c>
      <c r="G44" s="7">
        <f t="shared" si="34"/>
        <v>10</v>
      </c>
      <c r="H44" s="7">
        <f t="shared" si="37"/>
        <v>0.01</v>
      </c>
      <c r="I44" s="9">
        <f t="shared" si="35"/>
        <v>0.01</v>
      </c>
      <c r="J44" s="6">
        <v>14</v>
      </c>
      <c r="K44" s="7">
        <f t="shared" si="31"/>
        <v>222000</v>
      </c>
      <c r="L44" s="7">
        <v>8</v>
      </c>
      <c r="M44" s="8">
        <f>21000000/K44/L44</f>
        <v>11.824324324324325</v>
      </c>
      <c r="N44" s="7">
        <f t="shared" si="23"/>
        <v>222</v>
      </c>
      <c r="O44" s="7">
        <f t="shared" si="28"/>
        <v>0.222</v>
      </c>
      <c r="P44" s="9">
        <f t="shared" ref="P44:P58" si="39">21000000/L44/M44/1000/1000</f>
        <v>0.222</v>
      </c>
      <c r="S44">
        <v>1</v>
      </c>
      <c r="T44">
        <f t="shared" si="32"/>
        <v>14000</v>
      </c>
      <c r="U44" s="6">
        <v>14</v>
      </c>
      <c r="V44" s="7">
        <f t="shared" si="33"/>
        <v>183677</v>
      </c>
      <c r="W44" s="7">
        <v>8</v>
      </c>
      <c r="X44" s="8">
        <f>21000000/V44/W44</f>
        <v>14.291391954354655</v>
      </c>
      <c r="Y44" s="7">
        <f t="shared" si="25"/>
        <v>183.67699999999999</v>
      </c>
      <c r="Z44" s="7">
        <f t="shared" si="30"/>
        <v>0.18367699999999998</v>
      </c>
      <c r="AA44" s="9">
        <f t="shared" ref="AA44:AA58" si="40">21000000/W44/X44/1000/1000</f>
        <v>0.18367699999999998</v>
      </c>
    </row>
    <row r="45" spans="1:27" x14ac:dyDescent="0.25">
      <c r="A45">
        <v>39</v>
      </c>
      <c r="C45" s="6">
        <v>11</v>
      </c>
      <c r="D45" s="7">
        <f t="shared" si="38"/>
        <v>11000</v>
      </c>
      <c r="E45" s="7">
        <v>1</v>
      </c>
      <c r="F45" s="8">
        <f t="shared" si="36"/>
        <v>1909.090909090909</v>
      </c>
      <c r="G45" s="7">
        <f t="shared" si="34"/>
        <v>11</v>
      </c>
      <c r="H45" s="7">
        <f t="shared" si="37"/>
        <v>1.0999999999999999E-2</v>
      </c>
      <c r="I45" s="9">
        <f t="shared" si="35"/>
        <v>1.0999999999999999E-2</v>
      </c>
      <c r="J45" s="6">
        <v>15</v>
      </c>
      <c r="K45" s="7">
        <f t="shared" si="31"/>
        <v>239000</v>
      </c>
      <c r="L45" s="7">
        <v>8</v>
      </c>
      <c r="M45" s="8">
        <f t="shared" si="27"/>
        <v>10.98326359832636</v>
      </c>
      <c r="N45" s="7">
        <f t="shared" si="23"/>
        <v>239</v>
      </c>
      <c r="O45" s="7">
        <f t="shared" si="28"/>
        <v>0.23899999999999999</v>
      </c>
      <c r="P45" s="9">
        <f t="shared" si="39"/>
        <v>0.23899999999999999</v>
      </c>
      <c r="S45">
        <v>1</v>
      </c>
      <c r="T45">
        <f t="shared" si="32"/>
        <v>15000</v>
      </c>
      <c r="U45" s="6">
        <v>15</v>
      </c>
      <c r="V45" s="7">
        <f t="shared" si="33"/>
        <v>197729</v>
      </c>
      <c r="W45" s="7">
        <v>8</v>
      </c>
      <c r="X45" s="8">
        <f t="shared" ref="X45:X108" si="41">21000000/V45/W45</f>
        <v>13.275746096930648</v>
      </c>
      <c r="Y45" s="7">
        <f t="shared" si="25"/>
        <v>197.72900000000001</v>
      </c>
      <c r="Z45" s="7">
        <f t="shared" si="30"/>
        <v>0.19772900000000002</v>
      </c>
      <c r="AA45" s="9">
        <f t="shared" si="40"/>
        <v>0.19772900000000002</v>
      </c>
    </row>
    <row r="46" spans="1:27" x14ac:dyDescent="0.25">
      <c r="A46">
        <v>40</v>
      </c>
      <c r="C46" s="6">
        <v>12</v>
      </c>
      <c r="D46" s="7">
        <f t="shared" si="38"/>
        <v>12000</v>
      </c>
      <c r="E46" s="7">
        <v>1</v>
      </c>
      <c r="F46" s="8">
        <f t="shared" si="36"/>
        <v>1750</v>
      </c>
      <c r="G46" s="7">
        <f t="shared" si="34"/>
        <v>12</v>
      </c>
      <c r="H46" s="7">
        <f t="shared" si="37"/>
        <v>1.2E-2</v>
      </c>
      <c r="I46" s="9">
        <f t="shared" si="35"/>
        <v>1.2E-2</v>
      </c>
      <c r="J46" s="6">
        <v>16</v>
      </c>
      <c r="K46" s="7">
        <f t="shared" si="31"/>
        <v>256000</v>
      </c>
      <c r="L46" s="7">
        <v>8</v>
      </c>
      <c r="M46" s="8">
        <f t="shared" si="27"/>
        <v>10.25390625</v>
      </c>
      <c r="N46" s="7">
        <f t="shared" si="23"/>
        <v>256</v>
      </c>
      <c r="O46" s="7">
        <f t="shared" si="28"/>
        <v>0.25600000000000001</v>
      </c>
      <c r="P46" s="9">
        <f t="shared" si="39"/>
        <v>0.25600000000000001</v>
      </c>
      <c r="S46">
        <v>1</v>
      </c>
      <c r="T46">
        <f t="shared" si="32"/>
        <v>16000</v>
      </c>
      <c r="U46" s="6">
        <v>16</v>
      </c>
      <c r="V46" s="7">
        <f t="shared" si="33"/>
        <v>211781</v>
      </c>
      <c r="W46" s="7">
        <v>8</v>
      </c>
      <c r="X46" s="8">
        <f t="shared" si="41"/>
        <v>12.394879616207309</v>
      </c>
      <c r="Y46" s="7">
        <f t="shared" si="25"/>
        <v>211.78100000000001</v>
      </c>
      <c r="Z46" s="7">
        <f t="shared" si="30"/>
        <v>0.211781</v>
      </c>
      <c r="AA46" s="9">
        <f t="shared" si="40"/>
        <v>0.211781</v>
      </c>
    </row>
    <row r="47" spans="1:27" x14ac:dyDescent="0.25">
      <c r="A47">
        <v>41</v>
      </c>
      <c r="C47" s="6">
        <v>13</v>
      </c>
      <c r="D47" s="7">
        <f t="shared" si="38"/>
        <v>13000</v>
      </c>
      <c r="E47" s="7">
        <v>1</v>
      </c>
      <c r="F47" s="8">
        <f t="shared" si="36"/>
        <v>1615.3846153846155</v>
      </c>
      <c r="G47" s="7">
        <f t="shared" si="34"/>
        <v>13</v>
      </c>
      <c r="H47" s="7">
        <f t="shared" si="37"/>
        <v>1.2999999999999999E-2</v>
      </c>
      <c r="I47" s="9">
        <f>21000000/E47/F47/1000/1000</f>
        <v>1.2999999999999999E-2</v>
      </c>
      <c r="J47" s="6">
        <v>17</v>
      </c>
      <c r="K47" s="7">
        <f t="shared" si="31"/>
        <v>273000</v>
      </c>
      <c r="L47" s="7">
        <v>4</v>
      </c>
      <c r="M47" s="8">
        <f t="shared" si="27"/>
        <v>19.23076923076923</v>
      </c>
      <c r="N47" s="7">
        <f t="shared" si="23"/>
        <v>273</v>
      </c>
      <c r="O47" s="7">
        <f t="shared" si="28"/>
        <v>0.27300000000000002</v>
      </c>
      <c r="P47" s="9">
        <f t="shared" si="39"/>
        <v>0.27300000000000002</v>
      </c>
      <c r="S47">
        <v>1</v>
      </c>
      <c r="T47">
        <f t="shared" si="32"/>
        <v>17000</v>
      </c>
      <c r="U47" s="6">
        <v>17</v>
      </c>
      <c r="V47" s="7">
        <f t="shared" si="33"/>
        <v>225833</v>
      </c>
      <c r="W47" s="7">
        <v>4</v>
      </c>
      <c r="X47" s="8">
        <f t="shared" si="41"/>
        <v>23.247266785633631</v>
      </c>
      <c r="Y47" s="7">
        <f t="shared" si="25"/>
        <v>225.833</v>
      </c>
      <c r="Z47" s="7">
        <f t="shared" si="30"/>
        <v>0.22583300000000001</v>
      </c>
      <c r="AA47" s="9">
        <f t="shared" si="40"/>
        <v>0.22583300000000001</v>
      </c>
    </row>
    <row r="48" spans="1:27" x14ac:dyDescent="0.25">
      <c r="A48">
        <v>42</v>
      </c>
      <c r="C48" s="6">
        <v>14</v>
      </c>
      <c r="D48" s="7">
        <f t="shared" si="38"/>
        <v>14000</v>
      </c>
      <c r="E48" s="7">
        <v>1</v>
      </c>
      <c r="F48" s="8">
        <f>21000000/D48/E48</f>
        <v>1500</v>
      </c>
      <c r="G48" s="7">
        <f t="shared" si="34"/>
        <v>14</v>
      </c>
      <c r="H48" s="7">
        <f t="shared" si="37"/>
        <v>1.4E-2</v>
      </c>
      <c r="I48" s="9">
        <f t="shared" ref="I48:I62" si="42">21000000/E48/F48/1000/1000</f>
        <v>1.4E-2</v>
      </c>
      <c r="J48" s="6">
        <v>18</v>
      </c>
      <c r="K48" s="7">
        <f t="shared" si="31"/>
        <v>290000</v>
      </c>
      <c r="L48" s="7">
        <v>4</v>
      </c>
      <c r="M48" s="8">
        <f t="shared" si="27"/>
        <v>18.103448275862068</v>
      </c>
      <c r="N48" s="7">
        <f t="shared" si="23"/>
        <v>290</v>
      </c>
      <c r="O48" s="7">
        <f>N48/1000</f>
        <v>0.28999999999999998</v>
      </c>
      <c r="P48" s="9">
        <f t="shared" si="39"/>
        <v>0.28999999999999998</v>
      </c>
      <c r="S48">
        <v>1</v>
      </c>
      <c r="T48">
        <f t="shared" si="32"/>
        <v>18000</v>
      </c>
      <c r="U48" s="6">
        <v>18</v>
      </c>
      <c r="V48" s="7">
        <f t="shared" si="33"/>
        <v>239885</v>
      </c>
      <c r="W48" s="7">
        <v>4</v>
      </c>
      <c r="X48" s="8">
        <f t="shared" si="41"/>
        <v>21.8854867957563</v>
      </c>
      <c r="Y48" s="7">
        <f t="shared" si="25"/>
        <v>239.88499999999999</v>
      </c>
      <c r="Z48" s="7">
        <f>Y48/1000</f>
        <v>0.23988499999999999</v>
      </c>
      <c r="AA48" s="9">
        <f t="shared" si="40"/>
        <v>0.23988499999999999</v>
      </c>
    </row>
    <row r="49" spans="1:27" x14ac:dyDescent="0.25">
      <c r="A49">
        <v>43</v>
      </c>
      <c r="C49" s="6">
        <v>15</v>
      </c>
      <c r="D49" s="7">
        <f t="shared" si="38"/>
        <v>15000</v>
      </c>
      <c r="E49" s="7">
        <v>1</v>
      </c>
      <c r="F49" s="8">
        <f t="shared" ref="F49:F58" si="43">21000000/D49/E49</f>
        <v>1400</v>
      </c>
      <c r="G49" s="7">
        <f t="shared" si="34"/>
        <v>15</v>
      </c>
      <c r="H49" s="7">
        <f t="shared" si="37"/>
        <v>1.4999999999999999E-2</v>
      </c>
      <c r="I49" s="9">
        <f t="shared" si="42"/>
        <v>1.4999999999999999E-2</v>
      </c>
      <c r="J49" s="6">
        <v>19</v>
      </c>
      <c r="K49" s="7">
        <f t="shared" si="31"/>
        <v>307000</v>
      </c>
      <c r="L49" s="7">
        <v>4</v>
      </c>
      <c r="M49" s="8">
        <f t="shared" si="27"/>
        <v>17.10097719869707</v>
      </c>
      <c r="N49" s="7">
        <f t="shared" si="23"/>
        <v>307</v>
      </c>
      <c r="O49" s="7">
        <f t="shared" si="28"/>
        <v>0.307</v>
      </c>
      <c r="P49" s="9">
        <f t="shared" si="39"/>
        <v>0.307</v>
      </c>
      <c r="S49">
        <v>1</v>
      </c>
      <c r="T49">
        <f t="shared" si="32"/>
        <v>19000</v>
      </c>
      <c r="U49" s="6">
        <v>19</v>
      </c>
      <c r="V49" s="7">
        <f t="shared" si="33"/>
        <v>253937</v>
      </c>
      <c r="W49" s="7">
        <v>4</v>
      </c>
      <c r="X49" s="8">
        <f t="shared" si="41"/>
        <v>20.674419245718425</v>
      </c>
      <c r="Y49" s="7">
        <f t="shared" si="25"/>
        <v>253.93700000000001</v>
      </c>
      <c r="Z49" s="7">
        <f t="shared" ref="Z49:Z112" si="44">Y49/1000</f>
        <v>0.25393700000000002</v>
      </c>
      <c r="AA49" s="9">
        <f t="shared" si="40"/>
        <v>0.25393700000000002</v>
      </c>
    </row>
    <row r="50" spans="1:27" x14ac:dyDescent="0.25">
      <c r="A50">
        <v>44</v>
      </c>
      <c r="C50" s="6">
        <v>16</v>
      </c>
      <c r="D50" s="7">
        <f t="shared" si="38"/>
        <v>16000</v>
      </c>
      <c r="E50" s="7">
        <v>1</v>
      </c>
      <c r="F50" s="8">
        <f t="shared" si="43"/>
        <v>1312.5</v>
      </c>
      <c r="G50" s="7">
        <f t="shared" si="34"/>
        <v>16</v>
      </c>
      <c r="H50" s="7">
        <f t="shared" si="37"/>
        <v>1.6E-2</v>
      </c>
      <c r="I50" s="9">
        <f t="shared" si="42"/>
        <v>1.6E-2</v>
      </c>
      <c r="J50" s="6">
        <v>20</v>
      </c>
      <c r="K50" s="7">
        <f t="shared" si="31"/>
        <v>324000</v>
      </c>
      <c r="L50" s="7">
        <v>4</v>
      </c>
      <c r="M50" s="8">
        <f t="shared" si="27"/>
        <v>16.203703703703702</v>
      </c>
      <c r="N50" s="7">
        <f>K50/1000</f>
        <v>324</v>
      </c>
      <c r="O50" s="7">
        <f t="shared" si="28"/>
        <v>0.32400000000000001</v>
      </c>
      <c r="P50" s="9">
        <f t="shared" si="39"/>
        <v>0.32400000000000001</v>
      </c>
      <c r="S50">
        <v>1</v>
      </c>
      <c r="T50">
        <f t="shared" si="32"/>
        <v>20000</v>
      </c>
      <c r="U50" s="6">
        <v>20</v>
      </c>
      <c r="V50" s="7">
        <f t="shared" si="33"/>
        <v>267989</v>
      </c>
      <c r="W50" s="7">
        <v>4</v>
      </c>
      <c r="X50" s="8">
        <f t="shared" si="41"/>
        <v>19.590356320595248</v>
      </c>
      <c r="Y50" s="7">
        <f>V50/1000</f>
        <v>267.98899999999998</v>
      </c>
      <c r="Z50" s="7">
        <f t="shared" si="44"/>
        <v>0.26798899999999998</v>
      </c>
      <c r="AA50" s="9">
        <f t="shared" si="40"/>
        <v>0.26798899999999998</v>
      </c>
    </row>
    <row r="51" spans="1:27" x14ac:dyDescent="0.25">
      <c r="A51">
        <v>45</v>
      </c>
      <c r="C51" s="6">
        <v>17</v>
      </c>
      <c r="D51" s="7">
        <f t="shared" si="38"/>
        <v>17000</v>
      </c>
      <c r="E51" s="7">
        <v>1</v>
      </c>
      <c r="F51" s="8">
        <f t="shared" si="43"/>
        <v>1235.2941176470588</v>
      </c>
      <c r="G51" s="7">
        <f t="shared" si="34"/>
        <v>17</v>
      </c>
      <c r="H51" s="7">
        <f t="shared" si="37"/>
        <v>1.7000000000000001E-2</v>
      </c>
      <c r="I51" s="9">
        <f t="shared" si="42"/>
        <v>1.7000000000000001E-2</v>
      </c>
      <c r="J51" s="6">
        <v>21</v>
      </c>
      <c r="K51" s="7">
        <f t="shared" si="31"/>
        <v>341000</v>
      </c>
      <c r="L51" s="7">
        <v>4</v>
      </c>
      <c r="M51" s="8">
        <f t="shared" si="27"/>
        <v>15.395894428152493</v>
      </c>
      <c r="N51" s="7">
        <f t="shared" si="23"/>
        <v>341</v>
      </c>
      <c r="O51" s="7">
        <f t="shared" si="28"/>
        <v>0.34100000000000003</v>
      </c>
      <c r="P51" s="9">
        <f t="shared" si="39"/>
        <v>0.34100000000000003</v>
      </c>
      <c r="S51">
        <v>1</v>
      </c>
      <c r="T51">
        <f t="shared" si="32"/>
        <v>21000</v>
      </c>
      <c r="U51" s="6">
        <v>21</v>
      </c>
      <c r="V51" s="7">
        <f t="shared" si="33"/>
        <v>282041</v>
      </c>
      <c r="W51" s="7">
        <v>4</v>
      </c>
      <c r="X51" s="8">
        <f t="shared" si="41"/>
        <v>18.61431494002645</v>
      </c>
      <c r="Y51" s="7">
        <f t="shared" ref="Y51:Y114" si="45">V51/1000</f>
        <v>282.041</v>
      </c>
      <c r="Z51" s="7">
        <f t="shared" si="44"/>
        <v>0.28204099999999999</v>
      </c>
      <c r="AA51" s="9">
        <f t="shared" si="40"/>
        <v>0.28204099999999999</v>
      </c>
    </row>
    <row r="52" spans="1:27" x14ac:dyDescent="0.25">
      <c r="A52">
        <v>46</v>
      </c>
      <c r="C52" s="6">
        <v>18</v>
      </c>
      <c r="D52" s="7">
        <f t="shared" si="38"/>
        <v>18000</v>
      </c>
      <c r="E52" s="7">
        <v>1</v>
      </c>
      <c r="F52" s="8">
        <f t="shared" si="43"/>
        <v>1166.6666666666667</v>
      </c>
      <c r="G52" s="7">
        <f t="shared" si="34"/>
        <v>18</v>
      </c>
      <c r="H52" s="7">
        <f>G52/1000</f>
        <v>1.7999999999999999E-2</v>
      </c>
      <c r="I52" s="9">
        <f t="shared" si="42"/>
        <v>1.7999999999999999E-2</v>
      </c>
      <c r="J52" s="6">
        <v>22</v>
      </c>
      <c r="K52" s="7">
        <f t="shared" si="31"/>
        <v>358000</v>
      </c>
      <c r="L52" s="7">
        <v>2</v>
      </c>
      <c r="M52" s="8">
        <f t="shared" si="27"/>
        <v>29.329608938547487</v>
      </c>
      <c r="N52" s="7">
        <f t="shared" si="23"/>
        <v>358</v>
      </c>
      <c r="O52" s="7">
        <f t="shared" si="28"/>
        <v>0.35799999999999998</v>
      </c>
      <c r="P52" s="9">
        <f t="shared" si="39"/>
        <v>0.35799999999999998</v>
      </c>
      <c r="S52">
        <v>1</v>
      </c>
      <c r="T52">
        <f t="shared" si="32"/>
        <v>22000</v>
      </c>
      <c r="U52" s="6">
        <v>22</v>
      </c>
      <c r="V52" s="7">
        <f t="shared" si="33"/>
        <v>296093</v>
      </c>
      <c r="W52" s="7">
        <v>2</v>
      </c>
      <c r="X52" s="8">
        <f t="shared" si="41"/>
        <v>35.461831248965694</v>
      </c>
      <c r="Y52" s="7">
        <f t="shared" si="45"/>
        <v>296.09300000000002</v>
      </c>
      <c r="Z52" s="7">
        <f t="shared" si="44"/>
        <v>0.296093</v>
      </c>
      <c r="AA52" s="9">
        <f t="shared" si="40"/>
        <v>0.296093</v>
      </c>
    </row>
    <row r="53" spans="1:27" x14ac:dyDescent="0.25">
      <c r="A53">
        <v>47</v>
      </c>
      <c r="C53" s="6">
        <v>19</v>
      </c>
      <c r="D53" s="7">
        <f t="shared" si="38"/>
        <v>19000</v>
      </c>
      <c r="E53" s="7">
        <v>1</v>
      </c>
      <c r="F53" s="8">
        <f t="shared" si="43"/>
        <v>1105.2631578947369</v>
      </c>
      <c r="G53" s="7">
        <f t="shared" si="34"/>
        <v>19</v>
      </c>
      <c r="H53" s="7">
        <f t="shared" ref="H53:H104" si="46">G53/1000</f>
        <v>1.9E-2</v>
      </c>
      <c r="I53" s="9">
        <f t="shared" si="42"/>
        <v>1.9E-2</v>
      </c>
      <c r="J53" s="6">
        <v>23</v>
      </c>
      <c r="K53" s="7">
        <f t="shared" si="31"/>
        <v>375000</v>
      </c>
      <c r="L53" s="7">
        <v>2</v>
      </c>
      <c r="M53" s="8">
        <f t="shared" si="27"/>
        <v>28</v>
      </c>
      <c r="N53" s="7">
        <f t="shared" si="23"/>
        <v>375</v>
      </c>
      <c r="O53" s="7">
        <f t="shared" si="28"/>
        <v>0.375</v>
      </c>
      <c r="P53" s="9">
        <f t="shared" si="39"/>
        <v>0.375</v>
      </c>
      <c r="S53">
        <v>1</v>
      </c>
      <c r="T53">
        <f t="shared" si="32"/>
        <v>23000</v>
      </c>
      <c r="U53" s="6">
        <v>23</v>
      </c>
      <c r="V53" s="7">
        <f t="shared" si="33"/>
        <v>310145</v>
      </c>
      <c r="W53" s="7">
        <v>2</v>
      </c>
      <c r="X53" s="8">
        <f t="shared" si="41"/>
        <v>33.855132276838255</v>
      </c>
      <c r="Y53" s="7">
        <f t="shared" si="45"/>
        <v>310.14499999999998</v>
      </c>
      <c r="Z53" s="7">
        <f t="shared" si="44"/>
        <v>0.310145</v>
      </c>
      <c r="AA53" s="9">
        <f t="shared" si="40"/>
        <v>0.310145</v>
      </c>
    </row>
    <row r="54" spans="1:27" x14ac:dyDescent="0.25">
      <c r="A54">
        <v>48</v>
      </c>
      <c r="C54" s="6">
        <v>20</v>
      </c>
      <c r="D54" s="7">
        <f t="shared" si="38"/>
        <v>20000</v>
      </c>
      <c r="E54" s="7">
        <v>1</v>
      </c>
      <c r="F54" s="8">
        <f t="shared" si="43"/>
        <v>1050</v>
      </c>
      <c r="G54" s="7">
        <f>D54/1000</f>
        <v>20</v>
      </c>
      <c r="H54" s="7">
        <f t="shared" si="46"/>
        <v>0.02</v>
      </c>
      <c r="I54" s="9">
        <f t="shared" si="42"/>
        <v>0.02</v>
      </c>
      <c r="J54" s="6">
        <v>24</v>
      </c>
      <c r="K54" s="7">
        <f t="shared" si="31"/>
        <v>392000</v>
      </c>
      <c r="L54" s="7">
        <v>2</v>
      </c>
      <c r="M54" s="8">
        <f t="shared" si="27"/>
        <v>26.785714285714285</v>
      </c>
      <c r="N54" s="7">
        <f t="shared" si="23"/>
        <v>392</v>
      </c>
      <c r="O54" s="7">
        <f t="shared" si="28"/>
        <v>0.39200000000000002</v>
      </c>
      <c r="P54" s="9">
        <f t="shared" si="39"/>
        <v>0.39200000000000002</v>
      </c>
      <c r="S54">
        <v>1</v>
      </c>
      <c r="T54">
        <f t="shared" si="32"/>
        <v>24000</v>
      </c>
      <c r="U54" s="6">
        <v>24</v>
      </c>
      <c r="V54" s="7">
        <f t="shared" si="33"/>
        <v>324197</v>
      </c>
      <c r="W54" s="7">
        <v>2</v>
      </c>
      <c r="X54" s="8">
        <f t="shared" si="41"/>
        <v>32.387714877065491</v>
      </c>
      <c r="Y54" s="7">
        <f t="shared" si="45"/>
        <v>324.197</v>
      </c>
      <c r="Z54" s="7">
        <f t="shared" si="44"/>
        <v>0.32419700000000001</v>
      </c>
      <c r="AA54" s="9">
        <f t="shared" si="40"/>
        <v>0.32419699999999996</v>
      </c>
    </row>
    <row r="55" spans="1:27" x14ac:dyDescent="0.25">
      <c r="A55">
        <v>49</v>
      </c>
      <c r="C55" s="6">
        <v>21</v>
      </c>
      <c r="D55" s="7">
        <f t="shared" si="38"/>
        <v>21000</v>
      </c>
      <c r="E55" s="7">
        <v>1</v>
      </c>
      <c r="F55" s="8">
        <f t="shared" si="43"/>
        <v>1000</v>
      </c>
      <c r="G55" s="7">
        <f t="shared" ref="G55:G104" si="47">D55/1000</f>
        <v>21</v>
      </c>
      <c r="H55" s="7">
        <f t="shared" si="46"/>
        <v>2.1000000000000001E-2</v>
      </c>
      <c r="I55" s="9">
        <f t="shared" si="42"/>
        <v>2.1000000000000001E-2</v>
      </c>
      <c r="J55" s="6">
        <v>25</v>
      </c>
      <c r="K55" s="7">
        <f t="shared" si="31"/>
        <v>409000</v>
      </c>
      <c r="L55" s="7">
        <v>2</v>
      </c>
      <c r="M55" s="8">
        <f>21000000/K55/L55</f>
        <v>25.672371638141808</v>
      </c>
      <c r="N55" s="7">
        <f t="shared" si="23"/>
        <v>409</v>
      </c>
      <c r="O55" s="7">
        <f t="shared" si="28"/>
        <v>0.40899999999999997</v>
      </c>
      <c r="P55" s="9">
        <f t="shared" si="39"/>
        <v>0.40899999999999997</v>
      </c>
      <c r="S55">
        <v>1</v>
      </c>
      <c r="T55">
        <f t="shared" si="32"/>
        <v>25000</v>
      </c>
      <c r="U55" s="6">
        <v>25</v>
      </c>
      <c r="V55" s="7">
        <f t="shared" si="33"/>
        <v>338249</v>
      </c>
      <c r="W55" s="7">
        <v>2</v>
      </c>
      <c r="X55" s="8">
        <f>21000000/V55/W55</f>
        <v>31.042220376113455</v>
      </c>
      <c r="Y55" s="7">
        <f t="shared" si="45"/>
        <v>338.24900000000002</v>
      </c>
      <c r="Z55" s="7">
        <f t="shared" si="44"/>
        <v>0.33824900000000002</v>
      </c>
      <c r="AA55" s="9">
        <f t="shared" si="40"/>
        <v>0.33824900000000002</v>
      </c>
    </row>
    <row r="56" spans="1:27" x14ac:dyDescent="0.25">
      <c r="A56">
        <v>50</v>
      </c>
      <c r="C56" s="6">
        <v>22</v>
      </c>
      <c r="D56" s="7">
        <f t="shared" si="38"/>
        <v>22000</v>
      </c>
      <c r="E56" s="7">
        <v>1</v>
      </c>
      <c r="F56" s="8">
        <f t="shared" si="43"/>
        <v>954.5454545454545</v>
      </c>
      <c r="G56" s="7">
        <f t="shared" si="47"/>
        <v>22</v>
      </c>
      <c r="H56" s="7">
        <f t="shared" si="46"/>
        <v>2.1999999999999999E-2</v>
      </c>
      <c r="I56" s="9">
        <f t="shared" si="42"/>
        <v>2.1999999999999999E-2</v>
      </c>
      <c r="J56" s="6">
        <v>26</v>
      </c>
      <c r="K56" s="7">
        <f>K55+17000</f>
        <v>426000</v>
      </c>
      <c r="L56" s="7">
        <v>2</v>
      </c>
      <c r="M56" s="8">
        <f t="shared" si="27"/>
        <v>24.64788732394366</v>
      </c>
      <c r="N56" s="7">
        <f t="shared" si="23"/>
        <v>426</v>
      </c>
      <c r="O56" s="7">
        <f t="shared" si="28"/>
        <v>0.42599999999999999</v>
      </c>
      <c r="P56" s="9">
        <f t="shared" si="39"/>
        <v>0.42600000000000005</v>
      </c>
      <c r="S56">
        <v>1</v>
      </c>
      <c r="T56">
        <f t="shared" si="32"/>
        <v>26000</v>
      </c>
      <c r="U56" s="6">
        <v>26</v>
      </c>
      <c r="V56" s="7">
        <f t="shared" si="33"/>
        <v>352301</v>
      </c>
      <c r="W56" s="7">
        <v>2</v>
      </c>
      <c r="X56" s="8">
        <f t="shared" ref="X56:X119" si="48">21000000/V56/W56</f>
        <v>29.804059596765267</v>
      </c>
      <c r="Y56" s="7">
        <f t="shared" si="45"/>
        <v>352.30099999999999</v>
      </c>
      <c r="Z56" s="7">
        <f t="shared" si="44"/>
        <v>0.35230099999999998</v>
      </c>
      <c r="AA56" s="9">
        <f t="shared" si="40"/>
        <v>0.35230099999999998</v>
      </c>
    </row>
    <row r="57" spans="1:27" x14ac:dyDescent="0.25">
      <c r="A57">
        <v>51</v>
      </c>
      <c r="C57" s="6">
        <v>23</v>
      </c>
      <c r="D57" s="7">
        <f t="shared" si="38"/>
        <v>23000</v>
      </c>
      <c r="E57" s="7">
        <v>1</v>
      </c>
      <c r="F57" s="8">
        <f t="shared" si="43"/>
        <v>913.04347826086962</v>
      </c>
      <c r="G57" s="7">
        <f t="shared" si="47"/>
        <v>23</v>
      </c>
      <c r="H57" s="7">
        <f t="shared" si="46"/>
        <v>2.3E-2</v>
      </c>
      <c r="I57" s="9">
        <f t="shared" si="42"/>
        <v>2.3E-2</v>
      </c>
      <c r="J57" s="6">
        <v>27</v>
      </c>
      <c r="K57" s="7">
        <f t="shared" si="31"/>
        <v>443000</v>
      </c>
      <c r="L57" s="7">
        <v>2</v>
      </c>
      <c r="M57" s="8">
        <f t="shared" si="27"/>
        <v>23.702031602708804</v>
      </c>
      <c r="N57" s="7">
        <f t="shared" si="23"/>
        <v>443</v>
      </c>
      <c r="O57" s="7">
        <f t="shared" si="28"/>
        <v>0.443</v>
      </c>
      <c r="P57" s="9">
        <f t="shared" si="39"/>
        <v>0.443</v>
      </c>
      <c r="S57">
        <v>1</v>
      </c>
      <c r="T57">
        <f t="shared" si="32"/>
        <v>27000</v>
      </c>
      <c r="U57" s="6">
        <v>27</v>
      </c>
      <c r="V57" s="7">
        <f t="shared" si="33"/>
        <v>366353</v>
      </c>
      <c r="W57" s="7">
        <v>2</v>
      </c>
      <c r="X57" s="8">
        <f t="shared" si="48"/>
        <v>28.660881717905955</v>
      </c>
      <c r="Y57" s="7">
        <f t="shared" si="45"/>
        <v>366.35300000000001</v>
      </c>
      <c r="Z57" s="7">
        <f t="shared" si="44"/>
        <v>0.36635299999999998</v>
      </c>
      <c r="AA57" s="9">
        <f t="shared" si="40"/>
        <v>0.36635299999999998</v>
      </c>
    </row>
    <row r="58" spans="1:27" x14ac:dyDescent="0.25">
      <c r="A58">
        <v>52</v>
      </c>
      <c r="C58" s="6">
        <v>24</v>
      </c>
      <c r="D58" s="7">
        <f t="shared" si="38"/>
        <v>24000</v>
      </c>
      <c r="E58" s="7">
        <v>1</v>
      </c>
      <c r="F58" s="8">
        <f t="shared" si="43"/>
        <v>875</v>
      </c>
      <c r="G58" s="7">
        <f t="shared" si="47"/>
        <v>24</v>
      </c>
      <c r="H58" s="7">
        <f t="shared" si="46"/>
        <v>2.4E-2</v>
      </c>
      <c r="I58" s="9">
        <f t="shared" si="42"/>
        <v>2.4E-2</v>
      </c>
      <c r="J58" s="6">
        <v>28</v>
      </c>
      <c r="K58" s="7">
        <f t="shared" si="31"/>
        <v>460000</v>
      </c>
      <c r="L58" s="7">
        <v>2</v>
      </c>
      <c r="M58" s="8">
        <f t="shared" si="27"/>
        <v>22.826086956521738</v>
      </c>
      <c r="N58" s="7">
        <f t="shared" si="23"/>
        <v>460</v>
      </c>
      <c r="O58" s="7">
        <f t="shared" si="28"/>
        <v>0.46</v>
      </c>
      <c r="P58" s="9">
        <f t="shared" si="39"/>
        <v>0.46</v>
      </c>
      <c r="S58">
        <v>1</v>
      </c>
      <c r="T58">
        <f t="shared" si="32"/>
        <v>28000</v>
      </c>
      <c r="U58" s="6">
        <v>28</v>
      </c>
      <c r="V58" s="7">
        <f t="shared" si="33"/>
        <v>380405</v>
      </c>
      <c r="W58" s="7">
        <v>2</v>
      </c>
      <c r="X58" s="8">
        <f t="shared" si="48"/>
        <v>27.602160854878353</v>
      </c>
      <c r="Y58" s="7">
        <f t="shared" si="45"/>
        <v>380.40499999999997</v>
      </c>
      <c r="Z58" s="7">
        <f t="shared" si="44"/>
        <v>0.38040499999999999</v>
      </c>
      <c r="AA58" s="9">
        <f t="shared" si="40"/>
        <v>0.38040499999999999</v>
      </c>
    </row>
    <row r="59" spans="1:27" x14ac:dyDescent="0.25">
      <c r="A59">
        <v>53</v>
      </c>
      <c r="C59" s="6">
        <v>25</v>
      </c>
      <c r="D59" s="7">
        <f t="shared" si="38"/>
        <v>25000</v>
      </c>
      <c r="E59" s="7">
        <v>1</v>
      </c>
      <c r="F59" s="8">
        <f>21000000/D59/E59</f>
        <v>840</v>
      </c>
      <c r="G59" s="7">
        <f t="shared" si="47"/>
        <v>25</v>
      </c>
      <c r="H59" s="7">
        <f t="shared" si="46"/>
        <v>2.5000000000000001E-2</v>
      </c>
      <c r="I59" s="9">
        <f t="shared" si="42"/>
        <v>2.5000000000000001E-2</v>
      </c>
      <c r="J59" s="6">
        <v>29</v>
      </c>
      <c r="K59" s="7">
        <f t="shared" si="31"/>
        <v>477000</v>
      </c>
      <c r="L59" s="7">
        <v>1</v>
      </c>
      <c r="M59" s="8">
        <f t="shared" si="27"/>
        <v>44.025157232704402</v>
      </c>
      <c r="N59" s="7">
        <f t="shared" si="23"/>
        <v>477</v>
      </c>
      <c r="O59" s="7">
        <f t="shared" si="28"/>
        <v>0.47699999999999998</v>
      </c>
      <c r="P59" s="9">
        <f>21000000/L59/M59/1000/1000</f>
        <v>0.47699999999999998</v>
      </c>
      <c r="S59">
        <v>1</v>
      </c>
      <c r="T59">
        <f t="shared" si="32"/>
        <v>29000</v>
      </c>
      <c r="U59" s="6">
        <v>29</v>
      </c>
      <c r="V59" s="7">
        <f t="shared" si="33"/>
        <v>394457</v>
      </c>
      <c r="W59" s="7">
        <v>1</v>
      </c>
      <c r="X59" s="8">
        <f t="shared" si="48"/>
        <v>53.23774200990222</v>
      </c>
      <c r="Y59" s="7">
        <f t="shared" si="45"/>
        <v>394.45699999999999</v>
      </c>
      <c r="Z59" s="7">
        <f t="shared" si="44"/>
        <v>0.394457</v>
      </c>
      <c r="AA59" s="9">
        <f>21000000/W59/X59/1000/1000</f>
        <v>0.394457</v>
      </c>
    </row>
    <row r="60" spans="1:27" x14ac:dyDescent="0.25">
      <c r="A60">
        <v>54</v>
      </c>
      <c r="C60" s="6">
        <v>26</v>
      </c>
      <c r="D60" s="7">
        <f t="shared" si="38"/>
        <v>26000</v>
      </c>
      <c r="E60" s="7">
        <v>1</v>
      </c>
      <c r="F60" s="8">
        <f t="shared" ref="F60:F104" si="49">21000000/D60/E60</f>
        <v>807.69230769230774</v>
      </c>
      <c r="G60" s="7">
        <f t="shared" si="47"/>
        <v>26</v>
      </c>
      <c r="H60" s="7">
        <f t="shared" si="46"/>
        <v>2.5999999999999999E-2</v>
      </c>
      <c r="I60" s="9">
        <f t="shared" si="42"/>
        <v>2.5999999999999999E-2</v>
      </c>
      <c r="J60" s="6">
        <v>30</v>
      </c>
      <c r="K60" s="7">
        <f t="shared" si="31"/>
        <v>494000</v>
      </c>
      <c r="L60" s="7">
        <v>1</v>
      </c>
      <c r="M60" s="8">
        <f t="shared" si="27"/>
        <v>42.51012145748988</v>
      </c>
      <c r="N60" s="7">
        <f t="shared" si="23"/>
        <v>494</v>
      </c>
      <c r="O60" s="7">
        <f t="shared" si="28"/>
        <v>0.49399999999999999</v>
      </c>
      <c r="P60" s="9"/>
      <c r="S60">
        <v>1</v>
      </c>
      <c r="T60">
        <f t="shared" si="32"/>
        <v>30000</v>
      </c>
      <c r="U60" s="6">
        <v>30</v>
      </c>
      <c r="V60" s="7">
        <f t="shared" si="33"/>
        <v>408509</v>
      </c>
      <c r="W60" s="7">
        <v>1</v>
      </c>
      <c r="X60" s="8">
        <f t="shared" si="48"/>
        <v>51.406456161308562</v>
      </c>
      <c r="Y60" s="7">
        <f t="shared" si="45"/>
        <v>408.50900000000001</v>
      </c>
      <c r="Z60" s="7">
        <f t="shared" si="44"/>
        <v>0.40850900000000001</v>
      </c>
      <c r="AA60" s="9"/>
    </row>
    <row r="61" spans="1:27" x14ac:dyDescent="0.25">
      <c r="A61">
        <v>55</v>
      </c>
      <c r="C61" s="6">
        <v>27</v>
      </c>
      <c r="D61" s="7">
        <f t="shared" si="38"/>
        <v>27000</v>
      </c>
      <c r="E61" s="7">
        <v>1</v>
      </c>
      <c r="F61" s="8">
        <f t="shared" si="49"/>
        <v>777.77777777777783</v>
      </c>
      <c r="G61" s="7">
        <f t="shared" si="47"/>
        <v>27</v>
      </c>
      <c r="H61" s="7">
        <f t="shared" si="46"/>
        <v>2.7E-2</v>
      </c>
      <c r="I61" s="9">
        <f t="shared" si="42"/>
        <v>2.7E-2</v>
      </c>
      <c r="J61" s="6">
        <v>31</v>
      </c>
      <c r="K61" s="7">
        <f t="shared" si="31"/>
        <v>511000</v>
      </c>
      <c r="L61" s="7">
        <v>1</v>
      </c>
      <c r="M61" s="8">
        <f t="shared" si="27"/>
        <v>41.095890410958901</v>
      </c>
      <c r="N61" s="7">
        <f t="shared" si="23"/>
        <v>511</v>
      </c>
      <c r="O61" s="7">
        <f t="shared" si="28"/>
        <v>0.51100000000000001</v>
      </c>
      <c r="P61" s="9"/>
      <c r="S61">
        <v>1</v>
      </c>
      <c r="T61">
        <f t="shared" si="32"/>
        <v>31000</v>
      </c>
      <c r="U61" s="6">
        <v>31</v>
      </c>
      <c r="V61" s="7">
        <f t="shared" si="33"/>
        <v>422561</v>
      </c>
      <c r="W61" s="7">
        <v>1</v>
      </c>
      <c r="X61" s="8">
        <f t="shared" si="48"/>
        <v>49.696966828457903</v>
      </c>
      <c r="Y61" s="7">
        <f t="shared" si="45"/>
        <v>422.56099999999998</v>
      </c>
      <c r="Z61" s="7">
        <f t="shared" si="44"/>
        <v>0.42256099999999996</v>
      </c>
      <c r="AA61" s="9"/>
    </row>
    <row r="62" spans="1:27" x14ac:dyDescent="0.25">
      <c r="A62">
        <v>56</v>
      </c>
      <c r="C62" s="6">
        <v>28</v>
      </c>
      <c r="D62" s="7">
        <f t="shared" si="38"/>
        <v>28000</v>
      </c>
      <c r="E62" s="7">
        <v>1</v>
      </c>
      <c r="F62" s="8">
        <f t="shared" si="49"/>
        <v>750</v>
      </c>
      <c r="G62" s="7">
        <f t="shared" si="47"/>
        <v>28</v>
      </c>
      <c r="H62" s="7">
        <f t="shared" si="46"/>
        <v>2.8000000000000001E-2</v>
      </c>
      <c r="I62" s="9">
        <f t="shared" si="42"/>
        <v>2.8000000000000001E-2</v>
      </c>
      <c r="J62" s="6">
        <v>32</v>
      </c>
      <c r="K62" s="7">
        <f t="shared" si="31"/>
        <v>528000</v>
      </c>
      <c r="L62" s="7">
        <v>1</v>
      </c>
      <c r="M62" s="8">
        <f t="shared" si="27"/>
        <v>39.772727272727273</v>
      </c>
      <c r="N62" s="7">
        <f t="shared" si="23"/>
        <v>528</v>
      </c>
      <c r="O62" s="7">
        <f t="shared" si="28"/>
        <v>0.52800000000000002</v>
      </c>
      <c r="P62" s="9"/>
      <c r="S62">
        <v>1</v>
      </c>
      <c r="T62">
        <f t="shared" si="32"/>
        <v>32000</v>
      </c>
      <c r="U62" s="6">
        <v>32</v>
      </c>
      <c r="V62" s="7">
        <f t="shared" si="33"/>
        <v>436613</v>
      </c>
      <c r="W62" s="7">
        <v>1</v>
      </c>
      <c r="X62" s="8">
        <f t="shared" si="48"/>
        <v>48.097514274655133</v>
      </c>
      <c r="Y62" s="7">
        <f t="shared" si="45"/>
        <v>436.613</v>
      </c>
      <c r="Z62" s="7">
        <f t="shared" si="44"/>
        <v>0.43661299999999997</v>
      </c>
      <c r="AA62" s="9"/>
    </row>
    <row r="63" spans="1:27" x14ac:dyDescent="0.25">
      <c r="A63">
        <v>57</v>
      </c>
      <c r="C63" s="6">
        <v>29</v>
      </c>
      <c r="D63" s="7">
        <f t="shared" si="38"/>
        <v>29000</v>
      </c>
      <c r="E63" s="7">
        <v>1</v>
      </c>
      <c r="F63" s="8">
        <f t="shared" si="49"/>
        <v>724.13793103448279</v>
      </c>
      <c r="G63" s="7">
        <f t="shared" si="47"/>
        <v>29</v>
      </c>
      <c r="H63" s="7">
        <f t="shared" si="46"/>
        <v>2.9000000000000001E-2</v>
      </c>
      <c r="I63" s="9">
        <f>21000000/E63/F63/1000/1000</f>
        <v>2.9000000000000001E-2</v>
      </c>
      <c r="J63" s="6">
        <v>33</v>
      </c>
      <c r="K63" s="7">
        <f t="shared" si="31"/>
        <v>545000</v>
      </c>
      <c r="L63" s="7">
        <v>1</v>
      </c>
      <c r="M63" s="8">
        <f t="shared" si="27"/>
        <v>38.532110091743121</v>
      </c>
      <c r="N63" s="7">
        <f t="shared" ref="N63:N94" si="50">K63/1000</f>
        <v>545</v>
      </c>
      <c r="O63" s="7">
        <f t="shared" si="28"/>
        <v>0.54500000000000004</v>
      </c>
      <c r="P63" s="9"/>
      <c r="S63">
        <v>1</v>
      </c>
      <c r="T63">
        <f t="shared" si="32"/>
        <v>33000</v>
      </c>
      <c r="U63" s="6">
        <v>33</v>
      </c>
      <c r="V63" s="7">
        <f t="shared" si="33"/>
        <v>450665</v>
      </c>
      <c r="W63" s="7">
        <v>1</v>
      </c>
      <c r="X63" s="8">
        <f t="shared" si="48"/>
        <v>46.597805465256897</v>
      </c>
      <c r="Y63" s="7">
        <f t="shared" si="45"/>
        <v>450.66500000000002</v>
      </c>
      <c r="Z63" s="7">
        <f t="shared" si="44"/>
        <v>0.45066500000000004</v>
      </c>
      <c r="AA63" s="9"/>
    </row>
    <row r="64" spans="1:27" x14ac:dyDescent="0.25">
      <c r="A64">
        <v>58</v>
      </c>
      <c r="C64" s="6">
        <v>30</v>
      </c>
      <c r="D64" s="7">
        <f t="shared" si="38"/>
        <v>30000</v>
      </c>
      <c r="E64" s="7">
        <v>1</v>
      </c>
      <c r="F64" s="8">
        <f t="shared" si="49"/>
        <v>700</v>
      </c>
      <c r="G64" s="7">
        <f t="shared" si="47"/>
        <v>30</v>
      </c>
      <c r="H64" s="7">
        <f t="shared" si="46"/>
        <v>0.03</v>
      </c>
      <c r="I64" s="9"/>
      <c r="J64" s="6">
        <v>34</v>
      </c>
      <c r="K64" s="7">
        <f t="shared" si="31"/>
        <v>562000</v>
      </c>
      <c r="L64" s="7">
        <v>1</v>
      </c>
      <c r="M64" s="8">
        <f t="shared" si="27"/>
        <v>37.366548042704629</v>
      </c>
      <c r="N64" s="7">
        <f t="shared" si="50"/>
        <v>562</v>
      </c>
      <c r="O64" s="7">
        <f t="shared" si="28"/>
        <v>0.56200000000000006</v>
      </c>
      <c r="P64" s="9"/>
      <c r="S64">
        <v>1</v>
      </c>
      <c r="T64">
        <f t="shared" si="32"/>
        <v>34000</v>
      </c>
      <c r="U64" s="6">
        <v>34</v>
      </c>
      <c r="V64" s="7">
        <f t="shared" si="33"/>
        <v>464717</v>
      </c>
      <c r="W64" s="7">
        <v>1</v>
      </c>
      <c r="X64" s="8">
        <f t="shared" si="48"/>
        <v>45.188792318766048</v>
      </c>
      <c r="Y64" s="7">
        <f t="shared" si="45"/>
        <v>464.71699999999998</v>
      </c>
      <c r="Z64" s="7">
        <f t="shared" si="44"/>
        <v>0.46471699999999999</v>
      </c>
      <c r="AA64" s="9"/>
    </row>
    <row r="65" spans="3:27" x14ac:dyDescent="0.25">
      <c r="C65" s="6">
        <v>31</v>
      </c>
      <c r="D65" s="7">
        <f t="shared" si="38"/>
        <v>31000</v>
      </c>
      <c r="E65" s="7">
        <v>1</v>
      </c>
      <c r="F65" s="8">
        <f t="shared" si="49"/>
        <v>677.41935483870964</v>
      </c>
      <c r="G65" s="7">
        <f t="shared" si="47"/>
        <v>31</v>
      </c>
      <c r="H65" s="7">
        <f t="shared" si="46"/>
        <v>3.1E-2</v>
      </c>
      <c r="I65" s="9"/>
      <c r="J65" s="6">
        <v>35</v>
      </c>
      <c r="K65" s="7">
        <f t="shared" si="31"/>
        <v>579000</v>
      </c>
      <c r="L65" s="7">
        <v>1</v>
      </c>
      <c r="M65" s="8">
        <f t="shared" si="27"/>
        <v>36.269430051813472</v>
      </c>
      <c r="N65" s="7">
        <f t="shared" si="50"/>
        <v>579</v>
      </c>
      <c r="O65" s="7">
        <f t="shared" si="28"/>
        <v>0.57899999999999996</v>
      </c>
      <c r="P65" s="9"/>
      <c r="S65">
        <v>1</v>
      </c>
      <c r="T65">
        <f t="shared" si="32"/>
        <v>35000</v>
      </c>
      <c r="U65" s="6">
        <v>35</v>
      </c>
      <c r="V65" s="7">
        <f t="shared" si="33"/>
        <v>478769</v>
      </c>
      <c r="W65" s="7">
        <v>1</v>
      </c>
      <c r="X65" s="8">
        <f t="shared" si="48"/>
        <v>43.862489008269122</v>
      </c>
      <c r="Y65" s="7">
        <f t="shared" si="45"/>
        <v>478.76900000000001</v>
      </c>
      <c r="Z65" s="7">
        <f t="shared" si="44"/>
        <v>0.478769</v>
      </c>
      <c r="AA65" s="9"/>
    </row>
    <row r="66" spans="3:27" x14ac:dyDescent="0.25">
      <c r="C66" s="6">
        <v>32</v>
      </c>
      <c r="D66" s="7">
        <f t="shared" si="38"/>
        <v>32000</v>
      </c>
      <c r="E66" s="7">
        <v>1</v>
      </c>
      <c r="F66" s="8">
        <f t="shared" si="49"/>
        <v>656.25</v>
      </c>
      <c r="G66" s="7">
        <f t="shared" si="47"/>
        <v>32</v>
      </c>
      <c r="H66" s="7">
        <f t="shared" si="46"/>
        <v>3.2000000000000001E-2</v>
      </c>
      <c r="I66" s="9"/>
      <c r="J66" s="6">
        <v>36</v>
      </c>
      <c r="K66" s="7">
        <f t="shared" si="31"/>
        <v>596000</v>
      </c>
      <c r="L66" s="7">
        <v>1</v>
      </c>
      <c r="M66" s="8">
        <f t="shared" si="27"/>
        <v>35.234899328859058</v>
      </c>
      <c r="N66" s="7">
        <f t="shared" si="50"/>
        <v>596</v>
      </c>
      <c r="O66" s="7">
        <f t="shared" si="28"/>
        <v>0.59599999999999997</v>
      </c>
      <c r="P66" s="9"/>
      <c r="S66">
        <v>1</v>
      </c>
      <c r="T66">
        <f t="shared" si="32"/>
        <v>36000</v>
      </c>
      <c r="U66" s="6">
        <v>36</v>
      </c>
      <c r="V66" s="7">
        <f t="shared" si="33"/>
        <v>492821</v>
      </c>
      <c r="W66" s="7">
        <v>1</v>
      </c>
      <c r="X66" s="8">
        <f t="shared" si="48"/>
        <v>42.611820519011971</v>
      </c>
      <c r="Y66" s="7">
        <f t="shared" si="45"/>
        <v>492.82100000000003</v>
      </c>
      <c r="Z66" s="7">
        <f t="shared" si="44"/>
        <v>0.49282100000000001</v>
      </c>
      <c r="AA66" s="9"/>
    </row>
    <row r="67" spans="3:27" x14ac:dyDescent="0.25">
      <c r="C67" s="6">
        <v>33</v>
      </c>
      <c r="D67" s="7">
        <f t="shared" si="38"/>
        <v>33000</v>
      </c>
      <c r="E67" s="7">
        <v>1</v>
      </c>
      <c r="F67" s="8">
        <f t="shared" si="49"/>
        <v>636.36363636363637</v>
      </c>
      <c r="G67" s="7">
        <f t="shared" si="47"/>
        <v>33</v>
      </c>
      <c r="H67" s="7">
        <f t="shared" si="46"/>
        <v>3.3000000000000002E-2</v>
      </c>
      <c r="I67" s="9"/>
      <c r="J67" s="6">
        <v>37</v>
      </c>
      <c r="K67" s="7">
        <f t="shared" si="31"/>
        <v>613000</v>
      </c>
      <c r="L67" s="7">
        <v>1</v>
      </c>
      <c r="M67" s="8">
        <f t="shared" si="27"/>
        <v>34.257748776508976</v>
      </c>
      <c r="N67" s="7">
        <f t="shared" si="50"/>
        <v>613</v>
      </c>
      <c r="O67" s="7">
        <f t="shared" si="28"/>
        <v>0.61299999999999999</v>
      </c>
      <c r="P67" s="9"/>
      <c r="S67">
        <v>1</v>
      </c>
      <c r="T67">
        <f t="shared" si="32"/>
        <v>37000</v>
      </c>
      <c r="U67" s="6">
        <v>37</v>
      </c>
      <c r="V67" s="7">
        <f t="shared" si="33"/>
        <v>506873</v>
      </c>
      <c r="W67" s="7">
        <v>1</v>
      </c>
      <c r="X67" s="8">
        <f t="shared" si="48"/>
        <v>41.43049639653325</v>
      </c>
      <c r="Y67" s="7">
        <f t="shared" si="45"/>
        <v>506.87299999999999</v>
      </c>
      <c r="Z67" s="7">
        <f t="shared" si="44"/>
        <v>0.50687300000000002</v>
      </c>
      <c r="AA67" s="9"/>
    </row>
    <row r="68" spans="3:27" x14ac:dyDescent="0.25">
      <c r="C68" s="6">
        <v>34</v>
      </c>
      <c r="D68" s="7">
        <f t="shared" si="38"/>
        <v>34000</v>
      </c>
      <c r="E68" s="7">
        <v>1</v>
      </c>
      <c r="F68" s="8">
        <f t="shared" si="49"/>
        <v>617.64705882352939</v>
      </c>
      <c r="G68" s="7">
        <f t="shared" si="47"/>
        <v>34</v>
      </c>
      <c r="H68" s="7">
        <f t="shared" si="46"/>
        <v>3.4000000000000002E-2</v>
      </c>
      <c r="I68" s="9"/>
      <c r="J68" s="6">
        <v>38</v>
      </c>
      <c r="K68" s="7">
        <f t="shared" si="31"/>
        <v>630000</v>
      </c>
      <c r="L68" s="7">
        <v>1</v>
      </c>
      <c r="M68" s="8">
        <f t="shared" si="27"/>
        <v>33.333333333333336</v>
      </c>
      <c r="N68" s="7">
        <f t="shared" si="50"/>
        <v>630</v>
      </c>
      <c r="O68" s="7">
        <f t="shared" si="28"/>
        <v>0.63</v>
      </c>
      <c r="P68" s="9"/>
      <c r="S68">
        <v>1</v>
      </c>
      <c r="T68">
        <f t="shared" si="32"/>
        <v>38000</v>
      </c>
      <c r="U68" s="6">
        <v>38</v>
      </c>
      <c r="V68" s="7">
        <f t="shared" si="33"/>
        <v>520925</v>
      </c>
      <c r="W68" s="7">
        <v>1</v>
      </c>
      <c r="X68" s="8">
        <f t="shared" si="48"/>
        <v>40.312904928732543</v>
      </c>
      <c r="Y68" s="7">
        <f t="shared" si="45"/>
        <v>520.92499999999995</v>
      </c>
      <c r="Z68" s="7">
        <f t="shared" si="44"/>
        <v>0.52092499999999997</v>
      </c>
      <c r="AA68" s="9"/>
    </row>
    <row r="69" spans="3:27" x14ac:dyDescent="0.25">
      <c r="C69" s="6">
        <v>35</v>
      </c>
      <c r="D69" s="7">
        <f t="shared" si="38"/>
        <v>35000</v>
      </c>
      <c r="E69" s="7">
        <v>1</v>
      </c>
      <c r="F69" s="8">
        <f t="shared" si="49"/>
        <v>600</v>
      </c>
      <c r="G69" s="7">
        <f t="shared" si="47"/>
        <v>35</v>
      </c>
      <c r="H69" s="7">
        <f t="shared" si="46"/>
        <v>3.5000000000000003E-2</v>
      </c>
      <c r="I69" s="9"/>
      <c r="J69" s="6">
        <v>39</v>
      </c>
      <c r="K69" s="7">
        <f t="shared" si="31"/>
        <v>647000</v>
      </c>
      <c r="L69" s="7">
        <v>1</v>
      </c>
      <c r="M69" s="8">
        <f t="shared" si="27"/>
        <v>32.457496136012367</v>
      </c>
      <c r="N69" s="7">
        <f t="shared" si="50"/>
        <v>647</v>
      </c>
      <c r="O69" s="7">
        <f t="shared" si="28"/>
        <v>0.64700000000000002</v>
      </c>
      <c r="P69" s="9"/>
      <c r="S69">
        <v>1</v>
      </c>
      <c r="T69">
        <f t="shared" si="32"/>
        <v>39000</v>
      </c>
      <c r="U69" s="6">
        <v>39</v>
      </c>
      <c r="V69" s="7">
        <f t="shared" si="33"/>
        <v>534977</v>
      </c>
      <c r="W69" s="7">
        <v>1</v>
      </c>
      <c r="X69" s="8">
        <f t="shared" si="48"/>
        <v>39.254024004770301</v>
      </c>
      <c r="Y69" s="7">
        <f t="shared" si="45"/>
        <v>534.97699999999998</v>
      </c>
      <c r="Z69" s="7">
        <f t="shared" si="44"/>
        <v>0.53497699999999992</v>
      </c>
      <c r="AA69" s="9"/>
    </row>
    <row r="70" spans="3:27" x14ac:dyDescent="0.25">
      <c r="C70" s="6">
        <v>36</v>
      </c>
      <c r="D70" s="7">
        <f t="shared" si="38"/>
        <v>36000</v>
      </c>
      <c r="E70" s="7">
        <v>1</v>
      </c>
      <c r="F70" s="8">
        <f t="shared" si="49"/>
        <v>583.33333333333337</v>
      </c>
      <c r="G70" s="7">
        <f t="shared" si="47"/>
        <v>36</v>
      </c>
      <c r="H70" s="7">
        <f t="shared" si="46"/>
        <v>3.5999999999999997E-2</v>
      </c>
      <c r="I70" s="9"/>
      <c r="J70" s="6">
        <v>40</v>
      </c>
      <c r="K70" s="7">
        <f t="shared" si="31"/>
        <v>664000</v>
      </c>
      <c r="L70" s="7">
        <v>1</v>
      </c>
      <c r="M70" s="8">
        <f t="shared" si="27"/>
        <v>31.626506024096386</v>
      </c>
      <c r="N70" s="7">
        <f t="shared" si="50"/>
        <v>664</v>
      </c>
      <c r="O70" s="7">
        <f t="shared" si="28"/>
        <v>0.66400000000000003</v>
      </c>
      <c r="P70" s="9"/>
      <c r="S70">
        <v>1</v>
      </c>
      <c r="T70">
        <f t="shared" si="32"/>
        <v>40000</v>
      </c>
      <c r="U70" s="6">
        <v>40</v>
      </c>
      <c r="V70" s="7">
        <f t="shared" si="33"/>
        <v>549029</v>
      </c>
      <c r="W70" s="7">
        <v>1</v>
      </c>
      <c r="X70" s="8">
        <f t="shared" si="48"/>
        <v>38.24934566297955</v>
      </c>
      <c r="Y70" s="7">
        <f t="shared" si="45"/>
        <v>549.029</v>
      </c>
      <c r="Z70" s="7">
        <f t="shared" si="44"/>
        <v>0.54902899999999999</v>
      </c>
      <c r="AA70" s="9"/>
    </row>
    <row r="71" spans="3:27" x14ac:dyDescent="0.25">
      <c r="C71" s="6">
        <v>37</v>
      </c>
      <c r="D71" s="7">
        <f t="shared" si="38"/>
        <v>37000</v>
      </c>
      <c r="E71" s="7">
        <v>1</v>
      </c>
      <c r="F71" s="8">
        <f t="shared" si="49"/>
        <v>567.56756756756761</v>
      </c>
      <c r="G71" s="7">
        <f t="shared" si="47"/>
        <v>37</v>
      </c>
      <c r="H71" s="7">
        <f t="shared" si="46"/>
        <v>3.6999999999999998E-2</v>
      </c>
      <c r="I71" s="9"/>
      <c r="J71" s="6">
        <v>41</v>
      </c>
      <c r="K71" s="7">
        <f t="shared" si="31"/>
        <v>681000</v>
      </c>
      <c r="L71" s="7">
        <v>1</v>
      </c>
      <c r="M71" s="8">
        <f t="shared" si="27"/>
        <v>30.837004405286343</v>
      </c>
      <c r="N71" s="7">
        <f t="shared" si="50"/>
        <v>681</v>
      </c>
      <c r="O71" s="7">
        <f t="shared" si="28"/>
        <v>0.68100000000000005</v>
      </c>
      <c r="P71" s="9"/>
      <c r="S71">
        <v>1</v>
      </c>
      <c r="T71">
        <f t="shared" si="32"/>
        <v>41000</v>
      </c>
      <c r="U71" s="6">
        <v>41</v>
      </c>
      <c r="V71" s="7">
        <f t="shared" si="33"/>
        <v>563081</v>
      </c>
      <c r="W71" s="7">
        <v>1</v>
      </c>
      <c r="X71" s="8">
        <f t="shared" si="48"/>
        <v>37.29481193647095</v>
      </c>
      <c r="Y71" s="7">
        <f t="shared" si="45"/>
        <v>563.08100000000002</v>
      </c>
      <c r="Z71" s="7">
        <f t="shared" si="44"/>
        <v>0.56308100000000005</v>
      </c>
      <c r="AA71" s="9"/>
    </row>
    <row r="72" spans="3:27" x14ac:dyDescent="0.25">
      <c r="C72" s="6">
        <v>38</v>
      </c>
      <c r="D72" s="7">
        <f t="shared" si="38"/>
        <v>38000</v>
      </c>
      <c r="E72" s="7">
        <v>1</v>
      </c>
      <c r="F72" s="8">
        <f t="shared" si="49"/>
        <v>552.63157894736844</v>
      </c>
      <c r="G72" s="7">
        <f t="shared" si="47"/>
        <v>38</v>
      </c>
      <c r="H72" s="7">
        <f t="shared" si="46"/>
        <v>3.7999999999999999E-2</v>
      </c>
      <c r="I72" s="9"/>
      <c r="J72" s="6">
        <v>42</v>
      </c>
      <c r="K72" s="7">
        <f t="shared" si="31"/>
        <v>698000</v>
      </c>
      <c r="L72" s="7">
        <v>1</v>
      </c>
      <c r="M72" s="8">
        <f t="shared" si="27"/>
        <v>30.085959885386821</v>
      </c>
      <c r="N72" s="7">
        <f t="shared" si="50"/>
        <v>698</v>
      </c>
      <c r="O72" s="7">
        <f t="shared" si="28"/>
        <v>0.69799999999999995</v>
      </c>
      <c r="P72" s="9"/>
      <c r="S72">
        <v>1</v>
      </c>
      <c r="T72">
        <f t="shared" si="32"/>
        <v>42000</v>
      </c>
      <c r="U72" s="6">
        <v>42</v>
      </c>
      <c r="V72" s="7">
        <f t="shared" si="33"/>
        <v>577133</v>
      </c>
      <c r="W72" s="7">
        <v>1</v>
      </c>
      <c r="X72" s="8">
        <f t="shared" si="48"/>
        <v>36.386760070902199</v>
      </c>
      <c r="Y72" s="7">
        <f t="shared" si="45"/>
        <v>577.13300000000004</v>
      </c>
      <c r="Z72" s="7">
        <f t="shared" si="44"/>
        <v>0.57713300000000001</v>
      </c>
      <c r="AA72" s="9"/>
    </row>
    <row r="73" spans="3:27" x14ac:dyDescent="0.25">
      <c r="C73" s="6">
        <v>39</v>
      </c>
      <c r="D73" s="7">
        <f t="shared" si="38"/>
        <v>39000</v>
      </c>
      <c r="E73" s="7">
        <v>1</v>
      </c>
      <c r="F73" s="8">
        <f t="shared" si="49"/>
        <v>538.46153846153845</v>
      </c>
      <c r="G73" s="7">
        <f t="shared" si="47"/>
        <v>39</v>
      </c>
      <c r="H73" s="7">
        <f t="shared" si="46"/>
        <v>3.9E-2</v>
      </c>
      <c r="I73" s="9"/>
      <c r="J73" s="6">
        <v>43</v>
      </c>
      <c r="K73" s="7">
        <f t="shared" si="31"/>
        <v>715000</v>
      </c>
      <c r="L73" s="7">
        <v>1</v>
      </c>
      <c r="M73" s="8">
        <f t="shared" si="27"/>
        <v>29.37062937062937</v>
      </c>
      <c r="N73" s="7">
        <f t="shared" si="50"/>
        <v>715</v>
      </c>
      <c r="O73" s="7">
        <f t="shared" si="28"/>
        <v>0.71499999999999997</v>
      </c>
      <c r="P73" s="9"/>
      <c r="S73">
        <v>1</v>
      </c>
      <c r="T73">
        <f t="shared" si="32"/>
        <v>43000</v>
      </c>
      <c r="U73" s="6">
        <v>43</v>
      </c>
      <c r="V73" s="7">
        <f t="shared" si="33"/>
        <v>591185</v>
      </c>
      <c r="W73" s="7">
        <v>1</v>
      </c>
      <c r="X73" s="8">
        <f t="shared" si="48"/>
        <v>35.521875555029304</v>
      </c>
      <c r="Y73" s="7">
        <f t="shared" si="45"/>
        <v>591.18499999999995</v>
      </c>
      <c r="Z73" s="7">
        <f t="shared" si="44"/>
        <v>0.59118499999999996</v>
      </c>
      <c r="AA73" s="9"/>
    </row>
    <row r="74" spans="3:27" x14ac:dyDescent="0.25">
      <c r="C74" s="6">
        <v>40</v>
      </c>
      <c r="D74" s="7">
        <f t="shared" si="38"/>
        <v>40000</v>
      </c>
      <c r="E74" s="7">
        <v>1</v>
      </c>
      <c r="F74" s="8">
        <f t="shared" si="49"/>
        <v>525</v>
      </c>
      <c r="G74" s="7">
        <f t="shared" si="47"/>
        <v>40</v>
      </c>
      <c r="H74" s="7">
        <f t="shared" si="46"/>
        <v>0.04</v>
      </c>
      <c r="I74" s="9"/>
      <c r="J74" s="6">
        <v>44</v>
      </c>
      <c r="K74" s="7">
        <f t="shared" si="31"/>
        <v>732000</v>
      </c>
      <c r="L74" s="7">
        <v>1</v>
      </c>
      <c r="M74" s="8">
        <f t="shared" si="27"/>
        <v>28.688524590163933</v>
      </c>
      <c r="N74" s="7">
        <f t="shared" si="50"/>
        <v>732</v>
      </c>
      <c r="O74" s="7">
        <f t="shared" si="28"/>
        <v>0.73199999999999998</v>
      </c>
      <c r="P74" s="9"/>
      <c r="S74">
        <v>1</v>
      </c>
      <c r="T74">
        <f t="shared" si="32"/>
        <v>44000</v>
      </c>
      <c r="U74" s="6">
        <v>44</v>
      </c>
      <c r="V74" s="7">
        <f t="shared" si="33"/>
        <v>605237</v>
      </c>
      <c r="W74" s="7">
        <v>1</v>
      </c>
      <c r="X74" s="8">
        <f t="shared" si="48"/>
        <v>34.697151694294959</v>
      </c>
      <c r="Y74" s="7">
        <f t="shared" si="45"/>
        <v>605.23699999999997</v>
      </c>
      <c r="Z74" s="7">
        <f t="shared" si="44"/>
        <v>0.60523699999999991</v>
      </c>
      <c r="AA74" s="9"/>
    </row>
    <row r="75" spans="3:27" x14ac:dyDescent="0.25">
      <c r="C75" s="6">
        <v>41</v>
      </c>
      <c r="D75" s="7">
        <f t="shared" si="38"/>
        <v>41000</v>
      </c>
      <c r="E75" s="7">
        <v>1</v>
      </c>
      <c r="F75" s="8">
        <f t="shared" si="49"/>
        <v>512.19512195121956</v>
      </c>
      <c r="G75" s="7">
        <f t="shared" si="47"/>
        <v>41</v>
      </c>
      <c r="H75" s="7">
        <f t="shared" si="46"/>
        <v>4.1000000000000002E-2</v>
      </c>
      <c r="I75" s="9"/>
      <c r="J75" s="6">
        <v>45</v>
      </c>
      <c r="K75" s="7">
        <f t="shared" si="31"/>
        <v>749000</v>
      </c>
      <c r="L75" s="7">
        <v>1</v>
      </c>
      <c r="M75" s="8">
        <f t="shared" si="27"/>
        <v>28.037383177570092</v>
      </c>
      <c r="N75" s="7">
        <f t="shared" si="50"/>
        <v>749</v>
      </c>
      <c r="O75" s="7">
        <f t="shared" si="28"/>
        <v>0.749</v>
      </c>
      <c r="P75" s="9"/>
      <c r="S75">
        <v>1</v>
      </c>
      <c r="T75">
        <f t="shared" si="32"/>
        <v>45000</v>
      </c>
      <c r="U75" s="6">
        <v>45</v>
      </c>
      <c r="V75" s="7">
        <f t="shared" si="33"/>
        <v>619289</v>
      </c>
      <c r="W75" s="7">
        <v>1</v>
      </c>
      <c r="X75" s="8">
        <f t="shared" si="48"/>
        <v>33.909854688198884</v>
      </c>
      <c r="Y75" s="7">
        <f t="shared" si="45"/>
        <v>619.28899999999999</v>
      </c>
      <c r="Z75" s="7">
        <f t="shared" si="44"/>
        <v>0.61928899999999998</v>
      </c>
      <c r="AA75" s="9"/>
    </row>
    <row r="76" spans="3:27" x14ac:dyDescent="0.25">
      <c r="C76" s="6">
        <v>42</v>
      </c>
      <c r="D76" s="7">
        <f t="shared" si="38"/>
        <v>42000</v>
      </c>
      <c r="E76" s="7">
        <v>1</v>
      </c>
      <c r="F76" s="8">
        <f t="shared" si="49"/>
        <v>500</v>
      </c>
      <c r="G76" s="7">
        <f t="shared" si="47"/>
        <v>42</v>
      </c>
      <c r="H76" s="7">
        <f t="shared" si="46"/>
        <v>4.2000000000000003E-2</v>
      </c>
      <c r="I76" s="9"/>
      <c r="J76" s="6">
        <v>46</v>
      </c>
      <c r="K76" s="7">
        <f t="shared" si="31"/>
        <v>766000</v>
      </c>
      <c r="L76" s="7">
        <v>1</v>
      </c>
      <c r="M76" s="8">
        <f t="shared" si="27"/>
        <v>27.41514360313316</v>
      </c>
      <c r="N76" s="7">
        <f t="shared" si="50"/>
        <v>766</v>
      </c>
      <c r="O76" s="7">
        <f t="shared" si="28"/>
        <v>0.76600000000000001</v>
      </c>
      <c r="P76" s="9"/>
      <c r="S76">
        <v>1</v>
      </c>
      <c r="T76">
        <f t="shared" si="32"/>
        <v>46000</v>
      </c>
      <c r="U76" s="6">
        <v>46</v>
      </c>
      <c r="V76" s="7">
        <f t="shared" si="33"/>
        <v>633341</v>
      </c>
      <c r="W76" s="7">
        <v>1</v>
      </c>
      <c r="X76" s="8">
        <f t="shared" si="48"/>
        <v>33.157493356659366</v>
      </c>
      <c r="Y76" s="7">
        <f t="shared" si="45"/>
        <v>633.34100000000001</v>
      </c>
      <c r="Z76" s="7">
        <f t="shared" si="44"/>
        <v>0.63334100000000004</v>
      </c>
      <c r="AA76" s="9"/>
    </row>
    <row r="77" spans="3:27" x14ac:dyDescent="0.25">
      <c r="C77" s="6">
        <v>43</v>
      </c>
      <c r="D77" s="7">
        <f t="shared" si="38"/>
        <v>43000</v>
      </c>
      <c r="E77" s="7">
        <v>1</v>
      </c>
      <c r="F77" s="8">
        <f t="shared" si="49"/>
        <v>488.37209302325579</v>
      </c>
      <c r="G77" s="7">
        <f t="shared" si="47"/>
        <v>43</v>
      </c>
      <c r="H77" s="7">
        <f t="shared" si="46"/>
        <v>4.2999999999999997E-2</v>
      </c>
      <c r="I77" s="9"/>
      <c r="J77" s="6">
        <v>47</v>
      </c>
      <c r="K77" s="7">
        <f t="shared" ref="K77:K115" si="51">K76+17000</f>
        <v>783000</v>
      </c>
      <c r="L77" s="7">
        <v>1</v>
      </c>
      <c r="M77" s="8">
        <f t="shared" si="27"/>
        <v>26.819923371647509</v>
      </c>
      <c r="N77" s="7">
        <f t="shared" si="50"/>
        <v>783</v>
      </c>
      <c r="O77" s="7">
        <f t="shared" si="28"/>
        <v>0.78300000000000003</v>
      </c>
      <c r="P77" s="9"/>
      <c r="S77">
        <v>1</v>
      </c>
      <c r="T77">
        <f t="shared" si="32"/>
        <v>47000</v>
      </c>
      <c r="U77" s="6">
        <v>47</v>
      </c>
      <c r="V77" s="7">
        <f t="shared" si="33"/>
        <v>647393</v>
      </c>
      <c r="W77" s="7">
        <v>1</v>
      </c>
      <c r="X77" s="8">
        <f t="shared" si="48"/>
        <v>32.437792809004733</v>
      </c>
      <c r="Y77" s="7">
        <f t="shared" si="45"/>
        <v>647.39300000000003</v>
      </c>
      <c r="Z77" s="7">
        <f t="shared" si="44"/>
        <v>0.647393</v>
      </c>
      <c r="AA77" s="9"/>
    </row>
    <row r="78" spans="3:27" x14ac:dyDescent="0.25">
      <c r="C78" s="6">
        <v>44</v>
      </c>
      <c r="D78" s="7">
        <f t="shared" si="38"/>
        <v>44000</v>
      </c>
      <c r="E78" s="7">
        <v>1</v>
      </c>
      <c r="F78" s="8">
        <f t="shared" si="49"/>
        <v>477.27272727272725</v>
      </c>
      <c r="G78" s="7">
        <f t="shared" si="47"/>
        <v>44</v>
      </c>
      <c r="H78" s="7">
        <f t="shared" si="46"/>
        <v>4.3999999999999997E-2</v>
      </c>
      <c r="I78" s="9"/>
      <c r="J78" s="6">
        <v>48</v>
      </c>
      <c r="K78" s="7">
        <f t="shared" si="51"/>
        <v>800000</v>
      </c>
      <c r="L78" s="7">
        <v>1</v>
      </c>
      <c r="M78" s="8">
        <f t="shared" si="27"/>
        <v>26.25</v>
      </c>
      <c r="N78" s="7">
        <f t="shared" si="50"/>
        <v>800</v>
      </c>
      <c r="O78" s="7">
        <f t="shared" si="28"/>
        <v>0.8</v>
      </c>
      <c r="P78" s="9"/>
      <c r="S78">
        <v>1</v>
      </c>
      <c r="T78">
        <f t="shared" si="32"/>
        <v>48000</v>
      </c>
      <c r="U78" s="6">
        <v>48</v>
      </c>
      <c r="V78" s="7">
        <f t="shared" si="33"/>
        <v>661445</v>
      </c>
      <c r="W78" s="7">
        <v>1</v>
      </c>
      <c r="X78" s="8">
        <f t="shared" si="48"/>
        <v>31.74867146928316</v>
      </c>
      <c r="Y78" s="7">
        <f t="shared" si="45"/>
        <v>661.44500000000005</v>
      </c>
      <c r="Z78" s="7">
        <f t="shared" si="44"/>
        <v>0.66144500000000006</v>
      </c>
      <c r="AA78" s="9"/>
    </row>
    <row r="79" spans="3:27" x14ac:dyDescent="0.25">
      <c r="C79" s="6">
        <v>45</v>
      </c>
      <c r="D79" s="7">
        <f t="shared" si="38"/>
        <v>45000</v>
      </c>
      <c r="E79" s="7">
        <v>1</v>
      </c>
      <c r="F79" s="8">
        <f t="shared" si="49"/>
        <v>466.66666666666669</v>
      </c>
      <c r="G79" s="7">
        <f t="shared" si="47"/>
        <v>45</v>
      </c>
      <c r="H79" s="7">
        <f t="shared" si="46"/>
        <v>4.4999999999999998E-2</v>
      </c>
      <c r="I79" s="9"/>
      <c r="J79" s="6">
        <v>49</v>
      </c>
      <c r="K79" s="7">
        <f t="shared" si="51"/>
        <v>817000</v>
      </c>
      <c r="L79" s="7">
        <v>1</v>
      </c>
      <c r="M79" s="8">
        <f t="shared" si="27"/>
        <v>25.703794369645042</v>
      </c>
      <c r="N79" s="7">
        <f t="shared" si="50"/>
        <v>817</v>
      </c>
      <c r="O79" s="7">
        <f t="shared" si="28"/>
        <v>0.81699999999999995</v>
      </c>
      <c r="P79" s="9"/>
      <c r="S79">
        <v>1</v>
      </c>
      <c r="T79">
        <f t="shared" si="32"/>
        <v>49000</v>
      </c>
      <c r="U79" s="6">
        <v>49</v>
      </c>
      <c r="V79" s="7">
        <f t="shared" si="33"/>
        <v>675497</v>
      </c>
      <c r="W79" s="7">
        <v>1</v>
      </c>
      <c r="X79" s="8">
        <f t="shared" si="48"/>
        <v>31.088220969153081</v>
      </c>
      <c r="Y79" s="7">
        <f t="shared" si="45"/>
        <v>675.49699999999996</v>
      </c>
      <c r="Z79" s="7">
        <f t="shared" si="44"/>
        <v>0.6754969999999999</v>
      </c>
      <c r="AA79" s="9"/>
    </row>
    <row r="80" spans="3:27" x14ac:dyDescent="0.25">
      <c r="C80" s="6">
        <v>46</v>
      </c>
      <c r="D80" s="7">
        <f t="shared" si="38"/>
        <v>46000</v>
      </c>
      <c r="E80" s="7">
        <v>1</v>
      </c>
      <c r="F80" s="8">
        <f t="shared" si="49"/>
        <v>456.52173913043481</v>
      </c>
      <c r="G80" s="7">
        <f t="shared" si="47"/>
        <v>46</v>
      </c>
      <c r="H80" s="7">
        <f t="shared" si="46"/>
        <v>4.5999999999999999E-2</v>
      </c>
      <c r="I80" s="9"/>
      <c r="J80" s="6">
        <v>50</v>
      </c>
      <c r="K80" s="7">
        <f t="shared" si="51"/>
        <v>834000</v>
      </c>
      <c r="L80" s="7">
        <v>1</v>
      </c>
      <c r="M80" s="8">
        <f t="shared" si="27"/>
        <v>25.179856115107913</v>
      </c>
      <c r="N80" s="7">
        <f t="shared" si="50"/>
        <v>834</v>
      </c>
      <c r="O80" s="7">
        <f t="shared" si="28"/>
        <v>0.83399999999999996</v>
      </c>
      <c r="P80" s="9"/>
      <c r="S80">
        <v>1</v>
      </c>
      <c r="T80">
        <f t="shared" si="32"/>
        <v>50000</v>
      </c>
      <c r="U80" s="6">
        <v>50</v>
      </c>
      <c r="V80" s="7">
        <f t="shared" si="33"/>
        <v>689549</v>
      </c>
      <c r="W80" s="7">
        <v>1</v>
      </c>
      <c r="X80" s="8">
        <f t="shared" si="48"/>
        <v>30.454688499294466</v>
      </c>
      <c r="Y80" s="7">
        <f t="shared" si="45"/>
        <v>689.54899999999998</v>
      </c>
      <c r="Z80" s="7">
        <f t="shared" si="44"/>
        <v>0.68954899999999997</v>
      </c>
      <c r="AA80" s="9"/>
    </row>
    <row r="81" spans="3:27" x14ac:dyDescent="0.25">
      <c r="C81" s="6">
        <v>47</v>
      </c>
      <c r="D81" s="7">
        <f t="shared" si="38"/>
        <v>47000</v>
      </c>
      <c r="E81" s="7">
        <v>1</v>
      </c>
      <c r="F81" s="8">
        <f t="shared" si="49"/>
        <v>446.80851063829789</v>
      </c>
      <c r="G81" s="7">
        <f t="shared" si="47"/>
        <v>47</v>
      </c>
      <c r="H81" s="7">
        <f t="shared" si="46"/>
        <v>4.7E-2</v>
      </c>
      <c r="I81" s="9"/>
      <c r="J81" s="6">
        <v>51</v>
      </c>
      <c r="K81" s="7">
        <f t="shared" si="51"/>
        <v>851000</v>
      </c>
      <c r="L81" s="7">
        <v>1</v>
      </c>
      <c r="M81" s="8">
        <f t="shared" si="27"/>
        <v>24.676850763807284</v>
      </c>
      <c r="N81" s="7">
        <f t="shared" si="50"/>
        <v>851</v>
      </c>
      <c r="O81" s="7">
        <f t="shared" si="28"/>
        <v>0.85099999999999998</v>
      </c>
      <c r="P81" s="9"/>
      <c r="S81">
        <v>1</v>
      </c>
      <c r="T81">
        <f t="shared" si="32"/>
        <v>51000</v>
      </c>
      <c r="U81" s="6">
        <v>51</v>
      </c>
      <c r="V81" s="7">
        <f t="shared" si="33"/>
        <v>703601</v>
      </c>
      <c r="W81" s="7">
        <v>1</v>
      </c>
      <c r="X81" s="8">
        <f t="shared" si="48"/>
        <v>29.846461275637754</v>
      </c>
      <c r="Y81" s="7">
        <f t="shared" si="45"/>
        <v>703.601</v>
      </c>
      <c r="Z81" s="7">
        <f t="shared" si="44"/>
        <v>0.70360100000000003</v>
      </c>
      <c r="AA81" s="9"/>
    </row>
    <row r="82" spans="3:27" x14ac:dyDescent="0.25">
      <c r="C82" s="6">
        <v>48</v>
      </c>
      <c r="D82" s="7">
        <f t="shared" si="38"/>
        <v>48000</v>
      </c>
      <c r="E82" s="7">
        <v>1</v>
      </c>
      <c r="F82" s="8">
        <f t="shared" si="49"/>
        <v>437.5</v>
      </c>
      <c r="G82" s="7">
        <f t="shared" si="47"/>
        <v>48</v>
      </c>
      <c r="H82" s="7">
        <f t="shared" si="46"/>
        <v>4.8000000000000001E-2</v>
      </c>
      <c r="I82" s="9"/>
      <c r="J82" s="6">
        <v>52</v>
      </c>
      <c r="K82" s="7">
        <f t="shared" si="51"/>
        <v>868000</v>
      </c>
      <c r="L82" s="7">
        <v>1</v>
      </c>
      <c r="M82" s="8">
        <f t="shared" si="27"/>
        <v>24.193548387096776</v>
      </c>
      <c r="N82" s="7">
        <f t="shared" si="50"/>
        <v>868</v>
      </c>
      <c r="O82" s="7">
        <f t="shared" si="28"/>
        <v>0.86799999999999999</v>
      </c>
      <c r="P82" s="9"/>
      <c r="S82">
        <v>1</v>
      </c>
      <c r="T82">
        <f t="shared" si="32"/>
        <v>52000</v>
      </c>
      <c r="U82" s="6">
        <v>52</v>
      </c>
      <c r="V82" s="7">
        <f t="shared" si="33"/>
        <v>717653</v>
      </c>
      <c r="W82" s="7">
        <v>1</v>
      </c>
      <c r="X82" s="8">
        <f t="shared" si="48"/>
        <v>29.262052830546239</v>
      </c>
      <c r="Y82" s="7">
        <f t="shared" si="45"/>
        <v>717.65300000000002</v>
      </c>
      <c r="Z82" s="7">
        <f t="shared" si="44"/>
        <v>0.71765299999999999</v>
      </c>
      <c r="AA82" s="9"/>
    </row>
    <row r="83" spans="3:27" x14ac:dyDescent="0.25">
      <c r="C83" s="6">
        <v>49</v>
      </c>
      <c r="D83" s="7">
        <f t="shared" si="38"/>
        <v>49000</v>
      </c>
      <c r="E83" s="7">
        <v>1</v>
      </c>
      <c r="F83" s="8">
        <f t="shared" si="49"/>
        <v>428.57142857142856</v>
      </c>
      <c r="G83" s="7">
        <f t="shared" si="47"/>
        <v>49</v>
      </c>
      <c r="H83" s="7">
        <f t="shared" si="46"/>
        <v>4.9000000000000002E-2</v>
      </c>
      <c r="I83" s="9"/>
      <c r="J83" s="6">
        <v>53</v>
      </c>
      <c r="K83" s="7">
        <f t="shared" si="51"/>
        <v>885000</v>
      </c>
      <c r="L83" s="7">
        <v>1</v>
      </c>
      <c r="M83" s="8">
        <f t="shared" si="27"/>
        <v>23.728813559322035</v>
      </c>
      <c r="N83" s="7">
        <f t="shared" si="50"/>
        <v>885</v>
      </c>
      <c r="O83" s="7">
        <f t="shared" si="28"/>
        <v>0.88500000000000001</v>
      </c>
      <c r="P83" s="9"/>
      <c r="S83">
        <v>1</v>
      </c>
      <c r="T83">
        <f t="shared" si="32"/>
        <v>53000</v>
      </c>
      <c r="U83" s="6">
        <v>53</v>
      </c>
      <c r="V83" s="7">
        <f t="shared" si="33"/>
        <v>731705</v>
      </c>
      <c r="W83" s="7">
        <v>1</v>
      </c>
      <c r="X83" s="8">
        <f t="shared" si="48"/>
        <v>28.700090883621133</v>
      </c>
      <c r="Y83" s="7">
        <f t="shared" si="45"/>
        <v>731.70500000000004</v>
      </c>
      <c r="Z83" s="7">
        <f t="shared" si="44"/>
        <v>0.73170500000000005</v>
      </c>
      <c r="AA83" s="9"/>
    </row>
    <row r="84" spans="3:27" x14ac:dyDescent="0.25">
      <c r="C84" s="6">
        <v>50</v>
      </c>
      <c r="D84" s="7">
        <f t="shared" si="38"/>
        <v>50000</v>
      </c>
      <c r="E84" s="7">
        <v>1</v>
      </c>
      <c r="F84" s="8">
        <f t="shared" si="49"/>
        <v>420</v>
      </c>
      <c r="G84" s="7">
        <f t="shared" si="47"/>
        <v>50</v>
      </c>
      <c r="H84" s="7">
        <f t="shared" si="46"/>
        <v>0.05</v>
      </c>
      <c r="I84" s="9"/>
      <c r="J84" s="6">
        <v>54</v>
      </c>
      <c r="K84" s="7">
        <f t="shared" si="51"/>
        <v>902000</v>
      </c>
      <c r="L84" s="7">
        <v>1</v>
      </c>
      <c r="M84" s="8">
        <f t="shared" si="27"/>
        <v>23.281596452328159</v>
      </c>
      <c r="N84" s="7">
        <f t="shared" si="50"/>
        <v>902</v>
      </c>
      <c r="O84" s="7">
        <f t="shared" si="28"/>
        <v>0.90200000000000002</v>
      </c>
      <c r="P84" s="9"/>
      <c r="S84">
        <v>1</v>
      </c>
      <c r="T84">
        <f t="shared" si="32"/>
        <v>54000</v>
      </c>
      <c r="U84" s="6">
        <v>54</v>
      </c>
      <c r="V84" s="7">
        <f t="shared" si="33"/>
        <v>745757</v>
      </c>
      <c r="W84" s="7">
        <v>1</v>
      </c>
      <c r="X84" s="8">
        <f t="shared" si="48"/>
        <v>28.159306583779973</v>
      </c>
      <c r="Y84" s="7">
        <f t="shared" si="45"/>
        <v>745.75699999999995</v>
      </c>
      <c r="Z84" s="7">
        <f t="shared" si="44"/>
        <v>0.745757</v>
      </c>
      <c r="AA84" s="9"/>
    </row>
    <row r="85" spans="3:27" x14ac:dyDescent="0.25">
      <c r="C85" s="6">
        <v>51</v>
      </c>
      <c r="D85" s="7">
        <f t="shared" si="38"/>
        <v>51000</v>
      </c>
      <c r="E85" s="7">
        <v>1</v>
      </c>
      <c r="F85" s="8">
        <f t="shared" si="49"/>
        <v>411.76470588235293</v>
      </c>
      <c r="G85" s="7">
        <f t="shared" si="47"/>
        <v>51</v>
      </c>
      <c r="H85" s="7">
        <f t="shared" si="46"/>
        <v>5.0999999999999997E-2</v>
      </c>
      <c r="I85" s="9"/>
      <c r="J85" s="6">
        <v>55</v>
      </c>
      <c r="K85" s="7">
        <f t="shared" si="51"/>
        <v>919000</v>
      </c>
      <c r="L85" s="7">
        <v>1</v>
      </c>
      <c r="M85" s="8">
        <f t="shared" si="27"/>
        <v>22.850924918389556</v>
      </c>
      <c r="N85" s="7">
        <f t="shared" si="50"/>
        <v>919</v>
      </c>
      <c r="O85" s="7">
        <f t="shared" si="28"/>
        <v>0.91900000000000004</v>
      </c>
      <c r="P85" s="9"/>
      <c r="S85">
        <v>1</v>
      </c>
      <c r="T85">
        <f t="shared" si="32"/>
        <v>55000</v>
      </c>
      <c r="U85" s="6">
        <v>55</v>
      </c>
      <c r="V85" s="7">
        <f t="shared" si="33"/>
        <v>759809</v>
      </c>
      <c r="W85" s="7">
        <v>1</v>
      </c>
      <c r="X85" s="8">
        <f t="shared" si="48"/>
        <v>27.638524945084882</v>
      </c>
      <c r="Y85" s="7">
        <f t="shared" si="45"/>
        <v>759.80899999999997</v>
      </c>
      <c r="Z85" s="7">
        <f t="shared" si="44"/>
        <v>0.75980899999999996</v>
      </c>
      <c r="AA85" s="9"/>
    </row>
    <row r="86" spans="3:27" x14ac:dyDescent="0.25">
      <c r="C86" s="6">
        <v>52</v>
      </c>
      <c r="D86" s="7">
        <f t="shared" si="38"/>
        <v>52000</v>
      </c>
      <c r="E86" s="7">
        <v>1</v>
      </c>
      <c r="F86" s="8">
        <f t="shared" si="49"/>
        <v>403.84615384615387</v>
      </c>
      <c r="G86" s="7">
        <f t="shared" si="47"/>
        <v>52</v>
      </c>
      <c r="H86" s="7">
        <f t="shared" si="46"/>
        <v>5.1999999999999998E-2</v>
      </c>
      <c r="I86" s="9"/>
      <c r="J86" s="6">
        <v>56</v>
      </c>
      <c r="K86" s="7">
        <f t="shared" si="51"/>
        <v>936000</v>
      </c>
      <c r="L86" s="7">
        <v>1</v>
      </c>
      <c r="M86" s="8">
        <f t="shared" si="27"/>
        <v>22.435897435897434</v>
      </c>
      <c r="N86" s="7">
        <f t="shared" si="50"/>
        <v>936</v>
      </c>
      <c r="O86" s="7">
        <f t="shared" si="28"/>
        <v>0.93600000000000005</v>
      </c>
      <c r="P86" s="9"/>
      <c r="S86">
        <v>1</v>
      </c>
      <c r="T86">
        <f t="shared" si="32"/>
        <v>56000</v>
      </c>
      <c r="U86" s="6">
        <v>56</v>
      </c>
      <c r="V86" s="7">
        <f t="shared" si="33"/>
        <v>773861</v>
      </c>
      <c r="W86" s="7">
        <v>1</v>
      </c>
      <c r="X86" s="8">
        <f t="shared" si="48"/>
        <v>27.136656324585424</v>
      </c>
      <c r="Y86" s="7">
        <f t="shared" si="45"/>
        <v>773.86099999999999</v>
      </c>
      <c r="Z86" s="7">
        <f t="shared" si="44"/>
        <v>0.77386100000000002</v>
      </c>
      <c r="AA86" s="9"/>
    </row>
    <row r="87" spans="3:27" x14ac:dyDescent="0.25">
      <c r="C87" s="6">
        <v>53</v>
      </c>
      <c r="D87" s="7">
        <f t="shared" si="38"/>
        <v>53000</v>
      </c>
      <c r="E87" s="7">
        <v>1</v>
      </c>
      <c r="F87" s="8">
        <f t="shared" si="49"/>
        <v>396.22641509433964</v>
      </c>
      <c r="G87" s="7">
        <f t="shared" si="47"/>
        <v>53</v>
      </c>
      <c r="H87" s="7">
        <f t="shared" si="46"/>
        <v>5.2999999999999999E-2</v>
      </c>
      <c r="I87" s="9"/>
      <c r="J87" s="6">
        <v>57</v>
      </c>
      <c r="K87" s="7">
        <f t="shared" si="51"/>
        <v>953000</v>
      </c>
      <c r="L87" s="7">
        <v>1</v>
      </c>
      <c r="M87" s="8">
        <f t="shared" si="27"/>
        <v>22.035676810073451</v>
      </c>
      <c r="N87" s="7">
        <f t="shared" si="50"/>
        <v>953</v>
      </c>
      <c r="O87" s="7">
        <f t="shared" si="28"/>
        <v>0.95299999999999996</v>
      </c>
      <c r="P87" s="9"/>
      <c r="S87">
        <v>1</v>
      </c>
      <c r="T87">
        <f t="shared" si="32"/>
        <v>57000</v>
      </c>
      <c r="U87" s="6">
        <v>57</v>
      </c>
      <c r="V87" s="7">
        <f t="shared" si="33"/>
        <v>787913</v>
      </c>
      <c r="W87" s="7">
        <v>1</v>
      </c>
      <c r="X87" s="8">
        <f t="shared" si="48"/>
        <v>26.652688812089661</v>
      </c>
      <c r="Y87" s="7">
        <f t="shared" si="45"/>
        <v>787.91300000000001</v>
      </c>
      <c r="Z87" s="7">
        <f t="shared" si="44"/>
        <v>0.78791299999999997</v>
      </c>
      <c r="AA87" s="9"/>
    </row>
    <row r="88" spans="3:27" x14ac:dyDescent="0.25">
      <c r="C88" s="6">
        <v>54</v>
      </c>
      <c r="D88" s="7">
        <f t="shared" si="38"/>
        <v>54000</v>
      </c>
      <c r="E88" s="7">
        <v>1</v>
      </c>
      <c r="F88" s="8">
        <f t="shared" si="49"/>
        <v>388.88888888888891</v>
      </c>
      <c r="G88" s="7">
        <f t="shared" si="47"/>
        <v>54</v>
      </c>
      <c r="H88" s="7">
        <f t="shared" si="46"/>
        <v>5.3999999999999999E-2</v>
      </c>
      <c r="I88" s="9"/>
      <c r="J88" s="6">
        <v>58</v>
      </c>
      <c r="K88" s="7">
        <f t="shared" si="51"/>
        <v>970000</v>
      </c>
      <c r="L88" s="7">
        <v>1</v>
      </c>
      <c r="M88" s="8">
        <f t="shared" si="27"/>
        <v>21.649484536082475</v>
      </c>
      <c r="N88" s="7">
        <f t="shared" si="50"/>
        <v>970</v>
      </c>
      <c r="O88" s="7">
        <f t="shared" si="28"/>
        <v>0.97</v>
      </c>
      <c r="P88" s="9"/>
      <c r="S88">
        <v>1</v>
      </c>
      <c r="T88">
        <f t="shared" si="32"/>
        <v>58000</v>
      </c>
      <c r="U88" s="6">
        <v>58</v>
      </c>
      <c r="V88" s="7">
        <f t="shared" si="33"/>
        <v>801965</v>
      </c>
      <c r="W88" s="7">
        <v>1</v>
      </c>
      <c r="X88" s="8">
        <f t="shared" si="48"/>
        <v>26.185681420012095</v>
      </c>
      <c r="Y88" s="7">
        <f t="shared" si="45"/>
        <v>801.96500000000003</v>
      </c>
      <c r="Z88" s="7">
        <f t="shared" si="44"/>
        <v>0.80196500000000004</v>
      </c>
      <c r="AA88" s="9"/>
    </row>
    <row r="89" spans="3:27" x14ac:dyDescent="0.25">
      <c r="C89" s="6">
        <v>55</v>
      </c>
      <c r="D89" s="7">
        <f t="shared" si="38"/>
        <v>55000</v>
      </c>
      <c r="E89" s="7">
        <v>1</v>
      </c>
      <c r="F89" s="8">
        <f t="shared" si="49"/>
        <v>381.81818181818181</v>
      </c>
      <c r="G89" s="7">
        <f t="shared" si="47"/>
        <v>55</v>
      </c>
      <c r="H89" s="7">
        <f t="shared" si="46"/>
        <v>5.5E-2</v>
      </c>
      <c r="I89" s="9"/>
      <c r="J89" s="6">
        <v>59</v>
      </c>
      <c r="K89" s="7">
        <f t="shared" si="51"/>
        <v>987000</v>
      </c>
      <c r="L89" s="7">
        <v>1</v>
      </c>
      <c r="M89" s="8">
        <f t="shared" si="27"/>
        <v>21.276595744680851</v>
      </c>
      <c r="N89" s="7">
        <f t="shared" si="50"/>
        <v>987</v>
      </c>
      <c r="O89" s="7">
        <f t="shared" si="28"/>
        <v>0.98699999999999999</v>
      </c>
      <c r="P89" s="9"/>
      <c r="S89">
        <v>1</v>
      </c>
      <c r="T89">
        <f t="shared" si="32"/>
        <v>59000</v>
      </c>
      <c r="U89" s="6">
        <v>59</v>
      </c>
      <c r="V89" s="7">
        <f t="shared" si="33"/>
        <v>816017</v>
      </c>
      <c r="W89" s="7">
        <v>1</v>
      </c>
      <c r="X89" s="8">
        <f t="shared" si="48"/>
        <v>25.734757976855875</v>
      </c>
      <c r="Y89" s="7">
        <f t="shared" si="45"/>
        <v>816.01700000000005</v>
      </c>
      <c r="Z89" s="7">
        <f t="shared" si="44"/>
        <v>0.8160170000000001</v>
      </c>
      <c r="AA89" s="9"/>
    </row>
    <row r="90" spans="3:27" x14ac:dyDescent="0.25">
      <c r="C90" s="6">
        <v>56</v>
      </c>
      <c r="D90" s="7">
        <f t="shared" si="38"/>
        <v>56000</v>
      </c>
      <c r="E90" s="7">
        <v>1</v>
      </c>
      <c r="F90" s="8">
        <f t="shared" si="49"/>
        <v>375</v>
      </c>
      <c r="G90" s="7">
        <f t="shared" si="47"/>
        <v>56</v>
      </c>
      <c r="H90" s="7">
        <f t="shared" si="46"/>
        <v>5.6000000000000001E-2</v>
      </c>
      <c r="I90" s="9"/>
      <c r="J90" s="6">
        <v>60</v>
      </c>
      <c r="K90" s="7">
        <f t="shared" si="51"/>
        <v>1004000</v>
      </c>
      <c r="L90" s="7">
        <v>1</v>
      </c>
      <c r="M90" s="8">
        <f t="shared" si="27"/>
        <v>20.916334661354583</v>
      </c>
      <c r="N90" s="7">
        <f t="shared" si="50"/>
        <v>1004</v>
      </c>
      <c r="O90" s="7">
        <f t="shared" si="28"/>
        <v>1.004</v>
      </c>
      <c r="P90" s="9"/>
      <c r="S90">
        <v>1</v>
      </c>
      <c r="T90">
        <f t="shared" si="32"/>
        <v>60000</v>
      </c>
      <c r="U90" s="6">
        <v>60</v>
      </c>
      <c r="V90" s="7">
        <f t="shared" si="33"/>
        <v>830069</v>
      </c>
      <c r="W90" s="7">
        <v>1</v>
      </c>
      <c r="X90" s="8">
        <f t="shared" si="48"/>
        <v>25.299101640947921</v>
      </c>
      <c r="Y90" s="7">
        <f t="shared" si="45"/>
        <v>830.06899999999996</v>
      </c>
      <c r="Z90" s="7">
        <f t="shared" si="44"/>
        <v>0.83006899999999995</v>
      </c>
      <c r="AA90" s="9"/>
    </row>
    <row r="91" spans="3:27" x14ac:dyDescent="0.25">
      <c r="C91" s="6">
        <v>57</v>
      </c>
      <c r="D91" s="7">
        <f t="shared" si="38"/>
        <v>57000</v>
      </c>
      <c r="E91" s="7">
        <v>1</v>
      </c>
      <c r="F91" s="8">
        <f t="shared" si="49"/>
        <v>368.42105263157896</v>
      </c>
      <c r="G91" s="7">
        <f t="shared" si="47"/>
        <v>57</v>
      </c>
      <c r="H91" s="7">
        <f t="shared" si="46"/>
        <v>5.7000000000000002E-2</v>
      </c>
      <c r="I91" s="9"/>
      <c r="J91" s="6">
        <v>61</v>
      </c>
      <c r="K91" s="7">
        <f t="shared" si="51"/>
        <v>1021000</v>
      </c>
      <c r="L91" s="7">
        <v>1</v>
      </c>
      <c r="M91" s="8">
        <f t="shared" si="27"/>
        <v>20.568070519098924</v>
      </c>
      <c r="N91" s="7">
        <f t="shared" si="50"/>
        <v>1021</v>
      </c>
      <c r="O91" s="7">
        <f t="shared" si="28"/>
        <v>1.0209999999999999</v>
      </c>
      <c r="P91" s="9"/>
      <c r="S91">
        <v>1</v>
      </c>
      <c r="T91">
        <f t="shared" si="32"/>
        <v>61000</v>
      </c>
      <c r="U91" s="6">
        <v>61</v>
      </c>
      <c r="V91" s="7">
        <f t="shared" si="33"/>
        <v>844121</v>
      </c>
      <c r="W91" s="7">
        <v>1</v>
      </c>
      <c r="X91" s="8">
        <f t="shared" si="48"/>
        <v>24.877949962149977</v>
      </c>
      <c r="Y91" s="7">
        <f t="shared" si="45"/>
        <v>844.12099999999998</v>
      </c>
      <c r="Z91" s="7">
        <f t="shared" si="44"/>
        <v>0.84412100000000001</v>
      </c>
      <c r="AA91" s="9"/>
    </row>
    <row r="92" spans="3:27" x14ac:dyDescent="0.25">
      <c r="C92" s="6">
        <v>58</v>
      </c>
      <c r="D92" s="7">
        <f t="shared" si="38"/>
        <v>58000</v>
      </c>
      <c r="E92" s="7">
        <v>1</v>
      </c>
      <c r="F92" s="8">
        <f t="shared" si="49"/>
        <v>362.06896551724139</v>
      </c>
      <c r="G92" s="7">
        <f t="shared" si="47"/>
        <v>58</v>
      </c>
      <c r="H92" s="7">
        <f t="shared" si="46"/>
        <v>5.8000000000000003E-2</v>
      </c>
      <c r="I92" s="9"/>
      <c r="J92" s="6">
        <v>62</v>
      </c>
      <c r="K92" s="7">
        <f t="shared" si="51"/>
        <v>1038000</v>
      </c>
      <c r="L92" s="7">
        <v>1</v>
      </c>
      <c r="M92" s="8">
        <f t="shared" si="27"/>
        <v>20.23121387283237</v>
      </c>
      <c r="N92" s="7">
        <f t="shared" si="50"/>
        <v>1038</v>
      </c>
      <c r="O92" s="7">
        <f t="shared" si="28"/>
        <v>1.038</v>
      </c>
      <c r="P92" s="9"/>
      <c r="S92">
        <v>1</v>
      </c>
      <c r="T92">
        <f t="shared" si="32"/>
        <v>62000</v>
      </c>
      <c r="U92" s="6">
        <v>62</v>
      </c>
      <c r="V92" s="7">
        <f t="shared" si="33"/>
        <v>858173</v>
      </c>
      <c r="W92" s="7">
        <v>1</v>
      </c>
      <c r="X92" s="8">
        <f t="shared" si="48"/>
        <v>24.470590428736397</v>
      </c>
      <c r="Y92" s="7">
        <f t="shared" si="45"/>
        <v>858.173</v>
      </c>
      <c r="Z92" s="7">
        <f t="shared" si="44"/>
        <v>0.85817299999999996</v>
      </c>
      <c r="AA92" s="9"/>
    </row>
    <row r="93" spans="3:27" x14ac:dyDescent="0.25">
      <c r="C93" s="6">
        <v>59</v>
      </c>
      <c r="D93" s="7">
        <f t="shared" si="38"/>
        <v>59000</v>
      </c>
      <c r="E93" s="7">
        <v>1</v>
      </c>
      <c r="F93" s="8">
        <f t="shared" si="49"/>
        <v>355.93220338983053</v>
      </c>
      <c r="G93" s="7">
        <f t="shared" si="47"/>
        <v>59</v>
      </c>
      <c r="H93" s="7">
        <f t="shared" si="46"/>
        <v>5.8999999999999997E-2</v>
      </c>
      <c r="I93" s="9"/>
      <c r="J93" s="6">
        <v>63</v>
      </c>
      <c r="K93" s="7">
        <f t="shared" si="51"/>
        <v>1055000</v>
      </c>
      <c r="L93" s="7">
        <v>1</v>
      </c>
      <c r="M93" s="8">
        <f t="shared" si="27"/>
        <v>19.90521327014218</v>
      </c>
      <c r="N93" s="7">
        <f t="shared" si="50"/>
        <v>1055</v>
      </c>
      <c r="O93" s="7">
        <f t="shared" si="28"/>
        <v>1.0549999999999999</v>
      </c>
      <c r="P93" s="9"/>
      <c r="S93">
        <v>1</v>
      </c>
      <c r="T93">
        <f t="shared" si="32"/>
        <v>63000</v>
      </c>
      <c r="U93" s="6">
        <v>63</v>
      </c>
      <c r="V93" s="7">
        <f t="shared" si="33"/>
        <v>872225</v>
      </c>
      <c r="W93" s="7">
        <v>1</v>
      </c>
      <c r="X93" s="8">
        <f t="shared" si="48"/>
        <v>24.076356444724698</v>
      </c>
      <c r="Y93" s="7">
        <f t="shared" si="45"/>
        <v>872.22500000000002</v>
      </c>
      <c r="Z93" s="7">
        <f t="shared" si="44"/>
        <v>0.87222500000000003</v>
      </c>
      <c r="AA93" s="9"/>
    </row>
    <row r="94" spans="3:27" x14ac:dyDescent="0.25">
      <c r="C94" s="6">
        <v>60</v>
      </c>
      <c r="D94" s="7">
        <f t="shared" si="38"/>
        <v>60000</v>
      </c>
      <c r="E94" s="7">
        <v>1</v>
      </c>
      <c r="F94" s="8">
        <f t="shared" si="49"/>
        <v>350</v>
      </c>
      <c r="G94" s="7">
        <f t="shared" si="47"/>
        <v>60</v>
      </c>
      <c r="H94" s="7">
        <f t="shared" si="46"/>
        <v>0.06</v>
      </c>
      <c r="I94" s="9"/>
      <c r="J94" s="6">
        <v>64</v>
      </c>
      <c r="K94" s="7">
        <f t="shared" si="51"/>
        <v>1072000</v>
      </c>
      <c r="L94" s="7">
        <v>1</v>
      </c>
      <c r="M94" s="8">
        <f t="shared" si="27"/>
        <v>19.589552238805972</v>
      </c>
      <c r="N94" s="7">
        <f t="shared" si="50"/>
        <v>1072</v>
      </c>
      <c r="O94" s="7">
        <f t="shared" si="28"/>
        <v>1.0720000000000001</v>
      </c>
      <c r="P94" s="9"/>
      <c r="S94">
        <v>1</v>
      </c>
      <c r="T94">
        <f t="shared" si="32"/>
        <v>64000</v>
      </c>
      <c r="U94" s="6">
        <v>64</v>
      </c>
      <c r="V94" s="7">
        <f t="shared" si="33"/>
        <v>886277</v>
      </c>
      <c r="W94" s="7">
        <v>1</v>
      </c>
      <c r="X94" s="8">
        <f t="shared" si="48"/>
        <v>23.694623689884764</v>
      </c>
      <c r="Y94" s="7">
        <f t="shared" si="45"/>
        <v>886.27700000000004</v>
      </c>
      <c r="Z94" s="7">
        <f t="shared" si="44"/>
        <v>0.88627700000000009</v>
      </c>
      <c r="AA94" s="9"/>
    </row>
    <row r="95" spans="3:27" x14ac:dyDescent="0.25">
      <c r="C95" s="6">
        <v>61</v>
      </c>
      <c r="D95" s="7">
        <f t="shared" si="38"/>
        <v>61000</v>
      </c>
      <c r="E95" s="7">
        <v>1</v>
      </c>
      <c r="F95" s="8">
        <f t="shared" si="49"/>
        <v>344.26229508196724</v>
      </c>
      <c r="G95" s="7">
        <f t="shared" si="47"/>
        <v>61</v>
      </c>
      <c r="H95" s="7">
        <f t="shared" si="46"/>
        <v>6.0999999999999999E-2</v>
      </c>
      <c r="I95" s="9"/>
      <c r="J95" s="6">
        <v>65</v>
      </c>
      <c r="K95" s="7">
        <f t="shared" si="51"/>
        <v>1089000</v>
      </c>
      <c r="L95" s="7">
        <v>1</v>
      </c>
      <c r="M95" s="8">
        <f t="shared" si="27"/>
        <v>19.28374655647383</v>
      </c>
      <c r="N95" s="7">
        <f t="shared" ref="N95:N107" si="52">K95/1000</f>
        <v>1089</v>
      </c>
      <c r="O95" s="7">
        <f t="shared" si="28"/>
        <v>1.089</v>
      </c>
      <c r="P95" s="9"/>
      <c r="S95">
        <v>1</v>
      </c>
      <c r="T95">
        <f t="shared" si="32"/>
        <v>65000</v>
      </c>
      <c r="U95" s="6">
        <v>65</v>
      </c>
      <c r="V95" s="7">
        <f t="shared" si="33"/>
        <v>900329</v>
      </c>
      <c r="W95" s="7">
        <v>1</v>
      </c>
      <c r="X95" s="8">
        <f t="shared" si="48"/>
        <v>23.324806820617795</v>
      </c>
      <c r="Y95" s="7">
        <f t="shared" si="45"/>
        <v>900.32899999999995</v>
      </c>
      <c r="Z95" s="7">
        <f t="shared" si="44"/>
        <v>0.90032899999999993</v>
      </c>
      <c r="AA95" s="9"/>
    </row>
    <row r="96" spans="3:27" x14ac:dyDescent="0.25">
      <c r="C96" s="6">
        <v>62</v>
      </c>
      <c r="D96" s="7">
        <f t="shared" si="38"/>
        <v>62000</v>
      </c>
      <c r="E96" s="7">
        <v>1</v>
      </c>
      <c r="F96" s="8">
        <f t="shared" si="49"/>
        <v>338.70967741935482</v>
      </c>
      <c r="G96" s="7">
        <f t="shared" si="47"/>
        <v>62</v>
      </c>
      <c r="H96" s="7">
        <f t="shared" si="46"/>
        <v>6.2E-2</v>
      </c>
      <c r="I96" s="9"/>
      <c r="J96" s="6">
        <v>66</v>
      </c>
      <c r="K96" s="7">
        <f t="shared" si="51"/>
        <v>1106000</v>
      </c>
      <c r="L96" s="7">
        <v>1</v>
      </c>
      <c r="M96" s="8">
        <f t="shared" ref="M96:M159" si="53">21000000/K96/L96</f>
        <v>18.9873417721519</v>
      </c>
      <c r="N96" s="7">
        <f t="shared" si="52"/>
        <v>1106</v>
      </c>
      <c r="O96" s="7">
        <f t="shared" ref="O96:O159" si="54">N96/1000</f>
        <v>1.1060000000000001</v>
      </c>
      <c r="P96" s="9"/>
      <c r="S96">
        <v>1</v>
      </c>
      <c r="T96">
        <f t="shared" si="32"/>
        <v>66000</v>
      </c>
      <c r="U96" s="6">
        <v>66</v>
      </c>
      <c r="V96" s="7">
        <f t="shared" si="33"/>
        <v>914381</v>
      </c>
      <c r="W96" s="7">
        <v>1</v>
      </c>
      <c r="X96" s="8">
        <f t="shared" si="48"/>
        <v>22.966356475036118</v>
      </c>
      <c r="Y96" s="7">
        <f t="shared" si="45"/>
        <v>914.38099999999997</v>
      </c>
      <c r="Z96" s="7">
        <f t="shared" si="44"/>
        <v>0.914381</v>
      </c>
      <c r="AA96" s="9"/>
    </row>
    <row r="97" spans="3:27" x14ac:dyDescent="0.25">
      <c r="C97" s="6">
        <v>63</v>
      </c>
      <c r="D97" s="7">
        <f t="shared" si="38"/>
        <v>63000</v>
      </c>
      <c r="E97" s="7">
        <v>1</v>
      </c>
      <c r="F97" s="8">
        <f t="shared" si="49"/>
        <v>333.33333333333331</v>
      </c>
      <c r="G97" s="7">
        <f t="shared" si="47"/>
        <v>63</v>
      </c>
      <c r="H97" s="7">
        <f t="shared" si="46"/>
        <v>6.3E-2</v>
      </c>
      <c r="I97" s="9"/>
      <c r="J97" s="6">
        <v>67</v>
      </c>
      <c r="K97" s="7">
        <f t="shared" si="51"/>
        <v>1123000</v>
      </c>
      <c r="L97" s="7">
        <v>1</v>
      </c>
      <c r="M97" s="8">
        <f t="shared" si="53"/>
        <v>18.699910952804988</v>
      </c>
      <c r="N97" s="7">
        <f t="shared" si="52"/>
        <v>1123</v>
      </c>
      <c r="O97" s="7">
        <f t="shared" si="54"/>
        <v>1.123</v>
      </c>
      <c r="P97" s="9"/>
      <c r="S97">
        <v>1</v>
      </c>
      <c r="T97">
        <f t="shared" ref="T97:T160" si="55">T96+1000</f>
        <v>67000</v>
      </c>
      <c r="U97" s="6">
        <v>67</v>
      </c>
      <c r="V97" s="7">
        <f t="shared" ref="V97:V160" si="56">V96+14052</f>
        <v>928433</v>
      </c>
      <c r="W97" s="7">
        <v>1</v>
      </c>
      <c r="X97" s="8">
        <f t="shared" si="48"/>
        <v>22.618756550014918</v>
      </c>
      <c r="Y97" s="7">
        <f t="shared" si="45"/>
        <v>928.43299999999999</v>
      </c>
      <c r="Z97" s="7">
        <f t="shared" si="44"/>
        <v>0.92843299999999995</v>
      </c>
      <c r="AA97" s="9"/>
    </row>
    <row r="98" spans="3:27" x14ac:dyDescent="0.25">
      <c r="C98" s="6">
        <v>64</v>
      </c>
      <c r="D98" s="7">
        <f t="shared" si="38"/>
        <v>64000</v>
      </c>
      <c r="E98" s="7">
        <v>1</v>
      </c>
      <c r="F98" s="8">
        <f t="shared" si="49"/>
        <v>328.125</v>
      </c>
      <c r="G98" s="7">
        <f t="shared" si="47"/>
        <v>64</v>
      </c>
      <c r="H98" s="7">
        <f t="shared" si="46"/>
        <v>6.4000000000000001E-2</v>
      </c>
      <c r="I98" s="9"/>
      <c r="J98" s="6">
        <v>68</v>
      </c>
      <c r="K98" s="7">
        <f t="shared" si="51"/>
        <v>1140000</v>
      </c>
      <c r="L98" s="7">
        <v>1</v>
      </c>
      <c r="M98" s="8">
        <f t="shared" si="53"/>
        <v>18.421052631578949</v>
      </c>
      <c r="N98" s="7">
        <f t="shared" si="52"/>
        <v>1140</v>
      </c>
      <c r="O98" s="7">
        <f t="shared" si="54"/>
        <v>1.1399999999999999</v>
      </c>
      <c r="P98" s="9"/>
      <c r="S98">
        <v>1</v>
      </c>
      <c r="T98">
        <f t="shared" si="55"/>
        <v>68000</v>
      </c>
      <c r="U98" s="6">
        <v>68</v>
      </c>
      <c r="V98" s="7">
        <f t="shared" si="56"/>
        <v>942485</v>
      </c>
      <c r="W98" s="7">
        <v>1</v>
      </c>
      <c r="X98" s="8">
        <f t="shared" si="48"/>
        <v>22.281521721831115</v>
      </c>
      <c r="Y98" s="7">
        <f t="shared" si="45"/>
        <v>942.48500000000001</v>
      </c>
      <c r="Z98" s="7">
        <f t="shared" si="44"/>
        <v>0.94248500000000002</v>
      </c>
      <c r="AA98" s="9"/>
    </row>
    <row r="99" spans="3:27" x14ac:dyDescent="0.25">
      <c r="C99" s="6">
        <v>65</v>
      </c>
      <c r="D99" s="7">
        <f t="shared" si="38"/>
        <v>65000</v>
      </c>
      <c r="E99" s="7">
        <v>1</v>
      </c>
      <c r="F99" s="8">
        <f t="shared" si="49"/>
        <v>323.07692307692309</v>
      </c>
      <c r="G99" s="7">
        <f t="shared" si="47"/>
        <v>65</v>
      </c>
      <c r="H99" s="7">
        <f t="shared" si="46"/>
        <v>6.5000000000000002E-2</v>
      </c>
      <c r="I99" s="9"/>
      <c r="J99" s="6">
        <v>69</v>
      </c>
      <c r="K99" s="7">
        <f t="shared" si="51"/>
        <v>1157000</v>
      </c>
      <c r="L99" s="7">
        <v>1</v>
      </c>
      <c r="M99" s="8">
        <f t="shared" si="53"/>
        <v>18.150388936905792</v>
      </c>
      <c r="N99" s="7">
        <f t="shared" si="52"/>
        <v>1157</v>
      </c>
      <c r="O99" s="7">
        <f t="shared" si="54"/>
        <v>1.157</v>
      </c>
      <c r="P99" s="9"/>
      <c r="S99">
        <v>1</v>
      </c>
      <c r="T99">
        <f t="shared" si="55"/>
        <v>69000</v>
      </c>
      <c r="U99" s="6">
        <v>69</v>
      </c>
      <c r="V99" s="7">
        <f t="shared" si="56"/>
        <v>956537</v>
      </c>
      <c r="W99" s="7">
        <v>1</v>
      </c>
      <c r="X99" s="8">
        <f t="shared" si="48"/>
        <v>21.954195185340453</v>
      </c>
      <c r="Y99" s="7">
        <f t="shared" si="45"/>
        <v>956.53700000000003</v>
      </c>
      <c r="Z99" s="7">
        <f t="shared" si="44"/>
        <v>0.95653700000000008</v>
      </c>
      <c r="AA99" s="9"/>
    </row>
    <row r="100" spans="3:27" x14ac:dyDescent="0.25">
      <c r="C100" s="6">
        <v>66</v>
      </c>
      <c r="D100" s="7">
        <f t="shared" si="38"/>
        <v>66000</v>
      </c>
      <c r="E100" s="7">
        <v>1</v>
      </c>
      <c r="F100" s="8">
        <f t="shared" si="49"/>
        <v>318.18181818181819</v>
      </c>
      <c r="G100" s="7">
        <f t="shared" si="47"/>
        <v>66</v>
      </c>
      <c r="H100" s="7">
        <f t="shared" si="46"/>
        <v>6.6000000000000003E-2</v>
      </c>
      <c r="I100" s="9"/>
      <c r="J100" s="6">
        <v>70</v>
      </c>
      <c r="K100" s="7">
        <f t="shared" si="51"/>
        <v>1174000</v>
      </c>
      <c r="L100" s="7">
        <v>1</v>
      </c>
      <c r="M100" s="8">
        <f t="shared" si="53"/>
        <v>17.88756388415673</v>
      </c>
      <c r="N100" s="7">
        <f t="shared" si="52"/>
        <v>1174</v>
      </c>
      <c r="O100" s="7">
        <f t="shared" si="54"/>
        <v>1.1739999999999999</v>
      </c>
      <c r="P100" s="9"/>
      <c r="S100">
        <v>1</v>
      </c>
      <c r="T100">
        <f t="shared" si="55"/>
        <v>70000</v>
      </c>
      <c r="U100" s="6">
        <v>70</v>
      </c>
      <c r="V100" s="7">
        <f t="shared" si="56"/>
        <v>970589</v>
      </c>
      <c r="W100" s="7">
        <v>1</v>
      </c>
      <c r="X100" s="8">
        <f t="shared" si="48"/>
        <v>21.636346589545113</v>
      </c>
      <c r="Y100" s="7">
        <f t="shared" si="45"/>
        <v>970.58900000000006</v>
      </c>
      <c r="Z100" s="7">
        <f t="shared" si="44"/>
        <v>0.97058900000000004</v>
      </c>
      <c r="AA100" s="9"/>
    </row>
    <row r="101" spans="3:27" x14ac:dyDescent="0.25">
      <c r="C101" s="6">
        <v>67</v>
      </c>
      <c r="D101" s="7">
        <f t="shared" ref="D101:D164" si="57">D100+1000</f>
        <v>67000</v>
      </c>
      <c r="E101" s="7">
        <v>1</v>
      </c>
      <c r="F101" s="8">
        <f t="shared" si="49"/>
        <v>313.43283582089555</v>
      </c>
      <c r="G101" s="7">
        <f t="shared" si="47"/>
        <v>67</v>
      </c>
      <c r="H101" s="7">
        <f t="shared" si="46"/>
        <v>6.7000000000000004E-2</v>
      </c>
      <c r="I101" s="9"/>
      <c r="J101" s="6">
        <v>71</v>
      </c>
      <c r="K101" s="7">
        <f t="shared" si="51"/>
        <v>1191000</v>
      </c>
      <c r="L101" s="7">
        <v>1</v>
      </c>
      <c r="M101" s="8">
        <f t="shared" si="53"/>
        <v>17.632241813602015</v>
      </c>
      <c r="N101" s="7">
        <f t="shared" si="52"/>
        <v>1191</v>
      </c>
      <c r="O101" s="7">
        <f t="shared" si="54"/>
        <v>1.1910000000000001</v>
      </c>
      <c r="P101" s="9"/>
      <c r="S101">
        <v>1</v>
      </c>
      <c r="T101">
        <f t="shared" si="55"/>
        <v>71000</v>
      </c>
      <c r="U101" s="6">
        <v>71</v>
      </c>
      <c r="V101" s="7">
        <f t="shared" si="56"/>
        <v>984641</v>
      </c>
      <c r="W101" s="7">
        <v>1</v>
      </c>
      <c r="X101" s="8">
        <f t="shared" si="48"/>
        <v>21.327570149932818</v>
      </c>
      <c r="Y101" s="7">
        <f t="shared" si="45"/>
        <v>984.64099999999996</v>
      </c>
      <c r="Z101" s="7">
        <f t="shared" si="44"/>
        <v>0.98464099999999999</v>
      </c>
      <c r="AA101" s="9"/>
    </row>
    <row r="102" spans="3:27" x14ac:dyDescent="0.25">
      <c r="C102" s="6">
        <v>68</v>
      </c>
      <c r="D102" s="7">
        <f t="shared" si="57"/>
        <v>68000</v>
      </c>
      <c r="E102" s="7">
        <v>1</v>
      </c>
      <c r="F102" s="8">
        <f t="shared" si="49"/>
        <v>308.8235294117647</v>
      </c>
      <c r="G102" s="7">
        <f t="shared" si="47"/>
        <v>68</v>
      </c>
      <c r="H102" s="7">
        <f t="shared" si="46"/>
        <v>6.8000000000000005E-2</v>
      </c>
      <c r="I102" s="9"/>
      <c r="J102" s="6">
        <v>72</v>
      </c>
      <c r="K102" s="7">
        <f t="shared" si="51"/>
        <v>1208000</v>
      </c>
      <c r="L102" s="7">
        <v>1</v>
      </c>
      <c r="M102" s="8">
        <f t="shared" si="53"/>
        <v>17.3841059602649</v>
      </c>
      <c r="N102" s="7">
        <f t="shared" si="52"/>
        <v>1208</v>
      </c>
      <c r="O102" s="7">
        <f t="shared" si="54"/>
        <v>1.208</v>
      </c>
      <c r="P102" s="9"/>
      <c r="S102">
        <v>1</v>
      </c>
      <c r="T102">
        <f t="shared" si="55"/>
        <v>72000</v>
      </c>
      <c r="U102" s="6">
        <v>72</v>
      </c>
      <c r="V102" s="7">
        <f t="shared" si="56"/>
        <v>998693</v>
      </c>
      <c r="W102" s="7">
        <v>1</v>
      </c>
      <c r="X102" s="8">
        <f t="shared" si="48"/>
        <v>21.02748292017667</v>
      </c>
      <c r="Y102" s="7">
        <f t="shared" si="45"/>
        <v>998.69299999999998</v>
      </c>
      <c r="Z102" s="7">
        <f t="shared" si="44"/>
        <v>0.99869299999999994</v>
      </c>
      <c r="AA102" s="9"/>
    </row>
    <row r="103" spans="3:27" x14ac:dyDescent="0.25">
      <c r="C103" s="6">
        <v>69</v>
      </c>
      <c r="D103" s="7">
        <f t="shared" si="57"/>
        <v>69000</v>
      </c>
      <c r="E103" s="7">
        <v>1</v>
      </c>
      <c r="F103" s="8">
        <f t="shared" si="49"/>
        <v>304.3478260869565</v>
      </c>
      <c r="G103" s="7">
        <f t="shared" si="47"/>
        <v>69</v>
      </c>
      <c r="H103" s="7">
        <f t="shared" si="46"/>
        <v>6.9000000000000006E-2</v>
      </c>
      <c r="I103" s="9"/>
      <c r="J103" s="6">
        <v>73</v>
      </c>
      <c r="K103" s="7">
        <f t="shared" si="51"/>
        <v>1225000</v>
      </c>
      <c r="L103" s="7">
        <v>1</v>
      </c>
      <c r="M103" s="8">
        <f t="shared" si="53"/>
        <v>17.142857142857142</v>
      </c>
      <c r="N103" s="7">
        <f t="shared" si="52"/>
        <v>1225</v>
      </c>
      <c r="O103" s="7">
        <f t="shared" si="54"/>
        <v>1.2250000000000001</v>
      </c>
      <c r="P103" s="9"/>
      <c r="S103">
        <v>1</v>
      </c>
      <c r="T103">
        <f t="shared" si="55"/>
        <v>73000</v>
      </c>
      <c r="U103" s="6">
        <v>73</v>
      </c>
      <c r="V103" s="7">
        <f t="shared" si="56"/>
        <v>1012745</v>
      </c>
      <c r="W103" s="7">
        <v>1</v>
      </c>
      <c r="X103" s="8">
        <f t="shared" si="48"/>
        <v>20.735723207717637</v>
      </c>
      <c r="Y103" s="7">
        <f t="shared" si="45"/>
        <v>1012.745</v>
      </c>
      <c r="Z103" s="7">
        <f t="shared" si="44"/>
        <v>1.012745</v>
      </c>
      <c r="AA103" s="9"/>
    </row>
    <row r="104" spans="3:27" x14ac:dyDescent="0.25">
      <c r="C104" s="6">
        <v>70</v>
      </c>
      <c r="D104" s="7">
        <f t="shared" si="57"/>
        <v>70000</v>
      </c>
      <c r="E104" s="7">
        <v>1</v>
      </c>
      <c r="F104" s="8">
        <f t="shared" si="49"/>
        <v>300</v>
      </c>
      <c r="G104" s="7">
        <f t="shared" si="47"/>
        <v>70</v>
      </c>
      <c r="H104" s="7">
        <f t="shared" si="46"/>
        <v>7.0000000000000007E-2</v>
      </c>
      <c r="I104" s="9"/>
      <c r="J104" s="6">
        <v>74</v>
      </c>
      <c r="K104" s="7">
        <f t="shared" si="51"/>
        <v>1242000</v>
      </c>
      <c r="L104" s="7">
        <v>1</v>
      </c>
      <c r="M104" s="8">
        <f t="shared" si="53"/>
        <v>16.908212560386474</v>
      </c>
      <c r="N104" s="7">
        <f t="shared" si="52"/>
        <v>1242</v>
      </c>
      <c r="O104" s="7">
        <f t="shared" si="54"/>
        <v>1.242</v>
      </c>
      <c r="P104" s="9"/>
      <c r="S104">
        <v>1</v>
      </c>
      <c r="T104">
        <f t="shared" si="55"/>
        <v>74000</v>
      </c>
      <c r="U104" s="6">
        <v>74</v>
      </c>
      <c r="V104" s="7">
        <f t="shared" si="56"/>
        <v>1026797</v>
      </c>
      <c r="W104" s="7">
        <v>1</v>
      </c>
      <c r="X104" s="8">
        <f t="shared" si="48"/>
        <v>20.451949119446201</v>
      </c>
      <c r="Y104" s="7">
        <f t="shared" si="45"/>
        <v>1026.797</v>
      </c>
      <c r="Z104" s="7">
        <f t="shared" si="44"/>
        <v>1.026797</v>
      </c>
      <c r="AA104" s="9"/>
    </row>
    <row r="105" spans="3:27" x14ac:dyDescent="0.25">
      <c r="C105" s="6">
        <v>71</v>
      </c>
      <c r="D105" s="7">
        <f t="shared" si="57"/>
        <v>71000</v>
      </c>
      <c r="E105" s="7">
        <v>1</v>
      </c>
      <c r="F105" s="8">
        <f t="shared" ref="F105:F121" si="58">21000000/D105/E105</f>
        <v>295.77464788732397</v>
      </c>
      <c r="G105" s="7">
        <f t="shared" ref="G105:G121" si="59">D105/1000</f>
        <v>71</v>
      </c>
      <c r="H105" s="7">
        <f t="shared" ref="H105:H121" si="60">G105/1000</f>
        <v>7.0999999999999994E-2</v>
      </c>
      <c r="I105" s="9"/>
      <c r="J105" s="6">
        <v>75</v>
      </c>
      <c r="K105" s="7">
        <f t="shared" si="51"/>
        <v>1259000</v>
      </c>
      <c r="L105" s="7">
        <v>1</v>
      </c>
      <c r="M105" s="8">
        <f t="shared" si="53"/>
        <v>16.679904686258936</v>
      </c>
      <c r="N105" s="7">
        <f t="shared" si="52"/>
        <v>1259</v>
      </c>
      <c r="O105" s="7">
        <f t="shared" si="54"/>
        <v>1.2589999999999999</v>
      </c>
      <c r="P105" s="9"/>
      <c r="S105">
        <v>1</v>
      </c>
      <c r="T105">
        <f t="shared" si="55"/>
        <v>75000</v>
      </c>
      <c r="U105" s="6">
        <v>75</v>
      </c>
      <c r="V105" s="7">
        <f t="shared" si="56"/>
        <v>1040849</v>
      </c>
      <c r="W105" s="7">
        <v>1</v>
      </c>
      <c r="X105" s="8">
        <f t="shared" si="48"/>
        <v>20.175837225188285</v>
      </c>
      <c r="Y105" s="7">
        <f t="shared" si="45"/>
        <v>1040.8489999999999</v>
      </c>
      <c r="Z105" s="7">
        <f t="shared" si="44"/>
        <v>1.0408489999999999</v>
      </c>
      <c r="AA105" s="9"/>
    </row>
    <row r="106" spans="3:27" x14ac:dyDescent="0.25">
      <c r="C106" s="6">
        <v>72</v>
      </c>
      <c r="D106" s="7">
        <f t="shared" si="57"/>
        <v>72000</v>
      </c>
      <c r="E106" s="7">
        <v>1</v>
      </c>
      <c r="F106" s="8">
        <f t="shared" si="58"/>
        <v>291.66666666666669</v>
      </c>
      <c r="G106" s="7">
        <f t="shared" si="59"/>
        <v>72</v>
      </c>
      <c r="H106" s="7">
        <f t="shared" si="60"/>
        <v>7.1999999999999995E-2</v>
      </c>
      <c r="I106" s="9"/>
      <c r="J106" s="6">
        <v>76</v>
      </c>
      <c r="K106" s="7">
        <f t="shared" si="51"/>
        <v>1276000</v>
      </c>
      <c r="L106" s="7">
        <v>1</v>
      </c>
      <c r="M106" s="8">
        <f t="shared" si="53"/>
        <v>16.457680250783699</v>
      </c>
      <c r="N106" s="7">
        <f t="shared" si="52"/>
        <v>1276</v>
      </c>
      <c r="O106" s="7">
        <f t="shared" si="54"/>
        <v>1.276</v>
      </c>
      <c r="P106" s="9"/>
      <c r="S106">
        <v>1</v>
      </c>
      <c r="T106">
        <f t="shared" si="55"/>
        <v>76000</v>
      </c>
      <c r="U106" s="6">
        <v>76</v>
      </c>
      <c r="V106" s="7">
        <f t="shared" si="56"/>
        <v>1054901</v>
      </c>
      <c r="W106" s="7">
        <v>1</v>
      </c>
      <c r="X106" s="8">
        <f t="shared" si="48"/>
        <v>19.907081328010875</v>
      </c>
      <c r="Y106" s="7">
        <f t="shared" si="45"/>
        <v>1054.9010000000001</v>
      </c>
      <c r="Z106" s="7">
        <f t="shared" si="44"/>
        <v>1.0549010000000001</v>
      </c>
      <c r="AA106" s="9"/>
    </row>
    <row r="107" spans="3:27" x14ac:dyDescent="0.25">
      <c r="C107" s="6">
        <v>73</v>
      </c>
      <c r="D107" s="7">
        <f t="shared" si="57"/>
        <v>73000</v>
      </c>
      <c r="E107" s="7">
        <v>1</v>
      </c>
      <c r="F107" s="8">
        <f t="shared" si="58"/>
        <v>287.67123287671234</v>
      </c>
      <c r="G107" s="7">
        <f t="shared" si="59"/>
        <v>73</v>
      </c>
      <c r="H107" s="7">
        <f t="shared" si="60"/>
        <v>7.2999999999999995E-2</v>
      </c>
      <c r="I107" s="9"/>
      <c r="J107" s="6">
        <v>77</v>
      </c>
      <c r="K107" s="7">
        <f>K106+17000</f>
        <v>1293000</v>
      </c>
      <c r="L107" s="7">
        <v>1</v>
      </c>
      <c r="M107" s="8">
        <f t="shared" si="53"/>
        <v>16.241299303944317</v>
      </c>
      <c r="N107" s="7">
        <f t="shared" si="52"/>
        <v>1293</v>
      </c>
      <c r="O107" s="7">
        <f t="shared" si="54"/>
        <v>1.2929999999999999</v>
      </c>
      <c r="P107" s="9"/>
      <c r="S107">
        <v>1</v>
      </c>
      <c r="T107">
        <f t="shared" si="55"/>
        <v>77000</v>
      </c>
      <c r="U107" s="6">
        <v>77</v>
      </c>
      <c r="V107" s="7">
        <f t="shared" si="56"/>
        <v>1068953</v>
      </c>
      <c r="W107" s="7">
        <v>1</v>
      </c>
      <c r="X107" s="8">
        <f t="shared" si="48"/>
        <v>19.64539133151785</v>
      </c>
      <c r="Y107" s="7">
        <f t="shared" si="45"/>
        <v>1068.953</v>
      </c>
      <c r="Z107" s="7">
        <f t="shared" si="44"/>
        <v>1.068953</v>
      </c>
      <c r="AA107" s="9"/>
    </row>
    <row r="108" spans="3:27" x14ac:dyDescent="0.25">
      <c r="C108" s="6">
        <v>74</v>
      </c>
      <c r="D108" s="7">
        <f t="shared" si="57"/>
        <v>74000</v>
      </c>
      <c r="E108" s="7">
        <v>1</v>
      </c>
      <c r="F108" s="8">
        <f t="shared" si="58"/>
        <v>283.7837837837838</v>
      </c>
      <c r="G108" s="7">
        <f t="shared" si="59"/>
        <v>74</v>
      </c>
      <c r="H108" s="7">
        <f t="shared" si="60"/>
        <v>7.3999999999999996E-2</v>
      </c>
      <c r="I108" s="9"/>
      <c r="J108" s="6">
        <v>78</v>
      </c>
      <c r="K108" s="7">
        <f>K107+17000</f>
        <v>1310000</v>
      </c>
      <c r="L108" s="7">
        <v>1</v>
      </c>
      <c r="M108" s="8">
        <f t="shared" si="53"/>
        <v>16.03053435114504</v>
      </c>
      <c r="N108" s="7">
        <f t="shared" ref="N108:N139" si="61">K108/1000</f>
        <v>1310</v>
      </c>
      <c r="O108" s="7">
        <f t="shared" si="54"/>
        <v>1.31</v>
      </c>
      <c r="P108" s="9"/>
      <c r="S108">
        <v>1</v>
      </c>
      <c r="T108">
        <f t="shared" si="55"/>
        <v>78000</v>
      </c>
      <c r="U108" s="6">
        <v>78</v>
      </c>
      <c r="V108" s="7">
        <f t="shared" si="56"/>
        <v>1083005</v>
      </c>
      <c r="W108" s="7">
        <v>1</v>
      </c>
      <c r="X108" s="8">
        <f t="shared" si="48"/>
        <v>19.390492195326892</v>
      </c>
      <c r="Y108" s="7">
        <f t="shared" si="45"/>
        <v>1083.0050000000001</v>
      </c>
      <c r="Z108" s="7">
        <f t="shared" si="44"/>
        <v>1.0830050000000002</v>
      </c>
      <c r="AA108" s="9"/>
    </row>
    <row r="109" spans="3:27" x14ac:dyDescent="0.25">
      <c r="C109" s="6">
        <v>75</v>
      </c>
      <c r="D109" s="7">
        <f t="shared" si="57"/>
        <v>75000</v>
      </c>
      <c r="E109" s="7">
        <v>1</v>
      </c>
      <c r="F109" s="8">
        <f t="shared" si="58"/>
        <v>280</v>
      </c>
      <c r="G109" s="7">
        <f t="shared" si="59"/>
        <v>75</v>
      </c>
      <c r="H109" s="7">
        <f t="shared" si="60"/>
        <v>7.4999999999999997E-2</v>
      </c>
      <c r="I109" s="9"/>
      <c r="J109" s="6">
        <v>79</v>
      </c>
      <c r="K109" s="7">
        <f t="shared" si="51"/>
        <v>1327000</v>
      </c>
      <c r="L109" s="7">
        <v>1</v>
      </c>
      <c r="M109" s="8">
        <f t="shared" si="53"/>
        <v>15.825169555388094</v>
      </c>
      <c r="N109" s="7">
        <f t="shared" si="61"/>
        <v>1327</v>
      </c>
      <c r="O109" s="7">
        <f t="shared" si="54"/>
        <v>1.327</v>
      </c>
      <c r="P109" s="9"/>
      <c r="S109">
        <v>1</v>
      </c>
      <c r="T109">
        <f t="shared" si="55"/>
        <v>79000</v>
      </c>
      <c r="U109" s="6">
        <v>79</v>
      </c>
      <c r="V109" s="7">
        <f t="shared" si="56"/>
        <v>1097057</v>
      </c>
      <c r="W109" s="7">
        <v>1</v>
      </c>
      <c r="X109" s="8">
        <f t="shared" si="48"/>
        <v>19.142122970821024</v>
      </c>
      <c r="Y109" s="7">
        <f t="shared" si="45"/>
        <v>1097.057</v>
      </c>
      <c r="Z109" s="7">
        <f t="shared" si="44"/>
        <v>1.0970569999999999</v>
      </c>
      <c r="AA109" s="9"/>
    </row>
    <row r="110" spans="3:27" x14ac:dyDescent="0.25">
      <c r="C110" s="6">
        <v>76</v>
      </c>
      <c r="D110" s="7">
        <f t="shared" si="57"/>
        <v>76000</v>
      </c>
      <c r="E110" s="7">
        <v>1</v>
      </c>
      <c r="F110" s="8">
        <f t="shared" si="58"/>
        <v>276.31578947368422</v>
      </c>
      <c r="G110" s="7">
        <f t="shared" si="59"/>
        <v>76</v>
      </c>
      <c r="H110" s="7">
        <f t="shared" si="60"/>
        <v>7.5999999999999998E-2</v>
      </c>
      <c r="I110" s="9"/>
      <c r="J110" s="6">
        <v>80</v>
      </c>
      <c r="K110" s="7">
        <f t="shared" si="51"/>
        <v>1344000</v>
      </c>
      <c r="L110" s="7">
        <v>1</v>
      </c>
      <c r="M110" s="8">
        <f t="shared" si="53"/>
        <v>15.625</v>
      </c>
      <c r="N110" s="7">
        <f t="shared" si="61"/>
        <v>1344</v>
      </c>
      <c r="O110" s="7">
        <f t="shared" si="54"/>
        <v>1.3440000000000001</v>
      </c>
      <c r="P110" s="9"/>
      <c r="S110">
        <v>1</v>
      </c>
      <c r="T110">
        <f t="shared" si="55"/>
        <v>80000</v>
      </c>
      <c r="U110" s="6">
        <v>80</v>
      </c>
      <c r="V110" s="7">
        <f t="shared" si="56"/>
        <v>1111109</v>
      </c>
      <c r="W110" s="7">
        <v>1</v>
      </c>
      <c r="X110" s="8">
        <f t="shared" si="48"/>
        <v>18.90003591006823</v>
      </c>
      <c r="Y110" s="7">
        <f t="shared" si="45"/>
        <v>1111.1089999999999</v>
      </c>
      <c r="Z110" s="7">
        <f t="shared" si="44"/>
        <v>1.1111089999999999</v>
      </c>
      <c r="AA110" s="9"/>
    </row>
    <row r="111" spans="3:27" x14ac:dyDescent="0.25">
      <c r="C111" s="6">
        <v>77</v>
      </c>
      <c r="D111" s="7">
        <f t="shared" si="57"/>
        <v>77000</v>
      </c>
      <c r="E111" s="7">
        <v>1</v>
      </c>
      <c r="F111" s="8">
        <f t="shared" si="58"/>
        <v>272.72727272727275</v>
      </c>
      <c r="G111" s="7">
        <f t="shared" si="59"/>
        <v>77</v>
      </c>
      <c r="H111" s="7">
        <f t="shared" si="60"/>
        <v>7.6999999999999999E-2</v>
      </c>
      <c r="I111" s="9"/>
      <c r="J111" s="6">
        <v>81</v>
      </c>
      <c r="K111" s="7">
        <f t="shared" si="51"/>
        <v>1361000</v>
      </c>
      <c r="L111" s="7">
        <v>1</v>
      </c>
      <c r="M111" s="8">
        <f t="shared" si="53"/>
        <v>15.429831006612785</v>
      </c>
      <c r="N111" s="7">
        <f t="shared" si="61"/>
        <v>1361</v>
      </c>
      <c r="O111" s="7">
        <f t="shared" si="54"/>
        <v>1.361</v>
      </c>
      <c r="P111" s="9"/>
      <c r="S111">
        <v>1</v>
      </c>
      <c r="T111">
        <f t="shared" si="55"/>
        <v>81000</v>
      </c>
      <c r="U111" s="6">
        <v>81</v>
      </c>
      <c r="V111" s="7">
        <f t="shared" si="56"/>
        <v>1125161</v>
      </c>
      <c r="W111" s="7">
        <v>1</v>
      </c>
      <c r="X111" s="8">
        <f t="shared" si="48"/>
        <v>18.663995641512638</v>
      </c>
      <c r="Y111" s="7">
        <f t="shared" si="45"/>
        <v>1125.1610000000001</v>
      </c>
      <c r="Z111" s="7">
        <f t="shared" si="44"/>
        <v>1.1251610000000001</v>
      </c>
      <c r="AA111" s="9"/>
    </row>
    <row r="112" spans="3:27" x14ac:dyDescent="0.25">
      <c r="C112" s="6">
        <v>78</v>
      </c>
      <c r="D112" s="7">
        <f t="shared" si="57"/>
        <v>78000</v>
      </c>
      <c r="E112" s="7">
        <v>1</v>
      </c>
      <c r="F112" s="8">
        <f t="shared" si="58"/>
        <v>269.23076923076923</v>
      </c>
      <c r="G112" s="7">
        <f t="shared" si="59"/>
        <v>78</v>
      </c>
      <c r="H112" s="7">
        <f t="shared" si="60"/>
        <v>7.8E-2</v>
      </c>
      <c r="I112" s="9"/>
      <c r="J112" s="6">
        <v>82</v>
      </c>
      <c r="K112" s="7">
        <f t="shared" si="51"/>
        <v>1378000</v>
      </c>
      <c r="L112" s="7">
        <v>1</v>
      </c>
      <c r="M112" s="8">
        <f t="shared" si="53"/>
        <v>15.239477503628446</v>
      </c>
      <c r="N112" s="7">
        <f t="shared" si="61"/>
        <v>1378</v>
      </c>
      <c r="O112" s="7">
        <f t="shared" si="54"/>
        <v>1.3779999999999999</v>
      </c>
      <c r="P112" s="9"/>
      <c r="S112">
        <v>1</v>
      </c>
      <c r="T112">
        <f t="shared" si="55"/>
        <v>82000</v>
      </c>
      <c r="U112" s="6">
        <v>82</v>
      </c>
      <c r="V112" s="7">
        <f t="shared" si="56"/>
        <v>1139213</v>
      </c>
      <c r="W112" s="7">
        <v>1</v>
      </c>
      <c r="X112" s="8">
        <f t="shared" si="48"/>
        <v>18.433778406671973</v>
      </c>
      <c r="Y112" s="7">
        <f t="shared" si="45"/>
        <v>1139.213</v>
      </c>
      <c r="Z112" s="7">
        <f t="shared" si="44"/>
        <v>1.139213</v>
      </c>
      <c r="AA112" s="9"/>
    </row>
    <row r="113" spans="3:27" x14ac:dyDescent="0.25">
      <c r="C113" s="6">
        <v>79</v>
      </c>
      <c r="D113" s="7">
        <f t="shared" si="57"/>
        <v>79000</v>
      </c>
      <c r="E113" s="7">
        <v>1</v>
      </c>
      <c r="F113" s="8">
        <f t="shared" si="58"/>
        <v>265.82278481012656</v>
      </c>
      <c r="G113" s="7">
        <f t="shared" si="59"/>
        <v>79</v>
      </c>
      <c r="H113" s="7">
        <f t="shared" si="60"/>
        <v>7.9000000000000001E-2</v>
      </c>
      <c r="I113" s="9"/>
      <c r="J113" s="6">
        <v>83</v>
      </c>
      <c r="K113" s="7">
        <f t="shared" si="51"/>
        <v>1395000</v>
      </c>
      <c r="L113" s="7">
        <v>1</v>
      </c>
      <c r="M113" s="8">
        <f t="shared" si="53"/>
        <v>15.053763440860216</v>
      </c>
      <c r="N113" s="7">
        <f t="shared" si="61"/>
        <v>1395</v>
      </c>
      <c r="O113" s="7">
        <f t="shared" si="54"/>
        <v>1.395</v>
      </c>
      <c r="P113" s="9"/>
      <c r="S113">
        <v>1</v>
      </c>
      <c r="T113">
        <f t="shared" si="55"/>
        <v>83000</v>
      </c>
      <c r="U113" s="6">
        <v>83</v>
      </c>
      <c r="V113" s="7">
        <f t="shared" si="56"/>
        <v>1153265</v>
      </c>
      <c r="W113" s="7">
        <v>1</v>
      </c>
      <c r="X113" s="8">
        <f t="shared" si="48"/>
        <v>18.209171352637945</v>
      </c>
      <c r="Y113" s="7">
        <f t="shared" si="45"/>
        <v>1153.2650000000001</v>
      </c>
      <c r="Z113" s="7">
        <f t="shared" ref="Z113:Z176" si="62">Y113/1000</f>
        <v>1.1532650000000002</v>
      </c>
      <c r="AA113" s="9"/>
    </row>
    <row r="114" spans="3:27" x14ac:dyDescent="0.25">
      <c r="C114" s="6">
        <v>80</v>
      </c>
      <c r="D114" s="7">
        <f t="shared" si="57"/>
        <v>80000</v>
      </c>
      <c r="E114" s="7">
        <v>1</v>
      </c>
      <c r="F114" s="8">
        <f t="shared" si="58"/>
        <v>262.5</v>
      </c>
      <c r="G114" s="7">
        <f t="shared" si="59"/>
        <v>80</v>
      </c>
      <c r="H114" s="7">
        <f t="shared" si="60"/>
        <v>0.08</v>
      </c>
      <c r="I114" s="9"/>
      <c r="J114" s="6">
        <v>84</v>
      </c>
      <c r="K114" s="7">
        <f t="shared" si="51"/>
        <v>1412000</v>
      </c>
      <c r="L114" s="7">
        <v>1</v>
      </c>
      <c r="M114" s="8">
        <f t="shared" si="53"/>
        <v>14.872521246458923</v>
      </c>
      <c r="N114" s="7">
        <f t="shared" si="61"/>
        <v>1412</v>
      </c>
      <c r="O114" s="7">
        <f t="shared" si="54"/>
        <v>1.4119999999999999</v>
      </c>
      <c r="P114" s="9"/>
      <c r="S114">
        <v>1</v>
      </c>
      <c r="T114">
        <f t="shared" si="55"/>
        <v>84000</v>
      </c>
      <c r="U114" s="6">
        <v>84</v>
      </c>
      <c r="V114" s="7">
        <f t="shared" si="56"/>
        <v>1167317</v>
      </c>
      <c r="W114" s="7">
        <v>1</v>
      </c>
      <c r="X114" s="8">
        <f t="shared" si="48"/>
        <v>17.989971875677302</v>
      </c>
      <c r="Y114" s="7">
        <f t="shared" si="45"/>
        <v>1167.317</v>
      </c>
      <c r="Z114" s="7">
        <f t="shared" si="62"/>
        <v>1.1673169999999999</v>
      </c>
      <c r="AA114" s="9"/>
    </row>
    <row r="115" spans="3:27" x14ac:dyDescent="0.25">
      <c r="C115" s="6">
        <v>81</v>
      </c>
      <c r="D115" s="7">
        <f t="shared" si="57"/>
        <v>81000</v>
      </c>
      <c r="E115" s="7">
        <v>1</v>
      </c>
      <c r="F115" s="8">
        <f t="shared" si="58"/>
        <v>259.25925925925924</v>
      </c>
      <c r="G115" s="7">
        <f t="shared" si="59"/>
        <v>81</v>
      </c>
      <c r="H115" s="7">
        <f t="shared" si="60"/>
        <v>8.1000000000000003E-2</v>
      </c>
      <c r="I115" s="9"/>
      <c r="J115" s="6">
        <v>85</v>
      </c>
      <c r="K115" s="7">
        <f t="shared" si="51"/>
        <v>1429000</v>
      </c>
      <c r="L115" s="7">
        <v>1</v>
      </c>
      <c r="M115" s="8">
        <f t="shared" si="53"/>
        <v>14.695591322603219</v>
      </c>
      <c r="N115" s="7">
        <f t="shared" si="61"/>
        <v>1429</v>
      </c>
      <c r="O115" s="7">
        <f t="shared" si="54"/>
        <v>1.429</v>
      </c>
      <c r="P115" s="9"/>
      <c r="S115">
        <v>1</v>
      </c>
      <c r="T115">
        <f t="shared" si="55"/>
        <v>85000</v>
      </c>
      <c r="U115" s="6">
        <v>85</v>
      </c>
      <c r="V115" s="7">
        <f t="shared" si="56"/>
        <v>1181369</v>
      </c>
      <c r="W115" s="7">
        <v>1</v>
      </c>
      <c r="X115" s="8">
        <f t="shared" si="48"/>
        <v>17.775987011678822</v>
      </c>
      <c r="Y115" s="7">
        <f t="shared" ref="Y115:Y178" si="63">V115/1000</f>
        <v>1181.3689999999999</v>
      </c>
      <c r="Z115" s="7">
        <f t="shared" si="62"/>
        <v>1.1813689999999999</v>
      </c>
      <c r="AA115" s="9"/>
    </row>
    <row r="116" spans="3:27" x14ac:dyDescent="0.25">
      <c r="C116" s="6">
        <v>82</v>
      </c>
      <c r="D116" s="7">
        <f t="shared" si="57"/>
        <v>82000</v>
      </c>
      <c r="E116" s="7">
        <v>1</v>
      </c>
      <c r="F116" s="8">
        <f t="shared" si="58"/>
        <v>256.09756097560978</v>
      </c>
      <c r="G116" s="7">
        <f t="shared" si="59"/>
        <v>82</v>
      </c>
      <c r="H116" s="7">
        <f t="shared" si="60"/>
        <v>8.2000000000000003E-2</v>
      </c>
      <c r="I116" s="9"/>
      <c r="J116" s="6">
        <v>86</v>
      </c>
      <c r="K116" s="7">
        <f t="shared" ref="K116:K179" si="64">K115+17000</f>
        <v>1446000</v>
      </c>
      <c r="L116" s="7">
        <v>1</v>
      </c>
      <c r="M116" s="8">
        <f t="shared" si="53"/>
        <v>14.522821576763485</v>
      </c>
      <c r="N116" s="7">
        <f t="shared" si="61"/>
        <v>1446</v>
      </c>
      <c r="O116" s="7">
        <f t="shared" si="54"/>
        <v>1.446</v>
      </c>
      <c r="P116" s="9"/>
      <c r="S116">
        <v>1</v>
      </c>
      <c r="T116">
        <f t="shared" si="55"/>
        <v>86000</v>
      </c>
      <c r="U116" s="6">
        <v>86</v>
      </c>
      <c r="V116" s="7">
        <f t="shared" si="56"/>
        <v>1195421</v>
      </c>
      <c r="W116" s="7">
        <v>1</v>
      </c>
      <c r="X116" s="8">
        <f t="shared" si="48"/>
        <v>17.56703286959155</v>
      </c>
      <c r="Y116" s="7">
        <f t="shared" si="63"/>
        <v>1195.421</v>
      </c>
      <c r="Z116" s="7">
        <f t="shared" si="62"/>
        <v>1.1954210000000001</v>
      </c>
      <c r="AA116" s="9"/>
    </row>
    <row r="117" spans="3:27" x14ac:dyDescent="0.25">
      <c r="C117" s="6">
        <v>83</v>
      </c>
      <c r="D117" s="7">
        <f t="shared" si="57"/>
        <v>83000</v>
      </c>
      <c r="E117" s="7">
        <v>1</v>
      </c>
      <c r="F117" s="8">
        <f t="shared" si="58"/>
        <v>253.01204819277109</v>
      </c>
      <c r="G117" s="7">
        <f t="shared" si="59"/>
        <v>83</v>
      </c>
      <c r="H117" s="7">
        <f t="shared" si="60"/>
        <v>8.3000000000000004E-2</v>
      </c>
      <c r="I117" s="9"/>
      <c r="J117" s="6">
        <v>87</v>
      </c>
      <c r="K117" s="7">
        <f t="shared" si="64"/>
        <v>1463000</v>
      </c>
      <c r="L117" s="7">
        <v>1</v>
      </c>
      <c r="M117" s="8">
        <f t="shared" si="53"/>
        <v>14.354066985645932</v>
      </c>
      <c r="N117" s="7">
        <f t="shared" si="61"/>
        <v>1463</v>
      </c>
      <c r="O117" s="7">
        <f t="shared" si="54"/>
        <v>1.4630000000000001</v>
      </c>
      <c r="P117" s="9"/>
      <c r="S117">
        <v>1</v>
      </c>
      <c r="T117">
        <f t="shared" si="55"/>
        <v>87000</v>
      </c>
      <c r="U117" s="6">
        <v>87</v>
      </c>
      <c r="V117" s="7">
        <f t="shared" si="56"/>
        <v>1209473</v>
      </c>
      <c r="W117" s="7">
        <v>1</v>
      </c>
      <c r="X117" s="8">
        <f t="shared" si="48"/>
        <v>17.362934104357848</v>
      </c>
      <c r="Y117" s="7">
        <f t="shared" si="63"/>
        <v>1209.473</v>
      </c>
      <c r="Z117" s="7">
        <f t="shared" si="62"/>
        <v>1.209473</v>
      </c>
      <c r="AA117" s="9"/>
    </row>
    <row r="118" spans="3:27" x14ac:dyDescent="0.25">
      <c r="C118" s="6">
        <v>84</v>
      </c>
      <c r="D118" s="7">
        <f t="shared" si="57"/>
        <v>84000</v>
      </c>
      <c r="E118" s="7">
        <v>1</v>
      </c>
      <c r="F118" s="8">
        <f t="shared" si="58"/>
        <v>250</v>
      </c>
      <c r="G118" s="7">
        <f t="shared" si="59"/>
        <v>84</v>
      </c>
      <c r="H118" s="7">
        <f t="shared" si="60"/>
        <v>8.4000000000000005E-2</v>
      </c>
      <c r="I118" s="9"/>
      <c r="J118" s="6">
        <v>88</v>
      </c>
      <c r="K118" s="7">
        <f t="shared" si="64"/>
        <v>1480000</v>
      </c>
      <c r="L118" s="7">
        <v>1</v>
      </c>
      <c r="M118" s="8">
        <f t="shared" si="53"/>
        <v>14.189189189189189</v>
      </c>
      <c r="N118" s="7">
        <f t="shared" si="61"/>
        <v>1480</v>
      </c>
      <c r="O118" s="7">
        <f t="shared" si="54"/>
        <v>1.48</v>
      </c>
      <c r="P118" s="9"/>
      <c r="S118">
        <v>1</v>
      </c>
      <c r="T118">
        <f t="shared" si="55"/>
        <v>88000</v>
      </c>
      <c r="U118" s="6">
        <v>88</v>
      </c>
      <c r="V118" s="7">
        <f t="shared" si="56"/>
        <v>1223525</v>
      </c>
      <c r="W118" s="7">
        <v>1</v>
      </c>
      <c r="X118" s="8">
        <f t="shared" si="48"/>
        <v>17.163523426166201</v>
      </c>
      <c r="Y118" s="7">
        <f t="shared" si="63"/>
        <v>1223.5250000000001</v>
      </c>
      <c r="Z118" s="7">
        <f t="shared" si="62"/>
        <v>1.2235250000000002</v>
      </c>
      <c r="AA118" s="9"/>
    </row>
    <row r="119" spans="3:27" x14ac:dyDescent="0.25">
      <c r="C119" s="6">
        <v>85</v>
      </c>
      <c r="D119" s="7">
        <f t="shared" si="57"/>
        <v>85000</v>
      </c>
      <c r="E119" s="7">
        <v>1</v>
      </c>
      <c r="F119" s="8">
        <f t="shared" si="58"/>
        <v>247.05882352941177</v>
      </c>
      <c r="G119" s="7">
        <f t="shared" si="59"/>
        <v>85</v>
      </c>
      <c r="H119" s="7">
        <f t="shared" si="60"/>
        <v>8.5000000000000006E-2</v>
      </c>
      <c r="I119" s="9"/>
      <c r="J119" s="6">
        <v>89</v>
      </c>
      <c r="K119" s="7">
        <f t="shared" si="64"/>
        <v>1497000</v>
      </c>
      <c r="L119" s="7">
        <v>1</v>
      </c>
      <c r="M119" s="8">
        <f t="shared" si="53"/>
        <v>14.02805611222445</v>
      </c>
      <c r="N119" s="7">
        <f t="shared" si="61"/>
        <v>1497</v>
      </c>
      <c r="O119" s="7">
        <f t="shared" si="54"/>
        <v>1.4970000000000001</v>
      </c>
      <c r="P119" s="9"/>
      <c r="S119">
        <v>1</v>
      </c>
      <c r="T119">
        <f t="shared" si="55"/>
        <v>89000</v>
      </c>
      <c r="U119" s="6">
        <v>89</v>
      </c>
      <c r="V119" s="7">
        <f t="shared" si="56"/>
        <v>1237577</v>
      </c>
      <c r="W119" s="7">
        <v>1</v>
      </c>
      <c r="X119" s="8">
        <f t="shared" si="48"/>
        <v>16.968641143136953</v>
      </c>
      <c r="Y119" s="7">
        <f t="shared" si="63"/>
        <v>1237.577</v>
      </c>
      <c r="Z119" s="7">
        <f t="shared" si="62"/>
        <v>1.2375769999999999</v>
      </c>
      <c r="AA119" s="9"/>
    </row>
    <row r="120" spans="3:27" x14ac:dyDescent="0.25">
      <c r="C120" s="6">
        <v>86</v>
      </c>
      <c r="D120" s="7">
        <f t="shared" si="57"/>
        <v>86000</v>
      </c>
      <c r="E120" s="7">
        <v>1</v>
      </c>
      <c r="F120" s="8">
        <f t="shared" si="58"/>
        <v>244.18604651162789</v>
      </c>
      <c r="G120" s="7">
        <f t="shared" si="59"/>
        <v>86</v>
      </c>
      <c r="H120" s="7">
        <f t="shared" si="60"/>
        <v>8.5999999999999993E-2</v>
      </c>
      <c r="I120" s="9"/>
      <c r="J120" s="6">
        <v>90</v>
      </c>
      <c r="K120" s="7">
        <f t="shared" si="64"/>
        <v>1514000</v>
      </c>
      <c r="L120" s="7">
        <v>1</v>
      </c>
      <c r="M120" s="8">
        <f t="shared" si="53"/>
        <v>13.870541611624835</v>
      </c>
      <c r="N120" s="7">
        <f t="shared" si="61"/>
        <v>1514</v>
      </c>
      <c r="O120" s="7">
        <f t="shared" si="54"/>
        <v>1.514</v>
      </c>
      <c r="P120" s="9"/>
      <c r="S120">
        <v>1</v>
      </c>
      <c r="T120">
        <f t="shared" si="55"/>
        <v>90000</v>
      </c>
      <c r="U120" s="6">
        <v>90</v>
      </c>
      <c r="V120" s="7">
        <f t="shared" si="56"/>
        <v>1251629</v>
      </c>
      <c r="W120" s="7">
        <v>1</v>
      </c>
      <c r="X120" s="8">
        <f t="shared" ref="X120:X183" si="65">21000000/V120/W120</f>
        <v>16.778134734813591</v>
      </c>
      <c r="Y120" s="7">
        <f t="shared" si="63"/>
        <v>1251.6289999999999</v>
      </c>
      <c r="Z120" s="7">
        <f t="shared" si="62"/>
        <v>1.2516289999999999</v>
      </c>
      <c r="AA120" s="9"/>
    </row>
    <row r="121" spans="3:27" x14ac:dyDescent="0.25">
      <c r="C121" s="6">
        <v>87</v>
      </c>
      <c r="D121" s="7">
        <f t="shared" si="57"/>
        <v>87000</v>
      </c>
      <c r="E121" s="7">
        <v>1</v>
      </c>
      <c r="F121" s="8">
        <f t="shared" si="58"/>
        <v>241.37931034482759</v>
      </c>
      <c r="G121" s="7">
        <f t="shared" si="59"/>
        <v>87</v>
      </c>
      <c r="H121" s="7">
        <f t="shared" si="60"/>
        <v>8.6999999999999994E-2</v>
      </c>
      <c r="I121" s="9"/>
      <c r="J121" s="6">
        <v>91</v>
      </c>
      <c r="K121" s="7">
        <f t="shared" si="64"/>
        <v>1531000</v>
      </c>
      <c r="L121" s="7">
        <v>1</v>
      </c>
      <c r="M121" s="8">
        <f t="shared" si="53"/>
        <v>13.71652514696277</v>
      </c>
      <c r="N121" s="7">
        <f t="shared" si="61"/>
        <v>1531</v>
      </c>
      <c r="O121" s="7">
        <f t="shared" si="54"/>
        <v>1.5309999999999999</v>
      </c>
      <c r="P121" s="9"/>
      <c r="S121">
        <v>1</v>
      </c>
      <c r="T121">
        <f t="shared" si="55"/>
        <v>91000</v>
      </c>
      <c r="U121" s="6">
        <v>91</v>
      </c>
      <c r="V121" s="7">
        <f t="shared" si="56"/>
        <v>1265681</v>
      </c>
      <c r="W121" s="7">
        <v>1</v>
      </c>
      <c r="X121" s="8">
        <f t="shared" si="65"/>
        <v>16.591858454065441</v>
      </c>
      <c r="Y121" s="7">
        <f t="shared" si="63"/>
        <v>1265.681</v>
      </c>
      <c r="Z121" s="7">
        <f t="shared" si="62"/>
        <v>1.2656810000000001</v>
      </c>
      <c r="AA121" s="9"/>
    </row>
    <row r="122" spans="3:27" x14ac:dyDescent="0.25">
      <c r="C122" s="6">
        <v>88</v>
      </c>
      <c r="D122" s="7">
        <f t="shared" si="57"/>
        <v>88000</v>
      </c>
      <c r="E122" s="7">
        <v>1</v>
      </c>
      <c r="F122" s="8">
        <f t="shared" ref="F122:F185" si="66">21000000/D122/E122</f>
        <v>238.63636363636363</v>
      </c>
      <c r="G122" s="7">
        <f t="shared" ref="G122:G185" si="67">D122/1000</f>
        <v>88</v>
      </c>
      <c r="H122" s="7">
        <f t="shared" ref="H122:H185" si="68">G122/1000</f>
        <v>8.7999999999999995E-2</v>
      </c>
      <c r="I122" s="9"/>
      <c r="J122" s="6">
        <v>92</v>
      </c>
      <c r="K122" s="7">
        <f t="shared" si="64"/>
        <v>1548000</v>
      </c>
      <c r="L122" s="7">
        <v>1</v>
      </c>
      <c r="M122" s="8">
        <f t="shared" si="53"/>
        <v>13.565891472868216</v>
      </c>
      <c r="N122" s="7">
        <f t="shared" si="61"/>
        <v>1548</v>
      </c>
      <c r="O122" s="7">
        <f t="shared" si="54"/>
        <v>1.548</v>
      </c>
      <c r="P122" s="9"/>
      <c r="S122">
        <v>1</v>
      </c>
      <c r="T122">
        <f t="shared" si="55"/>
        <v>92000</v>
      </c>
      <c r="U122" s="6">
        <v>92</v>
      </c>
      <c r="V122" s="7">
        <f t="shared" si="56"/>
        <v>1279733</v>
      </c>
      <c r="W122" s="7">
        <v>1</v>
      </c>
      <c r="X122" s="8">
        <f t="shared" si="65"/>
        <v>16.409672955218003</v>
      </c>
      <c r="Y122" s="7">
        <f t="shared" si="63"/>
        <v>1279.7329999999999</v>
      </c>
      <c r="Z122" s="7">
        <f t="shared" si="62"/>
        <v>1.279733</v>
      </c>
      <c r="AA122" s="9"/>
    </row>
    <row r="123" spans="3:27" x14ac:dyDescent="0.25">
      <c r="C123" s="6">
        <v>89</v>
      </c>
      <c r="D123" s="7">
        <f t="shared" si="57"/>
        <v>89000</v>
      </c>
      <c r="E123" s="7">
        <v>1</v>
      </c>
      <c r="F123" s="8">
        <f t="shared" si="66"/>
        <v>235.95505617977528</v>
      </c>
      <c r="G123" s="7">
        <f t="shared" si="67"/>
        <v>89</v>
      </c>
      <c r="H123" s="7">
        <f t="shared" si="68"/>
        <v>8.8999999999999996E-2</v>
      </c>
      <c r="I123" s="9"/>
      <c r="J123" s="6">
        <v>93</v>
      </c>
      <c r="K123" s="7">
        <f t="shared" si="64"/>
        <v>1565000</v>
      </c>
      <c r="L123" s="7">
        <v>1</v>
      </c>
      <c r="M123" s="8">
        <f t="shared" si="53"/>
        <v>13.418530351437699</v>
      </c>
      <c r="N123" s="7">
        <f t="shared" si="61"/>
        <v>1565</v>
      </c>
      <c r="O123" s="7">
        <f t="shared" si="54"/>
        <v>1.5649999999999999</v>
      </c>
      <c r="P123" s="9"/>
      <c r="S123">
        <v>1</v>
      </c>
      <c r="T123">
        <f t="shared" si="55"/>
        <v>93000</v>
      </c>
      <c r="U123" s="6">
        <v>93</v>
      </c>
      <c r="V123" s="7">
        <f t="shared" si="56"/>
        <v>1293785</v>
      </c>
      <c r="W123" s="7">
        <v>1</v>
      </c>
      <c r="X123" s="8">
        <f t="shared" si="65"/>
        <v>16.231444946416907</v>
      </c>
      <c r="Y123" s="7">
        <f t="shared" si="63"/>
        <v>1293.7850000000001</v>
      </c>
      <c r="Z123" s="7">
        <f t="shared" si="62"/>
        <v>1.2937850000000002</v>
      </c>
      <c r="AA123" s="9"/>
    </row>
    <row r="124" spans="3:27" x14ac:dyDescent="0.25">
      <c r="C124" s="6">
        <v>90</v>
      </c>
      <c r="D124" s="7">
        <f t="shared" si="57"/>
        <v>90000</v>
      </c>
      <c r="E124" s="7">
        <v>1</v>
      </c>
      <c r="F124" s="8">
        <f t="shared" si="66"/>
        <v>233.33333333333334</v>
      </c>
      <c r="G124" s="7">
        <f t="shared" si="67"/>
        <v>90</v>
      </c>
      <c r="H124" s="7">
        <f t="shared" si="68"/>
        <v>0.09</v>
      </c>
      <c r="I124" s="9"/>
      <c r="J124" s="6">
        <v>94</v>
      </c>
      <c r="K124" s="7">
        <f t="shared" si="64"/>
        <v>1582000</v>
      </c>
      <c r="L124" s="7">
        <v>1</v>
      </c>
      <c r="M124" s="8">
        <f t="shared" si="53"/>
        <v>13.274336283185841</v>
      </c>
      <c r="N124" s="7">
        <f t="shared" si="61"/>
        <v>1582</v>
      </c>
      <c r="O124" s="7">
        <f t="shared" si="54"/>
        <v>1.5820000000000001</v>
      </c>
      <c r="P124" s="9"/>
      <c r="S124">
        <v>1</v>
      </c>
      <c r="T124">
        <f t="shared" si="55"/>
        <v>94000</v>
      </c>
      <c r="U124" s="6">
        <v>94</v>
      </c>
      <c r="V124" s="7">
        <f t="shared" si="56"/>
        <v>1307837</v>
      </c>
      <c r="W124" s="7">
        <v>1</v>
      </c>
      <c r="X124" s="8">
        <f t="shared" si="65"/>
        <v>16.057046864402828</v>
      </c>
      <c r="Y124" s="7">
        <f t="shared" si="63"/>
        <v>1307.837</v>
      </c>
      <c r="Z124" s="7">
        <f t="shared" si="62"/>
        <v>1.3078369999999999</v>
      </c>
      <c r="AA124" s="9"/>
    </row>
    <row r="125" spans="3:27" x14ac:dyDescent="0.25">
      <c r="C125" s="6">
        <v>91</v>
      </c>
      <c r="D125" s="7">
        <f t="shared" si="57"/>
        <v>91000</v>
      </c>
      <c r="E125" s="7">
        <v>1</v>
      </c>
      <c r="F125" s="8">
        <f t="shared" si="66"/>
        <v>230.76923076923077</v>
      </c>
      <c r="G125" s="7">
        <f t="shared" si="67"/>
        <v>91</v>
      </c>
      <c r="H125" s="7">
        <f t="shared" si="68"/>
        <v>9.0999999999999998E-2</v>
      </c>
      <c r="I125" s="9"/>
      <c r="J125" s="6">
        <v>95</v>
      </c>
      <c r="K125" s="7">
        <f t="shared" si="64"/>
        <v>1599000</v>
      </c>
      <c r="L125" s="7">
        <v>1</v>
      </c>
      <c r="M125" s="8">
        <f t="shared" si="53"/>
        <v>13.133208255159476</v>
      </c>
      <c r="N125" s="7">
        <f t="shared" si="61"/>
        <v>1599</v>
      </c>
      <c r="O125" s="7">
        <f t="shared" si="54"/>
        <v>1.599</v>
      </c>
      <c r="P125" s="9"/>
      <c r="S125">
        <v>1</v>
      </c>
      <c r="T125">
        <f t="shared" si="55"/>
        <v>95000</v>
      </c>
      <c r="U125" s="6">
        <v>95</v>
      </c>
      <c r="V125" s="7">
        <f t="shared" si="56"/>
        <v>1321889</v>
      </c>
      <c r="W125" s="7">
        <v>1</v>
      </c>
      <c r="X125" s="8">
        <f t="shared" si="65"/>
        <v>15.886356570029708</v>
      </c>
      <c r="Y125" s="7">
        <f t="shared" si="63"/>
        <v>1321.8889999999999</v>
      </c>
      <c r="Z125" s="7">
        <f t="shared" si="62"/>
        <v>1.3218889999999999</v>
      </c>
      <c r="AA125" s="9"/>
    </row>
    <row r="126" spans="3:27" x14ac:dyDescent="0.25">
      <c r="C126" s="6">
        <v>92</v>
      </c>
      <c r="D126" s="7">
        <f t="shared" si="57"/>
        <v>92000</v>
      </c>
      <c r="E126" s="7">
        <v>1</v>
      </c>
      <c r="F126" s="8">
        <f t="shared" si="66"/>
        <v>228.2608695652174</v>
      </c>
      <c r="G126" s="7">
        <f t="shared" si="67"/>
        <v>92</v>
      </c>
      <c r="H126" s="7">
        <f t="shared" si="68"/>
        <v>9.1999999999999998E-2</v>
      </c>
      <c r="I126" s="9"/>
      <c r="J126" s="6">
        <v>96</v>
      </c>
      <c r="K126" s="7">
        <f t="shared" si="64"/>
        <v>1616000</v>
      </c>
      <c r="L126" s="7">
        <v>1</v>
      </c>
      <c r="M126" s="8">
        <f t="shared" si="53"/>
        <v>12.995049504950495</v>
      </c>
      <c r="N126" s="7">
        <f t="shared" si="61"/>
        <v>1616</v>
      </c>
      <c r="O126" s="7">
        <f t="shared" si="54"/>
        <v>1.6160000000000001</v>
      </c>
      <c r="P126" s="9"/>
      <c r="S126">
        <v>1</v>
      </c>
      <c r="T126">
        <f t="shared" si="55"/>
        <v>96000</v>
      </c>
      <c r="U126" s="6">
        <v>96</v>
      </c>
      <c r="V126" s="7">
        <f t="shared" si="56"/>
        <v>1335941</v>
      </c>
      <c r="W126" s="7">
        <v>1</v>
      </c>
      <c r="X126" s="8">
        <f t="shared" si="65"/>
        <v>15.71925706299904</v>
      </c>
      <c r="Y126" s="7">
        <f t="shared" si="63"/>
        <v>1335.941</v>
      </c>
      <c r="Z126" s="7">
        <f t="shared" si="62"/>
        <v>1.335941</v>
      </c>
      <c r="AA126" s="9"/>
    </row>
    <row r="127" spans="3:27" x14ac:dyDescent="0.25">
      <c r="C127" s="6">
        <v>93</v>
      </c>
      <c r="D127" s="7">
        <f t="shared" si="57"/>
        <v>93000</v>
      </c>
      <c r="E127" s="7">
        <v>1</v>
      </c>
      <c r="F127" s="8">
        <f t="shared" si="66"/>
        <v>225.80645161290323</v>
      </c>
      <c r="G127" s="7">
        <f t="shared" si="67"/>
        <v>93</v>
      </c>
      <c r="H127" s="7">
        <f t="shared" si="68"/>
        <v>9.2999999999999999E-2</v>
      </c>
      <c r="I127" s="9"/>
      <c r="J127" s="6">
        <v>97</v>
      </c>
      <c r="K127" s="7">
        <f t="shared" si="64"/>
        <v>1633000</v>
      </c>
      <c r="L127" s="7">
        <v>1</v>
      </c>
      <c r="M127" s="8">
        <f t="shared" si="53"/>
        <v>12.859767299448867</v>
      </c>
      <c r="N127" s="7">
        <f t="shared" si="61"/>
        <v>1633</v>
      </c>
      <c r="O127" s="7">
        <f t="shared" si="54"/>
        <v>1.633</v>
      </c>
      <c r="P127" s="9"/>
      <c r="S127">
        <v>1</v>
      </c>
      <c r="T127">
        <f t="shared" si="55"/>
        <v>97000</v>
      </c>
      <c r="U127" s="6">
        <v>97</v>
      </c>
      <c r="V127" s="7">
        <f t="shared" si="56"/>
        <v>1349993</v>
      </c>
      <c r="W127" s="7">
        <v>1</v>
      </c>
      <c r="X127" s="8">
        <f t="shared" si="65"/>
        <v>15.555636214410001</v>
      </c>
      <c r="Y127" s="7">
        <f t="shared" si="63"/>
        <v>1349.9929999999999</v>
      </c>
      <c r="Z127" s="7">
        <f t="shared" si="62"/>
        <v>1.349993</v>
      </c>
      <c r="AA127" s="9"/>
    </row>
    <row r="128" spans="3:27" x14ac:dyDescent="0.25">
      <c r="C128" s="6">
        <v>94</v>
      </c>
      <c r="D128" s="7">
        <f t="shared" si="57"/>
        <v>94000</v>
      </c>
      <c r="E128" s="7">
        <v>1</v>
      </c>
      <c r="F128" s="8">
        <f t="shared" si="66"/>
        <v>223.40425531914894</v>
      </c>
      <c r="G128" s="7">
        <f t="shared" si="67"/>
        <v>94</v>
      </c>
      <c r="H128" s="7">
        <f t="shared" si="68"/>
        <v>9.4E-2</v>
      </c>
      <c r="I128" s="9"/>
      <c r="J128" s="6">
        <v>98</v>
      </c>
      <c r="K128" s="7">
        <f t="shared" si="64"/>
        <v>1650000</v>
      </c>
      <c r="L128" s="7">
        <v>1</v>
      </c>
      <c r="M128" s="8">
        <f t="shared" si="53"/>
        <v>12.727272727272727</v>
      </c>
      <c r="N128" s="7">
        <f t="shared" si="61"/>
        <v>1650</v>
      </c>
      <c r="O128" s="7">
        <f t="shared" si="54"/>
        <v>1.65</v>
      </c>
      <c r="P128" s="9"/>
      <c r="S128">
        <v>1</v>
      </c>
      <c r="T128">
        <f t="shared" si="55"/>
        <v>98000</v>
      </c>
      <c r="U128" s="6">
        <v>98</v>
      </c>
      <c r="V128" s="7">
        <f t="shared" si="56"/>
        <v>1364045</v>
      </c>
      <c r="W128" s="7">
        <v>1</v>
      </c>
      <c r="X128" s="8">
        <f t="shared" si="65"/>
        <v>15.395386515840753</v>
      </c>
      <c r="Y128" s="7">
        <f t="shared" si="63"/>
        <v>1364.0450000000001</v>
      </c>
      <c r="Z128" s="7">
        <f t="shared" si="62"/>
        <v>1.3640450000000002</v>
      </c>
      <c r="AA128" s="9"/>
    </row>
    <row r="129" spans="3:27" x14ac:dyDescent="0.25">
      <c r="C129" s="6">
        <v>95</v>
      </c>
      <c r="D129" s="7">
        <f t="shared" si="57"/>
        <v>95000</v>
      </c>
      <c r="E129" s="7">
        <v>1</v>
      </c>
      <c r="F129" s="8">
        <f t="shared" si="66"/>
        <v>221.05263157894737</v>
      </c>
      <c r="G129" s="7">
        <f t="shared" si="67"/>
        <v>95</v>
      </c>
      <c r="H129" s="7">
        <f t="shared" si="68"/>
        <v>9.5000000000000001E-2</v>
      </c>
      <c r="I129" s="9"/>
      <c r="J129" s="6">
        <v>99</v>
      </c>
      <c r="K129" s="7">
        <f t="shared" si="64"/>
        <v>1667000</v>
      </c>
      <c r="L129" s="7">
        <v>1</v>
      </c>
      <c r="M129" s="8">
        <f t="shared" si="53"/>
        <v>12.59748050389922</v>
      </c>
      <c r="N129" s="7">
        <f t="shared" si="61"/>
        <v>1667</v>
      </c>
      <c r="O129" s="7">
        <f t="shared" si="54"/>
        <v>1.667</v>
      </c>
      <c r="P129" s="9"/>
      <c r="S129">
        <v>1</v>
      </c>
      <c r="T129">
        <f t="shared" si="55"/>
        <v>99000</v>
      </c>
      <c r="U129" s="6">
        <v>99</v>
      </c>
      <c r="V129" s="7">
        <f t="shared" si="56"/>
        <v>1378097</v>
      </c>
      <c r="W129" s="7">
        <v>1</v>
      </c>
      <c r="X129" s="8">
        <f t="shared" si="65"/>
        <v>15.238404843780954</v>
      </c>
      <c r="Y129" s="7">
        <f t="shared" si="63"/>
        <v>1378.097</v>
      </c>
      <c r="Z129" s="7">
        <f t="shared" si="62"/>
        <v>1.3780969999999999</v>
      </c>
      <c r="AA129" s="9"/>
    </row>
    <row r="130" spans="3:27" x14ac:dyDescent="0.25">
      <c r="C130" s="6">
        <v>96</v>
      </c>
      <c r="D130" s="7">
        <f t="shared" si="57"/>
        <v>96000</v>
      </c>
      <c r="E130" s="7">
        <v>1</v>
      </c>
      <c r="F130" s="8">
        <f t="shared" si="66"/>
        <v>218.75</v>
      </c>
      <c r="G130" s="7">
        <f t="shared" si="67"/>
        <v>96</v>
      </c>
      <c r="H130" s="7">
        <f t="shared" si="68"/>
        <v>9.6000000000000002E-2</v>
      </c>
      <c r="I130" s="9"/>
      <c r="J130" s="6">
        <v>100</v>
      </c>
      <c r="K130" s="7">
        <f t="shared" si="64"/>
        <v>1684000</v>
      </c>
      <c r="L130" s="7">
        <v>1</v>
      </c>
      <c r="M130" s="8">
        <f t="shared" si="53"/>
        <v>12.470308788598574</v>
      </c>
      <c r="N130" s="7">
        <f t="shared" si="61"/>
        <v>1684</v>
      </c>
      <c r="O130" s="7">
        <f t="shared" si="54"/>
        <v>1.6839999999999999</v>
      </c>
      <c r="P130" s="9"/>
      <c r="S130">
        <v>1</v>
      </c>
      <c r="T130">
        <f t="shared" si="55"/>
        <v>100000</v>
      </c>
      <c r="U130" s="6">
        <v>100</v>
      </c>
      <c r="V130" s="7">
        <f t="shared" si="56"/>
        <v>1392149</v>
      </c>
      <c r="W130" s="7">
        <v>1</v>
      </c>
      <c r="X130" s="8">
        <f t="shared" si="65"/>
        <v>15.08459223833081</v>
      </c>
      <c r="Y130" s="7">
        <f t="shared" si="63"/>
        <v>1392.1489999999999</v>
      </c>
      <c r="Z130" s="7">
        <f t="shared" si="62"/>
        <v>1.3921489999999999</v>
      </c>
      <c r="AA130" s="9"/>
    </row>
    <row r="131" spans="3:27" x14ac:dyDescent="0.25">
      <c r="C131" s="6">
        <v>97</v>
      </c>
      <c r="D131" s="7">
        <f t="shared" si="57"/>
        <v>97000</v>
      </c>
      <c r="E131" s="7">
        <v>1</v>
      </c>
      <c r="F131" s="8">
        <f t="shared" si="66"/>
        <v>216.49484536082474</v>
      </c>
      <c r="G131" s="7">
        <f t="shared" si="67"/>
        <v>97</v>
      </c>
      <c r="H131" s="7">
        <f t="shared" si="68"/>
        <v>9.7000000000000003E-2</v>
      </c>
      <c r="I131" s="9"/>
      <c r="J131" s="6">
        <v>101</v>
      </c>
      <c r="K131" s="7">
        <f t="shared" si="64"/>
        <v>1701000</v>
      </c>
      <c r="L131" s="7">
        <v>1</v>
      </c>
      <c r="M131" s="8">
        <f t="shared" si="53"/>
        <v>12.345679012345679</v>
      </c>
      <c r="N131" s="7">
        <f t="shared" si="61"/>
        <v>1701</v>
      </c>
      <c r="O131" s="7">
        <f t="shared" si="54"/>
        <v>1.7010000000000001</v>
      </c>
      <c r="P131" s="9"/>
      <c r="S131">
        <v>1</v>
      </c>
      <c r="T131">
        <f t="shared" si="55"/>
        <v>101000</v>
      </c>
      <c r="U131" s="6">
        <v>101</v>
      </c>
      <c r="V131" s="7">
        <f t="shared" si="56"/>
        <v>1406201</v>
      </c>
      <c r="W131" s="7">
        <v>1</v>
      </c>
      <c r="X131" s="8">
        <f t="shared" si="65"/>
        <v>14.933853695168755</v>
      </c>
      <c r="Y131" s="7">
        <f t="shared" si="63"/>
        <v>1406.201</v>
      </c>
      <c r="Z131" s="7">
        <f t="shared" si="62"/>
        <v>1.406201</v>
      </c>
      <c r="AA131" s="9"/>
    </row>
    <row r="132" spans="3:27" x14ac:dyDescent="0.25">
      <c r="C132" s="6">
        <v>98</v>
      </c>
      <c r="D132" s="7">
        <f t="shared" si="57"/>
        <v>98000</v>
      </c>
      <c r="E132" s="7">
        <v>1</v>
      </c>
      <c r="F132" s="8">
        <f t="shared" si="66"/>
        <v>214.28571428571428</v>
      </c>
      <c r="G132" s="7">
        <f t="shared" si="67"/>
        <v>98</v>
      </c>
      <c r="H132" s="7">
        <f t="shared" si="68"/>
        <v>9.8000000000000004E-2</v>
      </c>
      <c r="I132" s="9"/>
      <c r="J132" s="6">
        <v>102</v>
      </c>
      <c r="K132" s="7">
        <f t="shared" si="64"/>
        <v>1718000</v>
      </c>
      <c r="L132" s="7">
        <v>1</v>
      </c>
      <c r="M132" s="8">
        <f t="shared" si="53"/>
        <v>12.223515715948778</v>
      </c>
      <c r="N132" s="7">
        <f t="shared" si="61"/>
        <v>1718</v>
      </c>
      <c r="O132" s="7">
        <f t="shared" si="54"/>
        <v>1.718</v>
      </c>
      <c r="P132" s="9"/>
      <c r="S132">
        <v>1</v>
      </c>
      <c r="T132">
        <f t="shared" si="55"/>
        <v>102000</v>
      </c>
      <c r="U132" s="6">
        <v>102</v>
      </c>
      <c r="V132" s="7">
        <f t="shared" si="56"/>
        <v>1420253</v>
      </c>
      <c r="W132" s="7">
        <v>1</v>
      </c>
      <c r="X132" s="8">
        <f t="shared" si="65"/>
        <v>14.786097969868749</v>
      </c>
      <c r="Y132" s="7">
        <f t="shared" si="63"/>
        <v>1420.2529999999999</v>
      </c>
      <c r="Z132" s="7">
        <f t="shared" si="62"/>
        <v>1.420253</v>
      </c>
      <c r="AA132" s="9"/>
    </row>
    <row r="133" spans="3:27" x14ac:dyDescent="0.25">
      <c r="C133" s="6">
        <v>99</v>
      </c>
      <c r="D133" s="7">
        <f t="shared" si="57"/>
        <v>99000</v>
      </c>
      <c r="E133" s="7">
        <v>1</v>
      </c>
      <c r="F133" s="8">
        <f t="shared" si="66"/>
        <v>212.12121212121212</v>
      </c>
      <c r="G133" s="7">
        <f t="shared" si="67"/>
        <v>99</v>
      </c>
      <c r="H133" s="7">
        <f t="shared" si="68"/>
        <v>9.9000000000000005E-2</v>
      </c>
      <c r="I133" s="9"/>
      <c r="J133" s="6">
        <v>103</v>
      </c>
      <c r="K133" s="7">
        <f t="shared" si="64"/>
        <v>1735000</v>
      </c>
      <c r="L133" s="7">
        <v>1</v>
      </c>
      <c r="M133" s="8">
        <f t="shared" si="53"/>
        <v>12.103746397694524</v>
      </c>
      <c r="N133" s="7">
        <f t="shared" si="61"/>
        <v>1735</v>
      </c>
      <c r="O133" s="7">
        <f t="shared" si="54"/>
        <v>1.7350000000000001</v>
      </c>
      <c r="P133" s="9"/>
      <c r="S133">
        <v>1</v>
      </c>
      <c r="T133">
        <f t="shared" si="55"/>
        <v>103000</v>
      </c>
      <c r="U133" s="6">
        <v>103</v>
      </c>
      <c r="V133" s="7">
        <f t="shared" si="56"/>
        <v>1434305</v>
      </c>
      <c r="W133" s="7">
        <v>1</v>
      </c>
      <c r="X133" s="8">
        <f t="shared" si="65"/>
        <v>14.641237393720303</v>
      </c>
      <c r="Y133" s="7">
        <f t="shared" si="63"/>
        <v>1434.3050000000001</v>
      </c>
      <c r="Z133" s="7">
        <f t="shared" si="62"/>
        <v>1.4343050000000002</v>
      </c>
      <c r="AA133" s="9"/>
    </row>
    <row r="134" spans="3:27" x14ac:dyDescent="0.25">
      <c r="C134" s="6">
        <v>100</v>
      </c>
      <c r="D134" s="7">
        <f t="shared" si="57"/>
        <v>100000</v>
      </c>
      <c r="E134" s="7">
        <v>1</v>
      </c>
      <c r="F134" s="8">
        <f t="shared" si="66"/>
        <v>210</v>
      </c>
      <c r="G134" s="7">
        <f t="shared" si="67"/>
        <v>100</v>
      </c>
      <c r="H134" s="7">
        <f t="shared" si="68"/>
        <v>0.1</v>
      </c>
      <c r="I134" s="9"/>
      <c r="J134" s="6">
        <v>104</v>
      </c>
      <c r="K134" s="7">
        <f t="shared" si="64"/>
        <v>1752000</v>
      </c>
      <c r="L134" s="7">
        <v>1</v>
      </c>
      <c r="M134" s="8">
        <f t="shared" si="53"/>
        <v>11.986301369863014</v>
      </c>
      <c r="N134" s="7">
        <f t="shared" si="61"/>
        <v>1752</v>
      </c>
      <c r="O134" s="7">
        <f t="shared" si="54"/>
        <v>1.752</v>
      </c>
      <c r="P134" s="9"/>
      <c r="S134">
        <v>1</v>
      </c>
      <c r="T134">
        <f t="shared" si="55"/>
        <v>104000</v>
      </c>
      <c r="U134" s="6">
        <v>104</v>
      </c>
      <c r="V134" s="7">
        <f t="shared" si="56"/>
        <v>1448357</v>
      </c>
      <c r="W134" s="7">
        <v>1</v>
      </c>
      <c r="X134" s="8">
        <f t="shared" si="65"/>
        <v>14.49918770027003</v>
      </c>
      <c r="Y134" s="7">
        <f t="shared" si="63"/>
        <v>1448.357</v>
      </c>
      <c r="Z134" s="7">
        <f t="shared" si="62"/>
        <v>1.4483569999999999</v>
      </c>
      <c r="AA134" s="9"/>
    </row>
    <row r="135" spans="3:27" x14ac:dyDescent="0.25">
      <c r="C135" s="6">
        <v>101</v>
      </c>
      <c r="D135" s="7">
        <f t="shared" si="57"/>
        <v>101000</v>
      </c>
      <c r="E135" s="7">
        <v>1</v>
      </c>
      <c r="F135" s="8">
        <f t="shared" si="66"/>
        <v>207.92079207920793</v>
      </c>
      <c r="G135" s="7">
        <f t="shared" si="67"/>
        <v>101</v>
      </c>
      <c r="H135" s="7">
        <f t="shared" si="68"/>
        <v>0.10100000000000001</v>
      </c>
      <c r="I135" s="9"/>
      <c r="J135" s="6">
        <v>105</v>
      </c>
      <c r="K135" s="7">
        <f t="shared" si="64"/>
        <v>1769000</v>
      </c>
      <c r="L135" s="7">
        <v>1</v>
      </c>
      <c r="M135" s="8">
        <f t="shared" si="53"/>
        <v>11.871113623516111</v>
      </c>
      <c r="N135" s="7">
        <f t="shared" si="61"/>
        <v>1769</v>
      </c>
      <c r="O135" s="7">
        <f t="shared" si="54"/>
        <v>1.7689999999999999</v>
      </c>
      <c r="P135" s="9"/>
      <c r="S135">
        <v>1</v>
      </c>
      <c r="T135">
        <f t="shared" si="55"/>
        <v>105000</v>
      </c>
      <c r="U135" s="6">
        <v>105</v>
      </c>
      <c r="V135" s="7">
        <f t="shared" si="56"/>
        <v>1462409</v>
      </c>
      <c r="W135" s="7">
        <v>1</v>
      </c>
      <c r="X135" s="8">
        <f t="shared" si="65"/>
        <v>14.359867861863542</v>
      </c>
      <c r="Y135" s="7">
        <f t="shared" si="63"/>
        <v>1462.4090000000001</v>
      </c>
      <c r="Z135" s="7">
        <f t="shared" si="62"/>
        <v>1.4624090000000001</v>
      </c>
      <c r="AA135" s="9"/>
    </row>
    <row r="136" spans="3:27" x14ac:dyDescent="0.25">
      <c r="C136" s="6">
        <v>102</v>
      </c>
      <c r="D136" s="7">
        <f t="shared" si="57"/>
        <v>102000</v>
      </c>
      <c r="E136" s="7">
        <v>1</v>
      </c>
      <c r="F136" s="8">
        <f t="shared" si="66"/>
        <v>205.88235294117646</v>
      </c>
      <c r="G136" s="7">
        <f t="shared" si="67"/>
        <v>102</v>
      </c>
      <c r="H136" s="7">
        <f t="shared" si="68"/>
        <v>0.10199999999999999</v>
      </c>
      <c r="I136" s="9"/>
      <c r="J136" s="6">
        <v>106</v>
      </c>
      <c r="K136" s="7">
        <f t="shared" si="64"/>
        <v>1786000</v>
      </c>
      <c r="L136" s="7">
        <v>1</v>
      </c>
      <c r="M136" s="8">
        <f t="shared" si="53"/>
        <v>11.758118701007838</v>
      </c>
      <c r="N136" s="7">
        <f t="shared" si="61"/>
        <v>1786</v>
      </c>
      <c r="O136" s="7">
        <f t="shared" si="54"/>
        <v>1.786</v>
      </c>
      <c r="P136" s="9"/>
      <c r="S136">
        <v>1</v>
      </c>
      <c r="T136">
        <f t="shared" si="55"/>
        <v>106000</v>
      </c>
      <c r="U136" s="6">
        <v>106</v>
      </c>
      <c r="V136" s="7">
        <f t="shared" si="56"/>
        <v>1476461</v>
      </c>
      <c r="W136" s="7">
        <v>1</v>
      </c>
      <c r="X136" s="8">
        <f t="shared" si="65"/>
        <v>14.223199935521494</v>
      </c>
      <c r="Y136" s="7">
        <f t="shared" si="63"/>
        <v>1476.461</v>
      </c>
      <c r="Z136" s="7">
        <f t="shared" si="62"/>
        <v>1.476461</v>
      </c>
      <c r="AA136" s="9"/>
    </row>
    <row r="137" spans="3:27" x14ac:dyDescent="0.25">
      <c r="C137" s="6">
        <v>103</v>
      </c>
      <c r="D137" s="7">
        <f t="shared" si="57"/>
        <v>103000</v>
      </c>
      <c r="E137" s="7">
        <v>1</v>
      </c>
      <c r="F137" s="8">
        <f t="shared" si="66"/>
        <v>203.88349514563106</v>
      </c>
      <c r="G137" s="7">
        <f t="shared" si="67"/>
        <v>103</v>
      </c>
      <c r="H137" s="7">
        <f t="shared" si="68"/>
        <v>0.10299999999999999</v>
      </c>
      <c r="I137" s="9"/>
      <c r="J137" s="6">
        <v>107</v>
      </c>
      <c r="K137" s="7">
        <f t="shared" si="64"/>
        <v>1803000</v>
      </c>
      <c r="L137" s="7">
        <v>1</v>
      </c>
      <c r="M137" s="8">
        <f t="shared" si="53"/>
        <v>11.647254575707155</v>
      </c>
      <c r="N137" s="7">
        <f t="shared" si="61"/>
        <v>1803</v>
      </c>
      <c r="O137" s="7">
        <f t="shared" si="54"/>
        <v>1.8029999999999999</v>
      </c>
      <c r="P137" s="9"/>
      <c r="S137">
        <v>1</v>
      </c>
      <c r="T137">
        <f t="shared" si="55"/>
        <v>107000</v>
      </c>
      <c r="U137" s="6">
        <v>107</v>
      </c>
      <c r="V137" s="7">
        <f t="shared" si="56"/>
        <v>1490513</v>
      </c>
      <c r="W137" s="7">
        <v>1</v>
      </c>
      <c r="X137" s="8">
        <f t="shared" si="65"/>
        <v>14.089108917533762</v>
      </c>
      <c r="Y137" s="7">
        <f t="shared" si="63"/>
        <v>1490.5129999999999</v>
      </c>
      <c r="Z137" s="7">
        <f t="shared" si="62"/>
        <v>1.490513</v>
      </c>
      <c r="AA137" s="9"/>
    </row>
    <row r="138" spans="3:27" x14ac:dyDescent="0.25">
      <c r="C138" s="6">
        <v>104</v>
      </c>
      <c r="D138" s="7">
        <f t="shared" si="57"/>
        <v>104000</v>
      </c>
      <c r="E138" s="7">
        <v>1</v>
      </c>
      <c r="F138" s="8">
        <f t="shared" si="66"/>
        <v>201.92307692307693</v>
      </c>
      <c r="G138" s="7">
        <f t="shared" si="67"/>
        <v>104</v>
      </c>
      <c r="H138" s="7">
        <f t="shared" si="68"/>
        <v>0.104</v>
      </c>
      <c r="I138" s="9"/>
      <c r="J138" s="6">
        <v>108</v>
      </c>
      <c r="K138" s="7">
        <f t="shared" si="64"/>
        <v>1820000</v>
      </c>
      <c r="L138" s="7">
        <v>1</v>
      </c>
      <c r="M138" s="8">
        <f t="shared" si="53"/>
        <v>11.538461538461538</v>
      </c>
      <c r="N138" s="7">
        <f t="shared" si="61"/>
        <v>1820</v>
      </c>
      <c r="O138" s="7">
        <f t="shared" si="54"/>
        <v>1.82</v>
      </c>
      <c r="P138" s="9"/>
      <c r="S138">
        <v>1</v>
      </c>
      <c r="T138">
        <f t="shared" si="55"/>
        <v>108000</v>
      </c>
      <c r="U138" s="6">
        <v>108</v>
      </c>
      <c r="V138" s="7">
        <f t="shared" si="56"/>
        <v>1504565</v>
      </c>
      <c r="W138" s="7">
        <v>1</v>
      </c>
      <c r="X138" s="8">
        <f t="shared" si="65"/>
        <v>13.957522606201792</v>
      </c>
      <c r="Y138" s="7">
        <f t="shared" si="63"/>
        <v>1504.5650000000001</v>
      </c>
      <c r="Z138" s="7">
        <f t="shared" si="62"/>
        <v>1.5045650000000002</v>
      </c>
      <c r="AA138" s="9"/>
    </row>
    <row r="139" spans="3:27" x14ac:dyDescent="0.25">
      <c r="C139" s="6">
        <v>105</v>
      </c>
      <c r="D139" s="7">
        <f t="shared" si="57"/>
        <v>105000</v>
      </c>
      <c r="E139" s="7">
        <v>1</v>
      </c>
      <c r="F139" s="8">
        <f t="shared" si="66"/>
        <v>200</v>
      </c>
      <c r="G139" s="7">
        <f t="shared" si="67"/>
        <v>105</v>
      </c>
      <c r="H139" s="7">
        <f t="shared" si="68"/>
        <v>0.105</v>
      </c>
      <c r="I139" s="9"/>
      <c r="J139" s="6">
        <v>109</v>
      </c>
      <c r="K139" s="7">
        <f t="shared" si="64"/>
        <v>1837000</v>
      </c>
      <c r="L139" s="7">
        <v>1</v>
      </c>
      <c r="M139" s="8">
        <f t="shared" si="53"/>
        <v>11.431682090364726</v>
      </c>
      <c r="N139" s="7">
        <f t="shared" si="61"/>
        <v>1837</v>
      </c>
      <c r="O139" s="7">
        <f t="shared" si="54"/>
        <v>1.837</v>
      </c>
      <c r="P139" s="9"/>
      <c r="S139">
        <v>1</v>
      </c>
      <c r="T139">
        <f t="shared" si="55"/>
        <v>109000</v>
      </c>
      <c r="U139" s="6">
        <v>109</v>
      </c>
      <c r="V139" s="7">
        <f t="shared" si="56"/>
        <v>1518617</v>
      </c>
      <c r="W139" s="7">
        <v>1</v>
      </c>
      <c r="X139" s="8">
        <f t="shared" si="65"/>
        <v>13.828371472201352</v>
      </c>
      <c r="Y139" s="7">
        <f t="shared" si="63"/>
        <v>1518.617</v>
      </c>
      <c r="Z139" s="7">
        <f t="shared" si="62"/>
        <v>1.5186169999999999</v>
      </c>
      <c r="AA139" s="9"/>
    </row>
    <row r="140" spans="3:27" x14ac:dyDescent="0.25">
      <c r="C140" s="6">
        <v>106</v>
      </c>
      <c r="D140" s="7">
        <f t="shared" si="57"/>
        <v>106000</v>
      </c>
      <c r="E140" s="7">
        <v>1</v>
      </c>
      <c r="F140" s="8">
        <f t="shared" si="66"/>
        <v>198.11320754716982</v>
      </c>
      <c r="G140" s="7">
        <f t="shared" si="67"/>
        <v>106</v>
      </c>
      <c r="H140" s="7">
        <f t="shared" si="68"/>
        <v>0.106</v>
      </c>
      <c r="I140" s="9"/>
      <c r="J140" s="6">
        <v>110</v>
      </c>
      <c r="K140" s="7">
        <f t="shared" si="64"/>
        <v>1854000</v>
      </c>
      <c r="L140" s="7">
        <v>1</v>
      </c>
      <c r="M140" s="8">
        <f t="shared" si="53"/>
        <v>11.326860841423947</v>
      </c>
      <c r="N140" s="7">
        <f t="shared" ref="N140:N171" si="69">K140/1000</f>
        <v>1854</v>
      </c>
      <c r="O140" s="7">
        <f t="shared" si="54"/>
        <v>1.8540000000000001</v>
      </c>
      <c r="P140" s="9"/>
      <c r="S140">
        <v>1</v>
      </c>
      <c r="T140">
        <f t="shared" si="55"/>
        <v>110000</v>
      </c>
      <c r="U140" s="6">
        <v>110</v>
      </c>
      <c r="V140" s="7">
        <f t="shared" si="56"/>
        <v>1532669</v>
      </c>
      <c r="W140" s="7">
        <v>1</v>
      </c>
      <c r="X140" s="8">
        <f t="shared" si="65"/>
        <v>13.701588536076608</v>
      </c>
      <c r="Y140" s="7">
        <f t="shared" si="63"/>
        <v>1532.6690000000001</v>
      </c>
      <c r="Z140" s="7">
        <f t="shared" si="62"/>
        <v>1.5326690000000001</v>
      </c>
      <c r="AA140" s="9"/>
    </row>
    <row r="141" spans="3:27" x14ac:dyDescent="0.25">
      <c r="C141" s="6">
        <v>107</v>
      </c>
      <c r="D141" s="7">
        <f t="shared" si="57"/>
        <v>107000</v>
      </c>
      <c r="E141" s="7">
        <v>1</v>
      </c>
      <c r="F141" s="8">
        <f t="shared" si="66"/>
        <v>196.26168224299064</v>
      </c>
      <c r="G141" s="7">
        <f t="shared" si="67"/>
        <v>107</v>
      </c>
      <c r="H141" s="7">
        <f t="shared" si="68"/>
        <v>0.107</v>
      </c>
      <c r="I141" s="9"/>
      <c r="J141" s="6">
        <v>111</v>
      </c>
      <c r="K141" s="7">
        <f t="shared" si="64"/>
        <v>1871000</v>
      </c>
      <c r="L141" s="7">
        <v>1</v>
      </c>
      <c r="M141" s="8">
        <f t="shared" si="53"/>
        <v>11.22394441475147</v>
      </c>
      <c r="N141" s="7">
        <f t="shared" si="69"/>
        <v>1871</v>
      </c>
      <c r="O141" s="7">
        <f t="shared" si="54"/>
        <v>1.871</v>
      </c>
      <c r="P141" s="9"/>
      <c r="S141">
        <v>1</v>
      </c>
      <c r="T141">
        <f t="shared" si="55"/>
        <v>111000</v>
      </c>
      <c r="U141" s="6">
        <v>111</v>
      </c>
      <c r="V141" s="7">
        <f t="shared" si="56"/>
        <v>1546721</v>
      </c>
      <c r="W141" s="7">
        <v>1</v>
      </c>
      <c r="X141" s="8">
        <f t="shared" si="65"/>
        <v>13.577109252412038</v>
      </c>
      <c r="Y141" s="7">
        <f t="shared" si="63"/>
        <v>1546.721</v>
      </c>
      <c r="Z141" s="7">
        <f t="shared" si="62"/>
        <v>1.546721</v>
      </c>
      <c r="AA141" s="9"/>
    </row>
    <row r="142" spans="3:27" x14ac:dyDescent="0.25">
      <c r="C142" s="6">
        <v>108</v>
      </c>
      <c r="D142" s="7">
        <f t="shared" si="57"/>
        <v>108000</v>
      </c>
      <c r="E142" s="7">
        <v>1</v>
      </c>
      <c r="F142" s="8">
        <f t="shared" si="66"/>
        <v>194.44444444444446</v>
      </c>
      <c r="G142" s="7">
        <f t="shared" si="67"/>
        <v>108</v>
      </c>
      <c r="H142" s="7">
        <f t="shared" si="68"/>
        <v>0.108</v>
      </c>
      <c r="I142" s="9"/>
      <c r="J142" s="6">
        <v>112</v>
      </c>
      <c r="K142" s="7">
        <f t="shared" si="64"/>
        <v>1888000</v>
      </c>
      <c r="L142" s="7">
        <v>1</v>
      </c>
      <c r="M142" s="8">
        <f t="shared" si="53"/>
        <v>11.122881355932204</v>
      </c>
      <c r="N142" s="7">
        <f t="shared" si="69"/>
        <v>1888</v>
      </c>
      <c r="O142" s="7">
        <f t="shared" si="54"/>
        <v>1.8879999999999999</v>
      </c>
      <c r="P142" s="9"/>
      <c r="S142">
        <v>1</v>
      </c>
      <c r="T142">
        <f t="shared" si="55"/>
        <v>112000</v>
      </c>
      <c r="U142" s="6">
        <v>112</v>
      </c>
      <c r="V142" s="7">
        <f t="shared" si="56"/>
        <v>1560773</v>
      </c>
      <c r="W142" s="7">
        <v>1</v>
      </c>
      <c r="X142" s="8">
        <f t="shared" si="65"/>
        <v>13.454871400261281</v>
      </c>
      <c r="Y142" s="7">
        <f t="shared" si="63"/>
        <v>1560.7729999999999</v>
      </c>
      <c r="Z142" s="7">
        <f t="shared" si="62"/>
        <v>1.560773</v>
      </c>
      <c r="AA142" s="9"/>
    </row>
    <row r="143" spans="3:27" x14ac:dyDescent="0.25">
      <c r="C143" s="6">
        <v>109</v>
      </c>
      <c r="D143" s="7">
        <f t="shared" si="57"/>
        <v>109000</v>
      </c>
      <c r="E143" s="7">
        <v>1</v>
      </c>
      <c r="F143" s="8">
        <f t="shared" si="66"/>
        <v>192.66055045871559</v>
      </c>
      <c r="G143" s="7">
        <f t="shared" si="67"/>
        <v>109</v>
      </c>
      <c r="H143" s="7">
        <f t="shared" si="68"/>
        <v>0.109</v>
      </c>
      <c r="I143" s="9"/>
      <c r="J143" s="6">
        <v>113</v>
      </c>
      <c r="K143" s="7">
        <f t="shared" si="64"/>
        <v>1905000</v>
      </c>
      <c r="L143" s="7">
        <v>1</v>
      </c>
      <c r="M143" s="8">
        <f t="shared" si="53"/>
        <v>11.023622047244094</v>
      </c>
      <c r="N143" s="7">
        <f t="shared" si="69"/>
        <v>1905</v>
      </c>
      <c r="O143" s="7">
        <f t="shared" si="54"/>
        <v>1.905</v>
      </c>
      <c r="P143" s="9"/>
      <c r="S143">
        <v>1</v>
      </c>
      <c r="T143">
        <f t="shared" si="55"/>
        <v>113000</v>
      </c>
      <c r="U143" s="6">
        <v>113</v>
      </c>
      <c r="V143" s="7">
        <f t="shared" si="56"/>
        <v>1574825</v>
      </c>
      <c r="W143" s="7">
        <v>1</v>
      </c>
      <c r="X143" s="8">
        <f t="shared" si="65"/>
        <v>13.334814979442161</v>
      </c>
      <c r="Y143" s="7">
        <f t="shared" si="63"/>
        <v>1574.825</v>
      </c>
      <c r="Z143" s="7">
        <f t="shared" si="62"/>
        <v>1.5748250000000001</v>
      </c>
      <c r="AA143" s="9"/>
    </row>
    <row r="144" spans="3:27" x14ac:dyDescent="0.25">
      <c r="C144" s="6">
        <v>110</v>
      </c>
      <c r="D144" s="7">
        <f t="shared" si="57"/>
        <v>110000</v>
      </c>
      <c r="E144" s="7">
        <v>1</v>
      </c>
      <c r="F144" s="8">
        <f t="shared" si="66"/>
        <v>190.90909090909091</v>
      </c>
      <c r="G144" s="7">
        <f t="shared" si="67"/>
        <v>110</v>
      </c>
      <c r="H144" s="7">
        <f t="shared" si="68"/>
        <v>0.11</v>
      </c>
      <c r="I144" s="9"/>
      <c r="J144" s="6">
        <v>114</v>
      </c>
      <c r="K144" s="7">
        <f t="shared" si="64"/>
        <v>1922000</v>
      </c>
      <c r="L144" s="7">
        <v>1</v>
      </c>
      <c r="M144" s="8">
        <f t="shared" si="53"/>
        <v>10.926118626430801</v>
      </c>
      <c r="N144" s="7">
        <f t="shared" si="69"/>
        <v>1922</v>
      </c>
      <c r="O144" s="7">
        <f t="shared" si="54"/>
        <v>1.9219999999999999</v>
      </c>
      <c r="P144" s="9"/>
      <c r="S144">
        <v>1</v>
      </c>
      <c r="T144">
        <f t="shared" si="55"/>
        <v>114000</v>
      </c>
      <c r="U144" s="6">
        <v>114</v>
      </c>
      <c r="V144" s="7">
        <f t="shared" si="56"/>
        <v>1588877</v>
      </c>
      <c r="W144" s="7">
        <v>1</v>
      </c>
      <c r="X144" s="8">
        <f t="shared" si="65"/>
        <v>13.216882112334687</v>
      </c>
      <c r="Y144" s="7">
        <f t="shared" si="63"/>
        <v>1588.877</v>
      </c>
      <c r="Z144" s="7">
        <f t="shared" si="62"/>
        <v>1.5888769999999999</v>
      </c>
      <c r="AA144" s="9"/>
    </row>
    <row r="145" spans="3:27" x14ac:dyDescent="0.25">
      <c r="C145" s="6">
        <v>111</v>
      </c>
      <c r="D145" s="7">
        <f t="shared" si="57"/>
        <v>111000</v>
      </c>
      <c r="E145" s="7">
        <v>1</v>
      </c>
      <c r="F145" s="8">
        <f t="shared" si="66"/>
        <v>189.18918918918919</v>
      </c>
      <c r="G145" s="7">
        <f t="shared" si="67"/>
        <v>111</v>
      </c>
      <c r="H145" s="7">
        <f t="shared" si="68"/>
        <v>0.111</v>
      </c>
      <c r="I145" s="9"/>
      <c r="J145" s="6">
        <v>115</v>
      </c>
      <c r="K145" s="7">
        <f t="shared" si="64"/>
        <v>1939000</v>
      </c>
      <c r="L145" s="7">
        <v>1</v>
      </c>
      <c r="M145" s="8">
        <f t="shared" si="53"/>
        <v>10.830324909747292</v>
      </c>
      <c r="N145" s="7">
        <f t="shared" si="69"/>
        <v>1939</v>
      </c>
      <c r="O145" s="7">
        <f t="shared" si="54"/>
        <v>1.9390000000000001</v>
      </c>
      <c r="P145" s="9"/>
      <c r="S145">
        <v>1</v>
      </c>
      <c r="T145">
        <f t="shared" si="55"/>
        <v>115000</v>
      </c>
      <c r="U145" s="6">
        <v>115</v>
      </c>
      <c r="V145" s="7">
        <f t="shared" si="56"/>
        <v>1602929</v>
      </c>
      <c r="W145" s="7">
        <v>1</v>
      </c>
      <c r="X145" s="8">
        <f t="shared" si="65"/>
        <v>13.101016950844361</v>
      </c>
      <c r="Y145" s="7">
        <f t="shared" si="63"/>
        <v>1602.9290000000001</v>
      </c>
      <c r="Z145" s="7">
        <f t="shared" si="62"/>
        <v>1.602929</v>
      </c>
      <c r="AA145" s="9"/>
    </row>
    <row r="146" spans="3:27" x14ac:dyDescent="0.25">
      <c r="C146" s="6">
        <v>112</v>
      </c>
      <c r="D146" s="7">
        <f t="shared" si="57"/>
        <v>112000</v>
      </c>
      <c r="E146" s="7">
        <v>1</v>
      </c>
      <c r="F146" s="8">
        <f t="shared" si="66"/>
        <v>187.5</v>
      </c>
      <c r="G146" s="7">
        <f t="shared" si="67"/>
        <v>112</v>
      </c>
      <c r="H146" s="7">
        <f t="shared" si="68"/>
        <v>0.112</v>
      </c>
      <c r="I146" s="9"/>
      <c r="J146" s="6">
        <v>116</v>
      </c>
      <c r="K146" s="7">
        <f t="shared" si="64"/>
        <v>1956000</v>
      </c>
      <c r="L146" s="7">
        <v>1</v>
      </c>
      <c r="M146" s="8">
        <f t="shared" si="53"/>
        <v>10.736196319018404</v>
      </c>
      <c r="N146" s="7">
        <f t="shared" si="69"/>
        <v>1956</v>
      </c>
      <c r="O146" s="7">
        <f t="shared" si="54"/>
        <v>1.956</v>
      </c>
      <c r="P146" s="9"/>
      <c r="S146">
        <v>1</v>
      </c>
      <c r="T146">
        <f t="shared" si="55"/>
        <v>116000</v>
      </c>
      <c r="U146" s="6">
        <v>116</v>
      </c>
      <c r="V146" s="7">
        <f t="shared" si="56"/>
        <v>1616981</v>
      </c>
      <c r="W146" s="7">
        <v>1</v>
      </c>
      <c r="X146" s="8">
        <f t="shared" si="65"/>
        <v>12.987165588216559</v>
      </c>
      <c r="Y146" s="7">
        <f t="shared" si="63"/>
        <v>1616.981</v>
      </c>
      <c r="Z146" s="7">
        <f t="shared" si="62"/>
        <v>1.616981</v>
      </c>
      <c r="AA146" s="9"/>
    </row>
    <row r="147" spans="3:27" x14ac:dyDescent="0.25">
      <c r="C147" s="6">
        <v>113</v>
      </c>
      <c r="D147" s="7">
        <f t="shared" si="57"/>
        <v>113000</v>
      </c>
      <c r="E147" s="7">
        <v>1</v>
      </c>
      <c r="F147" s="8">
        <f t="shared" si="66"/>
        <v>185.84070796460176</v>
      </c>
      <c r="G147" s="7">
        <f t="shared" si="67"/>
        <v>113</v>
      </c>
      <c r="H147" s="7">
        <f t="shared" si="68"/>
        <v>0.113</v>
      </c>
      <c r="I147" s="9"/>
      <c r="J147" s="6">
        <v>117</v>
      </c>
      <c r="K147" s="7">
        <f t="shared" si="64"/>
        <v>1973000</v>
      </c>
      <c r="L147" s="7">
        <v>1</v>
      </c>
      <c r="M147" s="8">
        <f t="shared" si="53"/>
        <v>10.643689812468322</v>
      </c>
      <c r="N147" s="7">
        <f t="shared" si="69"/>
        <v>1973</v>
      </c>
      <c r="O147" s="7">
        <f t="shared" si="54"/>
        <v>1.9730000000000001</v>
      </c>
      <c r="P147" s="9"/>
      <c r="S147">
        <v>1</v>
      </c>
      <c r="T147">
        <f t="shared" si="55"/>
        <v>117000</v>
      </c>
      <c r="U147" s="6">
        <v>117</v>
      </c>
      <c r="V147" s="7">
        <f t="shared" si="56"/>
        <v>1631033</v>
      </c>
      <c r="W147" s="7">
        <v>1</v>
      </c>
      <c r="X147" s="8">
        <f t="shared" si="65"/>
        <v>12.875275975409449</v>
      </c>
      <c r="Y147" s="7">
        <f t="shared" si="63"/>
        <v>1631.0329999999999</v>
      </c>
      <c r="Z147" s="7">
        <f t="shared" si="62"/>
        <v>1.631033</v>
      </c>
      <c r="AA147" s="9"/>
    </row>
    <row r="148" spans="3:27" x14ac:dyDescent="0.25">
      <c r="C148" s="6">
        <v>114</v>
      </c>
      <c r="D148" s="7">
        <f t="shared" si="57"/>
        <v>114000</v>
      </c>
      <c r="E148" s="7">
        <v>1</v>
      </c>
      <c r="F148" s="8">
        <f t="shared" si="66"/>
        <v>184.21052631578948</v>
      </c>
      <c r="G148" s="7">
        <f t="shared" si="67"/>
        <v>114</v>
      </c>
      <c r="H148" s="7">
        <f t="shared" si="68"/>
        <v>0.114</v>
      </c>
      <c r="I148" s="9"/>
      <c r="J148" s="6">
        <v>118</v>
      </c>
      <c r="K148" s="7">
        <f t="shared" si="64"/>
        <v>1990000</v>
      </c>
      <c r="L148" s="7">
        <v>1</v>
      </c>
      <c r="M148" s="8">
        <f t="shared" si="53"/>
        <v>10.552763819095478</v>
      </c>
      <c r="N148" s="7">
        <f t="shared" si="69"/>
        <v>1990</v>
      </c>
      <c r="O148" s="7">
        <f t="shared" si="54"/>
        <v>1.99</v>
      </c>
      <c r="P148" s="9"/>
      <c r="S148">
        <v>1</v>
      </c>
      <c r="T148">
        <f t="shared" si="55"/>
        <v>118000</v>
      </c>
      <c r="U148" s="6">
        <v>118</v>
      </c>
      <c r="V148" s="7">
        <f t="shared" si="56"/>
        <v>1645085</v>
      </c>
      <c r="W148" s="7">
        <v>1</v>
      </c>
      <c r="X148" s="8">
        <f t="shared" si="65"/>
        <v>12.765297841752858</v>
      </c>
      <c r="Y148" s="7">
        <f t="shared" si="63"/>
        <v>1645.085</v>
      </c>
      <c r="Z148" s="7">
        <f t="shared" si="62"/>
        <v>1.6450850000000001</v>
      </c>
      <c r="AA148" s="9"/>
    </row>
    <row r="149" spans="3:27" x14ac:dyDescent="0.25">
      <c r="C149" s="6">
        <v>115</v>
      </c>
      <c r="D149" s="7">
        <f t="shared" si="57"/>
        <v>115000</v>
      </c>
      <c r="E149" s="7">
        <v>1</v>
      </c>
      <c r="F149" s="8">
        <f t="shared" si="66"/>
        <v>182.60869565217391</v>
      </c>
      <c r="G149" s="7">
        <f t="shared" si="67"/>
        <v>115</v>
      </c>
      <c r="H149" s="7">
        <f t="shared" si="68"/>
        <v>0.115</v>
      </c>
      <c r="I149" s="9"/>
      <c r="J149" s="6">
        <v>119</v>
      </c>
      <c r="K149" s="7">
        <f t="shared" si="64"/>
        <v>2007000</v>
      </c>
      <c r="L149" s="7">
        <v>1</v>
      </c>
      <c r="M149" s="8">
        <f t="shared" si="53"/>
        <v>10.46337817638266</v>
      </c>
      <c r="N149" s="7">
        <f t="shared" si="69"/>
        <v>2007</v>
      </c>
      <c r="O149" s="7">
        <f t="shared" si="54"/>
        <v>2.0070000000000001</v>
      </c>
      <c r="P149" s="9"/>
      <c r="S149">
        <v>1</v>
      </c>
      <c r="T149">
        <f t="shared" si="55"/>
        <v>119000</v>
      </c>
      <c r="U149" s="6">
        <v>119</v>
      </c>
      <c r="V149" s="7">
        <f t="shared" si="56"/>
        <v>1659137</v>
      </c>
      <c r="W149" s="7">
        <v>1</v>
      </c>
      <c r="X149" s="8">
        <f t="shared" si="65"/>
        <v>12.657182619639006</v>
      </c>
      <c r="Y149" s="7">
        <f t="shared" si="63"/>
        <v>1659.1369999999999</v>
      </c>
      <c r="Z149" s="7">
        <f t="shared" si="62"/>
        <v>1.6591369999999999</v>
      </c>
      <c r="AA149" s="9"/>
    </row>
    <row r="150" spans="3:27" x14ac:dyDescent="0.25">
      <c r="C150" s="6">
        <v>116</v>
      </c>
      <c r="D150" s="7">
        <f t="shared" si="57"/>
        <v>116000</v>
      </c>
      <c r="E150" s="7">
        <v>1</v>
      </c>
      <c r="F150" s="8">
        <f t="shared" si="66"/>
        <v>181.0344827586207</v>
      </c>
      <c r="G150" s="7">
        <f t="shared" si="67"/>
        <v>116</v>
      </c>
      <c r="H150" s="7">
        <f t="shared" si="68"/>
        <v>0.11600000000000001</v>
      </c>
      <c r="I150" s="9"/>
      <c r="J150" s="6">
        <v>120</v>
      </c>
      <c r="K150" s="7">
        <f t="shared" si="64"/>
        <v>2024000</v>
      </c>
      <c r="L150" s="7">
        <v>1</v>
      </c>
      <c r="M150" s="8">
        <f t="shared" si="53"/>
        <v>10.375494071146244</v>
      </c>
      <c r="N150" s="7">
        <f t="shared" si="69"/>
        <v>2024</v>
      </c>
      <c r="O150" s="7">
        <f t="shared" si="54"/>
        <v>2.024</v>
      </c>
      <c r="P150" s="9"/>
      <c r="S150">
        <v>1</v>
      </c>
      <c r="T150">
        <f t="shared" si="55"/>
        <v>120000</v>
      </c>
      <c r="U150" s="6">
        <v>120</v>
      </c>
      <c r="V150" s="7">
        <f t="shared" si="56"/>
        <v>1673189</v>
      </c>
      <c r="W150" s="7">
        <v>1</v>
      </c>
      <c r="X150" s="8">
        <f t="shared" si="65"/>
        <v>12.55088337300807</v>
      </c>
      <c r="Y150" s="7">
        <f t="shared" si="63"/>
        <v>1673.1890000000001</v>
      </c>
      <c r="Z150" s="7">
        <f t="shared" si="62"/>
        <v>1.673189</v>
      </c>
      <c r="AA150" s="9"/>
    </row>
    <row r="151" spans="3:27" x14ac:dyDescent="0.25">
      <c r="C151" s="6">
        <v>117</v>
      </c>
      <c r="D151" s="7">
        <f t="shared" si="57"/>
        <v>117000</v>
      </c>
      <c r="E151" s="7">
        <v>1</v>
      </c>
      <c r="F151" s="8">
        <f t="shared" si="66"/>
        <v>179.48717948717947</v>
      </c>
      <c r="G151" s="7">
        <f t="shared" si="67"/>
        <v>117</v>
      </c>
      <c r="H151" s="7">
        <f t="shared" si="68"/>
        <v>0.11700000000000001</v>
      </c>
      <c r="I151" s="9"/>
      <c r="J151" s="6">
        <v>121</v>
      </c>
      <c r="K151" s="7">
        <f t="shared" si="64"/>
        <v>2041000</v>
      </c>
      <c r="L151" s="7">
        <v>1</v>
      </c>
      <c r="M151" s="8">
        <f t="shared" si="53"/>
        <v>10.289073983341499</v>
      </c>
      <c r="N151" s="7">
        <f t="shared" si="69"/>
        <v>2041</v>
      </c>
      <c r="O151" s="7">
        <f t="shared" si="54"/>
        <v>2.0409999999999999</v>
      </c>
      <c r="P151" s="9"/>
      <c r="S151">
        <v>1</v>
      </c>
      <c r="T151">
        <f t="shared" si="55"/>
        <v>121000</v>
      </c>
      <c r="U151" s="6">
        <v>121</v>
      </c>
      <c r="V151" s="7">
        <f t="shared" si="56"/>
        <v>1687241</v>
      </c>
      <c r="W151" s="7">
        <v>1</v>
      </c>
      <c r="X151" s="8">
        <f t="shared" si="65"/>
        <v>12.446354729407357</v>
      </c>
      <c r="Y151" s="7">
        <f t="shared" si="63"/>
        <v>1687.241</v>
      </c>
      <c r="Z151" s="7">
        <f t="shared" si="62"/>
        <v>1.687241</v>
      </c>
      <c r="AA151" s="9"/>
    </row>
    <row r="152" spans="3:27" x14ac:dyDescent="0.25">
      <c r="C152" s="6">
        <v>118</v>
      </c>
      <c r="D152" s="7">
        <f t="shared" si="57"/>
        <v>118000</v>
      </c>
      <c r="E152" s="7">
        <v>1</v>
      </c>
      <c r="F152" s="8">
        <f t="shared" si="66"/>
        <v>177.96610169491527</v>
      </c>
      <c r="G152" s="7">
        <f t="shared" si="67"/>
        <v>118</v>
      </c>
      <c r="H152" s="7">
        <f t="shared" si="68"/>
        <v>0.11799999999999999</v>
      </c>
      <c r="I152" s="9"/>
      <c r="J152" s="6">
        <v>122</v>
      </c>
      <c r="K152" s="7">
        <f t="shared" si="64"/>
        <v>2058000</v>
      </c>
      <c r="L152" s="7">
        <v>1</v>
      </c>
      <c r="M152" s="8">
        <f t="shared" si="53"/>
        <v>10.204081632653061</v>
      </c>
      <c r="N152" s="7">
        <f t="shared" si="69"/>
        <v>2058</v>
      </c>
      <c r="O152" s="7">
        <f t="shared" si="54"/>
        <v>2.0579999999999998</v>
      </c>
      <c r="P152" s="9"/>
      <c r="S152">
        <v>1</v>
      </c>
      <c r="T152">
        <f t="shared" si="55"/>
        <v>122000</v>
      </c>
      <c r="U152" s="6">
        <v>122</v>
      </c>
      <c r="V152" s="7">
        <f t="shared" si="56"/>
        <v>1701293</v>
      </c>
      <c r="W152" s="7">
        <v>1</v>
      </c>
      <c r="X152" s="8">
        <f t="shared" si="65"/>
        <v>12.34355281541745</v>
      </c>
      <c r="Y152" s="7">
        <f t="shared" si="63"/>
        <v>1701.2929999999999</v>
      </c>
      <c r="Z152" s="7">
        <f t="shared" si="62"/>
        <v>1.7012929999999999</v>
      </c>
      <c r="AA152" s="9"/>
    </row>
    <row r="153" spans="3:27" x14ac:dyDescent="0.25">
      <c r="C153" s="6">
        <v>119</v>
      </c>
      <c r="D153" s="7">
        <f t="shared" si="57"/>
        <v>119000</v>
      </c>
      <c r="E153" s="7">
        <v>1</v>
      </c>
      <c r="F153" s="8">
        <f t="shared" si="66"/>
        <v>176.47058823529412</v>
      </c>
      <c r="G153" s="7">
        <f t="shared" si="67"/>
        <v>119</v>
      </c>
      <c r="H153" s="7">
        <f t="shared" si="68"/>
        <v>0.11899999999999999</v>
      </c>
      <c r="I153" s="9"/>
      <c r="J153" s="6">
        <v>123</v>
      </c>
      <c r="K153" s="7">
        <f t="shared" si="64"/>
        <v>2075000</v>
      </c>
      <c r="L153" s="7">
        <v>1</v>
      </c>
      <c r="M153" s="8">
        <f t="shared" si="53"/>
        <v>10.120481927710843</v>
      </c>
      <c r="N153" s="7">
        <f t="shared" si="69"/>
        <v>2075</v>
      </c>
      <c r="O153" s="7">
        <f t="shared" si="54"/>
        <v>2.0750000000000002</v>
      </c>
      <c r="P153" s="9"/>
      <c r="T153">
        <f t="shared" si="55"/>
        <v>123000</v>
      </c>
      <c r="U153" s="6">
        <v>123</v>
      </c>
      <c r="V153" s="7">
        <f t="shared" si="56"/>
        <v>1715345</v>
      </c>
      <c r="W153" s="7">
        <v>1</v>
      </c>
      <c r="X153" s="8">
        <f t="shared" si="65"/>
        <v>12.242435195252266</v>
      </c>
      <c r="Y153" s="7">
        <f t="shared" si="63"/>
        <v>1715.345</v>
      </c>
      <c r="Z153" s="7">
        <f t="shared" si="62"/>
        <v>1.7153450000000001</v>
      </c>
      <c r="AA153" s="9"/>
    </row>
    <row r="154" spans="3:27" x14ac:dyDescent="0.25">
      <c r="C154" s="6">
        <v>120</v>
      </c>
      <c r="D154" s="7">
        <f t="shared" si="57"/>
        <v>120000</v>
      </c>
      <c r="E154" s="7">
        <v>1</v>
      </c>
      <c r="F154" s="8">
        <f t="shared" si="66"/>
        <v>175</v>
      </c>
      <c r="G154" s="7">
        <f t="shared" si="67"/>
        <v>120</v>
      </c>
      <c r="H154" s="7">
        <f t="shared" si="68"/>
        <v>0.12</v>
      </c>
      <c r="I154" s="9"/>
      <c r="J154" s="6">
        <v>124</v>
      </c>
      <c r="K154" s="7">
        <f t="shared" si="64"/>
        <v>2092000</v>
      </c>
      <c r="L154" s="7">
        <v>1</v>
      </c>
      <c r="M154" s="8">
        <f t="shared" si="53"/>
        <v>10.038240917782026</v>
      </c>
      <c r="N154" s="7">
        <f t="shared" si="69"/>
        <v>2092</v>
      </c>
      <c r="O154" s="7">
        <f t="shared" si="54"/>
        <v>2.0920000000000001</v>
      </c>
      <c r="P154" s="9"/>
      <c r="T154">
        <f t="shared" si="55"/>
        <v>124000</v>
      </c>
      <c r="U154" s="6">
        <v>124</v>
      </c>
      <c r="V154" s="7">
        <f t="shared" si="56"/>
        <v>1729397</v>
      </c>
      <c r="W154" s="7">
        <v>1</v>
      </c>
      <c r="X154" s="8">
        <f t="shared" si="65"/>
        <v>12.142960812352513</v>
      </c>
      <c r="Y154" s="7">
        <f t="shared" si="63"/>
        <v>1729.3969999999999</v>
      </c>
      <c r="Z154" s="7">
        <f t="shared" si="62"/>
        <v>1.7293969999999999</v>
      </c>
      <c r="AA154" s="9"/>
    </row>
    <row r="155" spans="3:27" x14ac:dyDescent="0.25">
      <c r="C155" s="6">
        <v>121</v>
      </c>
      <c r="D155" s="7">
        <f t="shared" si="57"/>
        <v>121000</v>
      </c>
      <c r="E155" s="7">
        <v>1</v>
      </c>
      <c r="F155" s="8">
        <f t="shared" si="66"/>
        <v>173.55371900826447</v>
      </c>
      <c r="G155" s="7">
        <f t="shared" si="67"/>
        <v>121</v>
      </c>
      <c r="H155" s="7">
        <f t="shared" si="68"/>
        <v>0.121</v>
      </c>
      <c r="I155" s="9"/>
      <c r="J155" s="6">
        <v>125</v>
      </c>
      <c r="K155" s="7">
        <f t="shared" si="64"/>
        <v>2109000</v>
      </c>
      <c r="L155" s="7">
        <v>1</v>
      </c>
      <c r="M155" s="8">
        <f t="shared" si="53"/>
        <v>9.9573257467994303</v>
      </c>
      <c r="N155" s="7">
        <f t="shared" si="69"/>
        <v>2109</v>
      </c>
      <c r="O155" s="7">
        <f t="shared" si="54"/>
        <v>2.109</v>
      </c>
      <c r="P155" s="9"/>
      <c r="T155">
        <f t="shared" si="55"/>
        <v>125000</v>
      </c>
      <c r="U155" s="6">
        <v>125</v>
      </c>
      <c r="V155" s="7">
        <f t="shared" si="56"/>
        <v>1743449</v>
      </c>
      <c r="W155" s="7">
        <v>1</v>
      </c>
      <c r="X155" s="8">
        <f t="shared" si="65"/>
        <v>12.045089933803627</v>
      </c>
      <c r="Y155" s="7">
        <f t="shared" si="63"/>
        <v>1743.4490000000001</v>
      </c>
      <c r="Z155" s="7">
        <f t="shared" si="62"/>
        <v>1.743449</v>
      </c>
      <c r="AA155" s="9"/>
    </row>
    <row r="156" spans="3:27" x14ac:dyDescent="0.25">
      <c r="C156" s="6">
        <v>122</v>
      </c>
      <c r="D156" s="7">
        <f t="shared" si="57"/>
        <v>122000</v>
      </c>
      <c r="E156" s="7">
        <v>1</v>
      </c>
      <c r="F156" s="8">
        <f t="shared" si="66"/>
        <v>172.13114754098362</v>
      </c>
      <c r="G156" s="7">
        <f t="shared" si="67"/>
        <v>122</v>
      </c>
      <c r="H156" s="7">
        <f t="shared" si="68"/>
        <v>0.122</v>
      </c>
      <c r="I156" s="9"/>
      <c r="J156" s="6">
        <v>126</v>
      </c>
      <c r="K156" s="7">
        <f t="shared" si="64"/>
        <v>2126000</v>
      </c>
      <c r="L156" s="7">
        <v>1</v>
      </c>
      <c r="M156" s="8">
        <f t="shared" si="53"/>
        <v>9.8777046095954848</v>
      </c>
      <c r="N156" s="7">
        <f t="shared" si="69"/>
        <v>2126</v>
      </c>
      <c r="O156" s="7">
        <f t="shared" si="54"/>
        <v>2.1259999999999999</v>
      </c>
      <c r="P156" s="9"/>
      <c r="T156">
        <f t="shared" si="55"/>
        <v>126000</v>
      </c>
      <c r="U156" s="6">
        <v>126</v>
      </c>
      <c r="V156" s="7">
        <f t="shared" si="56"/>
        <v>1757501</v>
      </c>
      <c r="W156" s="7">
        <v>1</v>
      </c>
      <c r="X156" s="8">
        <f t="shared" si="65"/>
        <v>11.948784097420143</v>
      </c>
      <c r="Y156" s="7">
        <f t="shared" si="63"/>
        <v>1757.501</v>
      </c>
      <c r="Z156" s="7">
        <f t="shared" si="62"/>
        <v>1.757501</v>
      </c>
      <c r="AA156" s="9"/>
    </row>
    <row r="157" spans="3:27" x14ac:dyDescent="0.25">
      <c r="C157" s="6">
        <v>123</v>
      </c>
      <c r="D157" s="7">
        <f t="shared" si="57"/>
        <v>123000</v>
      </c>
      <c r="E157" s="7">
        <v>1</v>
      </c>
      <c r="F157" s="8">
        <f t="shared" si="66"/>
        <v>170.73170731707316</v>
      </c>
      <c r="G157" s="7">
        <f t="shared" si="67"/>
        <v>123</v>
      </c>
      <c r="H157" s="7">
        <f t="shared" si="68"/>
        <v>0.123</v>
      </c>
      <c r="I157" s="9"/>
      <c r="J157" s="6">
        <v>127</v>
      </c>
      <c r="K157" s="7">
        <f t="shared" si="64"/>
        <v>2143000</v>
      </c>
      <c r="L157" s="7">
        <v>1</v>
      </c>
      <c r="M157" s="8">
        <f t="shared" si="53"/>
        <v>9.7993467102193179</v>
      </c>
      <c r="N157" s="7">
        <f t="shared" si="69"/>
        <v>2143</v>
      </c>
      <c r="O157" s="7">
        <f t="shared" si="54"/>
        <v>2.1429999999999998</v>
      </c>
      <c r="P157" s="9"/>
      <c r="T157">
        <f t="shared" si="55"/>
        <v>127000</v>
      </c>
      <c r="U157" s="6">
        <v>127</v>
      </c>
      <c r="V157" s="7">
        <f t="shared" si="56"/>
        <v>1771553</v>
      </c>
      <c r="W157" s="7">
        <v>1</v>
      </c>
      <c r="X157" s="8">
        <f t="shared" si="65"/>
        <v>11.854006061348432</v>
      </c>
      <c r="Y157" s="7">
        <f t="shared" si="63"/>
        <v>1771.5530000000001</v>
      </c>
      <c r="Z157" s="7">
        <f t="shared" si="62"/>
        <v>1.7715530000000002</v>
      </c>
      <c r="AA157" s="9"/>
    </row>
    <row r="158" spans="3:27" x14ac:dyDescent="0.25">
      <c r="C158" s="6">
        <v>124</v>
      </c>
      <c r="D158" s="7">
        <f t="shared" si="57"/>
        <v>124000</v>
      </c>
      <c r="E158" s="7">
        <v>1</v>
      </c>
      <c r="F158" s="8">
        <f t="shared" si="66"/>
        <v>169.35483870967741</v>
      </c>
      <c r="G158" s="7">
        <f t="shared" si="67"/>
        <v>124</v>
      </c>
      <c r="H158" s="7">
        <f t="shared" si="68"/>
        <v>0.124</v>
      </c>
      <c r="I158" s="9"/>
      <c r="J158" s="6">
        <v>128</v>
      </c>
      <c r="K158" s="7">
        <f t="shared" si="64"/>
        <v>2160000</v>
      </c>
      <c r="L158" s="7">
        <v>1</v>
      </c>
      <c r="M158" s="8">
        <f t="shared" si="53"/>
        <v>9.7222222222222214</v>
      </c>
      <c r="N158" s="7">
        <f t="shared" si="69"/>
        <v>2160</v>
      </c>
      <c r="O158" s="7">
        <f t="shared" si="54"/>
        <v>2.16</v>
      </c>
      <c r="P158" s="9"/>
      <c r="T158">
        <f t="shared" si="55"/>
        <v>128000</v>
      </c>
      <c r="U158" s="6">
        <v>128</v>
      </c>
      <c r="V158" s="7">
        <f t="shared" si="56"/>
        <v>1785605</v>
      </c>
      <c r="W158" s="7">
        <v>1</v>
      </c>
      <c r="X158" s="8">
        <f t="shared" si="65"/>
        <v>11.76071975604907</v>
      </c>
      <c r="Y158" s="7">
        <f t="shared" si="63"/>
        <v>1785.605</v>
      </c>
      <c r="Z158" s="7">
        <f t="shared" si="62"/>
        <v>1.7856050000000001</v>
      </c>
      <c r="AA158" s="9"/>
    </row>
    <row r="159" spans="3:27" x14ac:dyDescent="0.25">
      <c r="C159" s="6">
        <v>125</v>
      </c>
      <c r="D159" s="7">
        <f t="shared" si="57"/>
        <v>125000</v>
      </c>
      <c r="E159" s="7">
        <v>1</v>
      </c>
      <c r="F159" s="8">
        <f t="shared" si="66"/>
        <v>168</v>
      </c>
      <c r="G159" s="7">
        <f t="shared" si="67"/>
        <v>125</v>
      </c>
      <c r="H159" s="7">
        <f t="shared" si="68"/>
        <v>0.125</v>
      </c>
      <c r="I159" s="9"/>
      <c r="J159" s="6">
        <v>129</v>
      </c>
      <c r="K159" s="7">
        <f t="shared" si="64"/>
        <v>2177000</v>
      </c>
      <c r="L159" s="7">
        <v>1</v>
      </c>
      <c r="M159" s="8">
        <f t="shared" si="53"/>
        <v>9.6463022508038581</v>
      </c>
      <c r="N159" s="7">
        <f t="shared" si="69"/>
        <v>2177</v>
      </c>
      <c r="O159" s="7">
        <f t="shared" si="54"/>
        <v>2.177</v>
      </c>
      <c r="P159" s="9"/>
      <c r="T159">
        <f t="shared" si="55"/>
        <v>129000</v>
      </c>
      <c r="U159" s="6">
        <v>129</v>
      </c>
      <c r="V159" s="7">
        <f t="shared" si="56"/>
        <v>1799657</v>
      </c>
      <c r="W159" s="7">
        <v>1</v>
      </c>
      <c r="X159" s="8">
        <f t="shared" si="65"/>
        <v>11.668890238528787</v>
      </c>
      <c r="Y159" s="7">
        <f t="shared" si="63"/>
        <v>1799.6569999999999</v>
      </c>
      <c r="Z159" s="7">
        <f t="shared" si="62"/>
        <v>1.7996569999999998</v>
      </c>
      <c r="AA159" s="9"/>
    </row>
    <row r="160" spans="3:27" x14ac:dyDescent="0.25">
      <c r="C160" s="6">
        <v>126</v>
      </c>
      <c r="D160" s="7">
        <f t="shared" si="57"/>
        <v>126000</v>
      </c>
      <c r="E160" s="7">
        <v>1</v>
      </c>
      <c r="F160" s="8">
        <f t="shared" si="66"/>
        <v>166.66666666666666</v>
      </c>
      <c r="G160" s="7">
        <f t="shared" si="67"/>
        <v>126</v>
      </c>
      <c r="H160" s="7">
        <f t="shared" si="68"/>
        <v>0.126</v>
      </c>
      <c r="I160" s="9"/>
      <c r="J160" s="6">
        <v>130</v>
      </c>
      <c r="K160" s="7">
        <f t="shared" si="64"/>
        <v>2194000</v>
      </c>
      <c r="L160" s="7">
        <v>1</v>
      </c>
      <c r="M160" s="8">
        <f t="shared" ref="M160:M223" si="70">21000000/K160/L160</f>
        <v>9.5715587967183229</v>
      </c>
      <c r="N160" s="7">
        <f t="shared" si="69"/>
        <v>2194</v>
      </c>
      <c r="O160" s="7">
        <f t="shared" ref="O160:O223" si="71">N160/1000</f>
        <v>2.194</v>
      </c>
      <c r="P160" s="9"/>
      <c r="T160">
        <f t="shared" si="55"/>
        <v>130000</v>
      </c>
      <c r="U160" s="6">
        <v>130</v>
      </c>
      <c r="V160" s="7">
        <f t="shared" si="56"/>
        <v>1813709</v>
      </c>
      <c r="W160" s="7">
        <v>1</v>
      </c>
      <c r="X160" s="8">
        <f t="shared" si="65"/>
        <v>11.578483648699985</v>
      </c>
      <c r="Y160" s="7">
        <f t="shared" si="63"/>
        <v>1813.7090000000001</v>
      </c>
      <c r="Z160" s="7">
        <f t="shared" si="62"/>
        <v>1.813709</v>
      </c>
      <c r="AA160" s="9"/>
    </row>
    <row r="161" spans="3:27" x14ac:dyDescent="0.25">
      <c r="C161" s="6">
        <v>127</v>
      </c>
      <c r="D161" s="7">
        <f t="shared" si="57"/>
        <v>127000</v>
      </c>
      <c r="E161" s="7">
        <v>1</v>
      </c>
      <c r="F161" s="8">
        <f t="shared" si="66"/>
        <v>165.35433070866142</v>
      </c>
      <c r="G161" s="7">
        <f t="shared" si="67"/>
        <v>127</v>
      </c>
      <c r="H161" s="7">
        <f t="shared" si="68"/>
        <v>0.127</v>
      </c>
      <c r="I161" s="9"/>
      <c r="J161" s="6">
        <v>131</v>
      </c>
      <c r="K161" s="7">
        <f t="shared" si="64"/>
        <v>2211000</v>
      </c>
      <c r="L161" s="7">
        <v>1</v>
      </c>
      <c r="M161" s="8">
        <f t="shared" si="70"/>
        <v>9.4979647218453191</v>
      </c>
      <c r="N161" s="7">
        <f t="shared" si="69"/>
        <v>2211</v>
      </c>
      <c r="O161" s="7">
        <f t="shared" si="71"/>
        <v>2.2109999999999999</v>
      </c>
      <c r="P161" s="9"/>
      <c r="T161">
        <f t="shared" ref="T161:T224" si="72">T160+1000</f>
        <v>131000</v>
      </c>
      <c r="U161" s="6">
        <v>131</v>
      </c>
      <c r="V161" s="7">
        <f t="shared" ref="V161:V224" si="73">V160+14052</f>
        <v>1827761</v>
      </c>
      <c r="W161" s="7">
        <v>1</v>
      </c>
      <c r="X161" s="8">
        <f t="shared" si="65"/>
        <v>11.489467167753332</v>
      </c>
      <c r="Y161" s="7">
        <f t="shared" si="63"/>
        <v>1827.761</v>
      </c>
      <c r="Z161" s="7">
        <f t="shared" si="62"/>
        <v>1.827761</v>
      </c>
      <c r="AA161" s="9"/>
    </row>
    <row r="162" spans="3:27" x14ac:dyDescent="0.25">
      <c r="C162" s="6">
        <v>128</v>
      </c>
      <c r="D162" s="7">
        <f t="shared" si="57"/>
        <v>128000</v>
      </c>
      <c r="E162" s="7">
        <v>1</v>
      </c>
      <c r="F162" s="8">
        <f t="shared" si="66"/>
        <v>164.0625</v>
      </c>
      <c r="G162" s="7">
        <f t="shared" si="67"/>
        <v>128</v>
      </c>
      <c r="H162" s="7">
        <f t="shared" si="68"/>
        <v>0.128</v>
      </c>
      <c r="I162" s="9"/>
      <c r="J162" s="6">
        <v>132</v>
      </c>
      <c r="K162" s="7">
        <f t="shared" si="64"/>
        <v>2228000</v>
      </c>
      <c r="L162" s="7">
        <v>1</v>
      </c>
      <c r="M162" s="8">
        <f t="shared" si="70"/>
        <v>9.4254937163375221</v>
      </c>
      <c r="N162" s="7">
        <f t="shared" si="69"/>
        <v>2228</v>
      </c>
      <c r="O162" s="7">
        <f t="shared" si="71"/>
        <v>2.2280000000000002</v>
      </c>
      <c r="P162" s="9"/>
      <c r="T162">
        <f t="shared" si="72"/>
        <v>132000</v>
      </c>
      <c r="U162" s="6">
        <v>132</v>
      </c>
      <c r="V162" s="7">
        <f t="shared" si="73"/>
        <v>1841813</v>
      </c>
      <c r="W162" s="7">
        <v>1</v>
      </c>
      <c r="X162" s="8">
        <f t="shared" si="65"/>
        <v>11.401808978435922</v>
      </c>
      <c r="Y162" s="7">
        <f t="shared" si="63"/>
        <v>1841.8130000000001</v>
      </c>
      <c r="Z162" s="7">
        <f t="shared" si="62"/>
        <v>1.8418130000000001</v>
      </c>
      <c r="AA162" s="9"/>
    </row>
    <row r="163" spans="3:27" x14ac:dyDescent="0.25">
      <c r="C163" s="6">
        <v>129</v>
      </c>
      <c r="D163" s="7">
        <f t="shared" si="57"/>
        <v>129000</v>
      </c>
      <c r="E163" s="7">
        <v>1</v>
      </c>
      <c r="F163" s="8">
        <f t="shared" si="66"/>
        <v>162.7906976744186</v>
      </c>
      <c r="G163" s="7">
        <f t="shared" si="67"/>
        <v>129</v>
      </c>
      <c r="H163" s="7">
        <f t="shared" si="68"/>
        <v>0.129</v>
      </c>
      <c r="I163" s="9"/>
      <c r="J163" s="6">
        <v>133</v>
      </c>
      <c r="K163" s="7">
        <f t="shared" si="64"/>
        <v>2245000</v>
      </c>
      <c r="L163" s="7">
        <v>1</v>
      </c>
      <c r="M163" s="8">
        <f t="shared" si="70"/>
        <v>9.3541202672605799</v>
      </c>
      <c r="N163" s="7">
        <f t="shared" si="69"/>
        <v>2245</v>
      </c>
      <c r="O163" s="7">
        <f t="shared" si="71"/>
        <v>2.2450000000000001</v>
      </c>
      <c r="P163" s="9"/>
      <c r="T163">
        <f t="shared" si="72"/>
        <v>133000</v>
      </c>
      <c r="U163" s="6">
        <v>133</v>
      </c>
      <c r="V163" s="7">
        <f t="shared" si="73"/>
        <v>1855865</v>
      </c>
      <c r="W163" s="7">
        <v>1</v>
      </c>
      <c r="X163" s="8">
        <f t="shared" si="65"/>
        <v>11.315478227133978</v>
      </c>
      <c r="Y163" s="7">
        <f t="shared" si="63"/>
        <v>1855.865</v>
      </c>
      <c r="Z163" s="7">
        <f t="shared" si="62"/>
        <v>1.8558650000000001</v>
      </c>
      <c r="AA163" s="9"/>
    </row>
    <row r="164" spans="3:27" x14ac:dyDescent="0.25">
      <c r="C164" s="6">
        <v>130</v>
      </c>
      <c r="D164" s="7">
        <f t="shared" si="57"/>
        <v>130000</v>
      </c>
      <c r="E164" s="7">
        <v>1</v>
      </c>
      <c r="F164" s="8">
        <f t="shared" si="66"/>
        <v>161.53846153846155</v>
      </c>
      <c r="G164" s="7">
        <f t="shared" si="67"/>
        <v>130</v>
      </c>
      <c r="H164" s="7">
        <f t="shared" si="68"/>
        <v>0.13</v>
      </c>
      <c r="I164" s="9"/>
      <c r="J164" s="6">
        <v>134</v>
      </c>
      <c r="K164" s="7">
        <f t="shared" si="64"/>
        <v>2262000</v>
      </c>
      <c r="L164" s="7">
        <v>1</v>
      </c>
      <c r="M164" s="8">
        <f t="shared" si="70"/>
        <v>9.2838196286472154</v>
      </c>
      <c r="N164" s="7">
        <f t="shared" si="69"/>
        <v>2262</v>
      </c>
      <c r="O164" s="7">
        <f t="shared" si="71"/>
        <v>2.262</v>
      </c>
      <c r="P164" s="9"/>
      <c r="T164">
        <f t="shared" si="72"/>
        <v>134000</v>
      </c>
      <c r="U164" s="6">
        <v>134</v>
      </c>
      <c r="V164" s="7">
        <f t="shared" si="73"/>
        <v>1869917</v>
      </c>
      <c r="W164" s="7">
        <v>1</v>
      </c>
      <c r="X164" s="8">
        <f t="shared" si="65"/>
        <v>11.230444987665228</v>
      </c>
      <c r="Y164" s="7">
        <f t="shared" si="63"/>
        <v>1869.9169999999999</v>
      </c>
      <c r="Z164" s="7">
        <f t="shared" si="62"/>
        <v>1.8699169999999998</v>
      </c>
      <c r="AA164" s="9"/>
    </row>
    <row r="165" spans="3:27" x14ac:dyDescent="0.25">
      <c r="C165" s="6">
        <v>131</v>
      </c>
      <c r="D165" s="7">
        <f t="shared" ref="D165:D188" si="74">D164+1000</f>
        <v>131000</v>
      </c>
      <c r="E165" s="7">
        <v>1</v>
      </c>
      <c r="F165" s="8">
        <f t="shared" si="66"/>
        <v>160.30534351145039</v>
      </c>
      <c r="G165" s="7">
        <f t="shared" si="67"/>
        <v>131</v>
      </c>
      <c r="H165" s="7">
        <f t="shared" si="68"/>
        <v>0.13100000000000001</v>
      </c>
      <c r="I165" s="9"/>
      <c r="J165" s="6">
        <v>135</v>
      </c>
      <c r="K165" s="7">
        <f t="shared" si="64"/>
        <v>2279000</v>
      </c>
      <c r="L165" s="7">
        <v>1</v>
      </c>
      <c r="M165" s="8">
        <f t="shared" si="70"/>
        <v>9.2145677928916196</v>
      </c>
      <c r="N165" s="7">
        <f t="shared" si="69"/>
        <v>2279</v>
      </c>
      <c r="O165" s="7">
        <f t="shared" si="71"/>
        <v>2.2789999999999999</v>
      </c>
      <c r="P165" s="9"/>
      <c r="T165">
        <f t="shared" si="72"/>
        <v>135000</v>
      </c>
      <c r="U165" s="6">
        <v>135</v>
      </c>
      <c r="V165" s="7">
        <f t="shared" si="73"/>
        <v>1883969</v>
      </c>
      <c r="W165" s="7">
        <v>1</v>
      </c>
      <c r="X165" s="8">
        <f t="shared" si="65"/>
        <v>11.146680226691629</v>
      </c>
      <c r="Y165" s="7">
        <f t="shared" si="63"/>
        <v>1883.9690000000001</v>
      </c>
      <c r="Z165" s="7">
        <f t="shared" si="62"/>
        <v>1.883969</v>
      </c>
      <c r="AA165" s="9"/>
    </row>
    <row r="166" spans="3:27" x14ac:dyDescent="0.25">
      <c r="C166" s="6">
        <v>132</v>
      </c>
      <c r="D166" s="7">
        <f t="shared" si="74"/>
        <v>132000</v>
      </c>
      <c r="E166" s="7">
        <v>1</v>
      </c>
      <c r="F166" s="8">
        <f t="shared" si="66"/>
        <v>159.09090909090909</v>
      </c>
      <c r="G166" s="7">
        <f t="shared" si="67"/>
        <v>132</v>
      </c>
      <c r="H166" s="7">
        <f t="shared" si="68"/>
        <v>0.13200000000000001</v>
      </c>
      <c r="I166" s="9"/>
      <c r="J166" s="6">
        <v>136</v>
      </c>
      <c r="K166" s="7">
        <f t="shared" si="64"/>
        <v>2296000</v>
      </c>
      <c r="L166" s="7">
        <v>1</v>
      </c>
      <c r="M166" s="8">
        <f t="shared" si="70"/>
        <v>9.1463414634146343</v>
      </c>
      <c r="N166" s="7">
        <f t="shared" si="69"/>
        <v>2296</v>
      </c>
      <c r="O166" s="7">
        <f t="shared" si="71"/>
        <v>2.2959999999999998</v>
      </c>
      <c r="P166" s="9"/>
      <c r="T166">
        <f t="shared" si="72"/>
        <v>136000</v>
      </c>
      <c r="U166" s="6">
        <v>136</v>
      </c>
      <c r="V166" s="7">
        <f t="shared" si="73"/>
        <v>1898021</v>
      </c>
      <c r="W166" s="7">
        <v>1</v>
      </c>
      <c r="X166" s="8">
        <f t="shared" si="65"/>
        <v>11.064155770668501</v>
      </c>
      <c r="Y166" s="7">
        <f t="shared" si="63"/>
        <v>1898.021</v>
      </c>
      <c r="Z166" s="7">
        <f t="shared" si="62"/>
        <v>1.898021</v>
      </c>
      <c r="AA166" s="9"/>
    </row>
    <row r="167" spans="3:27" x14ac:dyDescent="0.25">
      <c r="C167" s="6">
        <v>133</v>
      </c>
      <c r="D167" s="7">
        <f t="shared" si="74"/>
        <v>133000</v>
      </c>
      <c r="E167" s="7">
        <v>1</v>
      </c>
      <c r="F167" s="8">
        <f t="shared" si="66"/>
        <v>157.89473684210526</v>
      </c>
      <c r="G167" s="7">
        <f t="shared" si="67"/>
        <v>133</v>
      </c>
      <c r="H167" s="7">
        <f t="shared" si="68"/>
        <v>0.13300000000000001</v>
      </c>
      <c r="I167" s="9"/>
      <c r="J167" s="6">
        <v>137</v>
      </c>
      <c r="K167" s="7">
        <f t="shared" si="64"/>
        <v>2313000</v>
      </c>
      <c r="L167" s="7">
        <v>1</v>
      </c>
      <c r="M167" s="8">
        <f t="shared" si="70"/>
        <v>9.0791180285343707</v>
      </c>
      <c r="N167" s="7">
        <f t="shared" si="69"/>
        <v>2313</v>
      </c>
      <c r="O167" s="7">
        <f t="shared" si="71"/>
        <v>2.3130000000000002</v>
      </c>
      <c r="P167" s="9"/>
      <c r="T167">
        <f t="shared" si="72"/>
        <v>137000</v>
      </c>
      <c r="U167" s="6">
        <v>137</v>
      </c>
      <c r="V167" s="7">
        <f t="shared" si="73"/>
        <v>1912073</v>
      </c>
      <c r="W167" s="7">
        <v>1</v>
      </c>
      <c r="X167" s="8">
        <f t="shared" si="65"/>
        <v>10.982844274251036</v>
      </c>
      <c r="Y167" s="7">
        <f t="shared" si="63"/>
        <v>1912.0730000000001</v>
      </c>
      <c r="Z167" s="7">
        <f t="shared" si="62"/>
        <v>1.9120730000000001</v>
      </c>
      <c r="AA167" s="9"/>
    </row>
    <row r="168" spans="3:27" x14ac:dyDescent="0.25">
      <c r="C168" s="6">
        <v>134</v>
      </c>
      <c r="D168" s="7">
        <f t="shared" si="74"/>
        <v>134000</v>
      </c>
      <c r="E168" s="7">
        <v>1</v>
      </c>
      <c r="F168" s="8">
        <f t="shared" si="66"/>
        <v>156.71641791044777</v>
      </c>
      <c r="G168" s="7">
        <f t="shared" si="67"/>
        <v>134</v>
      </c>
      <c r="H168" s="7">
        <f t="shared" si="68"/>
        <v>0.13400000000000001</v>
      </c>
      <c r="I168" s="9"/>
      <c r="J168" s="6">
        <v>138</v>
      </c>
      <c r="K168" s="7">
        <f t="shared" si="64"/>
        <v>2330000</v>
      </c>
      <c r="L168" s="7">
        <v>1</v>
      </c>
      <c r="M168" s="8">
        <f t="shared" si="70"/>
        <v>9.0128755364806867</v>
      </c>
      <c r="N168" s="7">
        <f t="shared" si="69"/>
        <v>2330</v>
      </c>
      <c r="O168" s="7">
        <f t="shared" si="71"/>
        <v>2.33</v>
      </c>
      <c r="P168" s="9"/>
      <c r="T168">
        <f t="shared" si="72"/>
        <v>138000</v>
      </c>
      <c r="U168" s="6">
        <v>138</v>
      </c>
      <c r="V168" s="7">
        <f t="shared" si="73"/>
        <v>1926125</v>
      </c>
      <c r="W168" s="7">
        <v>1</v>
      </c>
      <c r="X168" s="8">
        <f t="shared" si="65"/>
        <v>10.902719190083717</v>
      </c>
      <c r="Y168" s="7">
        <f t="shared" si="63"/>
        <v>1926.125</v>
      </c>
      <c r="Z168" s="7">
        <f t="shared" si="62"/>
        <v>1.9261250000000001</v>
      </c>
      <c r="AA168" s="9"/>
    </row>
    <row r="169" spans="3:27" x14ac:dyDescent="0.25">
      <c r="C169" s="6">
        <v>135</v>
      </c>
      <c r="D169" s="7">
        <f t="shared" si="74"/>
        <v>135000</v>
      </c>
      <c r="E169" s="7">
        <v>1</v>
      </c>
      <c r="F169" s="8">
        <f t="shared" si="66"/>
        <v>155.55555555555554</v>
      </c>
      <c r="G169" s="7">
        <f t="shared" si="67"/>
        <v>135</v>
      </c>
      <c r="H169" s="7">
        <f t="shared" si="68"/>
        <v>0.13500000000000001</v>
      </c>
      <c r="I169" s="9"/>
      <c r="J169" s="6">
        <v>139</v>
      </c>
      <c r="K169" s="7">
        <f t="shared" si="64"/>
        <v>2347000</v>
      </c>
      <c r="L169" s="7">
        <v>1</v>
      </c>
      <c r="M169" s="8">
        <f t="shared" si="70"/>
        <v>8.9475926714955261</v>
      </c>
      <c r="N169" s="7">
        <f t="shared" si="69"/>
        <v>2347</v>
      </c>
      <c r="O169" s="7">
        <f t="shared" si="71"/>
        <v>2.347</v>
      </c>
      <c r="P169" s="9"/>
      <c r="T169">
        <f t="shared" si="72"/>
        <v>139000</v>
      </c>
      <c r="U169" s="6">
        <v>139</v>
      </c>
      <c r="V169" s="7">
        <f t="shared" si="73"/>
        <v>1940177</v>
      </c>
      <c r="W169" s="7">
        <v>1</v>
      </c>
      <c r="X169" s="8">
        <f t="shared" si="65"/>
        <v>10.823754739902597</v>
      </c>
      <c r="Y169" s="7">
        <f t="shared" si="63"/>
        <v>1940.1769999999999</v>
      </c>
      <c r="Z169" s="7">
        <f t="shared" si="62"/>
        <v>1.9401769999999998</v>
      </c>
      <c r="AA169" s="9"/>
    </row>
    <row r="170" spans="3:27" x14ac:dyDescent="0.25">
      <c r="C170" s="6">
        <v>136</v>
      </c>
      <c r="D170" s="7">
        <f t="shared" si="74"/>
        <v>136000</v>
      </c>
      <c r="E170" s="7">
        <v>1</v>
      </c>
      <c r="F170" s="8">
        <f t="shared" si="66"/>
        <v>154.41176470588235</v>
      </c>
      <c r="G170" s="7">
        <f t="shared" si="67"/>
        <v>136</v>
      </c>
      <c r="H170" s="7">
        <f t="shared" si="68"/>
        <v>0.13600000000000001</v>
      </c>
      <c r="I170" s="9"/>
      <c r="J170" s="6">
        <v>140</v>
      </c>
      <c r="K170" s="7">
        <f t="shared" si="64"/>
        <v>2364000</v>
      </c>
      <c r="L170" s="7">
        <v>1</v>
      </c>
      <c r="M170" s="8">
        <f t="shared" si="70"/>
        <v>8.8832487309644677</v>
      </c>
      <c r="N170" s="7">
        <f t="shared" si="69"/>
        <v>2364</v>
      </c>
      <c r="O170" s="7">
        <f t="shared" si="71"/>
        <v>2.3639999999999999</v>
      </c>
      <c r="P170" s="9"/>
      <c r="T170">
        <f t="shared" si="72"/>
        <v>140000</v>
      </c>
      <c r="U170" s="6">
        <v>140</v>
      </c>
      <c r="V170" s="7">
        <f t="shared" si="73"/>
        <v>1954229</v>
      </c>
      <c r="W170" s="7">
        <v>1</v>
      </c>
      <c r="X170" s="8">
        <f t="shared" si="65"/>
        <v>10.74592588688429</v>
      </c>
      <c r="Y170" s="7">
        <f t="shared" si="63"/>
        <v>1954.229</v>
      </c>
      <c r="Z170" s="7">
        <f t="shared" si="62"/>
        <v>1.954229</v>
      </c>
      <c r="AA170" s="9"/>
    </row>
    <row r="171" spans="3:27" x14ac:dyDescent="0.25">
      <c r="C171" s="6">
        <v>137</v>
      </c>
      <c r="D171" s="7">
        <f t="shared" si="74"/>
        <v>137000</v>
      </c>
      <c r="E171" s="7">
        <v>1</v>
      </c>
      <c r="F171" s="8">
        <f t="shared" si="66"/>
        <v>153.28467153284672</v>
      </c>
      <c r="G171" s="7">
        <f t="shared" si="67"/>
        <v>137</v>
      </c>
      <c r="H171" s="7">
        <f t="shared" si="68"/>
        <v>0.13700000000000001</v>
      </c>
      <c r="I171" s="9"/>
      <c r="J171" s="6">
        <v>141</v>
      </c>
      <c r="K171" s="7">
        <f t="shared" si="64"/>
        <v>2381000</v>
      </c>
      <c r="L171" s="7">
        <v>1</v>
      </c>
      <c r="M171" s="8">
        <f t="shared" si="70"/>
        <v>8.8198236035279294</v>
      </c>
      <c r="N171" s="7">
        <f t="shared" si="69"/>
        <v>2381</v>
      </c>
      <c r="O171" s="7">
        <f t="shared" si="71"/>
        <v>2.3809999999999998</v>
      </c>
      <c r="P171" s="9"/>
      <c r="T171">
        <f t="shared" si="72"/>
        <v>141000</v>
      </c>
      <c r="U171" s="6">
        <v>141</v>
      </c>
      <c r="V171" s="7">
        <f t="shared" si="73"/>
        <v>1968281</v>
      </c>
      <c r="W171" s="7">
        <v>1</v>
      </c>
      <c r="X171" s="8">
        <f t="shared" si="65"/>
        <v>10.669208309179432</v>
      </c>
      <c r="Y171" s="7">
        <f t="shared" si="63"/>
        <v>1968.2809999999999</v>
      </c>
      <c r="Z171" s="7">
        <f t="shared" si="62"/>
        <v>1.9682809999999999</v>
      </c>
      <c r="AA171" s="9"/>
    </row>
    <row r="172" spans="3:27" x14ac:dyDescent="0.25">
      <c r="C172" s="6">
        <v>138</v>
      </c>
      <c r="D172" s="7">
        <f t="shared" si="74"/>
        <v>138000</v>
      </c>
      <c r="E172" s="7">
        <v>1</v>
      </c>
      <c r="F172" s="8">
        <f t="shared" si="66"/>
        <v>152.17391304347825</v>
      </c>
      <c r="G172" s="7">
        <f t="shared" si="67"/>
        <v>138</v>
      </c>
      <c r="H172" s="7">
        <f t="shared" si="68"/>
        <v>0.13800000000000001</v>
      </c>
      <c r="I172" s="9"/>
      <c r="J172" s="6">
        <v>142</v>
      </c>
      <c r="K172" s="7">
        <f t="shared" si="64"/>
        <v>2398000</v>
      </c>
      <c r="L172" s="7">
        <v>1</v>
      </c>
      <c r="M172" s="8">
        <f t="shared" si="70"/>
        <v>8.7572977481234364</v>
      </c>
      <c r="N172" s="7">
        <f t="shared" ref="N172:N203" si="75">K172/1000</f>
        <v>2398</v>
      </c>
      <c r="O172" s="7">
        <f t="shared" si="71"/>
        <v>2.3980000000000001</v>
      </c>
      <c r="P172" s="9"/>
      <c r="T172">
        <f t="shared" si="72"/>
        <v>142000</v>
      </c>
      <c r="U172" s="6">
        <v>142</v>
      </c>
      <c r="V172" s="7">
        <f t="shared" si="73"/>
        <v>1982333</v>
      </c>
      <c r="W172" s="7">
        <v>1</v>
      </c>
      <c r="X172" s="8">
        <f t="shared" si="65"/>
        <v>10.593578374571781</v>
      </c>
      <c r="Y172" s="7">
        <f t="shared" si="63"/>
        <v>1982.3330000000001</v>
      </c>
      <c r="Z172" s="7">
        <f t="shared" si="62"/>
        <v>1.9823330000000001</v>
      </c>
      <c r="AA172" s="9"/>
    </row>
    <row r="173" spans="3:27" x14ac:dyDescent="0.25">
      <c r="C173" s="6">
        <v>139</v>
      </c>
      <c r="D173" s="7">
        <f t="shared" si="74"/>
        <v>139000</v>
      </c>
      <c r="E173" s="7">
        <v>1</v>
      </c>
      <c r="F173" s="8">
        <f t="shared" si="66"/>
        <v>151.07913669064749</v>
      </c>
      <c r="G173" s="7">
        <f t="shared" si="67"/>
        <v>139</v>
      </c>
      <c r="H173" s="7">
        <f t="shared" si="68"/>
        <v>0.13900000000000001</v>
      </c>
      <c r="I173" s="9"/>
      <c r="J173" s="6">
        <v>143</v>
      </c>
      <c r="K173" s="7">
        <f t="shared" si="64"/>
        <v>2415000</v>
      </c>
      <c r="L173" s="7">
        <v>1</v>
      </c>
      <c r="M173" s="8">
        <f t="shared" si="70"/>
        <v>8.695652173913043</v>
      </c>
      <c r="N173" s="7">
        <f t="shared" si="75"/>
        <v>2415</v>
      </c>
      <c r="O173" s="7">
        <f t="shared" si="71"/>
        <v>2.415</v>
      </c>
      <c r="P173" s="9"/>
      <c r="T173">
        <f t="shared" si="72"/>
        <v>143000</v>
      </c>
      <c r="U173" s="6">
        <v>143</v>
      </c>
      <c r="V173" s="7">
        <f t="shared" si="73"/>
        <v>1996385</v>
      </c>
      <c r="W173" s="7">
        <v>1</v>
      </c>
      <c r="X173" s="8">
        <f t="shared" si="65"/>
        <v>10.519013116207546</v>
      </c>
      <c r="Y173" s="7">
        <f t="shared" si="63"/>
        <v>1996.385</v>
      </c>
      <c r="Z173" s="7">
        <f t="shared" si="62"/>
        <v>1.9963850000000001</v>
      </c>
      <c r="AA173" s="9"/>
    </row>
    <row r="174" spans="3:27" x14ac:dyDescent="0.25">
      <c r="C174" s="6">
        <v>140</v>
      </c>
      <c r="D174" s="7">
        <f t="shared" si="74"/>
        <v>140000</v>
      </c>
      <c r="E174" s="7">
        <v>1</v>
      </c>
      <c r="F174" s="8">
        <f t="shared" si="66"/>
        <v>150</v>
      </c>
      <c r="G174" s="7">
        <f t="shared" si="67"/>
        <v>140</v>
      </c>
      <c r="H174" s="7">
        <f t="shared" si="68"/>
        <v>0.14000000000000001</v>
      </c>
      <c r="I174" s="9"/>
      <c r="J174" s="6">
        <v>144</v>
      </c>
      <c r="K174" s="7">
        <f t="shared" si="64"/>
        <v>2432000</v>
      </c>
      <c r="L174" s="7">
        <v>1</v>
      </c>
      <c r="M174" s="8">
        <f t="shared" si="70"/>
        <v>8.6348684210526319</v>
      </c>
      <c r="N174" s="7">
        <f t="shared" si="75"/>
        <v>2432</v>
      </c>
      <c r="O174" s="7">
        <f t="shared" si="71"/>
        <v>2.4319999999999999</v>
      </c>
      <c r="P174" s="9"/>
      <c r="T174">
        <f t="shared" si="72"/>
        <v>144000</v>
      </c>
      <c r="U174" s="6">
        <v>144</v>
      </c>
      <c r="V174" s="7">
        <f t="shared" si="73"/>
        <v>2010437</v>
      </c>
      <c r="W174" s="7">
        <v>1</v>
      </c>
      <c r="X174" s="8">
        <f t="shared" si="65"/>
        <v>10.445490209342546</v>
      </c>
      <c r="Y174" s="7">
        <f t="shared" si="63"/>
        <v>2010.4369999999999</v>
      </c>
      <c r="Z174" s="7">
        <f t="shared" si="62"/>
        <v>2.010437</v>
      </c>
      <c r="AA174" s="9"/>
    </row>
    <row r="175" spans="3:27" x14ac:dyDescent="0.25">
      <c r="C175" s="6">
        <v>141</v>
      </c>
      <c r="D175" s="7">
        <f t="shared" si="74"/>
        <v>141000</v>
      </c>
      <c r="E175" s="7">
        <v>1</v>
      </c>
      <c r="F175" s="8">
        <f t="shared" si="66"/>
        <v>148.93617021276594</v>
      </c>
      <c r="G175" s="7">
        <f t="shared" si="67"/>
        <v>141</v>
      </c>
      <c r="H175" s="7">
        <f t="shared" si="68"/>
        <v>0.14099999999999999</v>
      </c>
      <c r="I175" s="9"/>
      <c r="J175" s="6">
        <v>145</v>
      </c>
      <c r="K175" s="7">
        <f t="shared" si="64"/>
        <v>2449000</v>
      </c>
      <c r="L175" s="7">
        <v>1</v>
      </c>
      <c r="M175" s="8">
        <f t="shared" si="70"/>
        <v>8.574928542262148</v>
      </c>
      <c r="N175" s="7">
        <f t="shared" si="75"/>
        <v>2449</v>
      </c>
      <c r="O175" s="7">
        <f t="shared" si="71"/>
        <v>2.4489999999999998</v>
      </c>
      <c r="P175" s="9"/>
      <c r="T175">
        <f t="shared" si="72"/>
        <v>145000</v>
      </c>
      <c r="U175" s="6">
        <v>145</v>
      </c>
      <c r="V175" s="7">
        <f t="shared" si="73"/>
        <v>2024489</v>
      </c>
      <c r="W175" s="7">
        <v>1</v>
      </c>
      <c r="X175" s="8">
        <f t="shared" si="65"/>
        <v>10.372987949057762</v>
      </c>
      <c r="Y175" s="7">
        <f t="shared" si="63"/>
        <v>2024.489</v>
      </c>
      <c r="Z175" s="7">
        <f t="shared" si="62"/>
        <v>2.024489</v>
      </c>
      <c r="AA175" s="9"/>
    </row>
    <row r="176" spans="3:27" x14ac:dyDescent="0.25">
      <c r="C176" s="6">
        <v>142</v>
      </c>
      <c r="D176" s="7">
        <f t="shared" si="74"/>
        <v>142000</v>
      </c>
      <c r="E176" s="7">
        <v>1</v>
      </c>
      <c r="F176" s="8">
        <f t="shared" si="66"/>
        <v>147.88732394366198</v>
      </c>
      <c r="G176" s="7">
        <f t="shared" si="67"/>
        <v>142</v>
      </c>
      <c r="H176" s="7">
        <f t="shared" si="68"/>
        <v>0.14199999999999999</v>
      </c>
      <c r="I176" s="9"/>
      <c r="J176" s="6">
        <v>146</v>
      </c>
      <c r="K176" s="7">
        <f t="shared" si="64"/>
        <v>2466000</v>
      </c>
      <c r="L176" s="7">
        <v>1</v>
      </c>
      <c r="M176" s="8">
        <f t="shared" si="70"/>
        <v>8.5158150851581507</v>
      </c>
      <c r="N176" s="7">
        <f t="shared" si="75"/>
        <v>2466</v>
      </c>
      <c r="O176" s="7">
        <f t="shared" si="71"/>
        <v>2.4660000000000002</v>
      </c>
      <c r="P176" s="9"/>
      <c r="T176">
        <f t="shared" si="72"/>
        <v>146000</v>
      </c>
      <c r="U176" s="6">
        <v>146</v>
      </c>
      <c r="V176" s="7">
        <f t="shared" si="73"/>
        <v>2038541</v>
      </c>
      <c r="W176" s="7">
        <v>1</v>
      </c>
      <c r="X176" s="8">
        <f t="shared" si="65"/>
        <v>10.301485228896549</v>
      </c>
      <c r="Y176" s="7">
        <f t="shared" si="63"/>
        <v>2038.5409999999999</v>
      </c>
      <c r="Z176" s="7">
        <f t="shared" si="62"/>
        <v>2.0385409999999999</v>
      </c>
      <c r="AA176" s="9"/>
    </row>
    <row r="177" spans="3:27" x14ac:dyDescent="0.25">
      <c r="C177" s="6">
        <v>143</v>
      </c>
      <c r="D177" s="7">
        <f t="shared" si="74"/>
        <v>143000</v>
      </c>
      <c r="E177" s="7">
        <v>1</v>
      </c>
      <c r="F177" s="8">
        <f t="shared" si="66"/>
        <v>146.85314685314685</v>
      </c>
      <c r="G177" s="7">
        <f t="shared" si="67"/>
        <v>143</v>
      </c>
      <c r="H177" s="7">
        <f t="shared" si="68"/>
        <v>0.14299999999999999</v>
      </c>
      <c r="I177" s="9"/>
      <c r="J177" s="6">
        <v>147</v>
      </c>
      <c r="K177" s="7">
        <f t="shared" si="64"/>
        <v>2483000</v>
      </c>
      <c r="L177" s="7">
        <v>1</v>
      </c>
      <c r="M177" s="8">
        <f t="shared" si="70"/>
        <v>8.457511075312123</v>
      </c>
      <c r="N177" s="7">
        <f t="shared" si="75"/>
        <v>2483</v>
      </c>
      <c r="O177" s="7">
        <f t="shared" si="71"/>
        <v>2.4830000000000001</v>
      </c>
      <c r="P177" s="9"/>
      <c r="T177">
        <f t="shared" si="72"/>
        <v>147000</v>
      </c>
      <c r="U177" s="6">
        <v>147</v>
      </c>
      <c r="V177" s="7">
        <f t="shared" si="73"/>
        <v>2052593</v>
      </c>
      <c r="W177" s="7">
        <v>1</v>
      </c>
      <c r="X177" s="8">
        <f t="shared" si="65"/>
        <v>10.230961520379344</v>
      </c>
      <c r="Y177" s="7">
        <f t="shared" si="63"/>
        <v>2052.5929999999998</v>
      </c>
      <c r="Z177" s="7">
        <f t="shared" ref="Z177:Z240" si="76">Y177/1000</f>
        <v>2.0525929999999999</v>
      </c>
      <c r="AA177" s="9"/>
    </row>
    <row r="178" spans="3:27" x14ac:dyDescent="0.25">
      <c r="C178" s="6">
        <v>144</v>
      </c>
      <c r="D178" s="7">
        <f t="shared" si="74"/>
        <v>144000</v>
      </c>
      <c r="E178" s="7">
        <v>1</v>
      </c>
      <c r="F178" s="8">
        <f t="shared" si="66"/>
        <v>145.83333333333334</v>
      </c>
      <c r="G178" s="7">
        <f t="shared" si="67"/>
        <v>144</v>
      </c>
      <c r="H178" s="7">
        <f t="shared" si="68"/>
        <v>0.14399999999999999</v>
      </c>
      <c r="I178" s="9"/>
      <c r="J178" s="6">
        <v>148</v>
      </c>
      <c r="K178" s="7">
        <f t="shared" si="64"/>
        <v>2500000</v>
      </c>
      <c r="L178" s="7">
        <v>1</v>
      </c>
      <c r="M178" s="8">
        <f t="shared" si="70"/>
        <v>8.4</v>
      </c>
      <c r="N178" s="7">
        <f t="shared" si="75"/>
        <v>2500</v>
      </c>
      <c r="O178" s="7">
        <f t="shared" si="71"/>
        <v>2.5</v>
      </c>
      <c r="P178" s="9"/>
      <c r="T178">
        <f t="shared" si="72"/>
        <v>148000</v>
      </c>
      <c r="U178" s="6">
        <v>148</v>
      </c>
      <c r="V178" s="7">
        <f t="shared" si="73"/>
        <v>2066645</v>
      </c>
      <c r="W178" s="7">
        <v>1</v>
      </c>
      <c r="X178" s="8">
        <f t="shared" si="65"/>
        <v>10.161396853354107</v>
      </c>
      <c r="Y178" s="7">
        <f t="shared" si="63"/>
        <v>2066.645</v>
      </c>
      <c r="Z178" s="7">
        <f t="shared" si="76"/>
        <v>2.0666449999999998</v>
      </c>
      <c r="AA178" s="9"/>
    </row>
    <row r="179" spans="3:27" x14ac:dyDescent="0.25">
      <c r="C179" s="6">
        <v>145</v>
      </c>
      <c r="D179" s="7">
        <f t="shared" si="74"/>
        <v>145000</v>
      </c>
      <c r="E179" s="7">
        <v>1</v>
      </c>
      <c r="F179" s="8">
        <f t="shared" si="66"/>
        <v>144.82758620689654</v>
      </c>
      <c r="G179" s="7">
        <f t="shared" si="67"/>
        <v>145</v>
      </c>
      <c r="H179" s="7">
        <f t="shared" si="68"/>
        <v>0.14499999999999999</v>
      </c>
      <c r="I179" s="9"/>
      <c r="J179" s="6">
        <v>149</v>
      </c>
      <c r="K179" s="7">
        <f t="shared" si="64"/>
        <v>2517000</v>
      </c>
      <c r="L179" s="7">
        <v>1</v>
      </c>
      <c r="M179" s="8">
        <f t="shared" si="70"/>
        <v>8.34326579261025</v>
      </c>
      <c r="N179" s="7">
        <f t="shared" si="75"/>
        <v>2517</v>
      </c>
      <c r="O179" s="7">
        <f t="shared" si="71"/>
        <v>2.5169999999999999</v>
      </c>
      <c r="P179" s="9"/>
      <c r="T179">
        <f t="shared" si="72"/>
        <v>149000</v>
      </c>
      <c r="U179" s="6">
        <v>149</v>
      </c>
      <c r="V179" s="7">
        <f t="shared" si="73"/>
        <v>2080697</v>
      </c>
      <c r="W179" s="7">
        <v>1</v>
      </c>
      <c r="X179" s="8">
        <f t="shared" si="65"/>
        <v>10.092771797142976</v>
      </c>
      <c r="Y179" s="7">
        <f t="shared" ref="Y179:Y237" si="77">V179/1000</f>
        <v>2080.6970000000001</v>
      </c>
      <c r="Z179" s="7">
        <f t="shared" si="76"/>
        <v>2.0806970000000002</v>
      </c>
      <c r="AA179" s="9"/>
    </row>
    <row r="180" spans="3:27" x14ac:dyDescent="0.25">
      <c r="C180" s="6">
        <v>146</v>
      </c>
      <c r="D180" s="7">
        <f t="shared" si="74"/>
        <v>146000</v>
      </c>
      <c r="E180" s="7">
        <v>1</v>
      </c>
      <c r="F180" s="8">
        <f t="shared" si="66"/>
        <v>143.83561643835617</v>
      </c>
      <c r="G180" s="7">
        <f t="shared" si="67"/>
        <v>146</v>
      </c>
      <c r="H180" s="7">
        <f t="shared" si="68"/>
        <v>0.14599999999999999</v>
      </c>
      <c r="I180" s="9"/>
      <c r="J180" s="6">
        <v>150</v>
      </c>
      <c r="K180" s="7">
        <f t="shared" ref="K180:K230" si="78">K179+17000</f>
        <v>2534000</v>
      </c>
      <c r="L180" s="7">
        <v>1</v>
      </c>
      <c r="M180" s="8">
        <f t="shared" si="70"/>
        <v>8.2872928176795586</v>
      </c>
      <c r="N180" s="7">
        <f t="shared" si="75"/>
        <v>2534</v>
      </c>
      <c r="O180" s="7">
        <f t="shared" si="71"/>
        <v>2.5339999999999998</v>
      </c>
      <c r="P180" s="9"/>
      <c r="T180">
        <f t="shared" si="72"/>
        <v>150000</v>
      </c>
      <c r="U180" s="6">
        <v>150</v>
      </c>
      <c r="V180" s="7">
        <f t="shared" si="73"/>
        <v>2094749</v>
      </c>
      <c r="W180" s="7">
        <v>1</v>
      </c>
      <c r="X180" s="8">
        <f t="shared" si="65"/>
        <v>10.025067442447758</v>
      </c>
      <c r="Y180" s="7">
        <f t="shared" si="77"/>
        <v>2094.7489999999998</v>
      </c>
      <c r="Z180" s="7">
        <f t="shared" si="76"/>
        <v>2.0947489999999998</v>
      </c>
      <c r="AA180" s="9"/>
    </row>
    <row r="181" spans="3:27" x14ac:dyDescent="0.25">
      <c r="C181" s="6">
        <v>147</v>
      </c>
      <c r="D181" s="7">
        <f t="shared" si="74"/>
        <v>147000</v>
      </c>
      <c r="E181" s="7">
        <v>1</v>
      </c>
      <c r="F181" s="8">
        <f t="shared" si="66"/>
        <v>142.85714285714286</v>
      </c>
      <c r="G181" s="7">
        <f t="shared" si="67"/>
        <v>147</v>
      </c>
      <c r="H181" s="7">
        <f t="shared" si="68"/>
        <v>0.14699999999999999</v>
      </c>
      <c r="I181" s="9"/>
      <c r="J181" s="6">
        <v>151</v>
      </c>
      <c r="K181" s="7">
        <f t="shared" si="78"/>
        <v>2551000</v>
      </c>
      <c r="L181" s="7">
        <v>1</v>
      </c>
      <c r="M181" s="8">
        <f t="shared" si="70"/>
        <v>8.2320658565268516</v>
      </c>
      <c r="N181" s="7">
        <f t="shared" si="75"/>
        <v>2551</v>
      </c>
      <c r="O181" s="7">
        <f t="shared" si="71"/>
        <v>2.5510000000000002</v>
      </c>
      <c r="P181" s="9"/>
      <c r="T181">
        <f t="shared" si="72"/>
        <v>151000</v>
      </c>
      <c r="U181" s="6">
        <v>151</v>
      </c>
      <c r="V181" s="7">
        <f t="shared" si="73"/>
        <v>2108801</v>
      </c>
      <c r="W181" s="7">
        <v>1</v>
      </c>
      <c r="X181" s="8">
        <f t="shared" si="65"/>
        <v>9.9582653839788584</v>
      </c>
      <c r="Y181" s="7">
        <f t="shared" si="77"/>
        <v>2108.8009999999999</v>
      </c>
      <c r="Z181" s="7">
        <f t="shared" si="76"/>
        <v>2.1088010000000001</v>
      </c>
      <c r="AA181" s="9"/>
    </row>
    <row r="182" spans="3:27" x14ac:dyDescent="0.25">
      <c r="C182" s="6">
        <v>148</v>
      </c>
      <c r="D182" s="7">
        <f t="shared" si="74"/>
        <v>148000</v>
      </c>
      <c r="E182" s="7">
        <v>1</v>
      </c>
      <c r="F182" s="8">
        <f t="shared" si="66"/>
        <v>141.8918918918919</v>
      </c>
      <c r="G182" s="7">
        <f t="shared" si="67"/>
        <v>148</v>
      </c>
      <c r="H182" s="7">
        <f t="shared" si="68"/>
        <v>0.14799999999999999</v>
      </c>
      <c r="I182" s="9"/>
      <c r="J182" s="6">
        <v>152</v>
      </c>
      <c r="K182" s="7">
        <f t="shared" si="78"/>
        <v>2568000</v>
      </c>
      <c r="L182" s="7">
        <v>1</v>
      </c>
      <c r="M182" s="8">
        <f t="shared" si="70"/>
        <v>8.1775700934579447</v>
      </c>
      <c r="N182" s="7">
        <f t="shared" si="75"/>
        <v>2568</v>
      </c>
      <c r="O182" s="7">
        <f t="shared" si="71"/>
        <v>2.5680000000000001</v>
      </c>
      <c r="P182" s="9"/>
      <c r="T182">
        <f t="shared" si="72"/>
        <v>152000</v>
      </c>
      <c r="U182" s="6">
        <v>152</v>
      </c>
      <c r="V182" s="7">
        <f t="shared" si="73"/>
        <v>2122853</v>
      </c>
      <c r="W182" s="7">
        <v>1</v>
      </c>
      <c r="X182" s="8">
        <f t="shared" si="65"/>
        <v>9.892347703774119</v>
      </c>
      <c r="Y182" s="7">
        <f t="shared" si="77"/>
        <v>2122.8530000000001</v>
      </c>
      <c r="Z182" s="7">
        <f t="shared" si="76"/>
        <v>2.1228530000000001</v>
      </c>
      <c r="AA182" s="9"/>
    </row>
    <row r="183" spans="3:27" x14ac:dyDescent="0.25">
      <c r="C183" s="6">
        <v>149</v>
      </c>
      <c r="D183" s="7">
        <f t="shared" si="74"/>
        <v>149000</v>
      </c>
      <c r="E183" s="7">
        <v>1</v>
      </c>
      <c r="F183" s="8">
        <f t="shared" si="66"/>
        <v>140.93959731543623</v>
      </c>
      <c r="G183" s="7">
        <f t="shared" si="67"/>
        <v>149</v>
      </c>
      <c r="H183" s="7">
        <f t="shared" si="68"/>
        <v>0.14899999999999999</v>
      </c>
      <c r="I183" s="9"/>
      <c r="J183" s="6">
        <v>153</v>
      </c>
      <c r="K183" s="7">
        <f t="shared" si="78"/>
        <v>2585000</v>
      </c>
      <c r="L183" s="7">
        <v>1</v>
      </c>
      <c r="M183" s="8">
        <f t="shared" si="70"/>
        <v>8.123791102514506</v>
      </c>
      <c r="N183" s="7">
        <f t="shared" si="75"/>
        <v>2585</v>
      </c>
      <c r="O183" s="7">
        <f t="shared" si="71"/>
        <v>2.585</v>
      </c>
      <c r="P183" s="9"/>
      <c r="T183">
        <f t="shared" si="72"/>
        <v>153000</v>
      </c>
      <c r="U183" s="6">
        <v>153</v>
      </c>
      <c r="V183" s="7">
        <f t="shared" si="73"/>
        <v>2136905</v>
      </c>
      <c r="W183" s="7">
        <v>1</v>
      </c>
      <c r="X183" s="8">
        <f t="shared" si="65"/>
        <v>9.8272969551758269</v>
      </c>
      <c r="Y183" s="7">
        <f t="shared" si="77"/>
        <v>2136.9050000000002</v>
      </c>
      <c r="Z183" s="7">
        <f t="shared" si="76"/>
        <v>2.1369050000000001</v>
      </c>
      <c r="AA183" s="9"/>
    </row>
    <row r="184" spans="3:27" x14ac:dyDescent="0.25">
      <c r="C184" s="6">
        <v>150</v>
      </c>
      <c r="D184" s="7">
        <f t="shared" si="74"/>
        <v>150000</v>
      </c>
      <c r="E184" s="7">
        <v>1</v>
      </c>
      <c r="F184" s="8">
        <f t="shared" si="66"/>
        <v>140</v>
      </c>
      <c r="G184" s="7">
        <f t="shared" si="67"/>
        <v>150</v>
      </c>
      <c r="H184" s="7">
        <f t="shared" si="68"/>
        <v>0.15</v>
      </c>
      <c r="I184" s="9"/>
      <c r="J184" s="6">
        <v>154</v>
      </c>
      <c r="K184" s="7">
        <f t="shared" si="78"/>
        <v>2602000</v>
      </c>
      <c r="L184" s="7">
        <v>1</v>
      </c>
      <c r="M184" s="8">
        <f t="shared" si="70"/>
        <v>8.0707148347425051</v>
      </c>
      <c r="N184" s="7">
        <f t="shared" si="75"/>
        <v>2602</v>
      </c>
      <c r="O184" s="7">
        <f t="shared" si="71"/>
        <v>2.6019999999999999</v>
      </c>
      <c r="P184" s="9"/>
      <c r="T184">
        <f t="shared" si="72"/>
        <v>154000</v>
      </c>
      <c r="U184" s="6">
        <v>154</v>
      </c>
      <c r="V184" s="7">
        <f t="shared" si="73"/>
        <v>2150957</v>
      </c>
      <c r="W184" s="7">
        <v>1</v>
      </c>
      <c r="X184" s="8">
        <f t="shared" ref="X184:X247" si="79">21000000/V184/W184</f>
        <v>9.7630961474357694</v>
      </c>
      <c r="Y184" s="7">
        <f t="shared" si="77"/>
        <v>2150.9569999999999</v>
      </c>
      <c r="Z184" s="7">
        <f t="shared" si="76"/>
        <v>2.150957</v>
      </c>
      <c r="AA184" s="9"/>
    </row>
    <row r="185" spans="3:27" x14ac:dyDescent="0.25">
      <c r="C185" s="6">
        <v>151</v>
      </c>
      <c r="D185" s="7">
        <f t="shared" si="74"/>
        <v>151000</v>
      </c>
      <c r="E185" s="7">
        <v>1</v>
      </c>
      <c r="F185" s="8">
        <f t="shared" si="66"/>
        <v>139.0728476821192</v>
      </c>
      <c r="G185" s="7">
        <f t="shared" si="67"/>
        <v>151</v>
      </c>
      <c r="H185" s="7">
        <f t="shared" si="68"/>
        <v>0.151</v>
      </c>
      <c r="I185" s="9"/>
      <c r="J185" s="6">
        <v>155</v>
      </c>
      <c r="K185" s="7">
        <f t="shared" si="78"/>
        <v>2619000</v>
      </c>
      <c r="L185" s="7">
        <v>1</v>
      </c>
      <c r="M185" s="8">
        <f t="shared" si="70"/>
        <v>8.0183276059564719</v>
      </c>
      <c r="N185" s="7">
        <f t="shared" si="75"/>
        <v>2619</v>
      </c>
      <c r="O185" s="7">
        <f t="shared" si="71"/>
        <v>2.6190000000000002</v>
      </c>
      <c r="P185" s="9"/>
      <c r="T185">
        <f t="shared" si="72"/>
        <v>155000</v>
      </c>
      <c r="U185" s="6">
        <v>155</v>
      </c>
      <c r="V185" s="7">
        <f t="shared" si="73"/>
        <v>2165009</v>
      </c>
      <c r="W185" s="7">
        <v>1</v>
      </c>
      <c r="X185" s="8">
        <f t="shared" si="79"/>
        <v>9.6997287309198246</v>
      </c>
      <c r="Y185" s="7">
        <f t="shared" si="77"/>
        <v>2165.009</v>
      </c>
      <c r="Z185" s="7">
        <f t="shared" si="76"/>
        <v>2.165009</v>
      </c>
      <c r="AA185" s="9"/>
    </row>
    <row r="186" spans="3:27" x14ac:dyDescent="0.25">
      <c r="C186" s="6">
        <v>152</v>
      </c>
      <c r="D186" s="7">
        <f t="shared" si="74"/>
        <v>152000</v>
      </c>
      <c r="E186" s="7">
        <v>1</v>
      </c>
      <c r="F186" s="8">
        <f t="shared" ref="F186:F233" si="80">21000000/D186/E186</f>
        <v>138.15789473684211</v>
      </c>
      <c r="G186" s="7">
        <f t="shared" ref="G186:G233" si="81">D186/1000</f>
        <v>152</v>
      </c>
      <c r="H186" s="7">
        <f t="shared" ref="H186:H233" si="82">G186/1000</f>
        <v>0.152</v>
      </c>
      <c r="I186" s="9"/>
      <c r="J186" s="6">
        <v>156</v>
      </c>
      <c r="K186" s="7">
        <f t="shared" si="78"/>
        <v>2636000</v>
      </c>
      <c r="L186" s="7">
        <v>1</v>
      </c>
      <c r="M186" s="8">
        <f t="shared" si="70"/>
        <v>7.9666160849772378</v>
      </c>
      <c r="N186" s="7">
        <f t="shared" si="75"/>
        <v>2636</v>
      </c>
      <c r="O186" s="7">
        <f t="shared" si="71"/>
        <v>2.6360000000000001</v>
      </c>
      <c r="P186" s="9"/>
      <c r="T186">
        <f t="shared" si="72"/>
        <v>156000</v>
      </c>
      <c r="U186" s="6">
        <v>156</v>
      </c>
      <c r="V186" s="7">
        <f t="shared" si="73"/>
        <v>2179061</v>
      </c>
      <c r="W186" s="7">
        <v>1</v>
      </c>
      <c r="X186" s="8">
        <f t="shared" si="79"/>
        <v>9.6371785828850136</v>
      </c>
      <c r="Y186" s="7">
        <f t="shared" si="77"/>
        <v>2179.0610000000001</v>
      </c>
      <c r="Z186" s="7">
        <f t="shared" si="76"/>
        <v>2.1790610000000004</v>
      </c>
      <c r="AA186" s="9"/>
    </row>
    <row r="187" spans="3:27" x14ac:dyDescent="0.25">
      <c r="C187" s="6">
        <v>153</v>
      </c>
      <c r="D187" s="7">
        <f t="shared" si="74"/>
        <v>153000</v>
      </c>
      <c r="E187" s="7">
        <v>1</v>
      </c>
      <c r="F187" s="8">
        <f t="shared" si="80"/>
        <v>137.25490196078431</v>
      </c>
      <c r="G187" s="7">
        <f t="shared" si="81"/>
        <v>153</v>
      </c>
      <c r="H187" s="7">
        <f t="shared" si="82"/>
        <v>0.153</v>
      </c>
      <c r="I187" s="9"/>
      <c r="J187" s="6">
        <v>157</v>
      </c>
      <c r="K187" s="7">
        <f t="shared" si="78"/>
        <v>2653000</v>
      </c>
      <c r="L187" s="7">
        <v>1</v>
      </c>
      <c r="M187" s="8">
        <f t="shared" si="70"/>
        <v>7.9155672823218994</v>
      </c>
      <c r="N187" s="7">
        <f t="shared" si="75"/>
        <v>2653</v>
      </c>
      <c r="O187" s="7">
        <f t="shared" si="71"/>
        <v>2.653</v>
      </c>
      <c r="P187" s="9"/>
      <c r="T187">
        <f t="shared" si="72"/>
        <v>157000</v>
      </c>
      <c r="U187" s="6">
        <v>157</v>
      </c>
      <c r="V187" s="7">
        <f t="shared" si="73"/>
        <v>2193113</v>
      </c>
      <c r="W187" s="7">
        <v>1</v>
      </c>
      <c r="X187" s="8">
        <f t="shared" si="79"/>
        <v>9.5754299938033292</v>
      </c>
      <c r="Y187" s="7">
        <f t="shared" si="77"/>
        <v>2193.1129999999998</v>
      </c>
      <c r="Z187" s="7">
        <f t="shared" si="76"/>
        <v>2.1931129999999999</v>
      </c>
      <c r="AA187" s="9"/>
    </row>
    <row r="188" spans="3:27" x14ac:dyDescent="0.25">
      <c r="C188" s="6">
        <v>154</v>
      </c>
      <c r="D188" s="7">
        <f t="shared" si="74"/>
        <v>154000</v>
      </c>
      <c r="E188" s="7">
        <v>1</v>
      </c>
      <c r="F188" s="8">
        <f t="shared" si="80"/>
        <v>136.36363636363637</v>
      </c>
      <c r="G188" s="7">
        <f t="shared" si="81"/>
        <v>154</v>
      </c>
      <c r="H188" s="7">
        <f t="shared" si="82"/>
        <v>0.154</v>
      </c>
      <c r="I188" s="9"/>
      <c r="J188" s="6">
        <v>158</v>
      </c>
      <c r="K188" s="7">
        <f t="shared" si="78"/>
        <v>2670000</v>
      </c>
      <c r="L188" s="7">
        <v>1</v>
      </c>
      <c r="M188" s="8">
        <f t="shared" si="70"/>
        <v>7.8651685393258424</v>
      </c>
      <c r="N188" s="7">
        <f t="shared" si="75"/>
        <v>2670</v>
      </c>
      <c r="O188" s="7">
        <f t="shared" si="71"/>
        <v>2.67</v>
      </c>
      <c r="P188" s="9"/>
      <c r="T188">
        <f t="shared" si="72"/>
        <v>158000</v>
      </c>
      <c r="U188" s="6">
        <v>158</v>
      </c>
      <c r="V188" s="7">
        <f t="shared" si="73"/>
        <v>2207165</v>
      </c>
      <c r="W188" s="7">
        <v>1</v>
      </c>
      <c r="X188" s="8">
        <f t="shared" si="79"/>
        <v>9.5144676542079996</v>
      </c>
      <c r="Y188" s="7">
        <f t="shared" si="77"/>
        <v>2207.165</v>
      </c>
      <c r="Z188" s="7">
        <f t="shared" si="76"/>
        <v>2.2071649999999998</v>
      </c>
      <c r="AA188" s="9"/>
    </row>
    <row r="189" spans="3:27" x14ac:dyDescent="0.25">
      <c r="C189" s="14">
        <v>155</v>
      </c>
      <c r="D189" s="15">
        <f>D188+2000</f>
        <v>156000</v>
      </c>
      <c r="E189" s="15">
        <v>1</v>
      </c>
      <c r="F189" s="16">
        <f t="shared" si="80"/>
        <v>134.61538461538461</v>
      </c>
      <c r="G189" s="15">
        <f t="shared" si="81"/>
        <v>156</v>
      </c>
      <c r="H189" s="17">
        <f t="shared" si="82"/>
        <v>0.156</v>
      </c>
      <c r="I189" s="9"/>
      <c r="J189" s="6">
        <v>159</v>
      </c>
      <c r="K189" s="7">
        <f t="shared" si="78"/>
        <v>2687000</v>
      </c>
      <c r="L189" s="7">
        <v>1</v>
      </c>
      <c r="M189" s="8">
        <f t="shared" si="70"/>
        <v>7.8154075176777074</v>
      </c>
      <c r="N189" s="7">
        <f t="shared" si="75"/>
        <v>2687</v>
      </c>
      <c r="O189" s="7">
        <f t="shared" si="71"/>
        <v>2.6869999999999998</v>
      </c>
      <c r="P189" s="9"/>
      <c r="T189">
        <f t="shared" si="72"/>
        <v>159000</v>
      </c>
      <c r="U189" s="6">
        <v>159</v>
      </c>
      <c r="V189" s="7">
        <f t="shared" si="73"/>
        <v>2221217</v>
      </c>
      <c r="W189" s="7">
        <v>1</v>
      </c>
      <c r="X189" s="8">
        <f t="shared" si="79"/>
        <v>9.4542766420390265</v>
      </c>
      <c r="Y189" s="7">
        <f t="shared" si="77"/>
        <v>2221.2170000000001</v>
      </c>
      <c r="Z189" s="7">
        <f t="shared" si="76"/>
        <v>2.2212170000000002</v>
      </c>
      <c r="AA189" s="9"/>
    </row>
    <row r="190" spans="3:27" x14ac:dyDescent="0.25">
      <c r="C190" s="6">
        <v>156</v>
      </c>
      <c r="D190" s="7">
        <f t="shared" ref="D190:D226" si="83">D189+2000</f>
        <v>158000</v>
      </c>
      <c r="E190" s="7">
        <v>1</v>
      </c>
      <c r="F190" s="8">
        <f t="shared" si="80"/>
        <v>132.91139240506328</v>
      </c>
      <c r="G190" s="7">
        <f t="shared" si="81"/>
        <v>158</v>
      </c>
      <c r="H190" s="7">
        <f t="shared" si="82"/>
        <v>0.158</v>
      </c>
      <c r="I190" s="9"/>
      <c r="J190" s="6">
        <v>160</v>
      </c>
      <c r="K190" s="7">
        <f t="shared" si="78"/>
        <v>2704000</v>
      </c>
      <c r="L190" s="7">
        <v>1</v>
      </c>
      <c r="M190" s="8">
        <f t="shared" si="70"/>
        <v>7.7662721893491122</v>
      </c>
      <c r="N190" s="7">
        <f t="shared" si="75"/>
        <v>2704</v>
      </c>
      <c r="O190" s="7">
        <f t="shared" si="71"/>
        <v>2.7040000000000002</v>
      </c>
      <c r="P190" s="9"/>
      <c r="T190">
        <f t="shared" si="72"/>
        <v>160000</v>
      </c>
      <c r="U190" s="6">
        <v>160</v>
      </c>
      <c r="V190" s="7">
        <f t="shared" si="73"/>
        <v>2235269</v>
      </c>
      <c r="W190" s="7">
        <v>1</v>
      </c>
      <c r="X190" s="8">
        <f t="shared" si="79"/>
        <v>9.3948424104660333</v>
      </c>
      <c r="Y190" s="7">
        <f t="shared" si="77"/>
        <v>2235.2689999999998</v>
      </c>
      <c r="Z190" s="7">
        <f t="shared" si="76"/>
        <v>2.2352689999999997</v>
      </c>
      <c r="AA190" s="9"/>
    </row>
    <row r="191" spans="3:27" x14ac:dyDescent="0.25">
      <c r="C191" s="6">
        <v>157</v>
      </c>
      <c r="D191" s="7">
        <f t="shared" si="83"/>
        <v>160000</v>
      </c>
      <c r="E191" s="7">
        <v>1</v>
      </c>
      <c r="F191" s="8">
        <f t="shared" si="80"/>
        <v>131.25</v>
      </c>
      <c r="G191" s="7">
        <f t="shared" si="81"/>
        <v>160</v>
      </c>
      <c r="H191" s="7">
        <f t="shared" si="82"/>
        <v>0.16</v>
      </c>
      <c r="I191" s="9"/>
      <c r="J191" s="6">
        <v>161</v>
      </c>
      <c r="K191" s="7">
        <f t="shared" si="78"/>
        <v>2721000</v>
      </c>
      <c r="L191" s="7">
        <v>1</v>
      </c>
      <c r="M191" s="8">
        <f t="shared" si="70"/>
        <v>7.7177508269018746</v>
      </c>
      <c r="N191" s="7">
        <f t="shared" si="75"/>
        <v>2721</v>
      </c>
      <c r="O191" s="7">
        <f t="shared" si="71"/>
        <v>2.7210000000000001</v>
      </c>
      <c r="P191" s="9"/>
      <c r="T191">
        <f t="shared" si="72"/>
        <v>161000</v>
      </c>
      <c r="U191" s="6">
        <v>161</v>
      </c>
      <c r="V191" s="7">
        <f t="shared" si="73"/>
        <v>2249321</v>
      </c>
      <c r="W191" s="7">
        <v>1</v>
      </c>
      <c r="X191" s="8">
        <f t="shared" si="79"/>
        <v>9.3361507761675639</v>
      </c>
      <c r="Y191" s="7">
        <f t="shared" si="77"/>
        <v>2249.3209999999999</v>
      </c>
      <c r="Z191" s="7">
        <f t="shared" si="76"/>
        <v>2.2493210000000001</v>
      </c>
      <c r="AA191" s="9"/>
    </row>
    <row r="192" spans="3:27" x14ac:dyDescent="0.25">
      <c r="C192" s="6">
        <v>158</v>
      </c>
      <c r="D192" s="7">
        <f t="shared" si="83"/>
        <v>162000</v>
      </c>
      <c r="E192" s="7">
        <v>1</v>
      </c>
      <c r="F192" s="8">
        <f t="shared" si="80"/>
        <v>129.62962962962962</v>
      </c>
      <c r="G192" s="7">
        <f t="shared" si="81"/>
        <v>162</v>
      </c>
      <c r="H192" s="7">
        <f t="shared" si="82"/>
        <v>0.16200000000000001</v>
      </c>
      <c r="I192" s="9"/>
      <c r="J192" s="6">
        <v>162</v>
      </c>
      <c r="K192" s="7">
        <f t="shared" si="78"/>
        <v>2738000</v>
      </c>
      <c r="L192" s="7">
        <v>1</v>
      </c>
      <c r="M192" s="8">
        <f t="shared" si="70"/>
        <v>7.6698319941563184</v>
      </c>
      <c r="N192" s="7">
        <f t="shared" si="75"/>
        <v>2738</v>
      </c>
      <c r="O192" s="7">
        <f t="shared" si="71"/>
        <v>2.738</v>
      </c>
      <c r="P192" s="9"/>
      <c r="T192">
        <f t="shared" si="72"/>
        <v>162000</v>
      </c>
      <c r="U192" s="6">
        <v>162</v>
      </c>
      <c r="V192" s="7">
        <f t="shared" si="73"/>
        <v>2263373</v>
      </c>
      <c r="W192" s="7">
        <v>1</v>
      </c>
      <c r="X192" s="8">
        <f t="shared" si="79"/>
        <v>9.2781879080469718</v>
      </c>
      <c r="Y192" s="7">
        <f t="shared" si="77"/>
        <v>2263.373</v>
      </c>
      <c r="Z192" s="7">
        <f t="shared" si="76"/>
        <v>2.2633730000000001</v>
      </c>
      <c r="AA192" s="9"/>
    </row>
    <row r="193" spans="3:27" x14ac:dyDescent="0.25">
      <c r="C193" s="6">
        <v>159</v>
      </c>
      <c r="D193" s="7">
        <f t="shared" si="83"/>
        <v>164000</v>
      </c>
      <c r="E193" s="7">
        <v>1</v>
      </c>
      <c r="F193" s="8">
        <f t="shared" si="80"/>
        <v>128.04878048780489</v>
      </c>
      <c r="G193" s="7">
        <f t="shared" si="81"/>
        <v>164</v>
      </c>
      <c r="H193" s="7">
        <f t="shared" si="82"/>
        <v>0.16400000000000001</v>
      </c>
      <c r="I193" s="9"/>
      <c r="J193" s="6">
        <v>163</v>
      </c>
      <c r="K193" s="7">
        <f t="shared" si="78"/>
        <v>2755000</v>
      </c>
      <c r="L193" s="7">
        <v>1</v>
      </c>
      <c r="M193" s="8">
        <f t="shared" si="70"/>
        <v>7.6225045372050815</v>
      </c>
      <c r="N193" s="7">
        <f t="shared" si="75"/>
        <v>2755</v>
      </c>
      <c r="O193" s="7">
        <f t="shared" si="71"/>
        <v>2.7549999999999999</v>
      </c>
      <c r="P193" s="9"/>
      <c r="T193">
        <f t="shared" si="72"/>
        <v>163000</v>
      </c>
      <c r="U193" s="6">
        <v>163</v>
      </c>
      <c r="V193" s="7">
        <f t="shared" si="73"/>
        <v>2277425</v>
      </c>
      <c r="W193" s="7">
        <v>1</v>
      </c>
      <c r="X193" s="8">
        <f t="shared" si="79"/>
        <v>9.2209403163660717</v>
      </c>
      <c r="Y193" s="7">
        <f t="shared" si="77"/>
        <v>2277.4250000000002</v>
      </c>
      <c r="Z193" s="7">
        <f t="shared" si="76"/>
        <v>2.277425</v>
      </c>
      <c r="AA193" s="9"/>
    </row>
    <row r="194" spans="3:27" x14ac:dyDescent="0.25">
      <c r="C194" s="6">
        <v>160</v>
      </c>
      <c r="D194" s="7">
        <f t="shared" si="83"/>
        <v>166000</v>
      </c>
      <c r="E194" s="7">
        <v>1</v>
      </c>
      <c r="F194" s="8">
        <f t="shared" si="80"/>
        <v>126.50602409638554</v>
      </c>
      <c r="G194" s="7">
        <f t="shared" si="81"/>
        <v>166</v>
      </c>
      <c r="H194" s="7">
        <f t="shared" si="82"/>
        <v>0.16600000000000001</v>
      </c>
      <c r="I194" s="9"/>
      <c r="J194" s="6">
        <v>164</v>
      </c>
      <c r="K194" s="7">
        <f t="shared" si="78"/>
        <v>2772000</v>
      </c>
      <c r="L194" s="7">
        <v>1</v>
      </c>
      <c r="M194" s="8">
        <f t="shared" si="70"/>
        <v>7.5757575757575761</v>
      </c>
      <c r="N194" s="7">
        <f t="shared" si="75"/>
        <v>2772</v>
      </c>
      <c r="O194" s="7">
        <f t="shared" si="71"/>
        <v>2.7719999999999998</v>
      </c>
      <c r="P194" s="9"/>
      <c r="T194">
        <f t="shared" si="72"/>
        <v>164000</v>
      </c>
      <c r="U194" s="6">
        <v>164</v>
      </c>
      <c r="V194" s="7">
        <f t="shared" si="73"/>
        <v>2291477</v>
      </c>
      <c r="W194" s="7">
        <v>1</v>
      </c>
      <c r="X194" s="8">
        <f t="shared" si="79"/>
        <v>9.1643948422785826</v>
      </c>
      <c r="Y194" s="7">
        <f t="shared" si="77"/>
        <v>2291.4769999999999</v>
      </c>
      <c r="Z194" s="7">
        <f t="shared" si="76"/>
        <v>2.291477</v>
      </c>
      <c r="AA194" s="9"/>
    </row>
    <row r="195" spans="3:27" x14ac:dyDescent="0.25">
      <c r="C195" s="6">
        <v>161</v>
      </c>
      <c r="D195" s="7">
        <f t="shared" si="83"/>
        <v>168000</v>
      </c>
      <c r="E195" s="7">
        <v>1</v>
      </c>
      <c r="F195" s="8">
        <f t="shared" si="80"/>
        <v>125</v>
      </c>
      <c r="G195" s="7">
        <f t="shared" si="81"/>
        <v>168</v>
      </c>
      <c r="H195" s="7">
        <f t="shared" si="82"/>
        <v>0.16800000000000001</v>
      </c>
      <c r="I195" s="9"/>
      <c r="J195" s="6">
        <v>165</v>
      </c>
      <c r="K195" s="7">
        <f t="shared" si="78"/>
        <v>2789000</v>
      </c>
      <c r="L195" s="7">
        <v>1</v>
      </c>
      <c r="M195" s="8">
        <f t="shared" si="70"/>
        <v>7.5295804948010039</v>
      </c>
      <c r="N195" s="7">
        <f t="shared" si="75"/>
        <v>2789</v>
      </c>
      <c r="O195" s="7">
        <f t="shared" si="71"/>
        <v>2.7890000000000001</v>
      </c>
      <c r="P195" s="9"/>
      <c r="T195">
        <f t="shared" si="72"/>
        <v>165000</v>
      </c>
      <c r="U195" s="6">
        <v>165</v>
      </c>
      <c r="V195" s="7">
        <f t="shared" si="73"/>
        <v>2305529</v>
      </c>
      <c r="W195" s="7">
        <v>1</v>
      </c>
      <c r="X195" s="8">
        <f t="shared" si="79"/>
        <v>9.1085386477463519</v>
      </c>
      <c r="Y195" s="7">
        <f t="shared" si="77"/>
        <v>2305.529</v>
      </c>
      <c r="Z195" s="7">
        <f t="shared" si="76"/>
        <v>2.3055289999999999</v>
      </c>
      <c r="AA195" s="9"/>
    </row>
    <row r="196" spans="3:27" x14ac:dyDescent="0.25">
      <c r="C196" s="6">
        <v>162</v>
      </c>
      <c r="D196" s="7">
        <f t="shared" si="83"/>
        <v>170000</v>
      </c>
      <c r="E196" s="7">
        <v>1</v>
      </c>
      <c r="F196" s="8">
        <f t="shared" si="80"/>
        <v>123.52941176470588</v>
      </c>
      <c r="G196" s="7">
        <f t="shared" si="81"/>
        <v>170</v>
      </c>
      <c r="H196" s="7">
        <f t="shared" si="82"/>
        <v>0.17</v>
      </c>
      <c r="I196" s="9"/>
      <c r="J196" s="6">
        <v>166</v>
      </c>
      <c r="K196" s="7">
        <f t="shared" si="78"/>
        <v>2806000</v>
      </c>
      <c r="L196" s="7">
        <v>1</v>
      </c>
      <c r="M196" s="8">
        <f t="shared" si="70"/>
        <v>7.4839629365645051</v>
      </c>
      <c r="N196" s="7">
        <f t="shared" si="75"/>
        <v>2806</v>
      </c>
      <c r="O196" s="7">
        <f t="shared" si="71"/>
        <v>2.806</v>
      </c>
      <c r="P196" s="9"/>
      <c r="T196">
        <f t="shared" si="72"/>
        <v>166000</v>
      </c>
      <c r="U196" s="6">
        <v>166</v>
      </c>
      <c r="V196" s="7">
        <f t="shared" si="73"/>
        <v>2319581</v>
      </c>
      <c r="W196" s="7">
        <v>1</v>
      </c>
      <c r="X196" s="8">
        <f t="shared" si="79"/>
        <v>9.0533592058220851</v>
      </c>
      <c r="Y196" s="7">
        <f t="shared" si="77"/>
        <v>2319.5810000000001</v>
      </c>
      <c r="Z196" s="7">
        <f t="shared" si="76"/>
        <v>2.3195810000000003</v>
      </c>
      <c r="AA196" s="9"/>
    </row>
    <row r="197" spans="3:27" x14ac:dyDescent="0.25">
      <c r="C197" s="6">
        <v>163</v>
      </c>
      <c r="D197" s="7">
        <f t="shared" si="83"/>
        <v>172000</v>
      </c>
      <c r="E197" s="7">
        <v>1</v>
      </c>
      <c r="F197" s="8">
        <f t="shared" si="80"/>
        <v>122.09302325581395</v>
      </c>
      <c r="G197" s="7">
        <f t="shared" si="81"/>
        <v>172</v>
      </c>
      <c r="H197" s="7">
        <f t="shared" si="82"/>
        <v>0.17199999999999999</v>
      </c>
      <c r="I197" s="9"/>
      <c r="J197" s="6">
        <v>167</v>
      </c>
      <c r="K197" s="7">
        <f t="shared" si="78"/>
        <v>2823000</v>
      </c>
      <c r="L197" s="7">
        <v>1</v>
      </c>
      <c r="M197" s="8">
        <f t="shared" si="70"/>
        <v>7.4388947927736453</v>
      </c>
      <c r="N197" s="7">
        <f t="shared" si="75"/>
        <v>2823</v>
      </c>
      <c r="O197" s="7">
        <f t="shared" si="71"/>
        <v>2.823</v>
      </c>
      <c r="P197" s="9"/>
      <c r="T197">
        <f t="shared" si="72"/>
        <v>167000</v>
      </c>
      <c r="U197" s="6">
        <v>167</v>
      </c>
      <c r="V197" s="7">
        <f t="shared" si="73"/>
        <v>2333633</v>
      </c>
      <c r="W197" s="7">
        <v>1</v>
      </c>
      <c r="X197" s="8">
        <f t="shared" si="79"/>
        <v>8.998844291283163</v>
      </c>
      <c r="Y197" s="7">
        <f t="shared" si="77"/>
        <v>2333.6329999999998</v>
      </c>
      <c r="Z197" s="7">
        <f t="shared" si="76"/>
        <v>2.3336329999999998</v>
      </c>
      <c r="AA197" s="9"/>
    </row>
    <row r="198" spans="3:27" x14ac:dyDescent="0.25">
      <c r="C198" s="6">
        <v>164</v>
      </c>
      <c r="D198" s="7">
        <f t="shared" si="83"/>
        <v>174000</v>
      </c>
      <c r="E198" s="7">
        <v>1</v>
      </c>
      <c r="F198" s="8">
        <f t="shared" si="80"/>
        <v>120.68965517241379</v>
      </c>
      <c r="G198" s="7">
        <f t="shared" si="81"/>
        <v>174</v>
      </c>
      <c r="H198" s="7">
        <f t="shared" si="82"/>
        <v>0.17399999999999999</v>
      </c>
      <c r="I198" s="9"/>
      <c r="J198" s="6">
        <v>168</v>
      </c>
      <c r="K198" s="7">
        <f t="shared" si="78"/>
        <v>2840000</v>
      </c>
      <c r="L198" s="7">
        <v>1</v>
      </c>
      <c r="M198" s="8">
        <f t="shared" si="70"/>
        <v>7.394366197183099</v>
      </c>
      <c r="N198" s="7">
        <f t="shared" si="75"/>
        <v>2840</v>
      </c>
      <c r="O198" s="7">
        <f t="shared" si="71"/>
        <v>2.84</v>
      </c>
      <c r="P198" s="9"/>
      <c r="T198">
        <f t="shared" si="72"/>
        <v>168000</v>
      </c>
      <c r="U198" s="6">
        <v>168</v>
      </c>
      <c r="V198" s="7">
        <f t="shared" si="73"/>
        <v>2347685</v>
      </c>
      <c r="W198" s="7">
        <v>1</v>
      </c>
      <c r="X198" s="8">
        <f t="shared" si="79"/>
        <v>8.9449819716018126</v>
      </c>
      <c r="Y198" s="7">
        <f t="shared" si="77"/>
        <v>2347.6849999999999</v>
      </c>
      <c r="Z198" s="7">
        <f t="shared" si="76"/>
        <v>2.3476849999999998</v>
      </c>
      <c r="AA198" s="9"/>
    </row>
    <row r="199" spans="3:27" x14ac:dyDescent="0.25">
      <c r="C199" s="6">
        <v>165</v>
      </c>
      <c r="D199" s="7">
        <f t="shared" si="83"/>
        <v>176000</v>
      </c>
      <c r="E199" s="7">
        <v>1</v>
      </c>
      <c r="F199" s="8">
        <f t="shared" si="80"/>
        <v>119.31818181818181</v>
      </c>
      <c r="G199" s="7">
        <f t="shared" si="81"/>
        <v>176</v>
      </c>
      <c r="H199" s="7">
        <f t="shared" si="82"/>
        <v>0.17599999999999999</v>
      </c>
      <c r="I199" s="9"/>
      <c r="J199" s="6">
        <v>169</v>
      </c>
      <c r="K199" s="7">
        <f t="shared" si="78"/>
        <v>2857000</v>
      </c>
      <c r="L199" s="7">
        <v>1</v>
      </c>
      <c r="M199" s="8">
        <f t="shared" si="70"/>
        <v>7.3503675183759185</v>
      </c>
      <c r="N199" s="7">
        <f t="shared" si="75"/>
        <v>2857</v>
      </c>
      <c r="O199" s="7">
        <f t="shared" si="71"/>
        <v>2.8570000000000002</v>
      </c>
      <c r="P199" s="9"/>
      <c r="T199">
        <f t="shared" si="72"/>
        <v>169000</v>
      </c>
      <c r="U199" s="6">
        <v>169</v>
      </c>
      <c r="V199" s="7">
        <f t="shared" si="73"/>
        <v>2361737</v>
      </c>
      <c r="W199" s="7">
        <v>1</v>
      </c>
      <c r="X199" s="8">
        <f t="shared" si="79"/>
        <v>8.8917605982376529</v>
      </c>
      <c r="Y199" s="7">
        <f t="shared" si="77"/>
        <v>2361.7370000000001</v>
      </c>
      <c r="Z199" s="7">
        <f t="shared" si="76"/>
        <v>2.3617370000000002</v>
      </c>
      <c r="AA199" s="9"/>
    </row>
    <row r="200" spans="3:27" x14ac:dyDescent="0.25">
      <c r="C200" s="6">
        <v>166</v>
      </c>
      <c r="D200" s="7">
        <f t="shared" si="83"/>
        <v>178000</v>
      </c>
      <c r="E200" s="7">
        <v>1</v>
      </c>
      <c r="F200" s="8">
        <f t="shared" si="80"/>
        <v>117.97752808988764</v>
      </c>
      <c r="G200" s="7">
        <f t="shared" si="81"/>
        <v>178</v>
      </c>
      <c r="H200" s="7">
        <f t="shared" si="82"/>
        <v>0.17799999999999999</v>
      </c>
      <c r="I200" s="9"/>
      <c r="J200" s="6">
        <v>170</v>
      </c>
      <c r="K200" s="7">
        <f t="shared" si="78"/>
        <v>2874000</v>
      </c>
      <c r="L200" s="7">
        <v>1</v>
      </c>
      <c r="M200" s="8">
        <f t="shared" si="70"/>
        <v>7.3068893528183718</v>
      </c>
      <c r="N200" s="7">
        <f t="shared" si="75"/>
        <v>2874</v>
      </c>
      <c r="O200" s="7">
        <f t="shared" si="71"/>
        <v>2.8740000000000001</v>
      </c>
      <c r="P200" s="9"/>
      <c r="T200">
        <f t="shared" si="72"/>
        <v>170000</v>
      </c>
      <c r="U200" s="6">
        <v>170</v>
      </c>
      <c r="V200" s="7">
        <f t="shared" si="73"/>
        <v>2375789</v>
      </c>
      <c r="W200" s="7">
        <v>1</v>
      </c>
      <c r="X200" s="8">
        <f t="shared" si="79"/>
        <v>8.8391687982392373</v>
      </c>
      <c r="Y200" s="7">
        <f t="shared" si="77"/>
        <v>2375.7890000000002</v>
      </c>
      <c r="Z200" s="7">
        <f t="shared" si="76"/>
        <v>2.3757890000000002</v>
      </c>
      <c r="AA200" s="9"/>
    </row>
    <row r="201" spans="3:27" x14ac:dyDescent="0.25">
      <c r="C201" s="6">
        <v>167</v>
      </c>
      <c r="D201" s="7">
        <f t="shared" si="83"/>
        <v>180000</v>
      </c>
      <c r="E201" s="7">
        <v>1</v>
      </c>
      <c r="F201" s="8">
        <f t="shared" si="80"/>
        <v>116.66666666666667</v>
      </c>
      <c r="G201" s="7">
        <f t="shared" si="81"/>
        <v>180</v>
      </c>
      <c r="H201" s="7">
        <f t="shared" si="82"/>
        <v>0.18</v>
      </c>
      <c r="I201" s="9"/>
      <c r="J201" s="6">
        <v>171</v>
      </c>
      <c r="K201" s="7">
        <f t="shared" si="78"/>
        <v>2891000</v>
      </c>
      <c r="L201" s="7">
        <v>1</v>
      </c>
      <c r="M201" s="8">
        <f t="shared" si="70"/>
        <v>7.2639225181598066</v>
      </c>
      <c r="N201" s="7">
        <f t="shared" si="75"/>
        <v>2891</v>
      </c>
      <c r="O201" s="7">
        <f t="shared" si="71"/>
        <v>2.891</v>
      </c>
      <c r="P201" s="9"/>
      <c r="T201">
        <f t="shared" si="72"/>
        <v>171000</v>
      </c>
      <c r="U201" s="6">
        <v>171</v>
      </c>
      <c r="V201" s="7">
        <f t="shared" si="73"/>
        <v>2389841</v>
      </c>
      <c r="W201" s="7">
        <v>1</v>
      </c>
      <c r="X201" s="8">
        <f t="shared" si="79"/>
        <v>8.7871954661418901</v>
      </c>
      <c r="Y201" s="7">
        <f t="shared" si="77"/>
        <v>2389.8409999999999</v>
      </c>
      <c r="Z201" s="7">
        <f t="shared" si="76"/>
        <v>2.3898410000000001</v>
      </c>
      <c r="AA201" s="9"/>
    </row>
    <row r="202" spans="3:27" x14ac:dyDescent="0.25">
      <c r="C202" s="6">
        <v>168</v>
      </c>
      <c r="D202" s="7">
        <f t="shared" si="83"/>
        <v>182000</v>
      </c>
      <c r="E202" s="7">
        <v>1</v>
      </c>
      <c r="F202" s="8">
        <f t="shared" si="80"/>
        <v>115.38461538461539</v>
      </c>
      <c r="G202" s="7">
        <f t="shared" si="81"/>
        <v>182</v>
      </c>
      <c r="H202" s="7">
        <f t="shared" si="82"/>
        <v>0.182</v>
      </c>
      <c r="I202" s="9"/>
      <c r="J202" s="6">
        <v>172</v>
      </c>
      <c r="K202" s="7">
        <f t="shared" si="78"/>
        <v>2908000</v>
      </c>
      <c r="L202" s="7">
        <v>1</v>
      </c>
      <c r="M202" s="8">
        <f t="shared" si="70"/>
        <v>7.2214580467675376</v>
      </c>
      <c r="N202" s="7">
        <f t="shared" si="75"/>
        <v>2908</v>
      </c>
      <c r="O202" s="7">
        <f t="shared" si="71"/>
        <v>2.9079999999999999</v>
      </c>
      <c r="P202" s="9"/>
      <c r="T202">
        <f t="shared" si="72"/>
        <v>172000</v>
      </c>
      <c r="U202" s="6">
        <v>172</v>
      </c>
      <c r="V202" s="7">
        <f t="shared" si="73"/>
        <v>2403893</v>
      </c>
      <c r="W202" s="7">
        <v>1</v>
      </c>
      <c r="X202" s="8">
        <f t="shared" si="79"/>
        <v>8.7358297561497125</v>
      </c>
      <c r="Y202" s="7">
        <f t="shared" si="77"/>
        <v>2403.893</v>
      </c>
      <c r="Z202" s="7">
        <f t="shared" si="76"/>
        <v>2.4038930000000001</v>
      </c>
      <c r="AA202" s="9"/>
    </row>
    <row r="203" spans="3:27" x14ac:dyDescent="0.25">
      <c r="C203" s="6">
        <v>169</v>
      </c>
      <c r="D203" s="7">
        <f t="shared" si="83"/>
        <v>184000</v>
      </c>
      <c r="E203" s="7">
        <v>1</v>
      </c>
      <c r="F203" s="8">
        <f t="shared" si="80"/>
        <v>114.1304347826087</v>
      </c>
      <c r="G203" s="7">
        <f t="shared" si="81"/>
        <v>184</v>
      </c>
      <c r="H203" s="7">
        <f t="shared" si="82"/>
        <v>0.184</v>
      </c>
      <c r="I203" s="13"/>
      <c r="J203" s="6">
        <v>173</v>
      </c>
      <c r="K203" s="7">
        <f t="shared" si="78"/>
        <v>2925000</v>
      </c>
      <c r="L203" s="7">
        <v>1</v>
      </c>
      <c r="M203" s="8">
        <f t="shared" si="70"/>
        <v>7.1794871794871797</v>
      </c>
      <c r="N203" s="7">
        <f t="shared" si="75"/>
        <v>2925</v>
      </c>
      <c r="O203" s="7">
        <f t="shared" si="71"/>
        <v>2.9249999999999998</v>
      </c>
      <c r="P203" s="9"/>
      <c r="T203">
        <f t="shared" si="72"/>
        <v>173000</v>
      </c>
      <c r="U203" s="6">
        <v>173</v>
      </c>
      <c r="V203" s="7">
        <f t="shared" si="73"/>
        <v>2417945</v>
      </c>
      <c r="W203" s="7">
        <v>1</v>
      </c>
      <c r="X203" s="8">
        <f t="shared" si="79"/>
        <v>8.6850610745901999</v>
      </c>
      <c r="Y203" s="7">
        <f t="shared" si="77"/>
        <v>2417.9450000000002</v>
      </c>
      <c r="Z203" s="7">
        <f t="shared" si="76"/>
        <v>2.417945</v>
      </c>
      <c r="AA203" s="9"/>
    </row>
    <row r="204" spans="3:27" x14ac:dyDescent="0.25">
      <c r="C204" s="6">
        <v>170</v>
      </c>
      <c r="D204" s="7">
        <f t="shared" si="83"/>
        <v>186000</v>
      </c>
      <c r="E204" s="7">
        <v>1</v>
      </c>
      <c r="F204" s="8">
        <f t="shared" si="80"/>
        <v>112.90322580645162</v>
      </c>
      <c r="G204" s="7">
        <f t="shared" si="81"/>
        <v>186</v>
      </c>
      <c r="H204" s="7">
        <f t="shared" si="82"/>
        <v>0.186</v>
      </c>
      <c r="J204" s="6">
        <v>174</v>
      </c>
      <c r="K204" s="7">
        <f t="shared" si="78"/>
        <v>2942000</v>
      </c>
      <c r="L204" s="7">
        <v>1</v>
      </c>
      <c r="M204" s="8">
        <f t="shared" si="70"/>
        <v>7.1380013596193068</v>
      </c>
      <c r="N204" s="7">
        <f t="shared" ref="N204:N233" si="84">K204/1000</f>
        <v>2942</v>
      </c>
      <c r="O204" s="7">
        <f t="shared" si="71"/>
        <v>2.9420000000000002</v>
      </c>
      <c r="P204" s="9"/>
      <c r="T204">
        <f t="shared" si="72"/>
        <v>174000</v>
      </c>
      <c r="U204" s="6">
        <v>174</v>
      </c>
      <c r="V204" s="7">
        <f t="shared" si="73"/>
        <v>2431997</v>
      </c>
      <c r="W204" s="7">
        <v>1</v>
      </c>
      <c r="X204" s="8">
        <f t="shared" si="79"/>
        <v>8.6348790726304347</v>
      </c>
      <c r="Y204" s="7">
        <f t="shared" si="77"/>
        <v>2431.9969999999998</v>
      </c>
      <c r="Z204" s="7">
        <f t="shared" si="76"/>
        <v>2.431997</v>
      </c>
      <c r="AA204" s="9"/>
    </row>
    <row r="205" spans="3:27" x14ac:dyDescent="0.25">
      <c r="C205" s="6">
        <v>171</v>
      </c>
      <c r="D205" s="7">
        <f t="shared" si="83"/>
        <v>188000</v>
      </c>
      <c r="E205" s="7">
        <v>1</v>
      </c>
      <c r="F205" s="8">
        <f t="shared" si="80"/>
        <v>111.70212765957447</v>
      </c>
      <c r="G205" s="7">
        <f t="shared" si="81"/>
        <v>188</v>
      </c>
      <c r="H205" s="7">
        <f t="shared" si="82"/>
        <v>0.188</v>
      </c>
      <c r="J205" s="6">
        <v>175</v>
      </c>
      <c r="K205" s="7">
        <f t="shared" si="78"/>
        <v>2959000</v>
      </c>
      <c r="L205" s="7">
        <v>1</v>
      </c>
      <c r="M205" s="8">
        <f t="shared" si="70"/>
        <v>7.0969922271037511</v>
      </c>
      <c r="N205" s="7">
        <f t="shared" si="84"/>
        <v>2959</v>
      </c>
      <c r="O205" s="7">
        <f t="shared" si="71"/>
        <v>2.9590000000000001</v>
      </c>
      <c r="P205" s="9"/>
      <c r="T205">
        <f t="shared" si="72"/>
        <v>175000</v>
      </c>
      <c r="U205" s="6">
        <v>175</v>
      </c>
      <c r="V205" s="7">
        <f t="shared" si="73"/>
        <v>2446049</v>
      </c>
      <c r="W205" s="7">
        <v>1</v>
      </c>
      <c r="X205" s="8">
        <f t="shared" si="79"/>
        <v>8.5852736392443489</v>
      </c>
      <c r="Y205" s="7">
        <f t="shared" si="77"/>
        <v>2446.049</v>
      </c>
      <c r="Z205" s="7">
        <f t="shared" si="76"/>
        <v>2.4460489999999999</v>
      </c>
      <c r="AA205" s="9"/>
    </row>
    <row r="206" spans="3:27" x14ac:dyDescent="0.25">
      <c r="C206" s="6">
        <v>172</v>
      </c>
      <c r="D206" s="7">
        <f t="shared" si="83"/>
        <v>190000</v>
      </c>
      <c r="E206" s="7">
        <v>1</v>
      </c>
      <c r="F206" s="8">
        <f t="shared" si="80"/>
        <v>110.52631578947368</v>
      </c>
      <c r="G206" s="7">
        <f t="shared" si="81"/>
        <v>190</v>
      </c>
      <c r="H206" s="7">
        <f t="shared" si="82"/>
        <v>0.19</v>
      </c>
      <c r="J206" s="6">
        <v>176</v>
      </c>
      <c r="K206" s="7">
        <f t="shared" si="78"/>
        <v>2976000</v>
      </c>
      <c r="L206" s="7">
        <v>1</v>
      </c>
      <c r="M206" s="8">
        <f t="shared" si="70"/>
        <v>7.056451612903226</v>
      </c>
      <c r="N206" s="7">
        <f t="shared" si="84"/>
        <v>2976</v>
      </c>
      <c r="O206" s="7">
        <f t="shared" si="71"/>
        <v>2.976</v>
      </c>
      <c r="P206" s="9"/>
      <c r="T206">
        <f t="shared" si="72"/>
        <v>176000</v>
      </c>
      <c r="U206" s="6">
        <v>176</v>
      </c>
      <c r="V206" s="7">
        <f t="shared" si="73"/>
        <v>2460101</v>
      </c>
      <c r="W206" s="7">
        <v>1</v>
      </c>
      <c r="X206" s="8">
        <f t="shared" si="79"/>
        <v>8.5362348944210016</v>
      </c>
      <c r="Y206" s="7">
        <f t="shared" si="77"/>
        <v>2460.1010000000001</v>
      </c>
      <c r="Z206" s="7">
        <f t="shared" si="76"/>
        <v>2.4601010000000003</v>
      </c>
      <c r="AA206" s="9"/>
    </row>
    <row r="207" spans="3:27" x14ac:dyDescent="0.25">
      <c r="C207" s="6">
        <v>173</v>
      </c>
      <c r="D207" s="7">
        <f t="shared" si="83"/>
        <v>192000</v>
      </c>
      <c r="E207" s="7">
        <v>1</v>
      </c>
      <c r="F207" s="8">
        <f t="shared" si="80"/>
        <v>109.375</v>
      </c>
      <c r="G207" s="7">
        <f t="shared" si="81"/>
        <v>192</v>
      </c>
      <c r="H207" s="7">
        <f t="shared" si="82"/>
        <v>0.192</v>
      </c>
      <c r="J207" s="6">
        <v>177</v>
      </c>
      <c r="K207" s="7">
        <f t="shared" si="78"/>
        <v>2993000</v>
      </c>
      <c r="L207" s="7">
        <v>1</v>
      </c>
      <c r="M207" s="8">
        <f t="shared" si="70"/>
        <v>7.0163715335783499</v>
      </c>
      <c r="N207" s="7">
        <f t="shared" si="84"/>
        <v>2993</v>
      </c>
      <c r="O207" s="7">
        <f t="shared" si="71"/>
        <v>2.9929999999999999</v>
      </c>
      <c r="P207" s="9"/>
      <c r="T207">
        <f t="shared" si="72"/>
        <v>177000</v>
      </c>
      <c r="U207" s="6">
        <v>177</v>
      </c>
      <c r="V207" s="7">
        <f t="shared" si="73"/>
        <v>2474153</v>
      </c>
      <c r="W207" s="7">
        <v>1</v>
      </c>
      <c r="X207" s="8">
        <f t="shared" si="79"/>
        <v>8.48775318260431</v>
      </c>
      <c r="Y207" s="7">
        <f t="shared" si="77"/>
        <v>2474.1529999999998</v>
      </c>
      <c r="Z207" s="7">
        <f t="shared" si="76"/>
        <v>2.4741529999999998</v>
      </c>
      <c r="AA207" s="9"/>
    </row>
    <row r="208" spans="3:27" x14ac:dyDescent="0.25">
      <c r="C208" s="6">
        <v>174</v>
      </c>
      <c r="D208" s="7">
        <f t="shared" si="83"/>
        <v>194000</v>
      </c>
      <c r="E208" s="7">
        <v>1</v>
      </c>
      <c r="F208" s="8">
        <f t="shared" si="80"/>
        <v>108.24742268041237</v>
      </c>
      <c r="G208" s="7">
        <f t="shared" si="81"/>
        <v>194</v>
      </c>
      <c r="H208" s="7">
        <f t="shared" si="82"/>
        <v>0.19400000000000001</v>
      </c>
      <c r="J208" s="6">
        <v>178</v>
      </c>
      <c r="K208" s="7">
        <f t="shared" si="78"/>
        <v>3010000</v>
      </c>
      <c r="L208" s="7">
        <v>1</v>
      </c>
      <c r="M208" s="8">
        <f t="shared" si="70"/>
        <v>6.9767441860465116</v>
      </c>
      <c r="N208" s="7">
        <f t="shared" si="84"/>
        <v>3010</v>
      </c>
      <c r="O208" s="7">
        <f t="shared" si="71"/>
        <v>3.01</v>
      </c>
      <c r="P208" s="9"/>
      <c r="T208">
        <f t="shared" si="72"/>
        <v>178000</v>
      </c>
      <c r="U208" s="6">
        <v>178</v>
      </c>
      <c r="V208" s="7">
        <f t="shared" si="73"/>
        <v>2488205</v>
      </c>
      <c r="W208" s="7">
        <v>1</v>
      </c>
      <c r="X208" s="8">
        <f t="shared" si="79"/>
        <v>8.4398190663550636</v>
      </c>
      <c r="Y208" s="7">
        <f t="shared" si="77"/>
        <v>2488.2049999999999</v>
      </c>
      <c r="Z208" s="7">
        <f t="shared" si="76"/>
        <v>2.4882049999999998</v>
      </c>
      <c r="AA208" s="9"/>
    </row>
    <row r="209" spans="3:27" x14ac:dyDescent="0.25">
      <c r="C209" s="6">
        <v>175</v>
      </c>
      <c r="D209" s="7">
        <f t="shared" si="83"/>
        <v>196000</v>
      </c>
      <c r="E209" s="7">
        <v>1</v>
      </c>
      <c r="F209" s="8">
        <f t="shared" si="80"/>
        <v>107.14285714285714</v>
      </c>
      <c r="G209" s="7">
        <f t="shared" si="81"/>
        <v>196</v>
      </c>
      <c r="H209" s="7">
        <f t="shared" si="82"/>
        <v>0.19600000000000001</v>
      </c>
      <c r="J209" s="6">
        <v>179</v>
      </c>
      <c r="K209" s="7">
        <f t="shared" si="78"/>
        <v>3027000</v>
      </c>
      <c r="L209" s="7">
        <v>1</v>
      </c>
      <c r="M209" s="8">
        <f t="shared" si="70"/>
        <v>6.9375619425173438</v>
      </c>
      <c r="N209" s="7">
        <f t="shared" si="84"/>
        <v>3027</v>
      </c>
      <c r="O209" s="7">
        <f t="shared" si="71"/>
        <v>3.0270000000000001</v>
      </c>
      <c r="P209" s="9"/>
      <c r="T209">
        <f t="shared" si="72"/>
        <v>179000</v>
      </c>
      <c r="U209" s="6">
        <v>179</v>
      </c>
      <c r="V209" s="7">
        <f t="shared" si="73"/>
        <v>2502257</v>
      </c>
      <c r="W209" s="7">
        <v>1</v>
      </c>
      <c r="X209" s="8">
        <f t="shared" si="79"/>
        <v>8.3924233202265004</v>
      </c>
      <c r="Y209" s="7">
        <f t="shared" si="77"/>
        <v>2502.2570000000001</v>
      </c>
      <c r="Z209" s="7">
        <f t="shared" si="76"/>
        <v>2.5022570000000002</v>
      </c>
      <c r="AA209" s="9"/>
    </row>
    <row r="210" spans="3:27" x14ac:dyDescent="0.25">
      <c r="C210" s="6">
        <v>176</v>
      </c>
      <c r="D210" s="7">
        <f t="shared" si="83"/>
        <v>198000</v>
      </c>
      <c r="E210" s="7">
        <v>1</v>
      </c>
      <c r="F210" s="8">
        <f t="shared" si="80"/>
        <v>106.06060606060606</v>
      </c>
      <c r="G210" s="7">
        <f t="shared" si="81"/>
        <v>198</v>
      </c>
      <c r="H210" s="7">
        <f t="shared" si="82"/>
        <v>0.19800000000000001</v>
      </c>
      <c r="J210" s="6">
        <v>180</v>
      </c>
      <c r="K210" s="7">
        <f t="shared" si="78"/>
        <v>3044000</v>
      </c>
      <c r="L210" s="7">
        <v>1</v>
      </c>
      <c r="M210" s="8">
        <f t="shared" si="70"/>
        <v>6.8988173455978972</v>
      </c>
      <c r="N210" s="7">
        <f t="shared" si="84"/>
        <v>3044</v>
      </c>
      <c r="O210" s="7">
        <f t="shared" si="71"/>
        <v>3.044</v>
      </c>
      <c r="P210" s="9"/>
      <c r="T210">
        <f t="shared" si="72"/>
        <v>180000</v>
      </c>
      <c r="U210" s="6">
        <v>180</v>
      </c>
      <c r="V210" s="7">
        <f t="shared" si="73"/>
        <v>2516309</v>
      </c>
      <c r="W210" s="7">
        <v>1</v>
      </c>
      <c r="X210" s="8">
        <f t="shared" si="79"/>
        <v>8.3455569248450807</v>
      </c>
      <c r="Y210" s="7">
        <f t="shared" si="77"/>
        <v>2516.3090000000002</v>
      </c>
      <c r="Z210" s="7">
        <f t="shared" si="76"/>
        <v>2.5163090000000001</v>
      </c>
      <c r="AA210" s="9"/>
    </row>
    <row r="211" spans="3:27" x14ac:dyDescent="0.25">
      <c r="C211" s="6">
        <v>177</v>
      </c>
      <c r="D211" s="7">
        <f t="shared" si="83"/>
        <v>200000</v>
      </c>
      <c r="E211" s="7">
        <v>1</v>
      </c>
      <c r="F211" s="8">
        <f t="shared" si="80"/>
        <v>105</v>
      </c>
      <c r="G211" s="7">
        <f t="shared" si="81"/>
        <v>200</v>
      </c>
      <c r="H211" s="7">
        <f t="shared" si="82"/>
        <v>0.2</v>
      </c>
      <c r="J211" s="6">
        <v>181</v>
      </c>
      <c r="K211" s="7">
        <f t="shared" si="78"/>
        <v>3061000</v>
      </c>
      <c r="L211" s="7">
        <v>1</v>
      </c>
      <c r="M211" s="8">
        <f t="shared" si="70"/>
        <v>6.8605031035609274</v>
      </c>
      <c r="N211" s="7">
        <f t="shared" si="84"/>
        <v>3061</v>
      </c>
      <c r="O211" s="7">
        <f t="shared" si="71"/>
        <v>3.0609999999999999</v>
      </c>
      <c r="P211" s="9"/>
      <c r="T211">
        <f t="shared" si="72"/>
        <v>181000</v>
      </c>
      <c r="U211" s="6">
        <v>181</v>
      </c>
      <c r="V211" s="7">
        <f t="shared" si="73"/>
        <v>2530361</v>
      </c>
      <c r="W211" s="7">
        <v>1</v>
      </c>
      <c r="X211" s="8">
        <f t="shared" si="79"/>
        <v>8.2992110611885028</v>
      </c>
      <c r="Y211" s="7">
        <f t="shared" si="77"/>
        <v>2530.3609999999999</v>
      </c>
      <c r="Z211" s="7">
        <f t="shared" si="76"/>
        <v>2.5303610000000001</v>
      </c>
      <c r="AA211" s="9"/>
    </row>
    <row r="212" spans="3:27" x14ac:dyDescent="0.25">
      <c r="C212" s="6">
        <v>178</v>
      </c>
      <c r="D212" s="7">
        <f t="shared" si="83"/>
        <v>202000</v>
      </c>
      <c r="E212" s="7">
        <v>1</v>
      </c>
      <c r="F212" s="8">
        <f t="shared" si="80"/>
        <v>103.96039603960396</v>
      </c>
      <c r="G212" s="7">
        <f t="shared" si="81"/>
        <v>202</v>
      </c>
      <c r="H212" s="7">
        <f t="shared" si="82"/>
        <v>0.20200000000000001</v>
      </c>
      <c r="J212" s="6">
        <v>182</v>
      </c>
      <c r="K212" s="7">
        <f t="shared" si="78"/>
        <v>3078000</v>
      </c>
      <c r="L212" s="7">
        <v>1</v>
      </c>
      <c r="M212" s="8">
        <f t="shared" si="70"/>
        <v>6.8226120857699808</v>
      </c>
      <c r="N212" s="7">
        <f t="shared" si="84"/>
        <v>3078</v>
      </c>
      <c r="O212" s="7">
        <f t="shared" si="71"/>
        <v>3.0779999999999998</v>
      </c>
      <c r="P212" s="9"/>
      <c r="T212">
        <f t="shared" si="72"/>
        <v>182000</v>
      </c>
      <c r="U212" s="6">
        <v>182</v>
      </c>
      <c r="V212" s="7">
        <f t="shared" si="73"/>
        <v>2544413</v>
      </c>
      <c r="W212" s="7">
        <v>1</v>
      </c>
      <c r="X212" s="8">
        <f t="shared" si="79"/>
        <v>8.2533771050533069</v>
      </c>
      <c r="Y212" s="7">
        <f t="shared" si="77"/>
        <v>2544.413</v>
      </c>
      <c r="Z212" s="7">
        <f t="shared" si="76"/>
        <v>2.544413</v>
      </c>
      <c r="AA212" s="9"/>
    </row>
    <row r="213" spans="3:27" x14ac:dyDescent="0.25">
      <c r="C213" s="6">
        <v>179</v>
      </c>
      <c r="D213" s="7">
        <f t="shared" si="83"/>
        <v>204000</v>
      </c>
      <c r="E213" s="7">
        <v>1</v>
      </c>
      <c r="F213" s="8">
        <f t="shared" si="80"/>
        <v>102.94117647058823</v>
      </c>
      <c r="G213" s="7">
        <f t="shared" si="81"/>
        <v>204</v>
      </c>
      <c r="H213" s="7">
        <f t="shared" si="82"/>
        <v>0.20399999999999999</v>
      </c>
      <c r="J213" s="6">
        <v>183</v>
      </c>
      <c r="K213" s="7">
        <f t="shared" si="78"/>
        <v>3095000</v>
      </c>
      <c r="L213" s="7">
        <v>1</v>
      </c>
      <c r="M213" s="8">
        <f t="shared" si="70"/>
        <v>6.7851373182552503</v>
      </c>
      <c r="N213" s="7">
        <f t="shared" si="84"/>
        <v>3095</v>
      </c>
      <c r="O213" s="7">
        <f t="shared" si="71"/>
        <v>3.0950000000000002</v>
      </c>
      <c r="P213" s="9"/>
      <c r="T213">
        <f t="shared" si="72"/>
        <v>183000</v>
      </c>
      <c r="U213" s="6">
        <v>183</v>
      </c>
      <c r="V213" s="7">
        <f t="shared" si="73"/>
        <v>2558465</v>
      </c>
      <c r="W213" s="7">
        <v>1</v>
      </c>
      <c r="X213" s="8">
        <f t="shared" si="79"/>
        <v>8.2080466217048116</v>
      </c>
      <c r="Y213" s="7">
        <f t="shared" si="77"/>
        <v>2558.4650000000001</v>
      </c>
      <c r="Z213" s="7">
        <f t="shared" si="76"/>
        <v>2.558465</v>
      </c>
      <c r="AA213" s="9"/>
    </row>
    <row r="214" spans="3:27" x14ac:dyDescent="0.25">
      <c r="C214" s="6">
        <v>180</v>
      </c>
      <c r="D214" s="7">
        <f t="shared" si="83"/>
        <v>206000</v>
      </c>
      <c r="E214" s="7">
        <v>1</v>
      </c>
      <c r="F214" s="8">
        <f t="shared" si="80"/>
        <v>101.94174757281553</v>
      </c>
      <c r="G214" s="7">
        <f t="shared" si="81"/>
        <v>206</v>
      </c>
      <c r="H214" s="7">
        <f t="shared" si="82"/>
        <v>0.20599999999999999</v>
      </c>
      <c r="J214" s="6">
        <v>184</v>
      </c>
      <c r="K214" s="7">
        <f t="shared" si="78"/>
        <v>3112000</v>
      </c>
      <c r="L214" s="7">
        <v>1</v>
      </c>
      <c r="M214" s="8">
        <f t="shared" si="70"/>
        <v>6.7480719794344477</v>
      </c>
      <c r="N214" s="7">
        <f t="shared" si="84"/>
        <v>3112</v>
      </c>
      <c r="O214" s="7">
        <f t="shared" si="71"/>
        <v>3.1120000000000001</v>
      </c>
      <c r="P214" s="9"/>
      <c r="T214">
        <f t="shared" si="72"/>
        <v>184000</v>
      </c>
      <c r="U214" s="6">
        <v>184</v>
      </c>
      <c r="V214" s="7">
        <f t="shared" si="73"/>
        <v>2572517</v>
      </c>
      <c r="W214" s="7">
        <v>1</v>
      </c>
      <c r="X214" s="8">
        <f t="shared" si="79"/>
        <v>8.1632113607023786</v>
      </c>
      <c r="Y214" s="7">
        <f t="shared" si="77"/>
        <v>2572.5169999999998</v>
      </c>
      <c r="Z214" s="7">
        <f t="shared" si="76"/>
        <v>2.5725169999999999</v>
      </c>
      <c r="AA214" s="9"/>
    </row>
    <row r="215" spans="3:27" x14ac:dyDescent="0.25">
      <c r="C215" s="6">
        <v>181</v>
      </c>
      <c r="D215" s="7">
        <f t="shared" si="83"/>
        <v>208000</v>
      </c>
      <c r="E215" s="7">
        <v>1</v>
      </c>
      <c r="F215" s="8">
        <f t="shared" si="80"/>
        <v>100.96153846153847</v>
      </c>
      <c r="G215" s="7">
        <f t="shared" si="81"/>
        <v>208</v>
      </c>
      <c r="H215" s="7">
        <f t="shared" si="82"/>
        <v>0.20799999999999999</v>
      </c>
      <c r="J215" s="6">
        <v>185</v>
      </c>
      <c r="K215" s="7">
        <f t="shared" si="78"/>
        <v>3129000</v>
      </c>
      <c r="L215" s="7">
        <v>1</v>
      </c>
      <c r="M215" s="8">
        <f t="shared" si="70"/>
        <v>6.7114093959731544</v>
      </c>
      <c r="N215" s="7">
        <f t="shared" si="84"/>
        <v>3129</v>
      </c>
      <c r="O215" s="7">
        <f t="shared" si="71"/>
        <v>3.129</v>
      </c>
      <c r="P215" s="9"/>
      <c r="T215">
        <f t="shared" si="72"/>
        <v>185000</v>
      </c>
      <c r="U215" s="6">
        <v>185</v>
      </c>
      <c r="V215" s="7">
        <f t="shared" si="73"/>
        <v>2586569</v>
      </c>
      <c r="W215" s="7">
        <v>1</v>
      </c>
      <c r="X215" s="8">
        <f t="shared" si="79"/>
        <v>8.1188632508933658</v>
      </c>
      <c r="Y215" s="7">
        <f t="shared" si="77"/>
        <v>2586.569</v>
      </c>
      <c r="Z215" s="7">
        <f t="shared" si="76"/>
        <v>2.5865689999999999</v>
      </c>
      <c r="AA215" s="9"/>
    </row>
    <row r="216" spans="3:27" x14ac:dyDescent="0.25">
      <c r="C216" s="6">
        <v>182</v>
      </c>
      <c r="D216" s="7">
        <f t="shared" si="83"/>
        <v>210000</v>
      </c>
      <c r="E216" s="7">
        <v>1</v>
      </c>
      <c r="F216" s="8">
        <f t="shared" si="80"/>
        <v>100</v>
      </c>
      <c r="G216" s="7">
        <f t="shared" si="81"/>
        <v>210</v>
      </c>
      <c r="H216" s="7">
        <f t="shared" si="82"/>
        <v>0.21</v>
      </c>
      <c r="J216" s="6">
        <v>186</v>
      </c>
      <c r="K216" s="7">
        <f t="shared" si="78"/>
        <v>3146000</v>
      </c>
      <c r="L216" s="7">
        <v>1</v>
      </c>
      <c r="M216" s="8">
        <f t="shared" si="70"/>
        <v>6.6751430387794022</v>
      </c>
      <c r="N216" s="7">
        <f t="shared" si="84"/>
        <v>3146</v>
      </c>
      <c r="O216" s="7">
        <f t="shared" si="71"/>
        <v>3.1459999999999999</v>
      </c>
      <c r="P216" s="9"/>
      <c r="T216">
        <f t="shared" si="72"/>
        <v>186000</v>
      </c>
      <c r="U216" s="6">
        <v>186</v>
      </c>
      <c r="V216" s="7">
        <f t="shared" si="73"/>
        <v>2600621</v>
      </c>
      <c r="W216" s="7">
        <v>1</v>
      </c>
      <c r="X216" s="8">
        <f t="shared" si="79"/>
        <v>8.0749943955693659</v>
      </c>
      <c r="Y216" s="7">
        <f t="shared" si="77"/>
        <v>2600.6210000000001</v>
      </c>
      <c r="Z216" s="7">
        <f t="shared" si="76"/>
        <v>2.6006210000000003</v>
      </c>
      <c r="AA216" s="9"/>
    </row>
    <row r="217" spans="3:27" x14ac:dyDescent="0.25">
      <c r="C217" s="6">
        <v>183</v>
      </c>
      <c r="D217" s="7">
        <f t="shared" si="83"/>
        <v>212000</v>
      </c>
      <c r="E217" s="7">
        <v>1</v>
      </c>
      <c r="F217" s="8">
        <f t="shared" si="80"/>
        <v>99.056603773584911</v>
      </c>
      <c r="G217" s="7">
        <f t="shared" si="81"/>
        <v>212</v>
      </c>
      <c r="H217" s="7">
        <f t="shared" si="82"/>
        <v>0.21199999999999999</v>
      </c>
      <c r="J217" s="6">
        <v>187</v>
      </c>
      <c r="K217" s="7">
        <f t="shared" si="78"/>
        <v>3163000</v>
      </c>
      <c r="L217" s="7">
        <v>1</v>
      </c>
      <c r="M217" s="8">
        <f t="shared" si="70"/>
        <v>6.6392665191274105</v>
      </c>
      <c r="N217" s="7">
        <f t="shared" si="84"/>
        <v>3163</v>
      </c>
      <c r="O217" s="7">
        <f t="shared" si="71"/>
        <v>3.1629999999999998</v>
      </c>
      <c r="P217" s="9"/>
      <c r="T217">
        <f t="shared" si="72"/>
        <v>187000</v>
      </c>
      <c r="U217" s="6">
        <v>187</v>
      </c>
      <c r="V217" s="7">
        <f t="shared" si="73"/>
        <v>2614673</v>
      </c>
      <c r="W217" s="7">
        <v>1</v>
      </c>
      <c r="X217" s="8">
        <f t="shared" si="79"/>
        <v>8.0315970677786481</v>
      </c>
      <c r="Y217" s="7">
        <f t="shared" si="77"/>
        <v>2614.6729999999998</v>
      </c>
      <c r="Z217" s="7">
        <f t="shared" si="76"/>
        <v>2.6146729999999998</v>
      </c>
      <c r="AA217" s="9"/>
    </row>
    <row r="218" spans="3:27" x14ac:dyDescent="0.25">
      <c r="C218" s="6">
        <v>184</v>
      </c>
      <c r="D218" s="7">
        <f t="shared" si="83"/>
        <v>214000</v>
      </c>
      <c r="E218" s="7">
        <v>1</v>
      </c>
      <c r="F218" s="8">
        <f t="shared" si="80"/>
        <v>98.130841121495322</v>
      </c>
      <c r="G218" s="7">
        <f t="shared" si="81"/>
        <v>214</v>
      </c>
      <c r="H218" s="7">
        <f t="shared" si="82"/>
        <v>0.214</v>
      </c>
      <c r="J218" s="6">
        <v>188</v>
      </c>
      <c r="K218" s="7">
        <f t="shared" si="78"/>
        <v>3180000</v>
      </c>
      <c r="L218" s="7">
        <v>1</v>
      </c>
      <c r="M218" s="8">
        <f t="shared" si="70"/>
        <v>6.6037735849056602</v>
      </c>
      <c r="N218" s="7">
        <f t="shared" si="84"/>
        <v>3180</v>
      </c>
      <c r="O218" s="7">
        <f t="shared" si="71"/>
        <v>3.18</v>
      </c>
      <c r="P218" s="9"/>
      <c r="T218">
        <f t="shared" si="72"/>
        <v>188000</v>
      </c>
      <c r="U218" s="6">
        <v>188</v>
      </c>
      <c r="V218" s="7">
        <f t="shared" si="73"/>
        <v>2628725</v>
      </c>
      <c r="W218" s="7">
        <v>1</v>
      </c>
      <c r="X218" s="8">
        <f t="shared" si="79"/>
        <v>7.9886637057889285</v>
      </c>
      <c r="Y218" s="7">
        <f t="shared" si="77"/>
        <v>2628.7249999999999</v>
      </c>
      <c r="Z218" s="7">
        <f t="shared" si="76"/>
        <v>2.6287249999999998</v>
      </c>
      <c r="AA218" s="9"/>
    </row>
    <row r="219" spans="3:27" x14ac:dyDescent="0.25">
      <c r="C219" s="6">
        <v>185</v>
      </c>
      <c r="D219" s="7">
        <f t="shared" si="83"/>
        <v>216000</v>
      </c>
      <c r="E219" s="7">
        <v>1</v>
      </c>
      <c r="F219" s="8">
        <f t="shared" si="80"/>
        <v>97.222222222222229</v>
      </c>
      <c r="G219" s="7">
        <f t="shared" si="81"/>
        <v>216</v>
      </c>
      <c r="H219" s="7">
        <f t="shared" si="82"/>
        <v>0.216</v>
      </c>
      <c r="J219" s="6">
        <v>189</v>
      </c>
      <c r="K219" s="7">
        <f t="shared" si="78"/>
        <v>3197000</v>
      </c>
      <c r="L219" s="7">
        <v>1</v>
      </c>
      <c r="M219" s="8">
        <f t="shared" si="70"/>
        <v>6.5686581169846727</v>
      </c>
      <c r="N219" s="7">
        <f t="shared" si="84"/>
        <v>3197</v>
      </c>
      <c r="O219" s="7">
        <f t="shared" si="71"/>
        <v>3.1970000000000001</v>
      </c>
      <c r="P219" s="9"/>
      <c r="T219">
        <f t="shared" si="72"/>
        <v>189000</v>
      </c>
      <c r="U219" s="6">
        <v>189</v>
      </c>
      <c r="V219" s="7">
        <f t="shared" si="73"/>
        <v>2642777</v>
      </c>
      <c r="W219" s="7">
        <v>1</v>
      </c>
      <c r="X219" s="8">
        <f t="shared" si="79"/>
        <v>7.9461869086949068</v>
      </c>
      <c r="Y219" s="7">
        <f t="shared" si="77"/>
        <v>2642.777</v>
      </c>
      <c r="Z219" s="7">
        <f t="shared" si="76"/>
        <v>2.6427770000000002</v>
      </c>
      <c r="AA219" s="9"/>
    </row>
    <row r="220" spans="3:27" x14ac:dyDescent="0.25">
      <c r="C220" s="6">
        <v>186</v>
      </c>
      <c r="D220" s="7">
        <f t="shared" si="83"/>
        <v>218000</v>
      </c>
      <c r="E220" s="7">
        <v>1</v>
      </c>
      <c r="F220" s="8">
        <f t="shared" si="80"/>
        <v>96.330275229357795</v>
      </c>
      <c r="G220" s="7">
        <f t="shared" si="81"/>
        <v>218</v>
      </c>
      <c r="H220" s="7">
        <f t="shared" si="82"/>
        <v>0.218</v>
      </c>
      <c r="J220" s="6">
        <v>190</v>
      </c>
      <c r="K220" s="7">
        <f t="shared" si="78"/>
        <v>3214000</v>
      </c>
      <c r="L220" s="7">
        <v>1</v>
      </c>
      <c r="M220" s="8">
        <f t="shared" si="70"/>
        <v>6.5339141257000621</v>
      </c>
      <c r="N220" s="7">
        <f t="shared" si="84"/>
        <v>3214</v>
      </c>
      <c r="O220" s="7">
        <f t="shared" si="71"/>
        <v>3.214</v>
      </c>
      <c r="P220" s="9"/>
      <c r="T220">
        <f t="shared" si="72"/>
        <v>190000</v>
      </c>
      <c r="U220" s="6">
        <v>190</v>
      </c>
      <c r="V220" s="7">
        <f t="shared" si="73"/>
        <v>2656829</v>
      </c>
      <c r="W220" s="7">
        <v>1</v>
      </c>
      <c r="X220" s="8">
        <f t="shared" si="79"/>
        <v>7.9041594321651862</v>
      </c>
      <c r="Y220" s="7">
        <f t="shared" si="77"/>
        <v>2656.8290000000002</v>
      </c>
      <c r="Z220" s="7">
        <f t="shared" si="76"/>
        <v>2.6568290000000001</v>
      </c>
      <c r="AA220" s="9"/>
    </row>
    <row r="221" spans="3:27" x14ac:dyDescent="0.25">
      <c r="C221" s="6">
        <v>187</v>
      </c>
      <c r="D221" s="7">
        <f t="shared" si="83"/>
        <v>220000</v>
      </c>
      <c r="E221" s="7">
        <v>1</v>
      </c>
      <c r="F221" s="8">
        <f t="shared" si="80"/>
        <v>95.454545454545453</v>
      </c>
      <c r="G221" s="7">
        <f t="shared" si="81"/>
        <v>220</v>
      </c>
      <c r="H221" s="7">
        <f t="shared" si="82"/>
        <v>0.22</v>
      </c>
      <c r="J221" s="6">
        <v>191</v>
      </c>
      <c r="K221" s="7">
        <f t="shared" si="78"/>
        <v>3231000</v>
      </c>
      <c r="L221" s="7">
        <v>1</v>
      </c>
      <c r="M221" s="8">
        <f t="shared" si="70"/>
        <v>6.4995357474466111</v>
      </c>
      <c r="N221" s="7">
        <f t="shared" si="84"/>
        <v>3231</v>
      </c>
      <c r="O221" s="7">
        <f t="shared" si="71"/>
        <v>3.2309999999999999</v>
      </c>
      <c r="P221" s="9"/>
      <c r="T221">
        <f t="shared" si="72"/>
        <v>191000</v>
      </c>
      <c r="U221" s="6">
        <v>191</v>
      </c>
      <c r="V221" s="7">
        <f t="shared" si="73"/>
        <v>2670881</v>
      </c>
      <c r="W221" s="7">
        <v>1</v>
      </c>
      <c r="X221" s="8">
        <f t="shared" si="79"/>
        <v>7.8625741843234502</v>
      </c>
      <c r="Y221" s="7">
        <f t="shared" si="77"/>
        <v>2670.8809999999999</v>
      </c>
      <c r="Z221" s="7">
        <f t="shared" si="76"/>
        <v>2.6708810000000001</v>
      </c>
      <c r="AA221" s="9"/>
    </row>
    <row r="222" spans="3:27" x14ac:dyDescent="0.25">
      <c r="C222" s="6">
        <v>188</v>
      </c>
      <c r="D222" s="7">
        <f t="shared" si="83"/>
        <v>222000</v>
      </c>
      <c r="E222" s="7">
        <v>1</v>
      </c>
      <c r="F222" s="8">
        <f t="shared" si="80"/>
        <v>94.594594594594597</v>
      </c>
      <c r="G222" s="7">
        <f t="shared" si="81"/>
        <v>222</v>
      </c>
      <c r="H222" s="7">
        <f t="shared" si="82"/>
        <v>0.222</v>
      </c>
      <c r="J222" s="6">
        <v>192</v>
      </c>
      <c r="K222" s="7">
        <f t="shared" si="78"/>
        <v>3248000</v>
      </c>
      <c r="L222" s="7">
        <v>1</v>
      </c>
      <c r="M222" s="8">
        <f t="shared" si="70"/>
        <v>6.4655172413793105</v>
      </c>
      <c r="N222" s="7">
        <f t="shared" si="84"/>
        <v>3248</v>
      </c>
      <c r="O222" s="7">
        <f t="shared" si="71"/>
        <v>3.2480000000000002</v>
      </c>
      <c r="P222" s="9"/>
      <c r="T222">
        <f t="shared" si="72"/>
        <v>192000</v>
      </c>
      <c r="U222" s="6">
        <v>192</v>
      </c>
      <c r="V222" s="7">
        <f t="shared" si="73"/>
        <v>2684933</v>
      </c>
      <c r="W222" s="7">
        <v>1</v>
      </c>
      <c r="X222" s="8">
        <f t="shared" si="79"/>
        <v>7.8214242217589787</v>
      </c>
      <c r="Y222" s="7">
        <f t="shared" si="77"/>
        <v>2684.933</v>
      </c>
      <c r="Z222" s="7">
        <f t="shared" si="76"/>
        <v>2.684933</v>
      </c>
      <c r="AA222" s="9"/>
    </row>
    <row r="223" spans="3:27" x14ac:dyDescent="0.25">
      <c r="C223" s="6">
        <v>189</v>
      </c>
      <c r="D223" s="7">
        <f t="shared" si="83"/>
        <v>224000</v>
      </c>
      <c r="E223" s="7">
        <v>1</v>
      </c>
      <c r="F223" s="8">
        <f t="shared" si="80"/>
        <v>93.75</v>
      </c>
      <c r="G223" s="7">
        <f t="shared" si="81"/>
        <v>224</v>
      </c>
      <c r="H223" s="7">
        <f t="shared" si="82"/>
        <v>0.224</v>
      </c>
      <c r="J223" s="6">
        <v>193</v>
      </c>
      <c r="K223" s="7">
        <f t="shared" si="78"/>
        <v>3265000</v>
      </c>
      <c r="L223" s="7">
        <v>1</v>
      </c>
      <c r="M223" s="8">
        <f t="shared" si="70"/>
        <v>6.431852986217458</v>
      </c>
      <c r="N223" s="7">
        <f t="shared" si="84"/>
        <v>3265</v>
      </c>
      <c r="O223" s="7">
        <f t="shared" si="71"/>
        <v>3.2650000000000001</v>
      </c>
      <c r="P223" s="9"/>
      <c r="T223">
        <f t="shared" si="72"/>
        <v>193000</v>
      </c>
      <c r="U223" s="6">
        <v>193</v>
      </c>
      <c r="V223" s="7">
        <f t="shared" si="73"/>
        <v>2698985</v>
      </c>
      <c r="W223" s="7">
        <v>1</v>
      </c>
      <c r="X223" s="8">
        <f t="shared" si="79"/>
        <v>7.7807027456617952</v>
      </c>
      <c r="Y223" s="7">
        <f t="shared" si="77"/>
        <v>2698.9850000000001</v>
      </c>
      <c r="Z223" s="7">
        <f t="shared" si="76"/>
        <v>2.698985</v>
      </c>
      <c r="AA223" s="9"/>
    </row>
    <row r="224" spans="3:27" x14ac:dyDescent="0.25">
      <c r="C224" s="6">
        <v>190</v>
      </c>
      <c r="D224" s="7">
        <f t="shared" si="83"/>
        <v>226000</v>
      </c>
      <c r="E224" s="7">
        <v>1</v>
      </c>
      <c r="F224" s="8">
        <f t="shared" si="80"/>
        <v>92.920353982300881</v>
      </c>
      <c r="G224" s="7">
        <f t="shared" si="81"/>
        <v>226</v>
      </c>
      <c r="H224" s="7">
        <f t="shared" si="82"/>
        <v>0.22600000000000001</v>
      </c>
      <c r="J224" s="6">
        <v>194</v>
      </c>
      <c r="K224" s="7">
        <f t="shared" si="78"/>
        <v>3282000</v>
      </c>
      <c r="L224" s="7">
        <v>1</v>
      </c>
      <c r="M224" s="8">
        <f t="shared" ref="M224:M236" si="85">21000000/K224/L224</f>
        <v>6.3985374771480803</v>
      </c>
      <c r="N224" s="7">
        <f t="shared" si="84"/>
        <v>3282</v>
      </c>
      <c r="O224" s="7">
        <f t="shared" ref="O224:O237" si="86">N224/1000</f>
        <v>3.282</v>
      </c>
      <c r="P224" s="9"/>
      <c r="T224">
        <f t="shared" si="72"/>
        <v>194000</v>
      </c>
      <c r="U224" s="6">
        <v>194</v>
      </c>
      <c r="V224" s="7">
        <f t="shared" si="73"/>
        <v>2713037</v>
      </c>
      <c r="W224" s="7">
        <v>1</v>
      </c>
      <c r="X224" s="8">
        <f t="shared" si="79"/>
        <v>7.7404030980779108</v>
      </c>
      <c r="Y224" s="7">
        <f t="shared" si="77"/>
        <v>2713.0369999999998</v>
      </c>
      <c r="Z224" s="7">
        <f t="shared" si="76"/>
        <v>2.7130369999999999</v>
      </c>
      <c r="AA224" s="9"/>
    </row>
    <row r="225" spans="3:27" x14ac:dyDescent="0.25">
      <c r="C225" s="6">
        <v>191</v>
      </c>
      <c r="D225" s="7">
        <f t="shared" si="83"/>
        <v>228000</v>
      </c>
      <c r="E225" s="7">
        <v>1</v>
      </c>
      <c r="F225" s="8">
        <f t="shared" si="80"/>
        <v>92.10526315789474</v>
      </c>
      <c r="G225" s="7">
        <f t="shared" si="81"/>
        <v>228</v>
      </c>
      <c r="H225" s="7">
        <f t="shared" si="82"/>
        <v>0.22800000000000001</v>
      </c>
      <c r="J225" s="6">
        <v>195</v>
      </c>
      <c r="K225" s="7">
        <f t="shared" si="78"/>
        <v>3299000</v>
      </c>
      <c r="L225" s="7">
        <v>1</v>
      </c>
      <c r="M225" s="8">
        <f t="shared" si="85"/>
        <v>6.3655653228250983</v>
      </c>
      <c r="N225" s="7">
        <f t="shared" si="84"/>
        <v>3299</v>
      </c>
      <c r="O225" s="7">
        <f t="shared" si="86"/>
        <v>3.2989999999999999</v>
      </c>
      <c r="P225" s="9"/>
      <c r="T225">
        <f t="shared" ref="T225:T281" si="87">T224+1000</f>
        <v>195000</v>
      </c>
      <c r="U225" s="6">
        <v>195</v>
      </c>
      <c r="V225" s="7">
        <f t="shared" ref="V225:V280" si="88">V224+14052</f>
        <v>2727089</v>
      </c>
      <c r="W225" s="7">
        <v>1</v>
      </c>
      <c r="X225" s="8">
        <f t="shared" si="79"/>
        <v>7.7005187582803494</v>
      </c>
      <c r="Y225" s="7">
        <f t="shared" si="77"/>
        <v>2727.0889999999999</v>
      </c>
      <c r="Z225" s="7">
        <f t="shared" si="76"/>
        <v>2.7270889999999999</v>
      </c>
      <c r="AA225" s="9"/>
    </row>
    <row r="226" spans="3:27" x14ac:dyDescent="0.25">
      <c r="C226" s="14">
        <v>192</v>
      </c>
      <c r="D226" s="15">
        <f t="shared" si="83"/>
        <v>230000</v>
      </c>
      <c r="E226" s="15">
        <v>1</v>
      </c>
      <c r="F226" s="16">
        <f t="shared" si="80"/>
        <v>91.304347826086953</v>
      </c>
      <c r="G226" s="15">
        <f t="shared" si="81"/>
        <v>230</v>
      </c>
      <c r="H226" s="17">
        <f t="shared" si="82"/>
        <v>0.23</v>
      </c>
      <c r="J226" s="6">
        <v>196</v>
      </c>
      <c r="K226" s="7">
        <f t="shared" si="78"/>
        <v>3316000</v>
      </c>
      <c r="L226" s="7">
        <v>1</v>
      </c>
      <c r="M226" s="8">
        <f t="shared" si="85"/>
        <v>6.3329312424607958</v>
      </c>
      <c r="N226" s="7">
        <f t="shared" si="84"/>
        <v>3316</v>
      </c>
      <c r="O226" s="7">
        <f t="shared" si="86"/>
        <v>3.3159999999999998</v>
      </c>
      <c r="P226" s="9"/>
      <c r="T226">
        <f t="shared" si="87"/>
        <v>196000</v>
      </c>
      <c r="U226" s="6">
        <v>196</v>
      </c>
      <c r="V226" s="7">
        <f t="shared" si="88"/>
        <v>2741141</v>
      </c>
      <c r="W226" s="7">
        <v>1</v>
      </c>
      <c r="X226" s="8">
        <f t="shared" si="79"/>
        <v>7.6610433392517931</v>
      </c>
      <c r="Y226" s="7">
        <f t="shared" si="77"/>
        <v>2741.1410000000001</v>
      </c>
      <c r="Z226" s="7">
        <f t="shared" si="76"/>
        <v>2.7411410000000003</v>
      </c>
      <c r="AA226" s="9"/>
    </row>
    <row r="227" spans="3:27" x14ac:dyDescent="0.25">
      <c r="C227" s="6">
        <v>193</v>
      </c>
      <c r="D227" s="7">
        <f>D226+2500</f>
        <v>232500</v>
      </c>
      <c r="E227" s="7">
        <v>1</v>
      </c>
      <c r="F227" s="8">
        <f t="shared" si="80"/>
        <v>90.322580645161295</v>
      </c>
      <c r="G227" s="7">
        <f t="shared" si="81"/>
        <v>232.5</v>
      </c>
      <c r="H227" s="7">
        <f t="shared" si="82"/>
        <v>0.23250000000000001</v>
      </c>
      <c r="J227" s="6">
        <v>197</v>
      </c>
      <c r="K227" s="7">
        <f t="shared" si="78"/>
        <v>3333000</v>
      </c>
      <c r="L227" s="7">
        <v>1</v>
      </c>
      <c r="M227" s="8">
        <f t="shared" si="85"/>
        <v>6.3006300630063006</v>
      </c>
      <c r="N227" s="7">
        <f t="shared" si="84"/>
        <v>3333</v>
      </c>
      <c r="O227" s="7">
        <f t="shared" si="86"/>
        <v>3.3330000000000002</v>
      </c>
      <c r="P227" s="9"/>
      <c r="T227">
        <f t="shared" si="87"/>
        <v>197000</v>
      </c>
      <c r="U227" s="6">
        <v>197</v>
      </c>
      <c r="V227" s="7">
        <f t="shared" si="88"/>
        <v>2755193</v>
      </c>
      <c r="W227" s="7">
        <v>1</v>
      </c>
      <c r="X227" s="8">
        <f t="shared" si="79"/>
        <v>7.6219705842748589</v>
      </c>
      <c r="Y227" s="7">
        <f t="shared" si="77"/>
        <v>2755.1930000000002</v>
      </c>
      <c r="Z227" s="7">
        <f t="shared" si="76"/>
        <v>2.7551930000000002</v>
      </c>
      <c r="AA227" s="9"/>
    </row>
    <row r="228" spans="3:27" x14ac:dyDescent="0.25">
      <c r="C228" s="6">
        <v>194</v>
      </c>
      <c r="D228" s="7">
        <f t="shared" ref="D228:D233" si="89">D227+2500</f>
        <v>235000</v>
      </c>
      <c r="E228" s="7">
        <v>1</v>
      </c>
      <c r="F228" s="8">
        <f t="shared" si="80"/>
        <v>89.361702127659569</v>
      </c>
      <c r="G228" s="7">
        <f t="shared" si="81"/>
        <v>235</v>
      </c>
      <c r="H228" s="7">
        <f t="shared" si="82"/>
        <v>0.23499999999999999</v>
      </c>
      <c r="J228" s="6">
        <v>198</v>
      </c>
      <c r="K228" s="7">
        <f t="shared" si="78"/>
        <v>3350000</v>
      </c>
      <c r="L228" s="7">
        <v>1</v>
      </c>
      <c r="M228" s="8">
        <f t="shared" si="85"/>
        <v>6.2686567164179108</v>
      </c>
      <c r="N228" s="7">
        <f t="shared" si="84"/>
        <v>3350</v>
      </c>
      <c r="O228" s="7">
        <f t="shared" si="86"/>
        <v>3.35</v>
      </c>
      <c r="P228" s="9"/>
      <c r="T228">
        <f t="shared" si="87"/>
        <v>198000</v>
      </c>
      <c r="U228" s="6">
        <v>198</v>
      </c>
      <c r="V228" s="7">
        <f t="shared" si="88"/>
        <v>2769245</v>
      </c>
      <c r="W228" s="7">
        <v>1</v>
      </c>
      <c r="X228" s="8">
        <f t="shared" si="79"/>
        <v>7.5832943636261874</v>
      </c>
      <c r="Y228" s="7">
        <f t="shared" si="77"/>
        <v>2769.2449999999999</v>
      </c>
      <c r="Z228" s="7">
        <f t="shared" si="76"/>
        <v>2.7692449999999997</v>
      </c>
      <c r="AA228" s="9"/>
    </row>
    <row r="229" spans="3:27" x14ac:dyDescent="0.25">
      <c r="C229" s="6">
        <v>195</v>
      </c>
      <c r="D229" s="7">
        <f t="shared" si="89"/>
        <v>237500</v>
      </c>
      <c r="E229" s="7">
        <v>1</v>
      </c>
      <c r="F229" s="8">
        <f t="shared" si="80"/>
        <v>88.421052631578945</v>
      </c>
      <c r="G229" s="7">
        <f t="shared" si="81"/>
        <v>237.5</v>
      </c>
      <c r="H229" s="7">
        <f t="shared" si="82"/>
        <v>0.23749999999999999</v>
      </c>
      <c r="J229" s="6">
        <v>199</v>
      </c>
      <c r="K229" s="7">
        <f t="shared" si="78"/>
        <v>3367000</v>
      </c>
      <c r="L229" s="7">
        <v>1</v>
      </c>
      <c r="M229" s="8">
        <f t="shared" si="85"/>
        <v>6.2370062370062369</v>
      </c>
      <c r="N229" s="7">
        <f t="shared" si="84"/>
        <v>3367</v>
      </c>
      <c r="O229" s="7">
        <f t="shared" si="86"/>
        <v>3.367</v>
      </c>
      <c r="P229" s="9"/>
      <c r="T229">
        <f t="shared" si="87"/>
        <v>199000</v>
      </c>
      <c r="U229" s="6">
        <v>199</v>
      </c>
      <c r="V229" s="7">
        <f t="shared" si="88"/>
        <v>2783297</v>
      </c>
      <c r="W229" s="7">
        <v>1</v>
      </c>
      <c r="X229" s="8">
        <f t="shared" si="79"/>
        <v>7.5450086713706801</v>
      </c>
      <c r="Y229" s="7">
        <f t="shared" si="77"/>
        <v>2783.297</v>
      </c>
      <c r="Z229" s="7">
        <f t="shared" si="76"/>
        <v>2.7832970000000001</v>
      </c>
      <c r="AA229" s="9"/>
    </row>
    <row r="230" spans="3:27" x14ac:dyDescent="0.25">
      <c r="C230" s="6">
        <v>196</v>
      </c>
      <c r="D230" s="7">
        <f t="shared" si="89"/>
        <v>240000</v>
      </c>
      <c r="E230" s="7">
        <v>1</v>
      </c>
      <c r="F230" s="8">
        <f t="shared" si="80"/>
        <v>87.5</v>
      </c>
      <c r="G230" s="7">
        <f t="shared" si="81"/>
        <v>240</v>
      </c>
      <c r="H230" s="7">
        <f t="shared" si="82"/>
        <v>0.24</v>
      </c>
      <c r="J230" s="6">
        <v>200</v>
      </c>
      <c r="K230" s="7">
        <f t="shared" si="78"/>
        <v>3384000</v>
      </c>
      <c r="L230" s="7">
        <v>1</v>
      </c>
      <c r="M230" s="8">
        <f t="shared" si="85"/>
        <v>6.205673758865248</v>
      </c>
      <c r="N230" s="7">
        <f t="shared" si="84"/>
        <v>3384</v>
      </c>
      <c r="O230" s="7">
        <f t="shared" si="86"/>
        <v>3.3839999999999999</v>
      </c>
      <c r="P230" s="9"/>
      <c r="T230">
        <f t="shared" si="87"/>
        <v>200000</v>
      </c>
      <c r="U230" s="6">
        <v>200</v>
      </c>
      <c r="V230" s="7">
        <f t="shared" si="88"/>
        <v>2797349</v>
      </c>
      <c r="W230" s="7">
        <v>1</v>
      </c>
      <c r="X230" s="8">
        <f t="shared" si="79"/>
        <v>7.5071076222523541</v>
      </c>
      <c r="Y230" s="7">
        <f t="shared" si="77"/>
        <v>2797.3490000000002</v>
      </c>
      <c r="Z230" s="7">
        <f t="shared" si="76"/>
        <v>2.7973490000000001</v>
      </c>
      <c r="AA230" s="9"/>
    </row>
    <row r="231" spans="3:27" x14ac:dyDescent="0.25">
      <c r="C231" s="6">
        <v>197</v>
      </c>
      <c r="D231" s="7">
        <f t="shared" si="89"/>
        <v>242500</v>
      </c>
      <c r="E231" s="7">
        <v>1</v>
      </c>
      <c r="F231" s="8">
        <f t="shared" si="80"/>
        <v>86.597938144329902</v>
      </c>
      <c r="G231" s="7">
        <f t="shared" si="81"/>
        <v>242.5</v>
      </c>
      <c r="H231" s="7">
        <f t="shared" si="82"/>
        <v>0.24249999999999999</v>
      </c>
      <c r="J231" s="6">
        <v>201</v>
      </c>
      <c r="K231" s="7">
        <f t="shared" ref="K231:K237" si="90">K230+17000</f>
        <v>3401000</v>
      </c>
      <c r="L231" s="7">
        <v>1</v>
      </c>
      <c r="M231" s="8">
        <f t="shared" si="85"/>
        <v>6.1746545133784183</v>
      </c>
      <c r="N231" s="7">
        <f t="shared" si="84"/>
        <v>3401</v>
      </c>
      <c r="O231" s="7">
        <f t="shared" si="86"/>
        <v>3.4009999999999998</v>
      </c>
      <c r="P231" s="9"/>
      <c r="T231">
        <f t="shared" si="87"/>
        <v>201000</v>
      </c>
      <c r="U231" s="6">
        <v>201</v>
      </c>
      <c r="V231" s="7">
        <f t="shared" si="88"/>
        <v>2811401</v>
      </c>
      <c r="W231" s="7">
        <v>1</v>
      </c>
      <c r="X231" s="8">
        <f t="shared" si="79"/>
        <v>7.4695854486784343</v>
      </c>
      <c r="Y231" s="7">
        <f t="shared" si="77"/>
        <v>2811.4009999999998</v>
      </c>
      <c r="Z231" s="7">
        <f t="shared" si="76"/>
        <v>2.811401</v>
      </c>
      <c r="AA231" s="9"/>
    </row>
    <row r="232" spans="3:27" x14ac:dyDescent="0.25">
      <c r="C232" s="6">
        <v>198</v>
      </c>
      <c r="D232" s="7">
        <f t="shared" si="89"/>
        <v>245000</v>
      </c>
      <c r="E232" s="7">
        <v>1</v>
      </c>
      <c r="F232" s="8">
        <f t="shared" si="80"/>
        <v>85.714285714285708</v>
      </c>
      <c r="G232" s="7">
        <f t="shared" si="81"/>
        <v>245</v>
      </c>
      <c r="H232" s="7">
        <f t="shared" si="82"/>
        <v>0.245</v>
      </c>
      <c r="J232" s="6">
        <v>202</v>
      </c>
      <c r="K232" s="7">
        <f t="shared" si="90"/>
        <v>3418000</v>
      </c>
      <c r="L232" s="7">
        <v>1</v>
      </c>
      <c r="M232" s="8">
        <f t="shared" si="85"/>
        <v>6.1439438267992976</v>
      </c>
      <c r="N232" s="7">
        <f t="shared" si="84"/>
        <v>3418</v>
      </c>
      <c r="O232" s="7">
        <f t="shared" si="86"/>
        <v>3.4180000000000001</v>
      </c>
      <c r="P232" s="9"/>
      <c r="T232">
        <f t="shared" si="87"/>
        <v>202000</v>
      </c>
      <c r="U232" s="6">
        <v>202</v>
      </c>
      <c r="V232" s="7">
        <f t="shared" si="88"/>
        <v>2825453</v>
      </c>
      <c r="W232" s="7">
        <v>1</v>
      </c>
      <c r="X232" s="8">
        <f t="shared" si="79"/>
        <v>7.4324364977934509</v>
      </c>
      <c r="Y232" s="7">
        <f t="shared" si="77"/>
        <v>2825.453</v>
      </c>
      <c r="Z232" s="7">
        <f t="shared" si="76"/>
        <v>2.825453</v>
      </c>
      <c r="AA232" s="9"/>
    </row>
    <row r="233" spans="3:27" x14ac:dyDescent="0.25">
      <c r="C233" s="6">
        <v>199</v>
      </c>
      <c r="D233" s="7">
        <f t="shared" si="89"/>
        <v>247500</v>
      </c>
      <c r="E233" s="7">
        <v>1</v>
      </c>
      <c r="F233" s="8">
        <f t="shared" si="80"/>
        <v>84.848484848484844</v>
      </c>
      <c r="G233" s="7">
        <f t="shared" si="81"/>
        <v>247.5</v>
      </c>
      <c r="H233" s="7">
        <f t="shared" si="82"/>
        <v>0.2475</v>
      </c>
      <c r="J233" s="6">
        <v>203</v>
      </c>
      <c r="K233" s="7">
        <f t="shared" si="90"/>
        <v>3435000</v>
      </c>
      <c r="L233" s="7">
        <v>1</v>
      </c>
      <c r="M233" s="8">
        <f t="shared" si="85"/>
        <v>6.1135371179039302</v>
      </c>
      <c r="N233" s="7">
        <f t="shared" si="84"/>
        <v>3435</v>
      </c>
      <c r="O233" s="7">
        <f t="shared" si="86"/>
        <v>3.4350000000000001</v>
      </c>
      <c r="P233" s="9"/>
      <c r="T233">
        <f t="shared" si="87"/>
        <v>203000</v>
      </c>
      <c r="U233" s="6">
        <v>203</v>
      </c>
      <c r="V233" s="7">
        <f t="shared" si="88"/>
        <v>2839505</v>
      </c>
      <c r="W233" s="7">
        <v>1</v>
      </c>
      <c r="X233" s="8">
        <f t="shared" si="79"/>
        <v>7.3956552286402033</v>
      </c>
      <c r="Y233" s="7">
        <f t="shared" si="77"/>
        <v>2839.5050000000001</v>
      </c>
      <c r="Z233" s="7">
        <f t="shared" si="76"/>
        <v>2.8395049999999999</v>
      </c>
      <c r="AA233" s="9"/>
    </row>
    <row r="234" spans="3:27" x14ac:dyDescent="0.25">
      <c r="C234" s="6">
        <v>200</v>
      </c>
      <c r="D234" s="7">
        <f t="shared" ref="D234" si="91">D233+2500</f>
        <v>250000</v>
      </c>
      <c r="E234" s="7">
        <v>1</v>
      </c>
      <c r="F234" s="8">
        <f t="shared" ref="F234" si="92">21000000/D234/E234</f>
        <v>84</v>
      </c>
      <c r="G234" s="7">
        <f t="shared" ref="G234" si="93">D234/1000</f>
        <v>250</v>
      </c>
      <c r="H234" s="7">
        <f t="shared" ref="H234" si="94">G234/1000</f>
        <v>0.25</v>
      </c>
      <c r="J234" s="6">
        <v>204</v>
      </c>
      <c r="K234" s="7">
        <f t="shared" si="90"/>
        <v>3452000</v>
      </c>
      <c r="L234" s="7">
        <v>1</v>
      </c>
      <c r="M234" s="8">
        <f t="shared" si="85"/>
        <v>6.08342989571263</v>
      </c>
      <c r="N234" s="7">
        <f t="shared" ref="N234:N237" si="95">K234/1000</f>
        <v>3452</v>
      </c>
      <c r="O234" s="7">
        <f t="shared" si="86"/>
        <v>3.452</v>
      </c>
      <c r="P234" s="9"/>
      <c r="T234">
        <f t="shared" si="87"/>
        <v>204000</v>
      </c>
      <c r="U234" s="6">
        <v>204</v>
      </c>
      <c r="V234" s="7">
        <f t="shared" si="88"/>
        <v>2853557</v>
      </c>
      <c r="W234" s="7">
        <v>1</v>
      </c>
      <c r="X234" s="8">
        <f t="shared" si="79"/>
        <v>7.3592362094046129</v>
      </c>
      <c r="Y234" s="7">
        <f t="shared" si="77"/>
        <v>2853.5569999999998</v>
      </c>
      <c r="Z234" s="7">
        <f t="shared" si="76"/>
        <v>2.8535569999999999</v>
      </c>
      <c r="AA234" s="9"/>
    </row>
    <row r="235" spans="3:27" x14ac:dyDescent="0.25">
      <c r="C235" s="6"/>
      <c r="D235" s="7"/>
      <c r="E235" s="7"/>
      <c r="F235" s="8"/>
      <c r="G235" s="7"/>
      <c r="H235" s="7"/>
      <c r="J235" s="6">
        <v>205</v>
      </c>
      <c r="K235" s="7">
        <f t="shared" si="90"/>
        <v>3469000</v>
      </c>
      <c r="L235" s="7">
        <v>1</v>
      </c>
      <c r="M235" s="8">
        <f t="shared" si="85"/>
        <v>6.0536177572787544</v>
      </c>
      <c r="N235" s="7">
        <f t="shared" si="95"/>
        <v>3469</v>
      </c>
      <c r="O235" s="7">
        <f t="shared" si="86"/>
        <v>3.4689999999999999</v>
      </c>
      <c r="P235" s="9"/>
      <c r="T235">
        <f t="shared" si="87"/>
        <v>205000</v>
      </c>
      <c r="U235" s="6">
        <v>205</v>
      </c>
      <c r="V235" s="7">
        <f t="shared" si="88"/>
        <v>2867609</v>
      </c>
      <c r="W235" s="7">
        <v>1</v>
      </c>
      <c r="X235" s="8">
        <f t="shared" si="79"/>
        <v>7.3231741147415841</v>
      </c>
      <c r="Y235" s="7">
        <f t="shared" si="77"/>
        <v>2867.6089999999999</v>
      </c>
      <c r="Z235" s="7">
        <f t="shared" si="76"/>
        <v>2.8676089999999999</v>
      </c>
      <c r="AA235" s="9"/>
    </row>
    <row r="236" spans="3:27" x14ac:dyDescent="0.25">
      <c r="C236" s="6"/>
      <c r="D236" s="7"/>
      <c r="E236" s="7"/>
      <c r="F236" s="8"/>
      <c r="G236" s="7"/>
      <c r="H236" s="7"/>
      <c r="J236" s="6">
        <v>206</v>
      </c>
      <c r="K236" s="7">
        <f t="shared" si="90"/>
        <v>3486000</v>
      </c>
      <c r="L236" s="7">
        <v>1</v>
      </c>
      <c r="M236" s="8">
        <f t="shared" si="85"/>
        <v>6.024096385542169</v>
      </c>
      <c r="N236" s="7">
        <f t="shared" si="95"/>
        <v>3486</v>
      </c>
      <c r="O236" s="7">
        <f t="shared" si="86"/>
        <v>3.4860000000000002</v>
      </c>
      <c r="P236" s="9"/>
      <c r="T236">
        <f t="shared" si="87"/>
        <v>206000</v>
      </c>
      <c r="U236" s="6">
        <v>206</v>
      </c>
      <c r="V236" s="7">
        <f t="shared" si="88"/>
        <v>2881661</v>
      </c>
      <c r="W236" s="7">
        <v>1</v>
      </c>
      <c r="X236" s="8">
        <f t="shared" si="79"/>
        <v>7.2874637231790969</v>
      </c>
      <c r="Y236" s="7">
        <f t="shared" si="77"/>
        <v>2881.6610000000001</v>
      </c>
      <c r="Z236" s="7">
        <f t="shared" si="76"/>
        <v>2.8816610000000003</v>
      </c>
      <c r="AA236" s="9"/>
    </row>
    <row r="237" spans="3:27" x14ac:dyDescent="0.25">
      <c r="C237" s="6"/>
      <c r="D237" s="7"/>
      <c r="E237" s="7"/>
      <c r="F237" s="8"/>
      <c r="G237" s="7"/>
      <c r="H237" s="7"/>
      <c r="J237" s="10">
        <v>207</v>
      </c>
      <c r="K237" s="11">
        <f t="shared" si="90"/>
        <v>3503000</v>
      </c>
      <c r="L237" s="11">
        <v>1</v>
      </c>
      <c r="M237" s="12">
        <v>6</v>
      </c>
      <c r="N237" s="11">
        <f t="shared" si="95"/>
        <v>3503</v>
      </c>
      <c r="O237" s="11">
        <f t="shared" si="86"/>
        <v>3.5030000000000001</v>
      </c>
      <c r="P237" s="13">
        <f>21000000/L237/M237/1000/1000</f>
        <v>3.5</v>
      </c>
      <c r="T237">
        <f t="shared" si="87"/>
        <v>207000</v>
      </c>
      <c r="U237" s="10">
        <v>207</v>
      </c>
      <c r="V237" s="7">
        <f t="shared" si="88"/>
        <v>2895713</v>
      </c>
      <c r="W237" s="11">
        <v>1</v>
      </c>
      <c r="X237" s="12">
        <v>6</v>
      </c>
      <c r="Y237" s="11">
        <f t="shared" si="77"/>
        <v>2895.7130000000002</v>
      </c>
      <c r="Z237" s="11">
        <f t="shared" si="76"/>
        <v>2.8957130000000002</v>
      </c>
      <c r="AA237" s="13">
        <f>21000000/W237/X237/1000/1000</f>
        <v>3.5</v>
      </c>
    </row>
    <row r="238" spans="3:27" x14ac:dyDescent="0.25">
      <c r="C238" s="6"/>
      <c r="D238" s="7"/>
      <c r="E238" s="7"/>
      <c r="F238" s="8"/>
      <c r="G238" s="7"/>
      <c r="H238" s="7"/>
      <c r="T238">
        <f t="shared" si="87"/>
        <v>208000</v>
      </c>
      <c r="U238" s="6">
        <v>208</v>
      </c>
      <c r="V238" s="7">
        <f t="shared" si="88"/>
        <v>2909765</v>
      </c>
    </row>
    <row r="239" spans="3:27" x14ac:dyDescent="0.25">
      <c r="C239" s="6"/>
      <c r="D239" s="7"/>
      <c r="E239" s="7"/>
      <c r="F239" s="8"/>
      <c r="G239" s="7"/>
      <c r="H239" s="7"/>
      <c r="T239">
        <f t="shared" si="87"/>
        <v>209000</v>
      </c>
      <c r="U239" s="6">
        <v>209</v>
      </c>
      <c r="V239" s="7">
        <f t="shared" si="88"/>
        <v>2923817</v>
      </c>
    </row>
    <row r="240" spans="3:27" x14ac:dyDescent="0.25">
      <c r="C240" s="6"/>
      <c r="D240" s="7"/>
      <c r="E240" s="7"/>
      <c r="F240" s="8"/>
      <c r="G240" s="7"/>
      <c r="H240" s="7"/>
      <c r="T240">
        <f t="shared" si="87"/>
        <v>210000</v>
      </c>
      <c r="U240" s="6">
        <v>210</v>
      </c>
      <c r="V240" s="7">
        <f t="shared" si="88"/>
        <v>2937869</v>
      </c>
    </row>
    <row r="241" spans="3:22" x14ac:dyDescent="0.25">
      <c r="C241" s="6"/>
      <c r="D241" s="7"/>
      <c r="E241" s="7"/>
      <c r="F241" s="8"/>
      <c r="G241" s="7"/>
      <c r="H241" s="7"/>
      <c r="T241">
        <f t="shared" si="87"/>
        <v>211000</v>
      </c>
      <c r="U241" s="6">
        <v>211</v>
      </c>
      <c r="V241" s="7">
        <f t="shared" si="88"/>
        <v>2951921</v>
      </c>
    </row>
    <row r="242" spans="3:22" x14ac:dyDescent="0.25">
      <c r="C242" s="6"/>
      <c r="D242" s="7"/>
      <c r="E242" s="7"/>
      <c r="F242" s="8"/>
      <c r="G242" s="7"/>
      <c r="H242" s="7"/>
      <c r="T242">
        <f t="shared" si="87"/>
        <v>212000</v>
      </c>
      <c r="U242" s="10">
        <v>212</v>
      </c>
      <c r="V242" s="7">
        <f t="shared" si="88"/>
        <v>2965973</v>
      </c>
    </row>
    <row r="243" spans="3:22" x14ac:dyDescent="0.25">
      <c r="C243" s="6"/>
      <c r="D243" s="7"/>
      <c r="E243" s="7"/>
      <c r="F243" s="8"/>
      <c r="G243" s="7"/>
      <c r="H243" s="7"/>
      <c r="T243">
        <f t="shared" si="87"/>
        <v>213000</v>
      </c>
      <c r="U243" s="6">
        <v>213</v>
      </c>
      <c r="V243" s="7">
        <f t="shared" si="88"/>
        <v>2980025</v>
      </c>
    </row>
    <row r="244" spans="3:22" x14ac:dyDescent="0.25">
      <c r="C244" s="6"/>
      <c r="D244" s="7"/>
      <c r="E244" s="7"/>
      <c r="F244" s="8"/>
      <c r="G244" s="7"/>
      <c r="H244" s="7"/>
      <c r="T244">
        <f t="shared" si="87"/>
        <v>214000</v>
      </c>
      <c r="U244" s="6">
        <v>214</v>
      </c>
      <c r="V244" s="7">
        <f t="shared" si="88"/>
        <v>2994077</v>
      </c>
    </row>
    <row r="245" spans="3:22" x14ac:dyDescent="0.25">
      <c r="C245" s="6"/>
      <c r="D245" s="7"/>
      <c r="E245" s="7"/>
      <c r="F245" s="8"/>
      <c r="G245" s="7"/>
      <c r="H245" s="7"/>
      <c r="T245">
        <f t="shared" si="87"/>
        <v>215000</v>
      </c>
      <c r="U245" s="6">
        <v>215</v>
      </c>
      <c r="V245" s="7">
        <f t="shared" si="88"/>
        <v>3008129</v>
      </c>
    </row>
    <row r="246" spans="3:22" x14ac:dyDescent="0.25">
      <c r="C246" s="6"/>
      <c r="D246" s="7"/>
      <c r="E246" s="7"/>
      <c r="F246" s="8"/>
      <c r="G246" s="7"/>
      <c r="H246" s="7"/>
      <c r="T246">
        <f t="shared" si="87"/>
        <v>216000</v>
      </c>
      <c r="U246" s="6">
        <v>216</v>
      </c>
      <c r="V246" s="7">
        <f t="shared" si="88"/>
        <v>3022181</v>
      </c>
    </row>
    <row r="247" spans="3:22" x14ac:dyDescent="0.25">
      <c r="C247" s="6"/>
      <c r="D247" s="7"/>
      <c r="E247" s="7"/>
      <c r="F247" s="8"/>
      <c r="G247" s="7"/>
      <c r="H247" s="7"/>
      <c r="T247">
        <f t="shared" si="87"/>
        <v>217000</v>
      </c>
      <c r="U247" s="10">
        <v>217</v>
      </c>
      <c r="V247" s="7">
        <f t="shared" si="88"/>
        <v>3036233</v>
      </c>
    </row>
    <row r="248" spans="3:22" x14ac:dyDescent="0.25">
      <c r="C248" s="6"/>
      <c r="D248" s="7"/>
      <c r="E248" s="7"/>
      <c r="F248" s="8"/>
      <c r="G248" s="7"/>
      <c r="H248" s="7"/>
      <c r="T248">
        <f t="shared" si="87"/>
        <v>218000</v>
      </c>
      <c r="U248" s="6">
        <v>218</v>
      </c>
      <c r="V248" s="7">
        <f t="shared" si="88"/>
        <v>3050285</v>
      </c>
    </row>
    <row r="249" spans="3:22" x14ac:dyDescent="0.25">
      <c r="C249" s="6"/>
      <c r="D249" s="7"/>
      <c r="E249" s="7"/>
      <c r="F249" s="8"/>
      <c r="G249" s="7"/>
      <c r="H249" s="7"/>
      <c r="T249">
        <f t="shared" si="87"/>
        <v>219000</v>
      </c>
      <c r="U249" s="6">
        <v>219</v>
      </c>
      <c r="V249" s="7">
        <f t="shared" si="88"/>
        <v>3064337</v>
      </c>
    </row>
    <row r="250" spans="3:22" x14ac:dyDescent="0.25">
      <c r="C250" s="6"/>
      <c r="D250" s="7"/>
      <c r="E250" s="7"/>
      <c r="F250" s="8"/>
      <c r="G250" s="7"/>
      <c r="H250" s="7"/>
      <c r="K250">
        <f>200*5</f>
        <v>1000</v>
      </c>
      <c r="T250">
        <f t="shared" si="87"/>
        <v>220000</v>
      </c>
      <c r="U250" s="6">
        <v>220</v>
      </c>
      <c r="V250" s="7">
        <f t="shared" si="88"/>
        <v>3078389</v>
      </c>
    </row>
    <row r="251" spans="3:22" x14ac:dyDescent="0.25">
      <c r="C251" s="6"/>
      <c r="D251" s="7"/>
      <c r="E251" s="7"/>
      <c r="F251" s="8"/>
      <c r="G251" s="7"/>
      <c r="H251" s="7"/>
      <c r="T251">
        <f t="shared" si="87"/>
        <v>221000</v>
      </c>
      <c r="U251" s="6">
        <v>221</v>
      </c>
      <c r="V251" s="7">
        <f t="shared" si="88"/>
        <v>3092441</v>
      </c>
    </row>
    <row r="252" spans="3:22" x14ac:dyDescent="0.25">
      <c r="C252" s="6"/>
      <c r="D252" s="7"/>
      <c r="E252" s="7"/>
      <c r="F252" s="8"/>
      <c r="G252" s="7"/>
      <c r="H252" s="7"/>
      <c r="T252">
        <f t="shared" si="87"/>
        <v>222000</v>
      </c>
      <c r="U252" s="10">
        <v>222</v>
      </c>
      <c r="V252" s="7">
        <f t="shared" si="88"/>
        <v>3106493</v>
      </c>
    </row>
    <row r="253" spans="3:22" x14ac:dyDescent="0.25">
      <c r="C253" s="6"/>
      <c r="D253" s="7"/>
      <c r="E253" s="7"/>
      <c r="F253" s="8"/>
      <c r="G253" s="7"/>
      <c r="H253" s="7"/>
      <c r="T253">
        <f t="shared" si="87"/>
        <v>223000</v>
      </c>
      <c r="U253" s="6">
        <v>223</v>
      </c>
      <c r="V253" s="7">
        <f t="shared" si="88"/>
        <v>3120545</v>
      </c>
    </row>
    <row r="254" spans="3:22" x14ac:dyDescent="0.25">
      <c r="C254" s="6"/>
      <c r="D254" s="7"/>
      <c r="E254" s="7"/>
      <c r="F254" s="8"/>
      <c r="G254" s="7"/>
      <c r="H254" s="7"/>
      <c r="T254">
        <f t="shared" si="87"/>
        <v>224000</v>
      </c>
      <c r="U254" s="6">
        <v>224</v>
      </c>
      <c r="V254" s="7">
        <f t="shared" si="88"/>
        <v>3134597</v>
      </c>
    </row>
    <row r="255" spans="3:22" x14ac:dyDescent="0.25">
      <c r="C255" s="6"/>
      <c r="D255" s="7"/>
      <c r="E255" s="7"/>
      <c r="F255" s="8"/>
      <c r="G255" s="7"/>
      <c r="H255" s="7"/>
      <c r="T255">
        <f t="shared" si="87"/>
        <v>225000</v>
      </c>
      <c r="U255" s="6">
        <v>225</v>
      </c>
      <c r="V255" s="7">
        <f t="shared" si="88"/>
        <v>3148649</v>
      </c>
    </row>
    <row r="256" spans="3:22" x14ac:dyDescent="0.25">
      <c r="C256" s="6"/>
      <c r="D256" s="7"/>
      <c r="E256" s="7"/>
      <c r="F256" s="8"/>
      <c r="G256" s="7"/>
      <c r="H256" s="7"/>
      <c r="T256">
        <f t="shared" si="87"/>
        <v>226000</v>
      </c>
      <c r="U256" s="6">
        <v>226</v>
      </c>
      <c r="V256" s="7">
        <f t="shared" si="88"/>
        <v>3162701</v>
      </c>
    </row>
    <row r="257" spans="3:22" x14ac:dyDescent="0.25">
      <c r="C257" s="6"/>
      <c r="D257" s="7"/>
      <c r="E257" s="7"/>
      <c r="F257" s="8"/>
      <c r="G257" s="7"/>
      <c r="H257" s="7"/>
      <c r="T257">
        <f t="shared" si="87"/>
        <v>227000</v>
      </c>
      <c r="U257" s="10">
        <v>227</v>
      </c>
      <c r="V257" s="7">
        <f t="shared" si="88"/>
        <v>3176753</v>
      </c>
    </row>
    <row r="258" spans="3:22" x14ac:dyDescent="0.25">
      <c r="C258" s="6"/>
      <c r="D258" s="7"/>
      <c r="E258" s="7"/>
      <c r="F258" s="8"/>
      <c r="G258" s="7"/>
      <c r="H258" s="7"/>
      <c r="T258">
        <f t="shared" si="87"/>
        <v>228000</v>
      </c>
      <c r="U258" s="6">
        <v>228</v>
      </c>
      <c r="V258" s="7">
        <f t="shared" si="88"/>
        <v>3190805</v>
      </c>
    </row>
    <row r="259" spans="3:22" x14ac:dyDescent="0.25">
      <c r="C259" s="6"/>
      <c r="D259" s="7"/>
      <c r="E259" s="7"/>
      <c r="F259" s="8"/>
      <c r="G259" s="7"/>
      <c r="H259" s="7"/>
      <c r="T259">
        <f t="shared" si="87"/>
        <v>229000</v>
      </c>
      <c r="U259" s="6">
        <v>229</v>
      </c>
      <c r="V259" s="7">
        <f t="shared" si="88"/>
        <v>3204857</v>
      </c>
    </row>
    <row r="260" spans="3:22" x14ac:dyDescent="0.25">
      <c r="C260" s="6"/>
      <c r="D260" s="7"/>
      <c r="E260" s="7"/>
      <c r="F260" s="8"/>
      <c r="G260" s="7"/>
      <c r="H260" s="7"/>
      <c r="T260">
        <f t="shared" si="87"/>
        <v>230000</v>
      </c>
      <c r="U260" s="6">
        <v>230</v>
      </c>
      <c r="V260" s="7">
        <f t="shared" si="88"/>
        <v>3218909</v>
      </c>
    </row>
    <row r="261" spans="3:22" x14ac:dyDescent="0.25">
      <c r="C261" s="6"/>
      <c r="D261" s="7"/>
      <c r="E261" s="7"/>
      <c r="F261" s="8"/>
      <c r="G261" s="7"/>
      <c r="H261" s="7"/>
      <c r="T261">
        <f t="shared" si="87"/>
        <v>231000</v>
      </c>
      <c r="U261" s="6">
        <v>231</v>
      </c>
      <c r="V261" s="7">
        <f t="shared" si="88"/>
        <v>3232961</v>
      </c>
    </row>
    <row r="262" spans="3:22" x14ac:dyDescent="0.25">
      <c r="C262" s="6"/>
      <c r="D262" s="7"/>
      <c r="E262" s="7"/>
      <c r="F262" s="8"/>
      <c r="G262" s="7"/>
      <c r="H262" s="7"/>
      <c r="T262">
        <f t="shared" si="87"/>
        <v>232000</v>
      </c>
      <c r="U262" s="10">
        <v>232</v>
      </c>
      <c r="V262" s="7">
        <f t="shared" si="88"/>
        <v>3247013</v>
      </c>
    </row>
    <row r="263" spans="3:22" x14ac:dyDescent="0.25">
      <c r="C263" s="6"/>
      <c r="D263" s="7"/>
      <c r="E263" s="7"/>
      <c r="F263" s="8"/>
      <c r="G263" s="7"/>
      <c r="H263" s="7"/>
      <c r="T263">
        <f t="shared" si="87"/>
        <v>233000</v>
      </c>
      <c r="U263" s="6">
        <v>233</v>
      </c>
      <c r="V263" s="7">
        <f t="shared" si="88"/>
        <v>3261065</v>
      </c>
    </row>
    <row r="264" spans="3:22" x14ac:dyDescent="0.25">
      <c r="C264" s="6"/>
      <c r="D264" s="7"/>
      <c r="E264" s="7"/>
      <c r="F264" s="8"/>
      <c r="G264" s="7"/>
      <c r="H264" s="7"/>
      <c r="T264">
        <f t="shared" si="87"/>
        <v>234000</v>
      </c>
      <c r="U264" s="6">
        <v>234</v>
      </c>
      <c r="V264" s="7">
        <f t="shared" si="88"/>
        <v>3275117</v>
      </c>
    </row>
    <row r="265" spans="3:22" x14ac:dyDescent="0.25">
      <c r="C265" s="6"/>
      <c r="D265" s="7"/>
      <c r="E265" s="7"/>
      <c r="F265" s="8"/>
      <c r="G265" s="7"/>
      <c r="H265" s="7"/>
      <c r="T265">
        <f t="shared" si="87"/>
        <v>235000</v>
      </c>
      <c r="U265" s="6">
        <v>235</v>
      </c>
      <c r="V265" s="7">
        <f t="shared" si="88"/>
        <v>3289169</v>
      </c>
    </row>
    <row r="266" spans="3:22" x14ac:dyDescent="0.25">
      <c r="C266" s="6"/>
      <c r="D266" s="7"/>
      <c r="E266" s="7"/>
      <c r="F266" s="8"/>
      <c r="G266" s="7"/>
      <c r="H266" s="7"/>
      <c r="T266">
        <f t="shared" si="87"/>
        <v>236000</v>
      </c>
      <c r="U266" s="6">
        <v>236</v>
      </c>
      <c r="V266" s="7">
        <f t="shared" si="88"/>
        <v>3303221</v>
      </c>
    </row>
    <row r="267" spans="3:22" x14ac:dyDescent="0.25">
      <c r="C267" s="6"/>
      <c r="D267" s="7"/>
      <c r="E267" s="7"/>
      <c r="F267" s="8"/>
      <c r="G267" s="7"/>
      <c r="H267" s="7"/>
      <c r="T267">
        <f t="shared" si="87"/>
        <v>237000</v>
      </c>
      <c r="U267" s="10">
        <v>237</v>
      </c>
      <c r="V267" s="7">
        <f t="shared" si="88"/>
        <v>3317273</v>
      </c>
    </row>
    <row r="268" spans="3:22" x14ac:dyDescent="0.25">
      <c r="C268" s="6"/>
      <c r="D268" s="7"/>
      <c r="E268" s="7"/>
      <c r="F268" s="8"/>
      <c r="G268" s="7"/>
      <c r="H268" s="7"/>
      <c r="T268">
        <f t="shared" si="87"/>
        <v>238000</v>
      </c>
      <c r="U268" s="6">
        <v>238</v>
      </c>
      <c r="V268" s="7">
        <f t="shared" si="88"/>
        <v>3331325</v>
      </c>
    </row>
    <row r="269" spans="3:22" x14ac:dyDescent="0.25">
      <c r="C269" s="6"/>
      <c r="D269" s="7"/>
      <c r="E269" s="7"/>
      <c r="F269" s="8"/>
      <c r="G269" s="7"/>
      <c r="H269" s="7"/>
      <c r="T269">
        <f t="shared" si="87"/>
        <v>239000</v>
      </c>
      <c r="U269" s="6">
        <v>239</v>
      </c>
      <c r="V269" s="7">
        <f t="shared" si="88"/>
        <v>3345377</v>
      </c>
    </row>
    <row r="270" spans="3:22" x14ac:dyDescent="0.25">
      <c r="C270" s="6"/>
      <c r="D270" s="7"/>
      <c r="E270" s="7"/>
      <c r="F270" s="8"/>
      <c r="G270" s="7"/>
      <c r="H270" s="7"/>
      <c r="T270">
        <f t="shared" si="87"/>
        <v>240000</v>
      </c>
      <c r="U270" s="6">
        <v>240</v>
      </c>
      <c r="V270" s="7">
        <f t="shared" si="88"/>
        <v>3359429</v>
      </c>
    </row>
    <row r="271" spans="3:22" x14ac:dyDescent="0.25">
      <c r="C271" s="6"/>
      <c r="D271" s="7"/>
      <c r="E271" s="7"/>
      <c r="F271" s="8"/>
      <c r="G271" s="7"/>
      <c r="H271" s="7"/>
      <c r="T271">
        <f t="shared" si="87"/>
        <v>241000</v>
      </c>
      <c r="U271" s="6">
        <v>241</v>
      </c>
      <c r="V271" s="7">
        <f t="shared" si="88"/>
        <v>3373481</v>
      </c>
    </row>
    <row r="272" spans="3:22" x14ac:dyDescent="0.25">
      <c r="C272" s="6"/>
      <c r="D272" s="7"/>
      <c r="E272" s="7"/>
      <c r="F272" s="8"/>
      <c r="G272" s="7"/>
      <c r="H272" s="7"/>
      <c r="T272">
        <f t="shared" si="87"/>
        <v>242000</v>
      </c>
      <c r="U272" s="10">
        <v>242</v>
      </c>
      <c r="V272" s="7">
        <f t="shared" si="88"/>
        <v>3387533</v>
      </c>
    </row>
    <row r="273" spans="3:22" x14ac:dyDescent="0.25">
      <c r="C273" s="6"/>
      <c r="D273" s="7"/>
      <c r="E273" s="7"/>
      <c r="F273" s="8"/>
      <c r="G273" s="7"/>
      <c r="H273" s="7"/>
      <c r="T273">
        <f t="shared" si="87"/>
        <v>243000</v>
      </c>
      <c r="U273" s="6">
        <v>243</v>
      </c>
      <c r="V273" s="7">
        <f t="shared" si="88"/>
        <v>3401585</v>
      </c>
    </row>
    <row r="274" spans="3:22" x14ac:dyDescent="0.25">
      <c r="C274" s="6"/>
      <c r="D274" s="7"/>
      <c r="E274" s="7"/>
      <c r="F274" s="8"/>
      <c r="G274" s="7"/>
      <c r="H274" s="7"/>
      <c r="T274">
        <f t="shared" si="87"/>
        <v>244000</v>
      </c>
      <c r="U274" s="6">
        <v>244</v>
      </c>
      <c r="V274" s="7">
        <f t="shared" si="88"/>
        <v>3415637</v>
      </c>
    </row>
    <row r="275" spans="3:22" x14ac:dyDescent="0.25">
      <c r="C275" s="6"/>
      <c r="D275" s="7"/>
      <c r="E275" s="7"/>
      <c r="F275" s="8"/>
      <c r="G275" s="7"/>
      <c r="H275" s="7"/>
      <c r="T275">
        <f t="shared" si="87"/>
        <v>245000</v>
      </c>
      <c r="U275" s="6">
        <v>245</v>
      </c>
      <c r="V275" s="7">
        <f t="shared" si="88"/>
        <v>3429689</v>
      </c>
    </row>
    <row r="276" spans="3:22" x14ac:dyDescent="0.25">
      <c r="C276" s="6"/>
      <c r="D276" s="7"/>
      <c r="E276" s="7"/>
      <c r="F276" s="8"/>
      <c r="G276" s="7"/>
      <c r="H276" s="7"/>
      <c r="T276">
        <f t="shared" si="87"/>
        <v>246000</v>
      </c>
      <c r="U276" s="6">
        <v>246</v>
      </c>
      <c r="V276" s="7">
        <f t="shared" si="88"/>
        <v>3443741</v>
      </c>
    </row>
    <row r="277" spans="3:22" x14ac:dyDescent="0.25">
      <c r="C277" s="6"/>
      <c r="D277" s="7"/>
      <c r="E277" s="7"/>
      <c r="F277" s="8"/>
      <c r="G277" s="7"/>
      <c r="H277" s="7"/>
      <c r="T277">
        <f t="shared" si="87"/>
        <v>247000</v>
      </c>
      <c r="U277" s="10">
        <v>247</v>
      </c>
      <c r="V277" s="7">
        <f t="shared" si="88"/>
        <v>3457793</v>
      </c>
    </row>
    <row r="278" spans="3:22" x14ac:dyDescent="0.25">
      <c r="C278" s="6"/>
      <c r="D278" s="7"/>
      <c r="E278" s="7"/>
      <c r="F278" s="8"/>
      <c r="G278" s="7"/>
      <c r="H278" s="7"/>
      <c r="T278">
        <f t="shared" si="87"/>
        <v>248000</v>
      </c>
      <c r="U278" s="6">
        <v>248</v>
      </c>
      <c r="V278" s="7">
        <f t="shared" si="88"/>
        <v>3471845</v>
      </c>
    </row>
    <row r="279" spans="3:22" x14ac:dyDescent="0.25">
      <c r="C279" s="6"/>
      <c r="D279" s="7"/>
      <c r="E279" s="7"/>
      <c r="F279" s="8"/>
      <c r="G279" s="7"/>
      <c r="H279" s="7"/>
      <c r="T279">
        <f t="shared" si="87"/>
        <v>249000</v>
      </c>
      <c r="U279" s="6">
        <v>249</v>
      </c>
      <c r="V279" s="7">
        <f t="shared" si="88"/>
        <v>3485897</v>
      </c>
    </row>
    <row r="280" spans="3:22" x14ac:dyDescent="0.25">
      <c r="C280" s="6"/>
      <c r="D280" s="7"/>
      <c r="E280" s="7"/>
      <c r="F280" s="8"/>
      <c r="G280" s="7"/>
      <c r="H280" s="7"/>
      <c r="T280">
        <f t="shared" si="87"/>
        <v>250000</v>
      </c>
      <c r="U280" s="6">
        <v>250</v>
      </c>
      <c r="V280" s="7">
        <f t="shared" si="88"/>
        <v>3499949</v>
      </c>
    </row>
    <row r="281" spans="3:22" x14ac:dyDescent="0.25">
      <c r="C281" s="6"/>
      <c r="D281" s="7"/>
      <c r="E281" s="7"/>
      <c r="F281" s="8"/>
      <c r="G281" s="7"/>
      <c r="H281" s="7"/>
      <c r="U281" s="6"/>
      <c r="V281" s="7"/>
    </row>
    <row r="282" spans="3:22" x14ac:dyDescent="0.25">
      <c r="C282" s="6"/>
      <c r="D282" s="7"/>
      <c r="E282" s="7"/>
      <c r="F282" s="8"/>
      <c r="G282" s="7"/>
      <c r="H282" s="7"/>
      <c r="V282" s="7"/>
    </row>
    <row r="283" spans="3:22" x14ac:dyDescent="0.25">
      <c r="C283" s="6"/>
      <c r="D283" s="7"/>
      <c r="E283" s="7"/>
      <c r="F283" s="8"/>
      <c r="G283" s="7"/>
      <c r="H283" s="7"/>
      <c r="V283" s="7"/>
    </row>
    <row r="284" spans="3:22" x14ac:dyDescent="0.25">
      <c r="C284" s="6"/>
      <c r="D284" s="7"/>
      <c r="E284" s="7"/>
      <c r="F284" s="8"/>
      <c r="G284" s="7"/>
      <c r="H284" s="7"/>
      <c r="V284" s="7"/>
    </row>
    <row r="285" spans="3:22" x14ac:dyDescent="0.25">
      <c r="C285" s="6"/>
      <c r="D285" s="11"/>
      <c r="V285" s="7"/>
    </row>
    <row r="286" spans="3:22" x14ac:dyDescent="0.25">
      <c r="C286" s="6"/>
      <c r="D286" s="7"/>
      <c r="V286" s="7"/>
    </row>
    <row r="287" spans="3:22" x14ac:dyDescent="0.25">
      <c r="C287" s="6"/>
      <c r="D287" s="7"/>
      <c r="V287" s="7"/>
    </row>
    <row r="288" spans="3:22" x14ac:dyDescent="0.25">
      <c r="C288" s="6"/>
      <c r="D288" s="7"/>
      <c r="V288" s="7"/>
    </row>
    <row r="289" spans="3:22" x14ac:dyDescent="0.25">
      <c r="C289" s="6"/>
      <c r="D289" s="7"/>
      <c r="V289" s="7"/>
    </row>
    <row r="290" spans="3:22" x14ac:dyDescent="0.25">
      <c r="C290" s="6"/>
      <c r="D290" s="7"/>
      <c r="V290" s="7"/>
    </row>
    <row r="291" spans="3:22" x14ac:dyDescent="0.25">
      <c r="C291" s="6"/>
      <c r="D291" s="7"/>
      <c r="V291" s="7"/>
    </row>
    <row r="292" spans="3:22" x14ac:dyDescent="0.25">
      <c r="C292" s="6"/>
      <c r="D292" s="7"/>
      <c r="V292" s="7"/>
    </row>
    <row r="293" spans="3:22" x14ac:dyDescent="0.25">
      <c r="C293" s="6"/>
      <c r="D293" s="7"/>
      <c r="V293" s="7"/>
    </row>
    <row r="294" spans="3:22" x14ac:dyDescent="0.25">
      <c r="C294" s="6"/>
      <c r="D294" s="7"/>
      <c r="V294" s="7"/>
    </row>
    <row r="295" spans="3:22" x14ac:dyDescent="0.25">
      <c r="C295" s="6"/>
      <c r="D295" s="7"/>
      <c r="V295" s="7"/>
    </row>
    <row r="296" spans="3:22" x14ac:dyDescent="0.25">
      <c r="C296" s="6"/>
      <c r="D296" s="7"/>
      <c r="V296" s="7"/>
    </row>
    <row r="297" spans="3:22" x14ac:dyDescent="0.25">
      <c r="C297" s="6"/>
      <c r="D297" s="7"/>
      <c r="V297" s="7"/>
    </row>
    <row r="298" spans="3:22" x14ac:dyDescent="0.25">
      <c r="C298" s="6"/>
      <c r="D298" s="7"/>
      <c r="V298" s="7"/>
    </row>
    <row r="299" spans="3:22" x14ac:dyDescent="0.25">
      <c r="C299" s="6"/>
      <c r="D299" s="7"/>
      <c r="V299" s="7"/>
    </row>
    <row r="300" spans="3:22" x14ac:dyDescent="0.25">
      <c r="C300" s="6"/>
      <c r="D300" s="7"/>
      <c r="V300" s="7"/>
    </row>
    <row r="301" spans="3:22" x14ac:dyDescent="0.25">
      <c r="C301" s="6"/>
      <c r="D301" s="7"/>
      <c r="V301" s="7"/>
    </row>
    <row r="302" spans="3:22" x14ac:dyDescent="0.25">
      <c r="C302" s="6"/>
      <c r="D302" s="7"/>
      <c r="V302" s="7"/>
    </row>
    <row r="303" spans="3:22" x14ac:dyDescent="0.25">
      <c r="C303" s="6"/>
      <c r="D303" s="7"/>
      <c r="V303" s="7"/>
    </row>
    <row r="304" spans="3:22" x14ac:dyDescent="0.25">
      <c r="C304" s="6"/>
      <c r="D304" s="7"/>
      <c r="V304" s="7"/>
    </row>
    <row r="305" spans="3:22" x14ac:dyDescent="0.25">
      <c r="C305" s="6"/>
      <c r="D305" s="7"/>
      <c r="V305" s="7"/>
    </row>
    <row r="306" spans="3:22" x14ac:dyDescent="0.25">
      <c r="C306" s="6"/>
      <c r="D306" s="7"/>
      <c r="V306" s="7"/>
    </row>
    <row r="307" spans="3:22" x14ac:dyDescent="0.25">
      <c r="C307" s="6"/>
      <c r="D307" s="7"/>
      <c r="V307" s="7"/>
    </row>
    <row r="308" spans="3:22" x14ac:dyDescent="0.25">
      <c r="C308" s="6"/>
      <c r="D308" s="7"/>
      <c r="V308" s="7"/>
    </row>
    <row r="309" spans="3:22" x14ac:dyDescent="0.25">
      <c r="C309" s="6"/>
      <c r="D309" s="7"/>
      <c r="V309" s="7"/>
    </row>
    <row r="310" spans="3:22" x14ac:dyDescent="0.25">
      <c r="C310" s="6"/>
      <c r="D310" s="7"/>
      <c r="V310" s="7"/>
    </row>
    <row r="311" spans="3:22" x14ac:dyDescent="0.25">
      <c r="C311" s="6"/>
      <c r="D311" s="7"/>
      <c r="V311" s="7"/>
    </row>
    <row r="312" spans="3:22" x14ac:dyDescent="0.25">
      <c r="C312" s="6"/>
      <c r="D312" s="7"/>
      <c r="V312" s="7"/>
    </row>
    <row r="313" spans="3:22" x14ac:dyDescent="0.25">
      <c r="C313" s="6"/>
      <c r="D313" s="7"/>
      <c r="V313" s="7"/>
    </row>
    <row r="314" spans="3:22" x14ac:dyDescent="0.25">
      <c r="C314" s="6"/>
      <c r="D314" s="7"/>
      <c r="V314" s="7"/>
    </row>
    <row r="315" spans="3:22" x14ac:dyDescent="0.25">
      <c r="C315" s="6"/>
      <c r="D315" s="7"/>
      <c r="V315" s="7"/>
    </row>
    <row r="316" spans="3:22" x14ac:dyDescent="0.25">
      <c r="C316" s="6"/>
      <c r="D316" s="7"/>
      <c r="V316" s="7"/>
    </row>
    <row r="317" spans="3:22" x14ac:dyDescent="0.25">
      <c r="C317" s="6"/>
      <c r="D317" s="7"/>
      <c r="V317" s="7"/>
    </row>
    <row r="318" spans="3:22" x14ac:dyDescent="0.25">
      <c r="C318" s="6"/>
      <c r="D318" s="7"/>
      <c r="V318" s="7"/>
    </row>
    <row r="319" spans="3:22" x14ac:dyDescent="0.25">
      <c r="C319" s="6"/>
      <c r="D319" s="7"/>
      <c r="V319" s="7"/>
    </row>
    <row r="320" spans="3:22" x14ac:dyDescent="0.25">
      <c r="C320" s="6"/>
      <c r="D320" s="7"/>
      <c r="V320" s="7"/>
    </row>
    <row r="321" spans="3:22" x14ac:dyDescent="0.25">
      <c r="C321" s="6"/>
      <c r="D321" s="7"/>
      <c r="V321" s="7"/>
    </row>
    <row r="322" spans="3:22" x14ac:dyDescent="0.25">
      <c r="C322" s="6"/>
      <c r="D322" s="7"/>
      <c r="V322" s="7"/>
    </row>
    <row r="323" spans="3:22" x14ac:dyDescent="0.25">
      <c r="C323" s="6"/>
      <c r="D323" s="7"/>
      <c r="V323" s="7"/>
    </row>
    <row r="324" spans="3:22" x14ac:dyDescent="0.25">
      <c r="C324" s="6"/>
      <c r="D324" s="7"/>
      <c r="V324" s="7"/>
    </row>
    <row r="325" spans="3:22" x14ac:dyDescent="0.25">
      <c r="C325" s="6"/>
      <c r="D325" s="7"/>
      <c r="V325" s="7"/>
    </row>
    <row r="326" spans="3:22" x14ac:dyDescent="0.25">
      <c r="C326" s="6"/>
      <c r="D326" s="7"/>
      <c r="V326" s="7"/>
    </row>
    <row r="327" spans="3:22" x14ac:dyDescent="0.25">
      <c r="C327" s="6"/>
      <c r="D327" s="7"/>
      <c r="V327" s="7"/>
    </row>
    <row r="328" spans="3:22" x14ac:dyDescent="0.25">
      <c r="C328" s="6"/>
      <c r="D328" s="7"/>
      <c r="V328" s="7"/>
    </row>
    <row r="329" spans="3:22" x14ac:dyDescent="0.25">
      <c r="C329" s="6"/>
      <c r="D329" s="7"/>
      <c r="V329" s="7"/>
    </row>
    <row r="330" spans="3:22" x14ac:dyDescent="0.25">
      <c r="C330" s="6"/>
      <c r="D330" s="7"/>
      <c r="V330" s="7"/>
    </row>
    <row r="331" spans="3:22" x14ac:dyDescent="0.25">
      <c r="C331" s="6"/>
      <c r="D331" s="7"/>
      <c r="V331" s="7"/>
    </row>
    <row r="332" spans="3:22" x14ac:dyDescent="0.25">
      <c r="C332" s="6"/>
      <c r="D332" s="7"/>
      <c r="V332" s="7"/>
    </row>
    <row r="333" spans="3:22" x14ac:dyDescent="0.25">
      <c r="C333" s="6"/>
      <c r="D333" s="7"/>
      <c r="V333" s="7"/>
    </row>
    <row r="334" spans="3:22" x14ac:dyDescent="0.25">
      <c r="C334" s="6"/>
      <c r="D334" s="7"/>
      <c r="V334" s="7"/>
    </row>
    <row r="335" spans="3:22" x14ac:dyDescent="0.25">
      <c r="C335" s="6"/>
      <c r="D335" s="7"/>
      <c r="V335" s="7"/>
    </row>
    <row r="336" spans="3:22" x14ac:dyDescent="0.25">
      <c r="C336" s="6"/>
      <c r="D336" s="7"/>
      <c r="V336" s="7"/>
    </row>
    <row r="337" spans="3:22" x14ac:dyDescent="0.25">
      <c r="C337" s="6"/>
      <c r="D337" s="7"/>
      <c r="V337" s="7"/>
    </row>
    <row r="338" spans="3:22" x14ac:dyDescent="0.25">
      <c r="C338" s="6"/>
      <c r="D338" s="7"/>
      <c r="V338" s="7"/>
    </row>
    <row r="339" spans="3:22" x14ac:dyDescent="0.25">
      <c r="C339" s="6"/>
      <c r="D339" s="7"/>
      <c r="V339" s="7"/>
    </row>
    <row r="340" spans="3:22" x14ac:dyDescent="0.25">
      <c r="C340" s="6"/>
      <c r="D340" s="7"/>
      <c r="V340" s="7"/>
    </row>
    <row r="341" spans="3:22" x14ac:dyDescent="0.25">
      <c r="C341" s="6"/>
      <c r="D341" s="7"/>
      <c r="V341" s="7"/>
    </row>
    <row r="342" spans="3:22" x14ac:dyDescent="0.25">
      <c r="C342" s="6"/>
      <c r="D342" s="7"/>
      <c r="V342" s="7"/>
    </row>
    <row r="343" spans="3:22" x14ac:dyDescent="0.25">
      <c r="C343" s="6"/>
      <c r="D343" s="7"/>
      <c r="V343" s="7"/>
    </row>
    <row r="344" spans="3:22" x14ac:dyDescent="0.25">
      <c r="C344" s="6"/>
      <c r="D344" s="7"/>
      <c r="V344" s="7"/>
    </row>
    <row r="345" spans="3:22" x14ac:dyDescent="0.25">
      <c r="C345" s="6"/>
      <c r="D345" s="7"/>
      <c r="V345" s="7"/>
    </row>
    <row r="346" spans="3:22" x14ac:dyDescent="0.25">
      <c r="C346" s="6"/>
      <c r="D346" s="7"/>
    </row>
    <row r="347" spans="3:22" x14ac:dyDescent="0.25">
      <c r="C347" s="6"/>
      <c r="D347" s="7"/>
    </row>
    <row r="348" spans="3:22" x14ac:dyDescent="0.25">
      <c r="C348" s="6"/>
      <c r="D348" s="7"/>
    </row>
    <row r="349" spans="3:22" x14ac:dyDescent="0.25">
      <c r="C349" s="6"/>
      <c r="D349" s="7"/>
    </row>
    <row r="350" spans="3:22" x14ac:dyDescent="0.25">
      <c r="C350" s="6"/>
      <c r="D350" s="7"/>
    </row>
    <row r="351" spans="3:22" x14ac:dyDescent="0.25">
      <c r="C351" s="6"/>
      <c r="D351" s="7"/>
    </row>
    <row r="352" spans="3:22" x14ac:dyDescent="0.25">
      <c r="C352" s="6"/>
      <c r="D352" s="7"/>
    </row>
    <row r="353" spans="3:4" x14ac:dyDescent="0.25">
      <c r="C353" s="6"/>
      <c r="D353" s="7"/>
    </row>
    <row r="354" spans="3:4" x14ac:dyDescent="0.25">
      <c r="C354" s="6"/>
      <c r="D354" s="7"/>
    </row>
    <row r="355" spans="3:4" x14ac:dyDescent="0.25">
      <c r="C355" s="6"/>
      <c r="D355" s="7"/>
    </row>
    <row r="356" spans="3:4" x14ac:dyDescent="0.25">
      <c r="C356" s="6"/>
      <c r="D356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2013-10-18T17:48:55Z</dcterms:modified>
</cp:coreProperties>
</file>