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4"/>
  <fileSharing readOnlyRecommended="1"/>
  <workbookPr filterPrivacy="1"/>
  <xr:revisionPtr revIDLastSave="0" documentId="8_{14D798F6-BE46-4C43-AB5B-E36A51251E69}" xr6:coauthVersionLast="47" xr6:coauthVersionMax="47" xr10:uidLastSave="{00000000-0000-0000-0000-000000000000}"/>
  <bookViews>
    <workbookView xWindow="0" yWindow="0" windowWidth="28800" windowHeight="12072" xr2:uid="{00000000-000D-0000-FFFF-FFFF00000000}"/>
  </bookViews>
  <sheets>
    <sheet name="Overview Chart" sheetId="17" r:id="rId1"/>
    <sheet name="Pirority Chart" sheetId="19" r:id="rId2"/>
    <sheet name="CSF 2.0" sheetId="14" r:id="rId3"/>
    <sheet name="Maturity Level" sheetId="3" r:id="rId4"/>
    <sheet name="Scoring Weight" sheetId="16" r:id="rId5"/>
    <sheet name="Implementation Examples" sheetId="20" r:id="rId6"/>
  </sheets>
  <definedNames>
    <definedName name="_xlnm._FilterDatabase" localSheetId="2" hidden="1">'CSF 2.0'!$B$2:$G$2</definedName>
    <definedName name="_xlnm._FilterDatabase" localSheetId="5" hidden="1">'Implementation Examples'!$A$1:$A$107</definedName>
    <definedName name="ISMS" localSheetId="5">#REF!</definedName>
    <definedName name="ISMS">#REF!</definedName>
    <definedName name="ISMS_working" localSheetId="5">#REF!</definedName>
    <definedName name="ISMS_working">#REF!</definedName>
    <definedName name="PriorityValues" localSheetId="5">#REF!</definedName>
    <definedName name="PriorityValues">#REF!</definedName>
    <definedName name="UrgencyValues" localSheetId="5">#REF!</definedName>
    <definedName name="UrgencyValu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9" l="1"/>
  <c r="E6" i="19"/>
  <c r="E5" i="19"/>
  <c r="E4" i="19"/>
  <c r="E3" i="19"/>
  <c r="E2" i="19"/>
  <c r="I107" i="14" l="1"/>
  <c r="I108" i="14"/>
  <c r="I109" i="14"/>
  <c r="I110" i="14"/>
  <c r="I111" i="14"/>
  <c r="I112" i="14"/>
  <c r="I113" i="14"/>
  <c r="I106" i="14"/>
  <c r="I93" i="14"/>
  <c r="I94" i="14"/>
  <c r="I95" i="14"/>
  <c r="I96" i="14"/>
  <c r="I97" i="14"/>
  <c r="I98" i="14"/>
  <c r="I99" i="14"/>
  <c r="I100" i="14"/>
  <c r="I101" i="14"/>
  <c r="I102" i="14"/>
  <c r="I103" i="14"/>
  <c r="I104" i="14"/>
  <c r="I92" i="14"/>
  <c r="I81" i="14"/>
  <c r="I82" i="14"/>
  <c r="I83" i="14"/>
  <c r="I84" i="14"/>
  <c r="I85" i="14"/>
  <c r="I86" i="14"/>
  <c r="I87" i="14"/>
  <c r="I88" i="14"/>
  <c r="I89" i="14"/>
  <c r="I90" i="14"/>
  <c r="I80" i="14"/>
  <c r="I58" i="14"/>
  <c r="I59" i="14"/>
  <c r="I60" i="14"/>
  <c r="I61" i="14"/>
  <c r="I62" i="14"/>
  <c r="I63" i="14"/>
  <c r="I64" i="14"/>
  <c r="I65" i="14"/>
  <c r="I66" i="14"/>
  <c r="I67" i="14"/>
  <c r="I68" i="14"/>
  <c r="I69" i="14"/>
  <c r="I70" i="14"/>
  <c r="I71" i="14"/>
  <c r="I72" i="14"/>
  <c r="I73" i="14"/>
  <c r="I74" i="14"/>
  <c r="I75" i="14"/>
  <c r="I76" i="14"/>
  <c r="I77" i="14"/>
  <c r="I78" i="14"/>
  <c r="I57"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5" i="14"/>
  <c r="I36" i="14"/>
  <c r="I37" i="14"/>
  <c r="I38" i="14"/>
  <c r="I39" i="14"/>
  <c r="I40" i="14"/>
  <c r="I41" i="14"/>
  <c r="I42" i="14"/>
  <c r="I43" i="14"/>
  <c r="I44" i="14"/>
  <c r="I45" i="14"/>
  <c r="I46" i="14"/>
  <c r="I47" i="14"/>
  <c r="I48" i="14"/>
  <c r="I49" i="14"/>
  <c r="I50" i="14"/>
  <c r="I51" i="14"/>
  <c r="I52" i="14"/>
  <c r="I53" i="14"/>
  <c r="I54" i="14"/>
  <c r="I55" i="14"/>
  <c r="I3" i="14"/>
  <c r="I34" i="14" l="1"/>
  <c r="B2" i="17" s="1"/>
  <c r="D7" i="19"/>
  <c r="C7" i="19"/>
  <c r="B7" i="19"/>
  <c r="B6" i="19"/>
  <c r="C6" i="19"/>
  <c r="D6" i="19"/>
  <c r="D5" i="19"/>
  <c r="C5" i="19"/>
  <c r="B5" i="19"/>
  <c r="D4" i="19"/>
  <c r="C4" i="19"/>
  <c r="B4" i="19"/>
  <c r="D3" i="19"/>
  <c r="C3" i="19"/>
  <c r="B3" i="19"/>
  <c r="D2" i="19"/>
  <c r="C2" i="19"/>
  <c r="B2" i="19"/>
  <c r="N34" i="14" l="1"/>
  <c r="N79" i="14"/>
  <c r="O114" i="14"/>
  <c r="N114" i="14"/>
  <c r="O105" i="14"/>
  <c r="N105" i="14"/>
  <c r="O91" i="14"/>
  <c r="N91" i="14"/>
  <c r="O79" i="14"/>
  <c r="O56" i="14"/>
  <c r="N56" i="14"/>
  <c r="O34" i="14"/>
  <c r="I79" i="14" l="1"/>
  <c r="B4" i="17" s="1"/>
  <c r="I91" i="14"/>
  <c r="B5" i="17" s="1"/>
  <c r="I105" i="14"/>
  <c r="B6" i="17" s="1"/>
  <c r="I114" i="14"/>
  <c r="B7" i="17" s="1"/>
  <c r="I56" i="14"/>
  <c r="B3" i="17" s="1"/>
</calcChain>
</file>

<file path=xl/sharedStrings.xml><?xml version="1.0" encoding="utf-8"?>
<sst xmlns="http://schemas.openxmlformats.org/spreadsheetml/2006/main" count="767" uniqueCount="321">
  <si>
    <t>CSF 2.0 Functions</t>
  </si>
  <si>
    <t>Org Score</t>
  </si>
  <si>
    <t>Target Score</t>
  </si>
  <si>
    <t>Target Date</t>
  </si>
  <si>
    <t>GOVERN (GV)</t>
  </si>
  <si>
    <t>IDENTIFY (ID)</t>
  </si>
  <si>
    <t>PROTECT (PR)</t>
  </si>
  <si>
    <t>DETECT (DE)</t>
  </si>
  <si>
    <t>RESPOND (RS)</t>
  </si>
  <si>
    <t>RECOVER (RC)</t>
  </si>
  <si>
    <t>Based on NIST CSF 2.0 Final Version Released 2/26/24</t>
  </si>
  <si>
    <t>High</t>
  </si>
  <si>
    <t>Medium</t>
  </si>
  <si>
    <t>Low</t>
  </si>
  <si>
    <t>TBD</t>
  </si>
  <si>
    <t>Information Security Framework</t>
  </si>
  <si>
    <t>Maturity Level</t>
  </si>
  <si>
    <t>Budget Allocation</t>
  </si>
  <si>
    <t>Reccomendations</t>
  </si>
  <si>
    <t>Subcategory</t>
  </si>
  <si>
    <t>Function</t>
  </si>
  <si>
    <t>Category</t>
  </si>
  <si>
    <t>Priority</t>
  </si>
  <si>
    <t>Policy Maturity</t>
  </si>
  <si>
    <t>Practice Maturity</t>
  </si>
  <si>
    <t>Automation Maturity</t>
  </si>
  <si>
    <t>Observations</t>
  </si>
  <si>
    <r>
      <rPr>
        <b/>
        <sz val="11"/>
        <color indexed="8"/>
        <rFont val="Calibri"/>
        <family val="2"/>
      </rPr>
      <t>GV.OC-01</t>
    </r>
    <r>
      <rPr>
        <sz val="11"/>
        <color indexed="8"/>
        <rFont val="Calibri"/>
        <family val="2"/>
      </rPr>
      <t>: The organizational mission is understood and informs cybersecurity risk management</t>
    </r>
  </si>
  <si>
    <r>
      <t>GOVERN (GV):</t>
    </r>
    <r>
      <rPr>
        <sz val="11"/>
        <color theme="1"/>
        <rFont val="Calibri Light"/>
        <family val="2"/>
        <scheme val="major"/>
      </rPr>
      <t xml:space="preserve"> The organization's cybersecurity risk management strategy, expectations, and policy are established, communicated, and monitored</t>
    </r>
  </si>
  <si>
    <r>
      <rPr>
        <b/>
        <sz val="11"/>
        <color indexed="8"/>
        <rFont val="Calibri"/>
        <family val="2"/>
      </rPr>
      <t xml:space="preserve">Organizational Context (GV.OC): </t>
    </r>
    <r>
      <rPr>
        <sz val="11"/>
        <color indexed="8"/>
        <rFont val="Calibri"/>
        <family val="2"/>
      </rPr>
      <t>The circumstances - mission, stakeholder expectations, dependencies, and legal, regulatory, and contractual requirements - surrounding the organization's cybersecurity risk management decisions are understood</t>
    </r>
  </si>
  <si>
    <t>None</t>
  </si>
  <si>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</si>
  <si>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t>1: Limited</t>
  </si>
  <si>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</si>
  <si>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t>2: Partial</t>
  </si>
  <si>
    <r>
      <rPr>
        <b/>
        <sz val="11"/>
        <color indexed="8"/>
        <rFont val="Calibri"/>
        <family val="2"/>
      </rPr>
      <t>GV.OC-04</t>
    </r>
    <r>
      <rPr>
        <sz val="11"/>
        <color indexed="8"/>
        <rFont val="Calibri"/>
        <family val="2"/>
      </rPr>
      <t>: Critical objectives, capabilities, and services that stakeholders depend on or expect from the organization are understood and communicated</t>
    </r>
  </si>
  <si>
    <t>3: Standardized</t>
  </si>
  <si>
    <r>
      <rPr>
        <b/>
        <sz val="11"/>
        <color indexed="8"/>
        <rFont val="Calibri"/>
        <family val="2"/>
      </rPr>
      <t>GV.OC-05</t>
    </r>
    <r>
      <rPr>
        <sz val="11"/>
        <color indexed="8"/>
        <rFont val="Calibri"/>
        <family val="2"/>
      </rPr>
      <t>: Outcomes, capabilities, and services that the organization depends on are understood and communicated</t>
    </r>
  </si>
  <si>
    <t>4: Managed</t>
  </si>
  <si>
    <r>
      <rPr>
        <b/>
        <sz val="11"/>
        <color indexed="8"/>
        <rFont val="Calibri"/>
        <family val="2"/>
      </rPr>
      <t>GV.RM-01</t>
    </r>
    <r>
      <rPr>
        <sz val="11"/>
        <color indexed="8"/>
        <rFont val="Calibri"/>
        <family val="2"/>
      </rPr>
      <t>: Risk management objectives are established and agreed to by organizational stakeholders</t>
    </r>
  </si>
  <si>
    <r>
      <rPr>
        <b/>
        <sz val="11"/>
        <color theme="1"/>
        <rFont val="Calibri"/>
        <family val="2"/>
        <scheme val="minor"/>
      </rPr>
      <t>Risk Management Strategy (GV.RM):</t>
    </r>
    <r>
      <rPr>
        <sz val="11"/>
        <color theme="1"/>
        <rFont val="Calibri"/>
        <family val="2"/>
        <scheme val="minor"/>
      </rPr>
      <t xml:space="preserve"> The organization's priorities, constraints, risk tolerance and appetite statements, and assumptions are established, communicated, and used to support operational risk decisions</t>
    </r>
  </si>
  <si>
    <t>5: Integrated</t>
  </si>
  <si>
    <r>
      <rPr>
        <b/>
        <sz val="11"/>
        <color indexed="8"/>
        <rFont val="Calibri"/>
        <family val="2"/>
      </rPr>
      <t>GV.RM-02</t>
    </r>
    <r>
      <rPr>
        <sz val="11"/>
        <color indexed="8"/>
        <rFont val="Calibri"/>
        <family val="2"/>
      </rPr>
      <t>: Risk appetite and risk tolerance statements are established, communicated, and maintained</t>
    </r>
  </si>
  <si>
    <t>N/A</t>
  </si>
  <si>
    <r>
      <rPr>
        <b/>
        <sz val="11"/>
        <color indexed="8"/>
        <rFont val="Calibri"/>
        <family val="2"/>
      </rPr>
      <t>GV.RM-03</t>
    </r>
    <r>
      <rPr>
        <sz val="11"/>
        <color indexed="8"/>
        <rFont val="Calibri"/>
        <family val="2"/>
      </rPr>
      <t>: Cybersecurity risk management activities and outcomes are included in enterprise risk management processes</t>
    </r>
  </si>
  <si>
    <t>1: Inconsistent</t>
  </si>
  <si>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</si>
  <si>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</si>
  <si>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</si>
  <si>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</si>
  <si>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</si>
  <si>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theme="1"/>
        <rFont val="Calibri"/>
        <family val="2"/>
        <scheme val="minor"/>
      </rPr>
      <t>Roles, Responsibilities, and Authorities (GV.RR):</t>
    </r>
    <r>
      <rPr>
        <sz val="11"/>
        <color theme="1"/>
        <rFont val="Calibri"/>
        <family val="2"/>
        <scheme val="minor"/>
      </rPr>
      <t xml:space="preserve"> Cybersecurity roles, responsibilities, and authorities to foster accountability, performance assessment, and continuous improvement are established and communicated</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</si>
  <si>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</si>
  <si>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GV.RR-03</t>
    </r>
    <r>
      <rPr>
        <sz val="11"/>
        <color indexed="8"/>
        <rFont val="Calibri"/>
        <family val="2"/>
      </rPr>
      <t>: Adequate resources are allocated commensurate with the cybersecurity risk strategy, roles, responsibilities, and policies</t>
    </r>
  </si>
  <si>
    <t>2: Repeatable</t>
  </si>
  <si>
    <r>
      <rPr>
        <b/>
        <sz val="11"/>
        <color indexed="8"/>
        <rFont val="Calibri"/>
        <family val="2"/>
      </rPr>
      <t>GV.RR-04</t>
    </r>
    <r>
      <rPr>
        <sz val="11"/>
        <color indexed="8"/>
        <rFont val="Calibri"/>
        <family val="2"/>
      </rPr>
      <t>: Cybersecurity is included in human resources practices</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</si>
  <si>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</si>
  <si>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</si>
  <si>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</si>
  <si>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</si>
  <si>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</si>
  <si>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</si>
  <si>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</si>
  <si>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</si>
  <si>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theme="1"/>
        <rFont val="Calibri"/>
        <family val="2"/>
        <scheme val="minor"/>
      </rPr>
      <t>Cybersecurity Supply Chain Risk Management (GV.SC):</t>
    </r>
    <r>
      <rPr>
        <sz val="11"/>
        <color theme="1"/>
        <rFont val="Calibri"/>
        <family val="2"/>
        <scheme val="minor"/>
      </rPr>
      <t xml:space="preserve"> Cyber supply chain risk management processes are identified, established, managed, monitored, and improved by organizational stakeholders</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</si>
  <si>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</si>
  <si>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</si>
  <si>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GV.SC-04</t>
    </r>
    <r>
      <rPr>
        <sz val="11"/>
        <color indexed="8"/>
        <rFont val="Calibri"/>
        <family val="2"/>
      </rPr>
      <t>: Suppliers are known and prioritized by criticality</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</si>
  <si>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</si>
  <si>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</si>
  <si>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</si>
  <si>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GV.SC-08</t>
    </r>
    <r>
      <rPr>
        <sz val="11"/>
        <color indexed="8"/>
        <rFont val="Calibri"/>
        <family val="2"/>
      </rPr>
      <t>: Relevant suppliers and other third parties are included in incident planning, response, and recovery activities</t>
    </r>
  </si>
  <si>
    <t>4: Measured</t>
  </si>
  <si>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</si>
  <si>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</si>
  <si>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ID.AM-01</t>
    </r>
    <r>
      <rPr>
        <sz val="11"/>
        <color indexed="8"/>
        <rFont val="Calibri"/>
        <family val="2"/>
      </rPr>
      <t>: Inventories of hardware managed by the organization are maintained</t>
    </r>
  </si>
  <si>
    <r>
      <t xml:space="preserve">IDENTIFY (ID): </t>
    </r>
    <r>
      <rPr>
        <sz val="11"/>
        <color theme="1"/>
        <rFont val="Calibri Light"/>
        <family val="2"/>
        <scheme val="major"/>
      </rPr>
      <t>The organization's current cybersecurity risks are understood</t>
    </r>
  </si>
  <si>
    <r>
      <rPr>
        <b/>
        <sz val="11"/>
        <color theme="1"/>
        <rFont val="Calibri"/>
        <family val="2"/>
        <scheme val="minor"/>
      </rPr>
      <t>Asset Management (ID.AM):</t>
    </r>
    <r>
      <rPr>
        <sz val="11"/>
        <color theme="1"/>
        <rFont val="Calibri"/>
        <family val="2"/>
        <scheme val="minor"/>
      </rPr>
      <t xml:space="preserve">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</si>
  <si>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</si>
  <si>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</si>
  <si>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</si>
  <si>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ID.AM-05</t>
    </r>
    <r>
      <rPr>
        <sz val="11"/>
        <color indexed="8"/>
        <rFont val="Calibri"/>
        <family val="2"/>
      </rPr>
      <t>: Assets are prioritized based on classification, criticality, resources, and impact on the mission</t>
    </r>
  </si>
  <si>
    <t>5: Optimized</t>
  </si>
  <si>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</si>
  <si>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</si>
  <si>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</si>
  <si>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</si>
  <si>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</si>
  <si>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</si>
  <si>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</si>
  <si>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</si>
  <si>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</si>
  <si>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</si>
  <si>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</si>
  <si>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</si>
  <si>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</si>
  <si>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ID.IM-01</t>
    </r>
    <r>
      <rPr>
        <sz val="11"/>
        <color indexed="8"/>
        <rFont val="Calibri"/>
        <family val="2"/>
      </rPr>
      <t>: Improvements are identified from evaluations</t>
    </r>
  </si>
  <si>
    <r>
      <rPr>
        <b/>
        <sz val="11"/>
        <color theme="1"/>
        <rFont val="Calibri"/>
        <family val="2"/>
        <scheme val="minor"/>
      </rPr>
      <t>Improvement (ID.IM):</t>
    </r>
    <r>
      <rPr>
        <sz val="11"/>
        <color theme="1"/>
        <rFont val="Calibri"/>
        <family val="2"/>
        <scheme val="minor"/>
      </rPr>
      <t xml:space="preserve"> Improvements to organizational cybersecurity risk management processes, procedures and activities are identified across all CSF Functions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</si>
  <si>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</si>
  <si>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t>1: Ad-hoc</t>
  </si>
  <si>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</si>
  <si>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</si>
  <si>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PR.AA-01</t>
    </r>
    <r>
      <rPr>
        <sz val="11"/>
        <color indexed="8"/>
        <rFont val="Calibri"/>
        <family val="2"/>
      </rPr>
      <t>: Identities and credentials for authorized users, services, and hardware are managed by the organization</t>
    </r>
  </si>
  <si>
    <r>
      <t xml:space="preserve">PROTECT (PR): </t>
    </r>
    <r>
      <rPr>
        <sz val="11"/>
        <color theme="1"/>
        <rFont val="Calibri Light"/>
        <family val="2"/>
        <scheme val="major"/>
      </rPr>
      <t>Safeguards to manage the organization's cybersecurity risks are used</t>
    </r>
  </si>
  <si>
    <r>
      <rPr>
        <b/>
        <sz val="11"/>
        <color theme="1"/>
        <rFont val="Calibri"/>
        <family val="2"/>
        <scheme val="minor"/>
      </rPr>
      <t>Identity Management, Authentication, and Access Control (PR.AA):</t>
    </r>
    <r>
      <rPr>
        <sz val="11"/>
        <color theme="1"/>
        <rFont val="Calibri"/>
        <family val="2"/>
        <scheme val="minor"/>
      </rPr>
      <t xml:space="preserve"> Access to physical and logical assets is limited to authorized users, services, and hardware and  managed commensurate with the assessed risk of unauthorized access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</si>
  <si>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</si>
  <si>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PR.AA-03</t>
    </r>
    <r>
      <rPr>
        <sz val="11"/>
        <color indexed="8"/>
        <rFont val="Calibri"/>
        <family val="2"/>
      </rPr>
      <t>: Users, services, and hardware are authenticated</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</si>
  <si>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</si>
  <si>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</si>
  <si>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</si>
  <si>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</si>
  <si>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theme="1"/>
        <rFont val="Calibri"/>
        <family val="2"/>
        <scheme val="minor"/>
      </rPr>
      <t xml:space="preserve">Awareness and Training (PR.AT): </t>
    </r>
    <r>
      <rPr>
        <sz val="11"/>
        <color theme="1"/>
        <rFont val="Calibri"/>
        <family val="2"/>
        <scheme val="minor"/>
      </rPr>
      <t>The organization's personnel are provided with cybersecurity awareness and training so that they can perform their cybersecurity-related tasks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</si>
  <si>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</si>
  <si>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PR.DS-01</t>
    </r>
    <r>
      <rPr>
        <sz val="11"/>
        <color indexed="8"/>
        <rFont val="Calibri"/>
        <family val="2"/>
      </rPr>
      <t>: The confidentiality, integrity, and availability of data-at-rest are protected</t>
    </r>
  </si>
  <si>
    <r>
      <rPr>
        <b/>
        <sz val="11"/>
        <color theme="1"/>
        <rFont val="Calibri"/>
        <family val="2"/>
        <scheme val="minor"/>
      </rPr>
      <t>Data Security (PR.DS):</t>
    </r>
    <r>
      <rPr>
        <sz val="11"/>
        <color theme="1"/>
        <rFont val="Calibri"/>
        <family val="2"/>
        <scheme val="minor"/>
      </rPr>
      <t xml:space="preserve"> Data are managed consistent with the organization's risk strategy to protect the confidentiality, integrity, and availability of information</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</si>
  <si>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</si>
  <si>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</si>
  <si>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</si>
  <si>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</si>
  <si>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</si>
  <si>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</si>
  <si>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</si>
  <si>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</si>
  <si>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</si>
  <si>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</si>
  <si>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</si>
  <si>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</si>
  <si>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</si>
  <si>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</si>
  <si>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</si>
  <si>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DE.CM-01</t>
    </r>
    <r>
      <rPr>
        <sz val="11"/>
        <color indexed="8"/>
        <rFont val="Calibri"/>
        <family val="2"/>
      </rPr>
      <t>: Networks and network services are monitored to find potentially adverse events</t>
    </r>
  </si>
  <si>
    <r>
      <t xml:space="preserve">DETECT (DE): </t>
    </r>
    <r>
      <rPr>
        <sz val="11"/>
        <color theme="1"/>
        <rFont val="Calibri Light"/>
        <family val="2"/>
        <scheme val="major"/>
      </rPr>
      <t>Possible cybersecurity attacks and compromises are found and analyzed</t>
    </r>
  </si>
  <si>
    <r>
      <rPr>
        <b/>
        <sz val="11"/>
        <color theme="1"/>
        <rFont val="Calibri"/>
        <family val="2"/>
        <scheme val="minor"/>
      </rPr>
      <t>Continuous Monitoring (DE.CM):</t>
    </r>
    <r>
      <rPr>
        <sz val="11"/>
        <color theme="1"/>
        <rFont val="Calibri"/>
        <family val="2"/>
        <scheme val="minor"/>
      </rPr>
      <t xml:space="preserve"> Assets are monitored to find anomalies, indicators of compromise, and other potentially adverse events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</si>
  <si>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</si>
  <si>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</si>
  <si>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</si>
  <si>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</si>
  <si>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DE.AE-02</t>
    </r>
    <r>
      <rPr>
        <sz val="11"/>
        <color indexed="8"/>
        <rFont val="Calibri"/>
        <family val="2"/>
      </rPr>
      <t>: Potentially adverse events are analyzed to better understand associated activities</t>
    </r>
  </si>
  <si>
    <r>
      <rPr>
        <b/>
        <sz val="11"/>
        <color theme="1"/>
        <rFont val="Calibri"/>
        <family val="2"/>
        <scheme val="minor"/>
      </rPr>
      <t xml:space="preserve">Adverse Event Analysis (DE.AE): </t>
    </r>
    <r>
      <rPr>
        <sz val="11"/>
        <color theme="1"/>
        <rFont val="Calibri"/>
        <family val="2"/>
        <scheme val="minor"/>
      </rPr>
      <t>Anomalies, indicators of compromise, and other potentially adverse events are analyzed to characterize the events and detect cybersecurity incidents</t>
    </r>
  </si>
  <si>
    <r>
      <rPr>
        <b/>
        <sz val="11"/>
        <color indexed="8"/>
        <rFont val="Calibri"/>
        <family val="2"/>
      </rPr>
      <t>DE.AE-03</t>
    </r>
    <r>
      <rPr>
        <sz val="11"/>
        <color indexed="8"/>
        <rFont val="Calibri"/>
        <family val="2"/>
      </rPr>
      <t>: Information is correlated from multiple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</si>
  <si>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</si>
  <si>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</si>
  <si>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</si>
  <si>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</si>
  <si>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RS.MA-01</t>
    </r>
    <r>
      <rPr>
        <sz val="11"/>
        <color indexed="8"/>
        <rFont val="Calibri"/>
        <family val="2"/>
      </rPr>
      <t>: The incident response plan is executed in coordination with relevant third parties once an incident is declared</t>
    </r>
  </si>
  <si>
    <r>
      <t xml:space="preserve">RESPOND (RS): </t>
    </r>
    <r>
      <rPr>
        <sz val="11"/>
        <color theme="1"/>
        <rFont val="Calibri Light"/>
        <family val="2"/>
        <scheme val="major"/>
      </rPr>
      <t>Actions regarding a detected cybersecurity incident are taken</t>
    </r>
  </si>
  <si>
    <r>
      <rPr>
        <b/>
        <sz val="11"/>
        <color theme="1"/>
        <rFont val="Calibri"/>
        <family val="2"/>
        <scheme val="minor"/>
      </rPr>
      <t xml:space="preserve">Incident Management (RS.MA): </t>
    </r>
    <r>
      <rPr>
        <sz val="11"/>
        <color theme="1"/>
        <rFont val="Calibri"/>
        <family val="2"/>
        <scheme val="minor"/>
      </rPr>
      <t>Responses to detected cybersecurity incidents are managed</t>
    </r>
  </si>
  <si>
    <r>
      <rPr>
        <b/>
        <sz val="11"/>
        <color indexed="8"/>
        <rFont val="Calibri"/>
        <family val="2"/>
      </rPr>
      <t>RS.MA-02</t>
    </r>
    <r>
      <rPr>
        <sz val="11"/>
        <color indexed="8"/>
        <rFont val="Calibri"/>
        <family val="2"/>
      </rPr>
      <t>: Incident reports are triaged and validated</t>
    </r>
  </si>
  <si>
    <r>
      <rPr>
        <b/>
        <sz val="11"/>
        <color indexed="8"/>
        <rFont val="Calibri"/>
        <family val="2"/>
      </rPr>
      <t>RS.MA-03</t>
    </r>
    <r>
      <rPr>
        <sz val="11"/>
        <color indexed="8"/>
        <rFont val="Calibri"/>
        <family val="2"/>
      </rPr>
      <t>: Incidents are categorized and prioritized</t>
    </r>
  </si>
  <si>
    <r>
      <rPr>
        <b/>
        <sz val="11"/>
        <color indexed="8"/>
        <rFont val="Calibri"/>
        <family val="2"/>
      </rPr>
      <t>RS.MA-04</t>
    </r>
    <r>
      <rPr>
        <sz val="11"/>
        <color indexed="8"/>
        <rFont val="Calibri"/>
        <family val="2"/>
      </rPr>
      <t>: Incidents are escalated or elevated as needed</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</si>
  <si>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</si>
  <si>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</si>
  <si>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theme="1"/>
        <rFont val="Calibri"/>
        <family val="2"/>
        <scheme val="minor"/>
      </rPr>
      <t xml:space="preserve">Incident Analysis (RS.AN): </t>
    </r>
    <r>
      <rPr>
        <sz val="11"/>
        <color theme="1"/>
        <rFont val="Calibri"/>
        <family val="2"/>
        <scheme val="minor"/>
      </rPr>
      <t>Investigations are conducted to ensure effective response and support forensics and recovery activities</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</si>
  <si>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</si>
  <si>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</si>
  <si>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RS.AN-08</t>
    </r>
    <r>
      <rPr>
        <sz val="11"/>
        <color indexed="8"/>
        <rFont val="Calibri"/>
        <family val="2"/>
      </rPr>
      <t>: An incident's magnitude is estimated and validated</t>
    </r>
  </si>
  <si>
    <r>
      <rPr>
        <b/>
        <sz val="11"/>
        <color indexed="8"/>
        <rFont val="Calibri"/>
        <family val="2"/>
      </rPr>
      <t>RS.CO-02</t>
    </r>
    <r>
      <rPr>
        <sz val="11"/>
        <color indexed="8"/>
        <rFont val="Calibri"/>
        <family val="2"/>
      </rPr>
      <t>: Internal and external stakeholders are notified of incidents</t>
    </r>
  </si>
  <si>
    <r>
      <rPr>
        <b/>
        <sz val="11"/>
        <color theme="1"/>
        <rFont val="Calibri"/>
        <family val="2"/>
        <scheme val="minor"/>
      </rPr>
      <t>Incident Response Reporting and Communication (RS.CO):</t>
    </r>
    <r>
      <rPr>
        <sz val="11"/>
        <color theme="1"/>
        <rFont val="Calibri"/>
        <family val="2"/>
        <scheme val="minor"/>
      </rPr>
      <t xml:space="preserve"> Response activities are coordinated with internal and external stakeholders as required by laws, regulations, or policies</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</si>
  <si>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</si>
  <si>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RS.MI-01</t>
    </r>
    <r>
      <rPr>
        <sz val="11"/>
        <color indexed="8"/>
        <rFont val="Calibri"/>
        <family val="2"/>
      </rPr>
      <t>: Incidents are contained</t>
    </r>
  </si>
  <si>
    <r>
      <rPr>
        <b/>
        <sz val="11"/>
        <color theme="1"/>
        <rFont val="Calibri"/>
        <family val="2"/>
        <scheme val="minor"/>
      </rPr>
      <t>Incident Mitigation (RS.MI):</t>
    </r>
    <r>
      <rPr>
        <sz val="11"/>
        <color theme="1"/>
        <rFont val="Calibri"/>
        <family val="2"/>
        <scheme val="minor"/>
      </rPr>
      <t xml:space="preserve"> Activities are performed to prevent expansion of an event and mitigate its effects</t>
    </r>
  </si>
  <si>
    <r>
      <rPr>
        <b/>
        <sz val="11"/>
        <color indexed="8"/>
        <rFont val="Calibri"/>
        <family val="2"/>
      </rPr>
      <t>RS.MI-02</t>
    </r>
    <r>
      <rPr>
        <sz val="11"/>
        <color indexed="8"/>
        <rFont val="Calibri"/>
        <family val="2"/>
      </rPr>
      <t>: Incidents are eradicated</t>
    </r>
  </si>
  <si>
    <r>
      <rPr>
        <b/>
        <sz val="11"/>
        <color indexed="8"/>
        <rFont val="Calibri"/>
        <family val="2"/>
      </rPr>
      <t>RC.RP-01</t>
    </r>
    <r>
      <rPr>
        <sz val="11"/>
        <color indexed="8"/>
        <rFont val="Calibri"/>
        <family val="2"/>
      </rPr>
      <t>: The recovery portion of the incident response plan is executed once initiated from the incident response process</t>
    </r>
  </si>
  <si>
    <r>
      <t xml:space="preserve">RECOVER (RC): </t>
    </r>
    <r>
      <rPr>
        <sz val="11"/>
        <color theme="1"/>
        <rFont val="Calibri Light"/>
        <family val="2"/>
        <scheme val="major"/>
      </rPr>
      <t>Assets and operations affected by a cybersecurity incident are restored</t>
    </r>
  </si>
  <si>
    <r>
      <rPr>
        <b/>
        <sz val="11"/>
        <color theme="1"/>
        <rFont val="Calibri"/>
        <family val="2"/>
        <scheme val="minor"/>
      </rPr>
      <t>Incident Recovery Plan Execution (RC.RP):</t>
    </r>
    <r>
      <rPr>
        <sz val="11"/>
        <color theme="1"/>
        <rFont val="Calibri"/>
        <family val="2"/>
        <scheme val="minor"/>
      </rPr>
      <t xml:space="preserve"> Restoration activities are performed to ensure operational availability of systems and services affected by cybersecurity incidents</t>
    </r>
  </si>
  <si>
    <t>2: Defined</t>
  </si>
  <si>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</si>
  <si>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</si>
  <si>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</si>
  <si>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</si>
  <si>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</si>
  <si>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</si>
  <si>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theme="1"/>
        <rFont val="Calibri"/>
        <family val="2"/>
        <scheme val="minor"/>
      </rPr>
      <t>Incident Recovery Communication (RC.CO):</t>
    </r>
    <r>
      <rPr>
        <sz val="11"/>
        <color theme="1"/>
        <rFont val="Calibri"/>
        <family val="2"/>
        <scheme val="minor"/>
      </rPr>
      <t xml:space="preserve"> Restoration activities are coordinated with internal and external parties</t>
    </r>
  </si>
  <si>
    <r>
      <rPr>
        <b/>
        <sz val="11"/>
        <color indexed="8"/>
        <rFont val="Calibri"/>
        <family val="2"/>
      </rPr>
      <t>RC.CO-04</t>
    </r>
    <r>
      <rPr>
        <sz val="11"/>
        <color indexed="8"/>
        <rFont val="Calibri"/>
        <family val="2"/>
      </rPr>
      <t>: Public updates on incident recovery are shared using approved methods and messaging</t>
    </r>
  </si>
  <si>
    <t>Expectation of Practice Maturity Level </t>
  </si>
  <si>
    <t>Expectation of Policy Maturity Level </t>
  </si>
  <si>
    <t>Expectation of Automation Maturity Level </t>
  </si>
  <si>
    <t>Score</t>
  </si>
  <si>
    <t>Level 1</t>
  </si>
  <si>
    <t>• Little to no formalized processes or documentation.
• Ad-hoc implementation with inconsistent results.
• Limited awareness or understanding of the practice’s importance.</t>
  </si>
  <si>
    <t>• Policies are either nonexistent or very basic.
• Lack of formal documentation and dissemination.
• Minimal or no alignment with industry standards or regulations.</t>
  </si>
  <si>
    <t>• Minimal automation in place, primarily manual processes.
• Limited use of basic automation tools or scripts.
• Manual intervention required for most tasks.</t>
  </si>
  <si>
    <t>0-20</t>
  </si>
  <si>
    <t>Level 2</t>
  </si>
  <si>
    <t xml:space="preserve">• Basic processes are established but not consistently followed.
• Some documentation exists, but it may not be comprehensive or regularly updated.
• Limited measurement and tracking of performance metrics.
</t>
  </si>
  <si>
    <t>• Basic policies are in place but may not be consistently followed.
• Documentation exists but may not be comprehensive or regularly updated.
• Some alignment with industry standards or regulations, but gaps exist.</t>
  </si>
  <si>
    <t>• Basic automation tools or scripts are used for repetitive tasks.
• Some automated processes are in place, but they may not be integrated or optimized.
• Limited scalability and flexibility in automation capabilities.</t>
  </si>
  <si>
    <t>21-40</t>
  </si>
  <si>
    <t>Level 3</t>
  </si>
  <si>
    <t>• Well-defined processes and procedures are in place and consistently followed.
• Documentation is comprehensive and regularly updated.
• Key performance metrics are tracked, and performance is periodically reviewed for improvement.</t>
  </si>
  <si>
    <t>• Well-defined policies are established and consistently followed.
• Documentation is comprehensive, regularly updated, and accessible.
• Policies are aligned with industry standards and regulations, with periodic reviews for updates.</t>
  </si>
  <si>
    <t>• Well-defined automation processes and workflows are established.
• Automation tools are integrated into the infrastructure and regularly maintained.
• Processes are documented, and automation is aligned with business objectives.</t>
  </si>
  <si>
    <t>41-60</t>
  </si>
  <si>
    <t>Level 4</t>
  </si>
  <si>
    <t>• Processes are measured and quantitatively managed to improve efficiency and effectiveness.
• Performance metrics are tracked and analyzed regularly to drive continuous improvement.
• Automation and tooling are used to streamline processes and enhance performance.</t>
  </si>
  <si>
    <t>• Policies are measured and quantitatively managed to ensure effectiveness.
• Performance metrics related to policy compliance are tracked and analyzed.
• Automation and tooling are used to streamline policy enforcement and monitoring.</t>
  </si>
  <si>
    <t>• Automation is measured and managed to improve efficiency and effectiveness.
• Key performance metrics related to automation are tracked and analyzed.
• Continuous improvement practices are applied to automation processes.</t>
  </si>
  <si>
    <t>61-80</t>
  </si>
  <si>
    <t>Level 5</t>
  </si>
  <si>
    <t>• Continuous improvement is ingrained in the culture, and processes are regularly reviewed and optimized.
• Best practices and lessons learned are actively sought and implemented.
• Innovation and experimentation are encouraged to further enhance performance and outcomes.</t>
  </si>
  <si>
    <t>• Policies are continuously reviewed and optimized for alignment with evolving business needs and industry standards.
• Best practices are actively sought and implemented to enhance policy effectiveness.
• Innovation and creativity are encouraged to improve policy management and compliance.</t>
  </si>
  <si>
    <t>• Automation is optimized for maximum efficiency and scalability.
• Advanced automation technologies (e.g., AI, machine learning) are leveraged where applicable.
• Automation is integrated with other systems and processes to create a cohesive ecosystem.</t>
  </si>
  <si>
    <t>81-100</t>
  </si>
  <si>
    <t>Policy Level</t>
  </si>
  <si>
    <t>Value</t>
  </si>
  <si>
    <t>Practice</t>
  </si>
  <si>
    <t>Automation Level</t>
  </si>
  <si>
    <t>3: Managed</t>
  </si>
  <si>
    <t>4: Optimized</t>
  </si>
  <si>
    <t>5: Adaptive</t>
  </si>
  <si>
    <t xml:space="preserve">This page is used for controling scoring levels and weight to total score. Current wegihts are as follows: </t>
  </si>
  <si>
    <t>Policy: 4/10</t>
  </si>
  <si>
    <t>Practice: 5/10</t>
  </si>
  <si>
    <t>Automation: 1/10</t>
  </si>
  <si>
    <t>Implementation Examples</t>
  </si>
  <si>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Share the organization's mission (e.g., through vision and mission statements, marketing, and service strategies) to provide a basis for identifying risks that may impede that mission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</si>
  <si>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Identify relevant internal stakeholders and their cybersecurity-related expectations (e.g., performance and risk expectations of officers, directors, and advisors; cultural expectations of employees)</t>
    </r>
    <r>
      <rPr>
        <sz val="11"/>
        <color theme="1"/>
        <rFont val="Calibri"/>
        <family val="2"/>
        <scheme val="minor"/>
      </rPr>
      <t xml:space="preserve">
</t>
    </r>
    <r>
      <rPr>
        <b/>
        <sz val="11"/>
        <color indexed="8"/>
        <rFont val="Calibri"/>
      </rPr>
      <t>Ex2</t>
    </r>
    <r>
      <rPr>
        <sz val="11"/>
        <color indexed="8"/>
        <rFont val="Calibri"/>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</si>
  <si>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Determine a process to track and manage legal and regulatory requirements regarding protection of individuals' information (e.g., Health Insurance Portability and Accountability Act, California Consumer Privacy Act, General Data Protection Regulation)</t>
    </r>
    <r>
      <rPr>
        <sz val="11"/>
        <color theme="1"/>
        <rFont val="Calibri"/>
        <family val="2"/>
        <scheme val="minor"/>
      </rPr>
      <t xml:space="preserve">
</t>
    </r>
    <r>
      <rPr>
        <b/>
        <sz val="11"/>
        <color indexed="8"/>
        <rFont val="Calibri"/>
      </rPr>
      <t>Ex2</t>
    </r>
    <r>
      <rPr>
        <sz val="11"/>
        <color indexed="8"/>
        <rFont val="Calibri"/>
      </rPr>
      <t>: Determine a process to track and manage contractual requirements for cybersecurity management of supplier, customer, and partner information</t>
    </r>
    <r>
      <rPr>
        <sz val="11"/>
        <color theme="1"/>
        <rFont val="Calibri"/>
        <family val="2"/>
        <scheme val="minor"/>
      </rPr>
      <t xml:space="preserve">
</t>
    </r>
    <r>
      <rPr>
        <b/>
        <sz val="11"/>
        <color indexed="8"/>
        <rFont val="Calibri"/>
      </rPr>
      <t>Ex3</t>
    </r>
    <r>
      <rPr>
        <sz val="11"/>
        <color indexed="8"/>
        <rFont val="Calibri"/>
      </rPr>
      <t>: Align the organization's cybersecurity strategy with legal, regulatory, and contractual requirements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</si>
  <si>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Establish criteria for determining the criticality of capabilities and services as viewed by internal and external stakeholders</t>
    </r>
    <r>
      <rPr>
        <sz val="11"/>
        <color theme="1"/>
        <rFont val="Calibri"/>
        <family val="2"/>
        <scheme val="minor"/>
      </rPr>
      <t xml:space="preserve">
</t>
    </r>
    <r>
      <rPr>
        <b/>
        <sz val="11"/>
        <color indexed="8"/>
        <rFont val="Calibri"/>
      </rPr>
      <t>Ex2</t>
    </r>
    <r>
      <rPr>
        <sz val="11"/>
        <color indexed="8"/>
        <rFont val="Calibri"/>
      </rPr>
      <t>: Determine (e.g., from a business impact analysis) assets and business operations that are vital to achieving mission objectives and the potential impact of a loss (or partial loss) of such operations</t>
    </r>
    <r>
      <rPr>
        <sz val="11"/>
        <color theme="1"/>
        <rFont val="Calibri"/>
        <family val="2"/>
        <scheme val="minor"/>
      </rPr>
      <t xml:space="preserve">
</t>
    </r>
    <r>
      <rPr>
        <b/>
        <sz val="11"/>
        <color indexed="8"/>
        <rFont val="Calibri"/>
      </rPr>
      <t>Ex3</t>
    </r>
    <r>
      <rPr>
        <sz val="11"/>
        <color indexed="8"/>
        <rFont val="Calibri"/>
      </rPr>
      <t>: Establish and communicate resilience objectives (e.g., recovery time objectives) for delivering critical capabilities and services in various operating states (e.g., under attack, during recovery, normal operation)</t>
    </r>
  </si>
  <si>
    <r>
      <rPr>
        <b/>
        <sz val="11"/>
        <color indexed="8"/>
        <rFont val="Calibri"/>
      </rPr>
      <t>Ex1</t>
    </r>
    <r>
      <rPr>
        <sz val="11"/>
        <color indexed="8"/>
        <rFont val="Calibri"/>
      </rPr>
      <t>: Create an inventory of the organization's dependencies on external resources (e.g., facilities, cloud-based hosting providers) and their relationships to organizational assets and business functions</t>
    </r>
    <r>
      <rPr>
        <sz val="11"/>
        <color theme="1"/>
        <rFont val="Calibri"/>
        <family val="2"/>
        <scheme val="minor"/>
      </rPr>
      <t xml:space="preserve">
</t>
    </r>
    <r>
      <rPr>
        <b/>
        <sz val="11"/>
        <color indexed="8"/>
        <rFont val="Calibri"/>
      </rPr>
      <t>Ex2</t>
    </r>
    <r>
      <rPr>
        <sz val="11"/>
        <color indexed="8"/>
        <rFont val="Calibri"/>
      </rPr>
      <t>: Identify and document external dependencies that are potential points of failure for the organization's critical capabilities and services, and share that information with appropriate personnel</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</si>
  <si>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Update near-term and long-term cybersecurity risk management objectives as part of annual strategic planning and when major changes occur</t>
    </r>
    <r>
      <rPr>
        <sz val="11"/>
        <color theme="1"/>
        <rFont val="Calibri"/>
        <family val="2"/>
        <scheme val="minor"/>
      </rPr>
      <t xml:space="preserve">
</t>
    </r>
    <r>
      <rPr>
        <b/>
        <sz val="11"/>
        <color indexed="8"/>
        <rFont val="Calibri"/>
      </rPr>
      <t>Ex2</t>
    </r>
    <r>
      <rPr>
        <sz val="11"/>
        <color indexed="8"/>
        <rFont val="Calibri"/>
      </rPr>
      <t>: Establish measurable objectives for cybersecurity risk management (e.g., manage the quality of user training, ensure adequate risk protection for industrial control systems)</t>
    </r>
    <r>
      <rPr>
        <sz val="11"/>
        <color theme="1"/>
        <rFont val="Calibri"/>
        <family val="2"/>
        <scheme val="minor"/>
      </rPr>
      <t xml:space="preserve">
</t>
    </r>
    <r>
      <rPr>
        <b/>
        <sz val="11"/>
        <color indexed="8"/>
        <rFont val="Calibri"/>
      </rPr>
      <t>Ex3</t>
    </r>
    <r>
      <rPr>
        <sz val="11"/>
        <color indexed="8"/>
        <rFont val="Calibri"/>
      </rPr>
      <t>: Senior leaders agree about cybersecurity objectives and use them for measuring and managing risk and performance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</si>
  <si>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Determine and communicate risk appetite statements that convey expectations about the appropriate level of risk for the organization</t>
    </r>
    <r>
      <rPr>
        <sz val="11"/>
        <color theme="1"/>
        <rFont val="Calibri"/>
        <family val="2"/>
        <scheme val="minor"/>
      </rPr>
      <t xml:space="preserve">
</t>
    </r>
    <r>
      <rPr>
        <b/>
        <sz val="11"/>
        <color indexed="8"/>
        <rFont val="Calibri"/>
      </rPr>
      <t>Ex2</t>
    </r>
    <r>
      <rPr>
        <sz val="11"/>
        <color indexed="8"/>
        <rFont val="Calibri"/>
      </rPr>
      <t>: Translate risk appetite statements into specific, measurable, and broadly understandable risk tolerance statements</t>
    </r>
    <r>
      <rPr>
        <sz val="11"/>
        <color theme="1"/>
        <rFont val="Calibri"/>
        <family val="2"/>
        <scheme val="minor"/>
      </rPr>
      <t xml:space="preserve">
</t>
    </r>
    <r>
      <rPr>
        <b/>
        <sz val="11"/>
        <color indexed="8"/>
        <rFont val="Calibri"/>
      </rPr>
      <t>Ex3</t>
    </r>
    <r>
      <rPr>
        <sz val="11"/>
        <color indexed="8"/>
        <rFont val="Calibri"/>
      </rPr>
      <t>: Refine organizational objectives and risk appetite periodically based on known risk exposure and residual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</si>
  <si>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Aggregate and manage cybersecurity risks alongside other enterprise risks (e.g., compliance, financial, operational, regulatory, reputational, safety)</t>
    </r>
    <r>
      <rPr>
        <sz val="11"/>
        <color theme="1"/>
        <rFont val="Calibri"/>
        <family val="2"/>
        <scheme val="minor"/>
      </rPr>
      <t xml:space="preserve">
</t>
    </r>
    <r>
      <rPr>
        <b/>
        <sz val="11"/>
        <color indexed="8"/>
        <rFont val="Calibri"/>
      </rPr>
      <t>Ex2</t>
    </r>
    <r>
      <rPr>
        <sz val="11"/>
        <color indexed="8"/>
        <rFont val="Calibri"/>
      </rPr>
      <t>: Include cybersecurity risk managers in enterprise risk management planning</t>
    </r>
    <r>
      <rPr>
        <sz val="11"/>
        <color theme="1"/>
        <rFont val="Calibri"/>
        <family val="2"/>
        <scheme val="minor"/>
      </rPr>
      <t xml:space="preserve">
</t>
    </r>
    <r>
      <rPr>
        <b/>
        <sz val="11"/>
        <color indexed="8"/>
        <rFont val="Calibri"/>
      </rPr>
      <t>Ex3</t>
    </r>
    <r>
      <rPr>
        <sz val="11"/>
        <color indexed="8"/>
        <rFont val="Calibri"/>
      </rPr>
      <t>: Establish criteria for escalating cybersecurity risks within enterprise risk management</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</si>
  <si>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Specify criteria for accepting and avoiding cybersecurity risk for various classifications of data</t>
    </r>
    <r>
      <rPr>
        <sz val="11"/>
        <color theme="1"/>
        <rFont val="Calibri"/>
        <family val="2"/>
        <scheme val="minor"/>
      </rPr>
      <t xml:space="preserve">
</t>
    </r>
    <r>
      <rPr>
        <b/>
        <sz val="11"/>
        <color indexed="8"/>
        <rFont val="Calibri"/>
      </rPr>
      <t>Ex2</t>
    </r>
    <r>
      <rPr>
        <sz val="11"/>
        <color indexed="8"/>
        <rFont val="Calibri"/>
      </rPr>
      <t>: Determine whether to purchase cybersecurity insurance</t>
    </r>
    <r>
      <rPr>
        <sz val="11"/>
        <color theme="1"/>
        <rFont val="Calibri"/>
        <family val="2"/>
        <scheme val="minor"/>
      </rPr>
      <t xml:space="preserve">
</t>
    </r>
    <r>
      <rPr>
        <b/>
        <sz val="11"/>
        <color indexed="8"/>
        <rFont val="Calibri"/>
      </rPr>
      <t>Ex3</t>
    </r>
    <r>
      <rPr>
        <sz val="11"/>
        <color indexed="8"/>
        <rFont val="Calibri"/>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</si>
  <si>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Determine how to update senior executives, directors, and management on the organization's cybersecurity posture at agreed-upon intervals</t>
    </r>
    <r>
      <rPr>
        <sz val="11"/>
        <color theme="1"/>
        <rFont val="Calibri"/>
        <family val="2"/>
        <scheme val="minor"/>
      </rPr>
      <t xml:space="preserve">
</t>
    </r>
    <r>
      <rPr>
        <b/>
        <sz val="11"/>
        <color indexed="8"/>
        <rFont val="Calibri"/>
      </rPr>
      <t>Ex2</t>
    </r>
    <r>
      <rPr>
        <sz val="11"/>
        <color indexed="8"/>
        <rFont val="Calibri"/>
      </rPr>
      <t>: Identify how all departments across the organization - such as management, operations, internal auditors, legal, acquisition, physical security, and HR - will communicate with each other about cybersecurity risks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</si>
  <si>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Establish criteria for using a quantitative approach to cybersecurity risk analysis, and specify probability and exposure formulas</t>
    </r>
    <r>
      <rPr>
        <sz val="11"/>
        <color theme="1"/>
        <rFont val="Calibri"/>
        <family val="2"/>
        <scheme val="minor"/>
      </rPr>
      <t xml:space="preserve">
</t>
    </r>
    <r>
      <rPr>
        <b/>
        <sz val="11"/>
        <color indexed="8"/>
        <rFont val="Calibri"/>
      </rPr>
      <t>Ex2</t>
    </r>
    <r>
      <rPr>
        <sz val="11"/>
        <color indexed="8"/>
        <rFont val="Calibri"/>
      </rPr>
      <t>: Create and use templates (e.g., a risk register) to document cybersecurity risk information (e.g., risk description, exposure, treatment, and ownership)</t>
    </r>
    <r>
      <rPr>
        <sz val="11"/>
        <color theme="1"/>
        <rFont val="Calibri"/>
        <family val="2"/>
        <scheme val="minor"/>
      </rPr>
      <t xml:space="preserve">
</t>
    </r>
    <r>
      <rPr>
        <b/>
        <sz val="11"/>
        <color indexed="8"/>
        <rFont val="Calibri"/>
      </rPr>
      <t>Ex3</t>
    </r>
    <r>
      <rPr>
        <sz val="11"/>
        <color indexed="8"/>
        <rFont val="Calibri"/>
      </rPr>
      <t>: Establish criteria for risk prioritization at the appropriate levels within the enterprise</t>
    </r>
    <r>
      <rPr>
        <sz val="11"/>
        <color theme="1"/>
        <rFont val="Calibri"/>
        <family val="2"/>
        <scheme val="minor"/>
      </rPr>
      <t xml:space="preserve">
</t>
    </r>
    <r>
      <rPr>
        <b/>
        <sz val="11"/>
        <color indexed="8"/>
        <rFont val="Calibri"/>
      </rPr>
      <t>Ex4</t>
    </r>
    <r>
      <rPr>
        <sz val="11"/>
        <color indexed="8"/>
        <rFont val="Calibri"/>
      </rPr>
      <t>: Use a consistent list of risk categories to support integrating, aggregating, and comparing cybersecurity risks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</si>
  <si>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Define and communicate guidance and methods for identifying opportunities and including them in risk discussions (e.g., strengths, weaknesses, opportunities, and threats [SWOT] analysis)</t>
    </r>
    <r>
      <rPr>
        <sz val="11"/>
        <color theme="1"/>
        <rFont val="Calibri"/>
        <family val="2"/>
        <scheme val="minor"/>
      </rPr>
      <t xml:space="preserve">
</t>
    </r>
    <r>
      <rPr>
        <b/>
        <sz val="11"/>
        <color indexed="8"/>
        <rFont val="Calibri"/>
      </rPr>
      <t>Ex2</t>
    </r>
    <r>
      <rPr>
        <sz val="11"/>
        <color indexed="8"/>
        <rFont val="Calibri"/>
      </rPr>
      <t>: Identify stretch goals and document them</t>
    </r>
    <r>
      <rPr>
        <sz val="11"/>
        <color theme="1"/>
        <rFont val="Calibri"/>
        <family val="2"/>
        <scheme val="minor"/>
      </rPr>
      <t xml:space="preserve">
</t>
    </r>
    <r>
      <rPr>
        <b/>
        <sz val="11"/>
        <color indexed="8"/>
        <rFont val="Calibri"/>
      </rPr>
      <t>Ex3</t>
    </r>
    <r>
      <rPr>
        <sz val="11"/>
        <color indexed="8"/>
        <rFont val="Calibri"/>
      </rPr>
      <t>: Calculate, document, and prioritize positive risks alongside negative risks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</si>
  <si>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Leaders (e.g., directors) agree on their roles and responsibilities in developing, implementing, and assessing the organization's cybersecurity strategy</t>
    </r>
    <r>
      <rPr>
        <sz val="11"/>
        <color theme="1"/>
        <rFont val="Calibri"/>
        <family val="2"/>
        <scheme val="minor"/>
      </rPr>
      <t xml:space="preserve">
</t>
    </r>
    <r>
      <rPr>
        <b/>
        <sz val="11"/>
        <color indexed="8"/>
        <rFont val="Calibri"/>
      </rPr>
      <t>Ex2</t>
    </r>
    <r>
      <rPr>
        <sz val="11"/>
        <color indexed="8"/>
        <rFont val="Calibri"/>
      </rPr>
      <t>: Share leaders' expectations regarding a secure and ethical culture, especially when current events present the opportunity to highlight positive or negative examples of cybersecurity risk management</t>
    </r>
    <r>
      <rPr>
        <sz val="11"/>
        <color theme="1"/>
        <rFont val="Calibri"/>
        <family val="2"/>
        <scheme val="minor"/>
      </rPr>
      <t xml:space="preserve">
</t>
    </r>
    <r>
      <rPr>
        <b/>
        <sz val="11"/>
        <color indexed="8"/>
        <rFont val="Calibri"/>
      </rPr>
      <t>Ex3</t>
    </r>
    <r>
      <rPr>
        <sz val="11"/>
        <color indexed="8"/>
        <rFont val="Calibri"/>
      </rPr>
      <t>: Leaders direct the CISO to maintain a comprehensive cybersecurity risk strategy and review and update it at least annually and after major events</t>
    </r>
    <r>
      <rPr>
        <sz val="11"/>
        <color theme="1"/>
        <rFont val="Calibri"/>
        <family val="2"/>
        <scheme val="minor"/>
      </rPr>
      <t xml:space="preserve">
</t>
    </r>
    <r>
      <rPr>
        <b/>
        <sz val="11"/>
        <color indexed="8"/>
        <rFont val="Calibri"/>
      </rPr>
      <t>Ex4</t>
    </r>
    <r>
      <rPr>
        <sz val="11"/>
        <color indexed="8"/>
        <rFont val="Calibri"/>
      </rPr>
      <t>: Conduct reviews to ensure adequate authority and coordination among those responsible for managing cybersecurity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</si>
  <si>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Document risk management roles and responsibilities in policy</t>
    </r>
    <r>
      <rPr>
        <sz val="11"/>
        <color theme="1"/>
        <rFont val="Calibri"/>
        <family val="2"/>
        <scheme val="minor"/>
      </rPr>
      <t xml:space="preserve">
</t>
    </r>
    <r>
      <rPr>
        <b/>
        <sz val="11"/>
        <color indexed="8"/>
        <rFont val="Calibri"/>
      </rPr>
      <t>Ex2</t>
    </r>
    <r>
      <rPr>
        <sz val="11"/>
        <color indexed="8"/>
        <rFont val="Calibri"/>
      </rPr>
      <t>: Document who is responsible and accountable for cybersecurity risk management activities and how those teams and individuals are to be consulted and informed</t>
    </r>
    <r>
      <rPr>
        <sz val="11"/>
        <color theme="1"/>
        <rFont val="Calibri"/>
        <family val="2"/>
        <scheme val="minor"/>
      </rPr>
      <t xml:space="preserve">
</t>
    </r>
    <r>
      <rPr>
        <b/>
        <sz val="11"/>
        <color indexed="8"/>
        <rFont val="Calibri"/>
      </rPr>
      <t>Ex3</t>
    </r>
    <r>
      <rPr>
        <sz val="11"/>
        <color indexed="8"/>
        <rFont val="Calibri"/>
      </rPr>
      <t>: Include cybersecurity responsibilities and performance requirements in personnel descriptions</t>
    </r>
    <r>
      <rPr>
        <sz val="11"/>
        <color theme="1"/>
        <rFont val="Calibri"/>
        <family val="2"/>
        <scheme val="minor"/>
      </rPr>
      <t xml:space="preserve">
</t>
    </r>
    <r>
      <rPr>
        <b/>
        <sz val="11"/>
        <color indexed="8"/>
        <rFont val="Calibri"/>
      </rPr>
      <t>Ex4</t>
    </r>
    <r>
      <rPr>
        <sz val="11"/>
        <color indexed="8"/>
        <rFont val="Calibri"/>
      </rPr>
      <t>: Document performance goals for personnel with cybersecurity risk management responsibilities, and periodically measure performance to identify areas for improvement</t>
    </r>
    <r>
      <rPr>
        <sz val="11"/>
        <color theme="1"/>
        <rFont val="Calibri"/>
        <family val="2"/>
        <scheme val="minor"/>
      </rPr>
      <t xml:space="preserve">
</t>
    </r>
    <r>
      <rPr>
        <b/>
        <sz val="11"/>
        <color indexed="8"/>
        <rFont val="Calibri"/>
      </rPr>
      <t>Ex5</t>
    </r>
    <r>
      <rPr>
        <sz val="11"/>
        <color indexed="8"/>
        <rFont val="Calibri"/>
      </rPr>
      <t>: Clearly articulate cybersecurity responsibilities within operations, risk functions, and internal audit functions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</si>
  <si>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Conduct periodic management reviews to ensure that those given cybersecurity risk management responsibilities have the necessary authority</t>
    </r>
    <r>
      <rPr>
        <sz val="11"/>
        <color theme="1"/>
        <rFont val="Calibri"/>
        <family val="2"/>
        <scheme val="minor"/>
      </rPr>
      <t xml:space="preserve">
</t>
    </r>
    <r>
      <rPr>
        <b/>
        <sz val="11"/>
        <color indexed="8"/>
        <rFont val="Calibri"/>
      </rPr>
      <t>Ex2</t>
    </r>
    <r>
      <rPr>
        <sz val="11"/>
        <color indexed="8"/>
        <rFont val="Calibri"/>
      </rPr>
      <t>: Identify resource allocation and investment in line with risk tolerance and response</t>
    </r>
    <r>
      <rPr>
        <sz val="11"/>
        <color theme="1"/>
        <rFont val="Calibri"/>
        <family val="2"/>
        <scheme val="minor"/>
      </rPr>
      <t xml:space="preserve">
</t>
    </r>
    <r>
      <rPr>
        <b/>
        <sz val="11"/>
        <color indexed="8"/>
        <rFont val="Calibri"/>
      </rPr>
      <t>Ex3</t>
    </r>
    <r>
      <rPr>
        <sz val="11"/>
        <color indexed="8"/>
        <rFont val="Calibri"/>
      </rPr>
      <t>: Provide adequate and sufficient people, process, and technical resources to support the cybersecurity strategy</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</si>
  <si>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Integrate cybersecurity risk management considerations into human resources processes (e.g., personnel screening, onboarding, change notification, offboarding)</t>
    </r>
    <r>
      <rPr>
        <sz val="11"/>
        <color theme="1"/>
        <rFont val="Calibri"/>
        <family val="2"/>
        <scheme val="minor"/>
      </rPr>
      <t xml:space="preserve">
</t>
    </r>
    <r>
      <rPr>
        <b/>
        <sz val="11"/>
        <color indexed="8"/>
        <rFont val="Calibri"/>
      </rPr>
      <t>Ex2</t>
    </r>
    <r>
      <rPr>
        <sz val="11"/>
        <color indexed="8"/>
        <rFont val="Calibri"/>
      </rPr>
      <t>: Consider cybersecurity knowledge to be a positive factor in hiring, training, and retention decisions</t>
    </r>
    <r>
      <rPr>
        <sz val="11"/>
        <color theme="1"/>
        <rFont val="Calibri"/>
        <family val="2"/>
        <scheme val="minor"/>
      </rPr>
      <t xml:space="preserve">
</t>
    </r>
    <r>
      <rPr>
        <b/>
        <sz val="11"/>
        <color indexed="8"/>
        <rFont val="Calibri"/>
      </rPr>
      <t>Ex3</t>
    </r>
    <r>
      <rPr>
        <sz val="11"/>
        <color indexed="8"/>
        <rFont val="Calibri"/>
      </rPr>
      <t>: Conduct background checks prior to onboarding new personnel for sensitive roles, and periodically repeat background checks for personnel with such roles</t>
    </r>
    <r>
      <rPr>
        <sz val="11"/>
        <color theme="1"/>
        <rFont val="Calibri"/>
        <family val="2"/>
        <scheme val="minor"/>
      </rPr>
      <t xml:space="preserve">
</t>
    </r>
    <r>
      <rPr>
        <b/>
        <sz val="11"/>
        <color indexed="8"/>
        <rFont val="Calibri"/>
      </rPr>
      <t>Ex4</t>
    </r>
    <r>
      <rPr>
        <sz val="11"/>
        <color indexed="8"/>
        <rFont val="Calibri"/>
      </rPr>
      <t>: Define and enforce obligations for personnel to be aware of, adhere to, and uphold security policies as they relate to their roles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</si>
  <si>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Create, disseminate, and maintain an understandable, usable risk management policy with statements of management intent, expectations, and direction</t>
    </r>
    <r>
      <rPr>
        <sz val="11"/>
        <color theme="1"/>
        <rFont val="Calibri"/>
        <family val="2"/>
        <scheme val="minor"/>
      </rPr>
      <t xml:space="preserve">
</t>
    </r>
    <r>
      <rPr>
        <b/>
        <sz val="11"/>
        <color indexed="8"/>
        <rFont val="Calibri"/>
      </rPr>
      <t>Ex2</t>
    </r>
    <r>
      <rPr>
        <sz val="11"/>
        <color indexed="8"/>
        <rFont val="Calibri"/>
      </rPr>
      <t>: Periodically review policy and supporting processes and procedures to ensure that they align with risk management strategy objectives and priorities, as well as the high-level direction of the cybersecurity policy</t>
    </r>
    <r>
      <rPr>
        <sz val="11"/>
        <color theme="1"/>
        <rFont val="Calibri"/>
        <family val="2"/>
        <scheme val="minor"/>
      </rPr>
      <t xml:space="preserve">
</t>
    </r>
    <r>
      <rPr>
        <b/>
        <sz val="11"/>
        <color indexed="8"/>
        <rFont val="Calibri"/>
      </rPr>
      <t>Ex3</t>
    </r>
    <r>
      <rPr>
        <sz val="11"/>
        <color indexed="8"/>
        <rFont val="Calibri"/>
      </rPr>
      <t>: Require approval from senior management on policy</t>
    </r>
    <r>
      <rPr>
        <sz val="11"/>
        <color theme="1"/>
        <rFont val="Calibri"/>
        <family val="2"/>
        <scheme val="minor"/>
      </rPr>
      <t xml:space="preserve">
</t>
    </r>
    <r>
      <rPr>
        <b/>
        <sz val="11"/>
        <color indexed="8"/>
        <rFont val="Calibri"/>
      </rPr>
      <t>Ex4</t>
    </r>
    <r>
      <rPr>
        <sz val="11"/>
        <color indexed="8"/>
        <rFont val="Calibri"/>
      </rPr>
      <t>: Communicate cybersecurity risk management policy and supporting processes and procedures across the organization</t>
    </r>
    <r>
      <rPr>
        <sz val="11"/>
        <color theme="1"/>
        <rFont val="Calibri"/>
        <family val="2"/>
        <scheme val="minor"/>
      </rPr>
      <t xml:space="preserve">
</t>
    </r>
    <r>
      <rPr>
        <b/>
        <sz val="11"/>
        <color indexed="8"/>
        <rFont val="Calibri"/>
      </rPr>
      <t>Ex5</t>
    </r>
    <r>
      <rPr>
        <sz val="11"/>
        <color indexed="8"/>
        <rFont val="Calibri"/>
      </rPr>
      <t>: Require personnel to acknowledge receipt of policy when first hired, annually, and whenever policy is updated</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</si>
  <si>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Update policy based on periodic reviews of cybersecurity risk management results to ensure that policy and supporting processes and procedures adequately maintain risk at an acceptable level</t>
    </r>
    <r>
      <rPr>
        <sz val="11"/>
        <color theme="1"/>
        <rFont val="Calibri"/>
        <family val="2"/>
        <scheme val="minor"/>
      </rPr>
      <t xml:space="preserve">
</t>
    </r>
    <r>
      <rPr>
        <b/>
        <sz val="11"/>
        <color indexed="8"/>
        <rFont val="Calibri"/>
      </rPr>
      <t>Ex2</t>
    </r>
    <r>
      <rPr>
        <sz val="11"/>
        <color indexed="8"/>
        <rFont val="Calibri"/>
      </rPr>
      <t>: Provide a timeline for reviewing changes to the organization's risk environment (e.g., changes in risk or in the organization's mission objectives), and communicate recommended policy updates</t>
    </r>
    <r>
      <rPr>
        <sz val="11"/>
        <color theme="1"/>
        <rFont val="Calibri"/>
        <family val="2"/>
        <scheme val="minor"/>
      </rPr>
      <t xml:space="preserve">
</t>
    </r>
    <r>
      <rPr>
        <b/>
        <sz val="11"/>
        <color indexed="8"/>
        <rFont val="Calibri"/>
      </rPr>
      <t>Ex3</t>
    </r>
    <r>
      <rPr>
        <sz val="11"/>
        <color indexed="8"/>
        <rFont val="Calibri"/>
      </rPr>
      <t>: Update policy to reflect changes in legal and regulatory requirements</t>
    </r>
    <r>
      <rPr>
        <sz val="11"/>
        <color theme="1"/>
        <rFont val="Calibri"/>
        <family val="2"/>
        <scheme val="minor"/>
      </rPr>
      <t xml:space="preserve">
</t>
    </r>
    <r>
      <rPr>
        <b/>
        <sz val="11"/>
        <color indexed="8"/>
        <rFont val="Calibri"/>
      </rPr>
      <t>Ex4</t>
    </r>
    <r>
      <rPr>
        <sz val="11"/>
        <color indexed="8"/>
        <rFont val="Calibri"/>
      </rPr>
      <t>: Update policy to reflect changes in technology (e.g., adoption of artificial intelligence) and changes to the business (e.g., acquisition of a new business, new contract requirements)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</si>
  <si>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Measure how well the risk management strategy and risk results have helped leaders make decisions and achieve organizational objectives</t>
    </r>
    <r>
      <rPr>
        <sz val="11"/>
        <color theme="1"/>
        <rFont val="Calibri"/>
        <family val="2"/>
        <scheme val="minor"/>
      </rPr>
      <t xml:space="preserve">
</t>
    </r>
    <r>
      <rPr>
        <b/>
        <sz val="11"/>
        <color indexed="8"/>
        <rFont val="Calibri"/>
      </rPr>
      <t>Ex2</t>
    </r>
    <r>
      <rPr>
        <sz val="11"/>
        <color indexed="8"/>
        <rFont val="Calibri"/>
      </rPr>
      <t>: Examine whether cybersecurity risk strategies that impede operations or innovation should be adjusted</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</si>
  <si>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Review audit findings to confirm whether the existing cybersecurity strategy has ensured compliance with internal and external requirements</t>
    </r>
    <r>
      <rPr>
        <sz val="11"/>
        <color theme="1"/>
        <rFont val="Calibri"/>
        <family val="2"/>
        <scheme val="minor"/>
      </rPr>
      <t xml:space="preserve">
</t>
    </r>
    <r>
      <rPr>
        <b/>
        <sz val="11"/>
        <color indexed="8"/>
        <rFont val="Calibri"/>
      </rPr>
      <t>Ex2</t>
    </r>
    <r>
      <rPr>
        <sz val="11"/>
        <color indexed="8"/>
        <rFont val="Calibri"/>
      </rPr>
      <t>: Review the performance oversight of those in cybersecurity-related roles to determine whether policy changes are necessary</t>
    </r>
    <r>
      <rPr>
        <sz val="11"/>
        <color theme="1"/>
        <rFont val="Calibri"/>
        <family val="2"/>
        <scheme val="minor"/>
      </rPr>
      <t xml:space="preserve">
</t>
    </r>
    <r>
      <rPr>
        <b/>
        <sz val="11"/>
        <color indexed="8"/>
        <rFont val="Calibri"/>
      </rPr>
      <t>Ex3</t>
    </r>
    <r>
      <rPr>
        <sz val="11"/>
        <color indexed="8"/>
        <rFont val="Calibri"/>
      </rPr>
      <t>: Review strategy in light of cybersecurity incidents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</si>
  <si>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Review key performance indicators (KPIs) to ensure that organization-wide policies and procedures achieve objectives</t>
    </r>
    <r>
      <rPr>
        <sz val="11"/>
        <color theme="1"/>
        <rFont val="Calibri"/>
        <family val="2"/>
        <scheme val="minor"/>
      </rPr>
      <t xml:space="preserve">
</t>
    </r>
    <r>
      <rPr>
        <b/>
        <sz val="11"/>
        <color indexed="8"/>
        <rFont val="Calibri"/>
      </rPr>
      <t>Ex2</t>
    </r>
    <r>
      <rPr>
        <sz val="11"/>
        <color indexed="8"/>
        <rFont val="Calibri"/>
      </rPr>
      <t>: Review key risk indicators (KRIs) to identify risks the organization faces, including likelihood and potential impact</t>
    </r>
    <r>
      <rPr>
        <sz val="11"/>
        <color theme="1"/>
        <rFont val="Calibri"/>
        <family val="2"/>
        <scheme val="minor"/>
      </rPr>
      <t xml:space="preserve">
</t>
    </r>
    <r>
      <rPr>
        <b/>
        <sz val="11"/>
        <color indexed="8"/>
        <rFont val="Calibri"/>
      </rPr>
      <t>Ex3</t>
    </r>
    <r>
      <rPr>
        <sz val="11"/>
        <color indexed="8"/>
        <rFont val="Calibri"/>
      </rPr>
      <t>: Collect and communicate metrics on cybersecurity risk management with senior leadership</t>
    </r>
  </si>
  <si>
    <r>
      <rPr>
        <b/>
        <sz val="11"/>
        <color indexed="8"/>
        <rFont val="Calibri"/>
      </rPr>
      <t>Ex1</t>
    </r>
    <r>
      <rPr>
        <sz val="11"/>
        <color indexed="8"/>
        <rFont val="Calibri"/>
      </rPr>
      <t>: Establish a strategy that expresses the objectives of the cybersecurity supply chain risk management program</t>
    </r>
    <r>
      <rPr>
        <sz val="11"/>
        <color theme="1"/>
        <rFont val="Calibri"/>
        <family val="2"/>
        <scheme val="minor"/>
      </rPr>
      <t xml:space="preserve">
</t>
    </r>
    <r>
      <rPr>
        <b/>
        <sz val="11"/>
        <color indexed="8"/>
        <rFont val="Calibri"/>
      </rPr>
      <t>Ex2</t>
    </r>
    <r>
      <rPr>
        <sz val="11"/>
        <color indexed="8"/>
        <rFont val="Calibri"/>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theme="1"/>
        <rFont val="Calibri"/>
        <family val="2"/>
        <scheme val="minor"/>
      </rPr>
      <t xml:space="preserve">
</t>
    </r>
    <r>
      <rPr>
        <b/>
        <sz val="11"/>
        <color indexed="8"/>
        <rFont val="Calibri"/>
      </rPr>
      <t>Ex3</t>
    </r>
    <r>
      <rPr>
        <sz val="11"/>
        <color indexed="8"/>
        <rFont val="Calibri"/>
      </rPr>
      <t>: Develop and implement program processes based on the strategy, objectives, policies, and procedures that are agreed upon and performed by the organizational stakeholders</t>
    </r>
    <r>
      <rPr>
        <sz val="11"/>
        <color theme="1"/>
        <rFont val="Calibri"/>
        <family val="2"/>
        <scheme val="minor"/>
      </rPr>
      <t xml:space="preserve">
</t>
    </r>
    <r>
      <rPr>
        <b/>
        <sz val="11"/>
        <color indexed="8"/>
        <rFont val="Calibri"/>
      </rPr>
      <t>Ex4</t>
    </r>
    <r>
      <rPr>
        <sz val="11"/>
        <color indexed="8"/>
        <rFont val="Calibri"/>
      </rPr>
      <t>: Establish a cross-organizational mechanism that ensures alignment between functions that contribute to cybersecurity supply chain risk management, such as cybersecurity, IT, operations, legal, human resources, and engineering</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</si>
  <si>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Identify one or more specific roles or positions that will be responsible and accountable for planning, resourcing, and executing cybersecurity supply chain risk management activities</t>
    </r>
    <r>
      <rPr>
        <sz val="11"/>
        <color theme="1"/>
        <rFont val="Calibri"/>
        <family val="2"/>
        <scheme val="minor"/>
      </rPr>
      <t xml:space="preserve">
</t>
    </r>
    <r>
      <rPr>
        <b/>
        <sz val="11"/>
        <color indexed="8"/>
        <rFont val="Calibri"/>
      </rPr>
      <t>Ex2</t>
    </r>
    <r>
      <rPr>
        <sz val="11"/>
        <color indexed="8"/>
        <rFont val="Calibri"/>
      </rPr>
      <t>: Document cybersecurity supply chain risk management roles and responsibilities in policy</t>
    </r>
    <r>
      <rPr>
        <sz val="11"/>
        <color theme="1"/>
        <rFont val="Calibri"/>
        <family val="2"/>
        <scheme val="minor"/>
      </rPr>
      <t xml:space="preserve">
</t>
    </r>
    <r>
      <rPr>
        <b/>
        <sz val="11"/>
        <color indexed="8"/>
        <rFont val="Calibri"/>
      </rPr>
      <t>Ex3</t>
    </r>
    <r>
      <rPr>
        <sz val="11"/>
        <color indexed="8"/>
        <rFont val="Calibri"/>
      </rPr>
      <t>: Create responsibility matrixes to document who will be responsible and accountable for cybersecurity supply chain risk management activities and how those teams and individuals will be consulted and informed</t>
    </r>
    <r>
      <rPr>
        <sz val="11"/>
        <color theme="1"/>
        <rFont val="Calibri"/>
        <family val="2"/>
        <scheme val="minor"/>
      </rPr>
      <t xml:space="preserve">
</t>
    </r>
    <r>
      <rPr>
        <b/>
        <sz val="11"/>
        <color indexed="8"/>
        <rFont val="Calibri"/>
      </rPr>
      <t>Ex4</t>
    </r>
    <r>
      <rPr>
        <sz val="11"/>
        <color indexed="8"/>
        <rFont val="Calibri"/>
      </rPr>
      <t>: Include cybersecurity supply chain risk management responsibilities and performance requirements in personnel descriptions to ensure clarity and improve accountability</t>
    </r>
    <r>
      <rPr>
        <sz val="11"/>
        <color theme="1"/>
        <rFont val="Calibri"/>
        <family val="2"/>
        <scheme val="minor"/>
      </rPr>
      <t xml:space="preserve">
</t>
    </r>
    <r>
      <rPr>
        <b/>
        <sz val="11"/>
        <color indexed="8"/>
        <rFont val="Calibri"/>
      </rPr>
      <t>Ex5</t>
    </r>
    <r>
      <rPr>
        <sz val="11"/>
        <color indexed="8"/>
        <rFont val="Calibri"/>
      </rPr>
      <t>: Document performance goals for personnel with cybersecurity risk management-specific responsibilities, and periodically measure them to demonstrate and improve performance</t>
    </r>
    <r>
      <rPr>
        <sz val="11"/>
        <color theme="1"/>
        <rFont val="Calibri"/>
        <family val="2"/>
        <scheme val="minor"/>
      </rPr>
      <t xml:space="preserve">
</t>
    </r>
    <r>
      <rPr>
        <b/>
        <sz val="11"/>
        <color indexed="8"/>
        <rFont val="Calibri"/>
      </rPr>
      <t>Ex6</t>
    </r>
    <r>
      <rPr>
        <sz val="11"/>
        <color indexed="8"/>
        <rFont val="Calibri"/>
      </rPr>
      <t>: Develop roles and responsibilities for suppliers, customers, and business partners to address shared responsibilities for applicable cybersecurity risks, and integrate them into organizational policies and applicable third-party agreements</t>
    </r>
    <r>
      <rPr>
        <sz val="11"/>
        <color theme="1"/>
        <rFont val="Calibri"/>
        <family val="2"/>
        <scheme val="minor"/>
      </rPr>
      <t xml:space="preserve">
</t>
    </r>
    <r>
      <rPr>
        <b/>
        <sz val="11"/>
        <color indexed="8"/>
        <rFont val="Calibri"/>
      </rPr>
      <t>Ex7</t>
    </r>
    <r>
      <rPr>
        <sz val="11"/>
        <color indexed="8"/>
        <rFont val="Calibri"/>
      </rPr>
      <t>: Internally communicate cybersecurity supply chain risk management roles and responsibilities for third parties</t>
    </r>
    <r>
      <rPr>
        <sz val="11"/>
        <color theme="1"/>
        <rFont val="Calibri"/>
        <family val="2"/>
        <scheme val="minor"/>
      </rPr>
      <t xml:space="preserve">
</t>
    </r>
    <r>
      <rPr>
        <b/>
        <sz val="11"/>
        <color indexed="8"/>
        <rFont val="Calibri"/>
      </rPr>
      <t>Ex8</t>
    </r>
    <r>
      <rPr>
        <sz val="11"/>
        <color indexed="8"/>
        <rFont val="Calibri"/>
      </rPr>
      <t>: Establish rules and protocols for information sharing and reporting processes between the organization and its suppliers</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</si>
  <si>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Identify areas of alignment and overlap with cybersecurity and enterprise risk management</t>
    </r>
    <r>
      <rPr>
        <sz val="11"/>
        <color theme="1"/>
        <rFont val="Calibri"/>
        <family val="2"/>
        <scheme val="minor"/>
      </rPr>
      <t xml:space="preserve">
</t>
    </r>
    <r>
      <rPr>
        <b/>
        <sz val="11"/>
        <color indexed="8"/>
        <rFont val="Calibri"/>
      </rPr>
      <t>Ex2</t>
    </r>
    <r>
      <rPr>
        <sz val="11"/>
        <color indexed="8"/>
        <rFont val="Calibri"/>
      </rPr>
      <t>: Establish integrated control sets for cybersecurity risk management and cybersecurity supply chain risk management</t>
    </r>
    <r>
      <rPr>
        <sz val="11"/>
        <color theme="1"/>
        <rFont val="Calibri"/>
        <family val="2"/>
        <scheme val="minor"/>
      </rPr>
      <t xml:space="preserve">
</t>
    </r>
    <r>
      <rPr>
        <b/>
        <sz val="11"/>
        <color indexed="8"/>
        <rFont val="Calibri"/>
      </rPr>
      <t>Ex3</t>
    </r>
    <r>
      <rPr>
        <sz val="11"/>
        <color indexed="8"/>
        <rFont val="Calibri"/>
      </rPr>
      <t>: Integrate cybersecurity supply chain risk management into improvement processes</t>
    </r>
    <r>
      <rPr>
        <sz val="11"/>
        <color theme="1"/>
        <rFont val="Calibri"/>
        <family val="2"/>
        <scheme val="minor"/>
      </rPr>
      <t xml:space="preserve">
</t>
    </r>
    <r>
      <rPr>
        <b/>
        <sz val="11"/>
        <color indexed="8"/>
        <rFont val="Calibri"/>
      </rPr>
      <t>Ex4</t>
    </r>
    <r>
      <rPr>
        <sz val="11"/>
        <color indexed="8"/>
        <rFont val="Calibri"/>
      </rPr>
      <t>: Escalate material cybersecurity risks in supply chains to senior management, and address them at the enterprise risk management level</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</si>
  <si>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theme="1"/>
        <rFont val="Calibri"/>
        <family val="2"/>
        <scheme val="minor"/>
      </rPr>
      <t xml:space="preserve">
</t>
    </r>
    <r>
      <rPr>
        <b/>
        <sz val="11"/>
        <color indexed="8"/>
        <rFont val="Calibri"/>
      </rPr>
      <t>Ex2</t>
    </r>
    <r>
      <rPr>
        <sz val="11"/>
        <color indexed="8"/>
        <rFont val="Calibri"/>
      </rPr>
      <t>: Keep a record of all suppliers, and prioritize suppliers based on the criticality criteria</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</si>
  <si>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Establish security requirements for suppliers, products, and services commensurate with their criticality level and potential impact if compromised</t>
    </r>
    <r>
      <rPr>
        <sz val="11"/>
        <color theme="1"/>
        <rFont val="Calibri"/>
        <family val="2"/>
        <scheme val="minor"/>
      </rPr>
      <t xml:space="preserve">
</t>
    </r>
    <r>
      <rPr>
        <b/>
        <sz val="11"/>
        <color indexed="8"/>
        <rFont val="Calibri"/>
      </rPr>
      <t>Ex2</t>
    </r>
    <r>
      <rPr>
        <sz val="11"/>
        <color indexed="8"/>
        <rFont val="Calibri"/>
      </rPr>
      <t>: Include all cybersecurity and supply chain requirements that third parties must follow and how compliance with the requirements may be verified in default contractual language</t>
    </r>
    <r>
      <rPr>
        <sz val="11"/>
        <color theme="1"/>
        <rFont val="Calibri"/>
        <family val="2"/>
        <scheme val="minor"/>
      </rPr>
      <t xml:space="preserve">
</t>
    </r>
    <r>
      <rPr>
        <b/>
        <sz val="11"/>
        <color indexed="8"/>
        <rFont val="Calibri"/>
      </rPr>
      <t>Ex3</t>
    </r>
    <r>
      <rPr>
        <sz val="11"/>
        <color indexed="8"/>
        <rFont val="Calibri"/>
      </rPr>
      <t>: Define the rules and protocols for information sharing between the organization and its suppliers and sub-tier suppliers in agreements</t>
    </r>
    <r>
      <rPr>
        <sz val="11"/>
        <color theme="1"/>
        <rFont val="Calibri"/>
        <family val="2"/>
        <scheme val="minor"/>
      </rPr>
      <t xml:space="preserve">
</t>
    </r>
    <r>
      <rPr>
        <b/>
        <sz val="11"/>
        <color indexed="8"/>
        <rFont val="Calibri"/>
      </rPr>
      <t>Ex4</t>
    </r>
    <r>
      <rPr>
        <sz val="11"/>
        <color indexed="8"/>
        <rFont val="Calibri"/>
      </rPr>
      <t>: Manage risk by including security requirements in agreements based on their criticality and potential impact if compromised</t>
    </r>
    <r>
      <rPr>
        <sz val="11"/>
        <color theme="1"/>
        <rFont val="Calibri"/>
        <family val="2"/>
        <scheme val="minor"/>
      </rPr>
      <t xml:space="preserve">
</t>
    </r>
    <r>
      <rPr>
        <b/>
        <sz val="11"/>
        <color indexed="8"/>
        <rFont val="Calibri"/>
      </rPr>
      <t>Ex5</t>
    </r>
    <r>
      <rPr>
        <sz val="11"/>
        <color indexed="8"/>
        <rFont val="Calibri"/>
      </rPr>
      <t>: Define security requirements in service-level agreements (SLAs) for monitoring suppliers for acceptable security performance throughout the supplier relationship lifecycle</t>
    </r>
    <r>
      <rPr>
        <sz val="11"/>
        <color theme="1"/>
        <rFont val="Calibri"/>
        <family val="2"/>
        <scheme val="minor"/>
      </rPr>
      <t xml:space="preserve">
</t>
    </r>
    <r>
      <rPr>
        <b/>
        <sz val="11"/>
        <color indexed="8"/>
        <rFont val="Calibri"/>
      </rPr>
      <t>Ex6</t>
    </r>
    <r>
      <rPr>
        <sz val="11"/>
        <color indexed="8"/>
        <rFont val="Calibri"/>
      </rPr>
      <t>: Contractually require suppliers to disclose cybersecurity features, functions, and vulnerabilities of their products and services for the life of the product or the term of service</t>
    </r>
    <r>
      <rPr>
        <sz val="11"/>
        <color theme="1"/>
        <rFont val="Calibri"/>
        <family val="2"/>
        <scheme val="minor"/>
      </rPr>
      <t xml:space="preserve">
</t>
    </r>
    <r>
      <rPr>
        <b/>
        <sz val="11"/>
        <color indexed="8"/>
        <rFont val="Calibri"/>
      </rPr>
      <t>Ex7</t>
    </r>
    <r>
      <rPr>
        <sz val="11"/>
        <color indexed="8"/>
        <rFont val="Calibri"/>
      </rPr>
      <t>: Contractually require suppliers to provide and maintain a current component inventory (e.g., software or hardware bill of materials) for critical products</t>
    </r>
    <r>
      <rPr>
        <sz val="11"/>
        <color theme="1"/>
        <rFont val="Calibri"/>
        <family val="2"/>
        <scheme val="minor"/>
      </rPr>
      <t xml:space="preserve">
</t>
    </r>
    <r>
      <rPr>
        <b/>
        <sz val="11"/>
        <color indexed="8"/>
        <rFont val="Calibri"/>
      </rPr>
      <t>Ex8</t>
    </r>
    <r>
      <rPr>
        <sz val="11"/>
        <color indexed="8"/>
        <rFont val="Calibri"/>
      </rPr>
      <t>: Contractually require suppliers to vet their employees and guard against insider threats</t>
    </r>
    <r>
      <rPr>
        <sz val="11"/>
        <color theme="1"/>
        <rFont val="Calibri"/>
        <family val="2"/>
        <scheme val="minor"/>
      </rPr>
      <t xml:space="preserve">
</t>
    </r>
    <r>
      <rPr>
        <b/>
        <sz val="11"/>
        <color indexed="8"/>
        <rFont val="Calibri"/>
      </rPr>
      <t>Ex9</t>
    </r>
    <r>
      <rPr>
        <sz val="11"/>
        <color indexed="8"/>
        <rFont val="Calibri"/>
      </rPr>
      <t>: Contractually require suppliers to provide evidence of performing acceptable security practices through, for example, self-attestation, conformance to known standards, certifications, or inspections</t>
    </r>
    <r>
      <rPr>
        <sz val="11"/>
        <color theme="1"/>
        <rFont val="Calibri"/>
        <family val="2"/>
        <scheme val="minor"/>
      </rPr>
      <t xml:space="preserve">
</t>
    </r>
    <r>
      <rPr>
        <b/>
        <sz val="11"/>
        <color indexed="8"/>
        <rFont val="Calibri"/>
      </rPr>
      <t>Ex10</t>
    </r>
    <r>
      <rPr>
        <sz val="11"/>
        <color indexed="8"/>
        <rFont val="Calibri"/>
      </rPr>
      <t>: Specify in contracts and other agreements the rights and responsibilities of the organization, its suppliers, and their supply chains, with respect to potential cybersecurity risks</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</si>
  <si>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Perform thorough due diligence on prospective suppliers that is consistent with procurement planning and commensurate with the level of risk, criticality, and complexity of each supplier relationship</t>
    </r>
    <r>
      <rPr>
        <sz val="11"/>
        <color theme="1"/>
        <rFont val="Calibri"/>
        <family val="2"/>
        <scheme val="minor"/>
      </rPr>
      <t xml:space="preserve">
</t>
    </r>
    <r>
      <rPr>
        <b/>
        <sz val="11"/>
        <color indexed="8"/>
        <rFont val="Calibri"/>
      </rPr>
      <t>Ex2</t>
    </r>
    <r>
      <rPr>
        <sz val="11"/>
        <color indexed="8"/>
        <rFont val="Calibri"/>
      </rPr>
      <t>: Assess the suitability of the technology and cybersecurity capabilities and the risk management practices of prospective suppliers</t>
    </r>
    <r>
      <rPr>
        <sz val="11"/>
        <color theme="1"/>
        <rFont val="Calibri"/>
        <family val="2"/>
        <scheme val="minor"/>
      </rPr>
      <t xml:space="preserve">
</t>
    </r>
    <r>
      <rPr>
        <b/>
        <sz val="11"/>
        <color indexed="8"/>
        <rFont val="Calibri"/>
      </rPr>
      <t>Ex3</t>
    </r>
    <r>
      <rPr>
        <sz val="11"/>
        <color indexed="8"/>
        <rFont val="Calibri"/>
      </rPr>
      <t>: Conduct supplier risk assessments against business and applicable cybersecurity requirements</t>
    </r>
    <r>
      <rPr>
        <sz val="11"/>
        <color theme="1"/>
        <rFont val="Calibri"/>
        <family val="2"/>
        <scheme val="minor"/>
      </rPr>
      <t xml:space="preserve">
</t>
    </r>
    <r>
      <rPr>
        <b/>
        <sz val="11"/>
        <color indexed="8"/>
        <rFont val="Calibri"/>
      </rPr>
      <t>Ex4</t>
    </r>
    <r>
      <rPr>
        <sz val="11"/>
        <color indexed="8"/>
        <rFont val="Calibri"/>
      </rPr>
      <t>: Assess the authenticity, integrity, and security of critical products prior to acquisition and use</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</si>
  <si>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Adjust assessment formats and frequencies based on the third party's reputation and the criticality of the products or services they provide</t>
    </r>
    <r>
      <rPr>
        <sz val="11"/>
        <color theme="1"/>
        <rFont val="Calibri"/>
        <family val="2"/>
        <scheme val="minor"/>
      </rPr>
      <t xml:space="preserve">
</t>
    </r>
    <r>
      <rPr>
        <b/>
        <sz val="11"/>
        <color indexed="8"/>
        <rFont val="Calibri"/>
      </rPr>
      <t>Ex2</t>
    </r>
    <r>
      <rPr>
        <sz val="11"/>
        <color indexed="8"/>
        <rFont val="Calibri"/>
      </rPr>
      <t>: Evaluate third parties' evidence of compliance with contractual cybersecurity requirements, such as self-attestations, warranties, certifications, and other artifacts</t>
    </r>
    <r>
      <rPr>
        <sz val="11"/>
        <color theme="1"/>
        <rFont val="Calibri"/>
        <family val="2"/>
        <scheme val="minor"/>
      </rPr>
      <t xml:space="preserve">
</t>
    </r>
    <r>
      <rPr>
        <b/>
        <sz val="11"/>
        <color indexed="8"/>
        <rFont val="Calibri"/>
      </rPr>
      <t>Ex3</t>
    </r>
    <r>
      <rPr>
        <sz val="11"/>
        <color indexed="8"/>
        <rFont val="Calibri"/>
      </rPr>
      <t>: Monitor critical suppliers to ensure that they are fulfilling their security obligations throughout the supplier relationship lifecycle using a variety of methods and techniques, such as inspections, audits, tests, or other forms of evaluation</t>
    </r>
    <r>
      <rPr>
        <sz val="11"/>
        <color theme="1"/>
        <rFont val="Calibri"/>
        <family val="2"/>
        <scheme val="minor"/>
      </rPr>
      <t xml:space="preserve">
</t>
    </r>
    <r>
      <rPr>
        <b/>
        <sz val="11"/>
        <color indexed="8"/>
        <rFont val="Calibri"/>
      </rPr>
      <t>Ex4</t>
    </r>
    <r>
      <rPr>
        <sz val="11"/>
        <color indexed="8"/>
        <rFont val="Calibri"/>
      </rPr>
      <t>: Monitor critical suppliers, services, and products for changes to their risk profiles, and reevaluate supplier criticality and risk impact accordingly</t>
    </r>
    <r>
      <rPr>
        <sz val="11"/>
        <color theme="1"/>
        <rFont val="Calibri"/>
        <family val="2"/>
        <scheme val="minor"/>
      </rPr>
      <t xml:space="preserve">
</t>
    </r>
    <r>
      <rPr>
        <b/>
        <sz val="11"/>
        <color indexed="8"/>
        <rFont val="Calibri"/>
      </rPr>
      <t>Ex5</t>
    </r>
    <r>
      <rPr>
        <sz val="11"/>
        <color indexed="8"/>
        <rFont val="Calibri"/>
      </rPr>
      <t>: Plan for unexpected supplier and supply chain-related interruptions to ensure business continuity</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</si>
  <si>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Define and use rules and protocols for reporting incident response and recovery activities and the status between the organization and its suppliers</t>
    </r>
    <r>
      <rPr>
        <sz val="11"/>
        <color theme="1"/>
        <rFont val="Calibri"/>
        <family val="2"/>
        <scheme val="minor"/>
      </rPr>
      <t xml:space="preserve">
</t>
    </r>
    <r>
      <rPr>
        <b/>
        <sz val="11"/>
        <color indexed="8"/>
        <rFont val="Calibri"/>
      </rPr>
      <t>Ex2</t>
    </r>
    <r>
      <rPr>
        <sz val="11"/>
        <color indexed="8"/>
        <rFont val="Calibri"/>
      </rPr>
      <t>: Identify and document the roles and responsibilities of the organization and its suppliers for incident response</t>
    </r>
    <r>
      <rPr>
        <sz val="11"/>
        <color theme="1"/>
        <rFont val="Calibri"/>
        <family val="2"/>
        <scheme val="minor"/>
      </rPr>
      <t xml:space="preserve">
</t>
    </r>
    <r>
      <rPr>
        <b/>
        <sz val="11"/>
        <color indexed="8"/>
        <rFont val="Calibri"/>
      </rPr>
      <t>Ex3</t>
    </r>
    <r>
      <rPr>
        <sz val="11"/>
        <color indexed="8"/>
        <rFont val="Calibri"/>
      </rPr>
      <t>: Include critical suppliers in incident response exercises and simulations</t>
    </r>
    <r>
      <rPr>
        <sz val="11"/>
        <color theme="1"/>
        <rFont val="Calibri"/>
        <family val="2"/>
        <scheme val="minor"/>
      </rPr>
      <t xml:space="preserve">
</t>
    </r>
    <r>
      <rPr>
        <b/>
        <sz val="11"/>
        <color indexed="8"/>
        <rFont val="Calibri"/>
      </rPr>
      <t>Ex4</t>
    </r>
    <r>
      <rPr>
        <sz val="11"/>
        <color indexed="8"/>
        <rFont val="Calibri"/>
      </rPr>
      <t>: Define and coordinate crisis communication methods and protocols between the organization and its critical suppliers</t>
    </r>
    <r>
      <rPr>
        <sz val="11"/>
        <color theme="1"/>
        <rFont val="Calibri"/>
        <family val="2"/>
        <scheme val="minor"/>
      </rPr>
      <t xml:space="preserve">
</t>
    </r>
    <r>
      <rPr>
        <b/>
        <sz val="11"/>
        <color indexed="8"/>
        <rFont val="Calibri"/>
      </rPr>
      <t>Ex5</t>
    </r>
    <r>
      <rPr>
        <sz val="11"/>
        <color indexed="8"/>
        <rFont val="Calibri"/>
      </rPr>
      <t>: Conduct collaborative lessons learned sessions with critical suppliers</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</si>
  <si>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Policies and procedures require provenance records for all acquired technology products and services</t>
    </r>
    <r>
      <rPr>
        <sz val="11"/>
        <color theme="1"/>
        <rFont val="Calibri"/>
        <family val="2"/>
        <scheme val="minor"/>
      </rPr>
      <t xml:space="preserve">
</t>
    </r>
    <r>
      <rPr>
        <b/>
        <sz val="11"/>
        <color indexed="8"/>
        <rFont val="Calibri"/>
      </rPr>
      <t>Ex2</t>
    </r>
    <r>
      <rPr>
        <sz val="11"/>
        <color indexed="8"/>
        <rFont val="Calibri"/>
      </rPr>
      <t>: Periodically provide risk reporting to leaders about how acquired components are proven to be untampered and authentic</t>
    </r>
    <r>
      <rPr>
        <sz val="11"/>
        <color theme="1"/>
        <rFont val="Calibri"/>
        <family val="2"/>
        <scheme val="minor"/>
      </rPr>
      <t xml:space="preserve">
</t>
    </r>
    <r>
      <rPr>
        <b/>
        <sz val="11"/>
        <color indexed="8"/>
        <rFont val="Calibri"/>
      </rPr>
      <t>Ex3</t>
    </r>
    <r>
      <rPr>
        <sz val="11"/>
        <color indexed="8"/>
        <rFont val="Calibri"/>
      </rPr>
      <t>: Communicate regularly among cybersecurity risk managers and operations personnel about the need to acquire software patches, updates, and upgrades only from authenticated and trustworthy software providers</t>
    </r>
    <r>
      <rPr>
        <sz val="11"/>
        <color theme="1"/>
        <rFont val="Calibri"/>
        <family val="2"/>
        <scheme val="minor"/>
      </rPr>
      <t xml:space="preserve">
</t>
    </r>
    <r>
      <rPr>
        <b/>
        <sz val="11"/>
        <color indexed="8"/>
        <rFont val="Calibri"/>
      </rPr>
      <t>Ex4</t>
    </r>
    <r>
      <rPr>
        <sz val="11"/>
        <color indexed="8"/>
        <rFont val="Calibri"/>
      </rPr>
      <t>: Review policies to ensure that they require approved supplier personnel to perform maintenance on supplier products</t>
    </r>
    <r>
      <rPr>
        <sz val="11"/>
        <color theme="1"/>
        <rFont val="Calibri"/>
        <family val="2"/>
        <scheme val="minor"/>
      </rPr>
      <t xml:space="preserve">
</t>
    </r>
    <r>
      <rPr>
        <b/>
        <sz val="11"/>
        <color indexed="8"/>
        <rFont val="Calibri"/>
      </rPr>
      <t>Ex5</t>
    </r>
    <r>
      <rPr>
        <sz val="11"/>
        <color indexed="8"/>
        <rFont val="Calibri"/>
      </rPr>
      <t>: Policies and procedure require checking upgrades to critical hardware for unauthorized changes</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</si>
  <si>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Establish processes for terminating critical relationships under both normal and adverse circumstances</t>
    </r>
    <r>
      <rPr>
        <sz val="11"/>
        <color theme="1"/>
        <rFont val="Calibri"/>
        <family val="2"/>
        <scheme val="minor"/>
      </rPr>
      <t xml:space="preserve">
</t>
    </r>
    <r>
      <rPr>
        <b/>
        <sz val="11"/>
        <color indexed="8"/>
        <rFont val="Calibri"/>
      </rPr>
      <t>Ex2</t>
    </r>
    <r>
      <rPr>
        <sz val="11"/>
        <color indexed="8"/>
        <rFont val="Calibri"/>
      </rPr>
      <t>: Define and implement plans for component end-of-life maintenance support and obsolescence</t>
    </r>
    <r>
      <rPr>
        <sz val="11"/>
        <color theme="1"/>
        <rFont val="Calibri"/>
        <family val="2"/>
        <scheme val="minor"/>
      </rPr>
      <t xml:space="preserve">
</t>
    </r>
    <r>
      <rPr>
        <b/>
        <sz val="11"/>
        <color indexed="8"/>
        <rFont val="Calibri"/>
      </rPr>
      <t>Ex3</t>
    </r>
    <r>
      <rPr>
        <sz val="11"/>
        <color indexed="8"/>
        <rFont val="Calibri"/>
      </rPr>
      <t>: Verify that supplier access to organization resources is deactivated promptly when it is no longer needed</t>
    </r>
    <r>
      <rPr>
        <sz val="11"/>
        <color theme="1"/>
        <rFont val="Calibri"/>
        <family val="2"/>
        <scheme val="minor"/>
      </rPr>
      <t xml:space="preserve">
</t>
    </r>
    <r>
      <rPr>
        <b/>
        <sz val="11"/>
        <color indexed="8"/>
        <rFont val="Calibri"/>
      </rPr>
      <t>Ex4</t>
    </r>
    <r>
      <rPr>
        <sz val="11"/>
        <color indexed="8"/>
        <rFont val="Calibri"/>
      </rPr>
      <t>: Verify that assets containing the organization's data are returned or properly disposed of in a timely, controlled, and safe manner</t>
    </r>
    <r>
      <rPr>
        <sz val="11"/>
        <color theme="1"/>
        <rFont val="Calibri"/>
        <family val="2"/>
        <scheme val="minor"/>
      </rPr>
      <t xml:space="preserve">
</t>
    </r>
    <r>
      <rPr>
        <b/>
        <sz val="11"/>
        <color indexed="8"/>
        <rFont val="Calibri"/>
      </rPr>
      <t>Ex5</t>
    </r>
    <r>
      <rPr>
        <sz val="11"/>
        <color indexed="8"/>
        <rFont val="Calibri"/>
      </rPr>
      <t>: Develop and execute a plan for terminating or transitioning supplier relationships that takes supply chain security risk and resiliency into account</t>
    </r>
    <r>
      <rPr>
        <sz val="11"/>
        <color theme="1"/>
        <rFont val="Calibri"/>
        <family val="2"/>
        <scheme val="minor"/>
      </rPr>
      <t xml:space="preserve">
</t>
    </r>
    <r>
      <rPr>
        <b/>
        <sz val="11"/>
        <color indexed="8"/>
        <rFont val="Calibri"/>
      </rPr>
      <t>Ex6</t>
    </r>
    <r>
      <rPr>
        <sz val="11"/>
        <color indexed="8"/>
        <rFont val="Calibri"/>
      </rPr>
      <t>: Mitigate risks to data and systems created by supplier termination</t>
    </r>
    <r>
      <rPr>
        <sz val="11"/>
        <color theme="1"/>
        <rFont val="Calibri"/>
        <family val="2"/>
        <scheme val="minor"/>
      </rPr>
      <t xml:space="preserve">
</t>
    </r>
    <r>
      <rPr>
        <b/>
        <sz val="11"/>
        <color indexed="8"/>
        <rFont val="Calibri"/>
      </rPr>
      <t>Ex7</t>
    </r>
    <r>
      <rPr>
        <sz val="11"/>
        <color indexed="8"/>
        <rFont val="Calibri"/>
      </rPr>
      <t>: Manage data leakage risks associated with supplier termination</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</si>
  <si>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Maintain inventories for all types of hardware, including IT, IoT, OT, and mobile devices</t>
    </r>
    <r>
      <rPr>
        <sz val="11"/>
        <color theme="1"/>
        <rFont val="Calibri"/>
        <family val="2"/>
        <scheme val="minor"/>
      </rPr>
      <t xml:space="preserve">
</t>
    </r>
    <r>
      <rPr>
        <b/>
        <sz val="11"/>
        <color indexed="8"/>
        <rFont val="Calibri"/>
      </rPr>
      <t>Ex2</t>
    </r>
    <r>
      <rPr>
        <sz val="11"/>
        <color indexed="8"/>
        <rFont val="Calibri"/>
      </rPr>
      <t>: Constantly monitor networks to detect new hardware and automatically update inventories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</si>
  <si>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Maintain inventories for all types of software and services, including commercial-off-the-shelf, open-source, custom applications, API services, and cloud-based applications and services</t>
    </r>
    <r>
      <rPr>
        <sz val="11"/>
        <color theme="1"/>
        <rFont val="Calibri"/>
        <family val="2"/>
        <scheme val="minor"/>
      </rPr>
      <t xml:space="preserve">
</t>
    </r>
    <r>
      <rPr>
        <b/>
        <sz val="11"/>
        <color indexed="8"/>
        <rFont val="Calibri"/>
      </rPr>
      <t>Ex2</t>
    </r>
    <r>
      <rPr>
        <sz val="11"/>
        <color indexed="8"/>
        <rFont val="Calibri"/>
      </rPr>
      <t>: Constantly monitor all platforms, including containers and virtual machines, for software and service inventory changes</t>
    </r>
    <r>
      <rPr>
        <sz val="11"/>
        <color theme="1"/>
        <rFont val="Calibri"/>
        <family val="2"/>
        <scheme val="minor"/>
      </rPr>
      <t xml:space="preserve">
</t>
    </r>
    <r>
      <rPr>
        <b/>
        <sz val="11"/>
        <color indexed="8"/>
        <rFont val="Calibri"/>
      </rPr>
      <t>Ex3</t>
    </r>
    <r>
      <rPr>
        <sz val="11"/>
        <color indexed="8"/>
        <rFont val="Calibri"/>
      </rPr>
      <t>: Maintain an inventory of the organization's systems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</si>
  <si>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Maintain baselines of communication and data flows within the organization's wired and wireless networks</t>
    </r>
    <r>
      <rPr>
        <sz val="11"/>
        <color theme="1"/>
        <rFont val="Calibri"/>
        <family val="2"/>
        <scheme val="minor"/>
      </rPr>
      <t xml:space="preserve">
</t>
    </r>
    <r>
      <rPr>
        <b/>
        <sz val="11"/>
        <color indexed="8"/>
        <rFont val="Calibri"/>
      </rPr>
      <t>Ex2</t>
    </r>
    <r>
      <rPr>
        <sz val="11"/>
        <color indexed="8"/>
        <rFont val="Calibri"/>
      </rPr>
      <t>: Maintain baselines of communication and data flows between the organization and third parties</t>
    </r>
    <r>
      <rPr>
        <sz val="11"/>
        <color theme="1"/>
        <rFont val="Calibri"/>
        <family val="2"/>
        <scheme val="minor"/>
      </rPr>
      <t xml:space="preserve">
</t>
    </r>
    <r>
      <rPr>
        <b/>
        <sz val="11"/>
        <color indexed="8"/>
        <rFont val="Calibri"/>
      </rPr>
      <t>Ex3</t>
    </r>
    <r>
      <rPr>
        <sz val="11"/>
        <color indexed="8"/>
        <rFont val="Calibri"/>
      </rPr>
      <t>: Maintain baselines of communication and data flows for the organization's infrastructure-as-a-service (IaaS) usage</t>
    </r>
    <r>
      <rPr>
        <sz val="11"/>
        <color theme="1"/>
        <rFont val="Calibri"/>
        <family val="2"/>
        <scheme val="minor"/>
      </rPr>
      <t xml:space="preserve">
</t>
    </r>
    <r>
      <rPr>
        <b/>
        <sz val="11"/>
        <color indexed="8"/>
        <rFont val="Calibri"/>
      </rPr>
      <t>Ex4</t>
    </r>
    <r>
      <rPr>
        <sz val="11"/>
        <color indexed="8"/>
        <rFont val="Calibri"/>
      </rPr>
      <t>: Maintain documentation of expected network ports, protocols, and services that are typically used among authorized systems</t>
    </r>
  </si>
  <si>
    <r>
      <rPr>
        <b/>
        <sz val="11"/>
        <color indexed="8"/>
        <rFont val="Calibri"/>
      </rPr>
      <t>Ex1</t>
    </r>
    <r>
      <rPr>
        <sz val="11"/>
        <color indexed="8"/>
        <rFont val="Calibri"/>
      </rPr>
      <t>: Inventory all external services used by the organization, including third-party infrastructure-as-a-service (IaaS), platform-as-a-service (PaaS), and software-as-a-service (SaaS) offerings; APIs; and other externally hosted application services</t>
    </r>
    <r>
      <rPr>
        <sz val="11"/>
        <color theme="1"/>
        <rFont val="Calibri"/>
        <family val="2"/>
        <scheme val="minor"/>
      </rPr>
      <t xml:space="preserve">
</t>
    </r>
    <r>
      <rPr>
        <b/>
        <sz val="11"/>
        <color indexed="8"/>
        <rFont val="Calibri"/>
      </rPr>
      <t>Ex2</t>
    </r>
    <r>
      <rPr>
        <sz val="11"/>
        <color indexed="8"/>
        <rFont val="Calibri"/>
      </rPr>
      <t>: Update the inventory when a new external service is going to be utilized to ensure adequate cybersecurity risk management monitoring of the organization's use of that service</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</si>
  <si>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Define criteria for prioritizing each class of assets</t>
    </r>
    <r>
      <rPr>
        <sz val="11"/>
        <color theme="1"/>
        <rFont val="Calibri"/>
        <family val="2"/>
        <scheme val="minor"/>
      </rPr>
      <t xml:space="preserve">
</t>
    </r>
    <r>
      <rPr>
        <b/>
        <sz val="11"/>
        <color indexed="8"/>
        <rFont val="Calibri"/>
      </rPr>
      <t>Ex2</t>
    </r>
    <r>
      <rPr>
        <sz val="11"/>
        <color indexed="8"/>
        <rFont val="Calibri"/>
      </rPr>
      <t>: Apply the prioritization criteria to assets</t>
    </r>
    <r>
      <rPr>
        <sz val="11"/>
        <color theme="1"/>
        <rFont val="Calibri"/>
        <family val="2"/>
        <scheme val="minor"/>
      </rPr>
      <t xml:space="preserve">
</t>
    </r>
    <r>
      <rPr>
        <b/>
        <sz val="11"/>
        <color indexed="8"/>
        <rFont val="Calibri"/>
      </rPr>
      <t>Ex3</t>
    </r>
    <r>
      <rPr>
        <sz val="11"/>
        <color indexed="8"/>
        <rFont val="Calibri"/>
      </rPr>
      <t>: Track the asset priorities and update them periodically or when significant changes to the organization occur</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</si>
  <si>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Maintain a list of the designated data types of interest (e.g., personally identifiable information, protected health information, financial account numbers, organization intellectual property, operational technology data)</t>
    </r>
    <r>
      <rPr>
        <sz val="11"/>
        <color theme="1"/>
        <rFont val="Calibri"/>
        <family val="2"/>
        <scheme val="minor"/>
      </rPr>
      <t xml:space="preserve">
</t>
    </r>
    <r>
      <rPr>
        <b/>
        <sz val="11"/>
        <color indexed="8"/>
        <rFont val="Calibri"/>
      </rPr>
      <t>Ex2</t>
    </r>
    <r>
      <rPr>
        <sz val="11"/>
        <color indexed="8"/>
        <rFont val="Calibri"/>
      </rPr>
      <t>: Continuously discover and analyze ad hoc data to identify new instances of designated data types</t>
    </r>
    <r>
      <rPr>
        <sz val="11"/>
        <color theme="1"/>
        <rFont val="Calibri"/>
        <family val="2"/>
        <scheme val="minor"/>
      </rPr>
      <t xml:space="preserve">
</t>
    </r>
    <r>
      <rPr>
        <b/>
        <sz val="11"/>
        <color indexed="8"/>
        <rFont val="Calibri"/>
      </rPr>
      <t>Ex3</t>
    </r>
    <r>
      <rPr>
        <sz val="11"/>
        <color indexed="8"/>
        <rFont val="Calibri"/>
      </rPr>
      <t>: Assign data classifications to designated data types through tags or labels</t>
    </r>
    <r>
      <rPr>
        <sz val="11"/>
        <color theme="1"/>
        <rFont val="Calibri"/>
        <family val="2"/>
        <scheme val="minor"/>
      </rPr>
      <t xml:space="preserve">
</t>
    </r>
    <r>
      <rPr>
        <b/>
        <sz val="11"/>
        <color indexed="8"/>
        <rFont val="Calibri"/>
      </rPr>
      <t>Ex4</t>
    </r>
    <r>
      <rPr>
        <sz val="11"/>
        <color indexed="8"/>
        <rFont val="Calibri"/>
      </rPr>
      <t>: Track the provenance, data owner, and geolocation of each instance of designated data types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</si>
  <si>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Integrate cybersecurity considerations throughout the life cycles of systems, hardware, software, and services</t>
    </r>
    <r>
      <rPr>
        <sz val="11"/>
        <color theme="1"/>
        <rFont val="Calibri"/>
        <family val="2"/>
        <scheme val="minor"/>
      </rPr>
      <t xml:space="preserve">
</t>
    </r>
    <r>
      <rPr>
        <b/>
        <sz val="11"/>
        <color indexed="8"/>
        <rFont val="Calibri"/>
      </rPr>
      <t>Ex2</t>
    </r>
    <r>
      <rPr>
        <sz val="11"/>
        <color indexed="8"/>
        <rFont val="Calibri"/>
      </rPr>
      <t>: Integrate cybersecurity considerations into product life cycles</t>
    </r>
    <r>
      <rPr>
        <sz val="11"/>
        <color theme="1"/>
        <rFont val="Calibri"/>
        <family val="2"/>
        <scheme val="minor"/>
      </rPr>
      <t xml:space="preserve">
</t>
    </r>
    <r>
      <rPr>
        <b/>
        <sz val="11"/>
        <color indexed="8"/>
        <rFont val="Calibri"/>
      </rPr>
      <t>Ex3</t>
    </r>
    <r>
      <rPr>
        <sz val="11"/>
        <color indexed="8"/>
        <rFont val="Calibri"/>
      </rPr>
      <t>: Identify unofficial uses of technology to meet mission objectives (i.e., shadow IT)</t>
    </r>
    <r>
      <rPr>
        <sz val="11"/>
        <color theme="1"/>
        <rFont val="Calibri"/>
        <family val="2"/>
        <scheme val="minor"/>
      </rPr>
      <t xml:space="preserve">
</t>
    </r>
    <r>
      <rPr>
        <b/>
        <sz val="11"/>
        <color indexed="8"/>
        <rFont val="Calibri"/>
      </rPr>
      <t>Ex4</t>
    </r>
    <r>
      <rPr>
        <sz val="11"/>
        <color indexed="8"/>
        <rFont val="Calibri"/>
      </rPr>
      <t>: Periodically identify redundant systems, hardware, software, and services that unnecessarily increase the organization's attack surface</t>
    </r>
    <r>
      <rPr>
        <sz val="11"/>
        <color theme="1"/>
        <rFont val="Calibri"/>
        <family val="2"/>
        <scheme val="minor"/>
      </rPr>
      <t xml:space="preserve">
</t>
    </r>
    <r>
      <rPr>
        <b/>
        <sz val="11"/>
        <color indexed="8"/>
        <rFont val="Calibri"/>
      </rPr>
      <t>Ex5</t>
    </r>
    <r>
      <rPr>
        <sz val="11"/>
        <color indexed="8"/>
        <rFont val="Calibri"/>
      </rPr>
      <t>: Properly configure and secure systems, hardware, software, and services prior to their deployment in production</t>
    </r>
    <r>
      <rPr>
        <sz val="11"/>
        <color theme="1"/>
        <rFont val="Calibri"/>
        <family val="2"/>
        <scheme val="minor"/>
      </rPr>
      <t xml:space="preserve">
</t>
    </r>
    <r>
      <rPr>
        <b/>
        <sz val="11"/>
        <color indexed="8"/>
        <rFont val="Calibri"/>
      </rPr>
      <t>Ex6</t>
    </r>
    <r>
      <rPr>
        <sz val="11"/>
        <color indexed="8"/>
        <rFont val="Calibri"/>
      </rPr>
      <t>: Update inventories when systems, hardware, software, and services are moved or transferred within the organization</t>
    </r>
    <r>
      <rPr>
        <sz val="11"/>
        <color theme="1"/>
        <rFont val="Calibri"/>
        <family val="2"/>
        <scheme val="minor"/>
      </rPr>
      <t xml:space="preserve">
</t>
    </r>
    <r>
      <rPr>
        <b/>
        <sz val="11"/>
        <color indexed="8"/>
        <rFont val="Calibri"/>
      </rPr>
      <t>Ex7</t>
    </r>
    <r>
      <rPr>
        <sz val="11"/>
        <color indexed="8"/>
        <rFont val="Calibri"/>
      </rPr>
      <t>: Securely destroy stored data based on the organization's data retention policy using the prescribed destruction method, and keep and manage a record of the destructions</t>
    </r>
    <r>
      <rPr>
        <sz val="11"/>
        <color theme="1"/>
        <rFont val="Calibri"/>
        <family val="2"/>
        <scheme val="minor"/>
      </rPr>
      <t xml:space="preserve">
</t>
    </r>
    <r>
      <rPr>
        <b/>
        <sz val="11"/>
        <color indexed="8"/>
        <rFont val="Calibri"/>
      </rPr>
      <t>Ex8</t>
    </r>
    <r>
      <rPr>
        <sz val="11"/>
        <color indexed="8"/>
        <rFont val="Calibri"/>
      </rPr>
      <t>: Securely sanitize data storage when hardware is being retired, decommissioned, reassigned, or sent for repairs or replacement</t>
    </r>
    <r>
      <rPr>
        <sz val="11"/>
        <color theme="1"/>
        <rFont val="Calibri"/>
        <family val="2"/>
        <scheme val="minor"/>
      </rPr>
      <t xml:space="preserve">
</t>
    </r>
    <r>
      <rPr>
        <b/>
        <sz val="11"/>
        <color indexed="8"/>
        <rFont val="Calibri"/>
      </rPr>
      <t>Ex9</t>
    </r>
    <r>
      <rPr>
        <sz val="11"/>
        <color indexed="8"/>
        <rFont val="Calibri"/>
      </rPr>
      <t>: Offer methods for destroying paper, storage media, and other physical forms of data storage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</si>
  <si>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Use vulnerability management technologies to identify unpatched and misconfigured software</t>
    </r>
    <r>
      <rPr>
        <sz val="11"/>
        <color theme="1"/>
        <rFont val="Calibri"/>
        <family val="2"/>
        <scheme val="minor"/>
      </rPr>
      <t xml:space="preserve">
</t>
    </r>
    <r>
      <rPr>
        <b/>
        <sz val="11"/>
        <color indexed="8"/>
        <rFont val="Calibri"/>
      </rPr>
      <t>Ex2</t>
    </r>
    <r>
      <rPr>
        <sz val="11"/>
        <color indexed="8"/>
        <rFont val="Calibri"/>
      </rPr>
      <t>: Assess network and system architectures for design and implementation weaknesses that affect cybersecurity</t>
    </r>
    <r>
      <rPr>
        <sz val="11"/>
        <color theme="1"/>
        <rFont val="Calibri"/>
        <family val="2"/>
        <scheme val="minor"/>
      </rPr>
      <t xml:space="preserve">
</t>
    </r>
    <r>
      <rPr>
        <b/>
        <sz val="11"/>
        <color indexed="8"/>
        <rFont val="Calibri"/>
      </rPr>
      <t>Ex3</t>
    </r>
    <r>
      <rPr>
        <sz val="11"/>
        <color indexed="8"/>
        <rFont val="Calibri"/>
      </rPr>
      <t>: Review, analyze, or test organization-developed software to identify design, coding, and default configuration vulnerabilities</t>
    </r>
    <r>
      <rPr>
        <sz val="11"/>
        <color theme="1"/>
        <rFont val="Calibri"/>
        <family val="2"/>
        <scheme val="minor"/>
      </rPr>
      <t xml:space="preserve">
</t>
    </r>
    <r>
      <rPr>
        <b/>
        <sz val="11"/>
        <color indexed="8"/>
        <rFont val="Calibri"/>
      </rPr>
      <t>Ex4</t>
    </r>
    <r>
      <rPr>
        <sz val="11"/>
        <color indexed="8"/>
        <rFont val="Calibri"/>
      </rPr>
      <t>: Assess facilities that house critical computing assets for physical vulnerabilities and resilience issues</t>
    </r>
    <r>
      <rPr>
        <sz val="11"/>
        <color theme="1"/>
        <rFont val="Calibri"/>
        <family val="2"/>
        <scheme val="minor"/>
      </rPr>
      <t xml:space="preserve">
</t>
    </r>
    <r>
      <rPr>
        <b/>
        <sz val="11"/>
        <color indexed="8"/>
        <rFont val="Calibri"/>
      </rPr>
      <t>Ex5</t>
    </r>
    <r>
      <rPr>
        <sz val="11"/>
        <color indexed="8"/>
        <rFont val="Calibri"/>
      </rPr>
      <t>: Monitor sources of cyber threat intelligence for information on new vulnerabilities in products and services</t>
    </r>
    <r>
      <rPr>
        <sz val="11"/>
        <color theme="1"/>
        <rFont val="Calibri"/>
        <family val="2"/>
        <scheme val="minor"/>
      </rPr>
      <t xml:space="preserve">
</t>
    </r>
    <r>
      <rPr>
        <b/>
        <sz val="11"/>
        <color indexed="8"/>
        <rFont val="Calibri"/>
      </rPr>
      <t>Ex6</t>
    </r>
    <r>
      <rPr>
        <sz val="11"/>
        <color indexed="8"/>
        <rFont val="Calibri"/>
      </rPr>
      <t>: Review processes and procedures for weaknesses that could be exploited to affect cybersecurity</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</si>
  <si>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Configure cybersecurity tools and technologies with detection or response capabilities to securely ingest cyber threat intelligence feeds</t>
    </r>
    <r>
      <rPr>
        <sz val="11"/>
        <color theme="1"/>
        <rFont val="Calibri"/>
        <family val="2"/>
        <scheme val="minor"/>
      </rPr>
      <t xml:space="preserve">
</t>
    </r>
    <r>
      <rPr>
        <b/>
        <sz val="11"/>
        <color indexed="8"/>
        <rFont val="Calibri"/>
      </rPr>
      <t>Ex2</t>
    </r>
    <r>
      <rPr>
        <sz val="11"/>
        <color indexed="8"/>
        <rFont val="Calibri"/>
      </rPr>
      <t>: Receive and review advisories from reputable third parties on current threat actors and their tactics, techniques, and procedures (TTPs)</t>
    </r>
    <r>
      <rPr>
        <sz val="11"/>
        <color theme="1"/>
        <rFont val="Calibri"/>
        <family val="2"/>
        <scheme val="minor"/>
      </rPr>
      <t xml:space="preserve">
</t>
    </r>
    <r>
      <rPr>
        <b/>
        <sz val="11"/>
        <color indexed="8"/>
        <rFont val="Calibri"/>
      </rPr>
      <t>Ex3</t>
    </r>
    <r>
      <rPr>
        <sz val="11"/>
        <color indexed="8"/>
        <rFont val="Calibri"/>
      </rPr>
      <t>: Monitor sources of cyber threat intelligence for information on the types of vulnerabilities that emerging technologies may have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</si>
  <si>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Use cyber threat intelligence to maintain awareness of the types of threat actors likely to target the organization and the TTPs they are likely to use</t>
    </r>
    <r>
      <rPr>
        <sz val="11"/>
        <color theme="1"/>
        <rFont val="Calibri"/>
        <family val="2"/>
        <scheme val="minor"/>
      </rPr>
      <t xml:space="preserve">
</t>
    </r>
    <r>
      <rPr>
        <b/>
        <sz val="11"/>
        <color indexed="8"/>
        <rFont val="Calibri"/>
      </rPr>
      <t>Ex2</t>
    </r>
    <r>
      <rPr>
        <sz val="11"/>
        <color indexed="8"/>
        <rFont val="Calibri"/>
      </rPr>
      <t>: Perform threat hunting to look for signs of threat actors within the environment</t>
    </r>
    <r>
      <rPr>
        <sz val="11"/>
        <color theme="1"/>
        <rFont val="Calibri"/>
        <family val="2"/>
        <scheme val="minor"/>
      </rPr>
      <t xml:space="preserve">
</t>
    </r>
    <r>
      <rPr>
        <b/>
        <sz val="11"/>
        <color indexed="8"/>
        <rFont val="Calibri"/>
      </rPr>
      <t>Ex3</t>
    </r>
    <r>
      <rPr>
        <sz val="11"/>
        <color indexed="8"/>
        <rFont val="Calibri"/>
      </rPr>
      <t>: Implement processes for identifying internal threat actors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</si>
  <si>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Business leaders and cybersecurity risk management practitioners work together to estimate the likelihood and impact of risk scenarios and record them in risk registers</t>
    </r>
    <r>
      <rPr>
        <sz val="11"/>
        <color theme="1"/>
        <rFont val="Calibri"/>
        <family val="2"/>
        <scheme val="minor"/>
      </rPr>
      <t xml:space="preserve">
</t>
    </r>
    <r>
      <rPr>
        <b/>
        <sz val="11"/>
        <color indexed="8"/>
        <rFont val="Calibri"/>
      </rPr>
      <t>Ex2</t>
    </r>
    <r>
      <rPr>
        <sz val="11"/>
        <color indexed="8"/>
        <rFont val="Calibri"/>
      </rPr>
      <t>: Enumerate the potential business impacts of unauthorized access to the organization's communications, systems, and data processed in or by those systems</t>
    </r>
    <r>
      <rPr>
        <sz val="11"/>
        <color theme="1"/>
        <rFont val="Calibri"/>
        <family val="2"/>
        <scheme val="minor"/>
      </rPr>
      <t xml:space="preserve">
</t>
    </r>
    <r>
      <rPr>
        <b/>
        <sz val="11"/>
        <color indexed="8"/>
        <rFont val="Calibri"/>
      </rPr>
      <t>Ex3</t>
    </r>
    <r>
      <rPr>
        <sz val="11"/>
        <color indexed="8"/>
        <rFont val="Calibri"/>
      </rPr>
      <t>: Account for the potential impacts of cascading failures for systems of systems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</si>
  <si>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Develop threat models to better understand risks to the data and identify appropriate risk responses</t>
    </r>
    <r>
      <rPr>
        <sz val="11"/>
        <color theme="1"/>
        <rFont val="Calibri"/>
        <family val="2"/>
        <scheme val="minor"/>
      </rPr>
      <t xml:space="preserve">
</t>
    </r>
    <r>
      <rPr>
        <b/>
        <sz val="11"/>
        <color indexed="8"/>
        <rFont val="Calibri"/>
      </rPr>
      <t>Ex2</t>
    </r>
    <r>
      <rPr>
        <sz val="11"/>
        <color indexed="8"/>
        <rFont val="Calibri"/>
      </rPr>
      <t>: Prioritize cybersecurity resource allocations and investments based on estimated likelihoods and impacts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</si>
  <si>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Apply the vulnerability management plan's criteria for deciding whether to accept, transfer, mitigate, or avoid risk</t>
    </r>
    <r>
      <rPr>
        <sz val="11"/>
        <color theme="1"/>
        <rFont val="Calibri"/>
        <family val="2"/>
        <scheme val="minor"/>
      </rPr>
      <t xml:space="preserve">
</t>
    </r>
    <r>
      <rPr>
        <b/>
        <sz val="11"/>
        <color indexed="8"/>
        <rFont val="Calibri"/>
      </rPr>
      <t>Ex2</t>
    </r>
    <r>
      <rPr>
        <sz val="11"/>
        <color indexed="8"/>
        <rFont val="Calibri"/>
      </rPr>
      <t>: Apply the vulnerability management plan's criteria for selecting compensating controls to mitigate risk</t>
    </r>
    <r>
      <rPr>
        <sz val="11"/>
        <color theme="1"/>
        <rFont val="Calibri"/>
        <family val="2"/>
        <scheme val="minor"/>
      </rPr>
      <t xml:space="preserve">
</t>
    </r>
    <r>
      <rPr>
        <b/>
        <sz val="11"/>
        <color indexed="8"/>
        <rFont val="Calibri"/>
      </rPr>
      <t>Ex3</t>
    </r>
    <r>
      <rPr>
        <sz val="11"/>
        <color indexed="8"/>
        <rFont val="Calibri"/>
      </rPr>
      <t>: Track the progress of risk response implementation (e.g., plan of action and milestones [POA&amp;M], risk register, risk detail report)</t>
    </r>
    <r>
      <rPr>
        <sz val="11"/>
        <color theme="1"/>
        <rFont val="Calibri"/>
        <family val="2"/>
        <scheme val="minor"/>
      </rPr>
      <t xml:space="preserve">
</t>
    </r>
    <r>
      <rPr>
        <b/>
        <sz val="11"/>
        <color indexed="8"/>
        <rFont val="Calibri"/>
      </rPr>
      <t>Ex4</t>
    </r>
    <r>
      <rPr>
        <sz val="11"/>
        <color indexed="8"/>
        <rFont val="Calibri"/>
      </rPr>
      <t>: Use risk assessment findings to inform risk response decisions and actions</t>
    </r>
    <r>
      <rPr>
        <sz val="11"/>
        <color theme="1"/>
        <rFont val="Calibri"/>
        <family val="2"/>
        <scheme val="minor"/>
      </rPr>
      <t xml:space="preserve">
</t>
    </r>
    <r>
      <rPr>
        <b/>
        <sz val="11"/>
        <color indexed="8"/>
        <rFont val="Calibri"/>
      </rPr>
      <t>Ex5</t>
    </r>
    <r>
      <rPr>
        <sz val="11"/>
        <color indexed="8"/>
        <rFont val="Calibri"/>
      </rPr>
      <t>: Communicate planned risk responses to affected stakeholders in priority order</t>
    </r>
  </si>
  <si>
    <r>
      <rPr>
        <b/>
        <sz val="11"/>
        <color indexed="8"/>
        <rFont val="Calibri"/>
      </rPr>
      <t>Ex1</t>
    </r>
    <r>
      <rPr>
        <sz val="11"/>
        <color indexed="8"/>
        <rFont val="Calibri"/>
      </rPr>
      <t>: Implement and follow procedures for the formal documentation, review, testing, and approval of proposed changes and requested exceptions</t>
    </r>
    <r>
      <rPr>
        <sz val="11"/>
        <color theme="1"/>
        <rFont val="Calibri"/>
        <family val="2"/>
        <scheme val="minor"/>
      </rPr>
      <t xml:space="preserve">
</t>
    </r>
    <r>
      <rPr>
        <b/>
        <sz val="11"/>
        <color indexed="8"/>
        <rFont val="Calibri"/>
      </rPr>
      <t>Ex2</t>
    </r>
    <r>
      <rPr>
        <sz val="11"/>
        <color indexed="8"/>
        <rFont val="Calibri"/>
      </rPr>
      <t>: Document the possible risks of making or not making each proposed change, and provide guidance on rolling back changes</t>
    </r>
    <r>
      <rPr>
        <sz val="11"/>
        <color theme="1"/>
        <rFont val="Calibri"/>
        <family val="2"/>
        <scheme val="minor"/>
      </rPr>
      <t xml:space="preserve">
</t>
    </r>
    <r>
      <rPr>
        <b/>
        <sz val="11"/>
        <color indexed="8"/>
        <rFont val="Calibri"/>
      </rPr>
      <t>Ex3</t>
    </r>
    <r>
      <rPr>
        <sz val="11"/>
        <color indexed="8"/>
        <rFont val="Calibri"/>
      </rPr>
      <t>: Document the risks related to each requested exception and the plan for responding to those risks</t>
    </r>
    <r>
      <rPr>
        <sz val="11"/>
        <color theme="1"/>
        <rFont val="Calibri"/>
        <family val="2"/>
        <scheme val="minor"/>
      </rPr>
      <t xml:space="preserve">
</t>
    </r>
    <r>
      <rPr>
        <b/>
        <sz val="11"/>
        <color indexed="8"/>
        <rFont val="Calibri"/>
      </rPr>
      <t>Ex4</t>
    </r>
    <r>
      <rPr>
        <sz val="11"/>
        <color indexed="8"/>
        <rFont val="Calibri"/>
      </rPr>
      <t>: Periodically review risks that were accepted based upon planned future actions or milestones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</si>
  <si>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Conduct vulnerability information sharing between the organization and its suppliers following the rules and protocols defined in contracts</t>
    </r>
    <r>
      <rPr>
        <sz val="11"/>
        <color theme="1"/>
        <rFont val="Calibri"/>
        <family val="2"/>
        <scheme val="minor"/>
      </rPr>
      <t xml:space="preserve">
</t>
    </r>
    <r>
      <rPr>
        <b/>
        <sz val="11"/>
        <color indexed="8"/>
        <rFont val="Calibri"/>
      </rPr>
      <t>Ex2</t>
    </r>
    <r>
      <rPr>
        <sz val="11"/>
        <color indexed="8"/>
        <rFont val="Calibri"/>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</si>
  <si>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rPr>
      <t>Ex1</t>
    </r>
    <r>
      <rPr>
        <sz val="11"/>
        <color indexed="8"/>
        <rFont val="Calibri"/>
      </rPr>
      <t>: Assess the authenticity and cybersecurity of critical technology products and services prior to acquisition and use</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</si>
  <si>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Conduct supplier risk assessments against business and applicable cybersecurity requirements, including the supply chain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</si>
  <si>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Perform self-assessments of critical services that take current threats and TTPs into consideration</t>
    </r>
    <r>
      <rPr>
        <sz val="11"/>
        <color theme="1"/>
        <rFont val="Calibri"/>
        <family val="2"/>
        <scheme val="minor"/>
      </rPr>
      <t xml:space="preserve">
</t>
    </r>
    <r>
      <rPr>
        <b/>
        <sz val="11"/>
        <color indexed="8"/>
        <rFont val="Calibri"/>
      </rPr>
      <t>Ex2</t>
    </r>
    <r>
      <rPr>
        <sz val="11"/>
        <color indexed="8"/>
        <rFont val="Calibri"/>
      </rPr>
      <t>: Invest in third-party assessments or independent audits of the effectiveness of the organization's cybersecurity program to identify areas that need improvement</t>
    </r>
    <r>
      <rPr>
        <sz val="11"/>
        <color theme="1"/>
        <rFont val="Calibri"/>
        <family val="2"/>
        <scheme val="minor"/>
      </rPr>
      <t xml:space="preserve">
</t>
    </r>
    <r>
      <rPr>
        <b/>
        <sz val="11"/>
        <color indexed="8"/>
        <rFont val="Calibri"/>
      </rPr>
      <t>Ex3</t>
    </r>
    <r>
      <rPr>
        <sz val="11"/>
        <color indexed="8"/>
        <rFont val="Calibri"/>
      </rPr>
      <t>: Constantly evaluate compliance with selected cybersecurity requirements through automated means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</si>
  <si>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Identify improvements for future incident response activities based on findings from incident response assessments (e.g., tabletop exercises and simulations, tests, internal reviews, independent audits)</t>
    </r>
    <r>
      <rPr>
        <sz val="11"/>
        <color theme="1"/>
        <rFont val="Calibri"/>
        <family val="2"/>
        <scheme val="minor"/>
      </rPr>
      <t xml:space="preserve">
</t>
    </r>
    <r>
      <rPr>
        <b/>
        <sz val="11"/>
        <color indexed="8"/>
        <rFont val="Calibri"/>
      </rPr>
      <t>Ex2</t>
    </r>
    <r>
      <rPr>
        <sz val="11"/>
        <color indexed="8"/>
        <rFont val="Calibri"/>
      </rPr>
      <t>: Identify improvements for future business continuity, disaster recovery, and incident response activities based on exercises performed in coordination with critical service providers and product suppliers</t>
    </r>
    <r>
      <rPr>
        <sz val="11"/>
        <color theme="1"/>
        <rFont val="Calibri"/>
        <family val="2"/>
        <scheme val="minor"/>
      </rPr>
      <t xml:space="preserve">
</t>
    </r>
    <r>
      <rPr>
        <b/>
        <sz val="11"/>
        <color indexed="8"/>
        <rFont val="Calibri"/>
      </rPr>
      <t>Ex3</t>
    </r>
    <r>
      <rPr>
        <sz val="11"/>
        <color indexed="8"/>
        <rFont val="Calibri"/>
      </rPr>
      <t>: Involve internal stakeholders (e.g., senior executives, legal department, HR) in security tests and exercises as appropriate</t>
    </r>
    <r>
      <rPr>
        <sz val="11"/>
        <color theme="1"/>
        <rFont val="Calibri"/>
        <family val="2"/>
        <scheme val="minor"/>
      </rPr>
      <t xml:space="preserve">
</t>
    </r>
    <r>
      <rPr>
        <b/>
        <sz val="11"/>
        <color indexed="8"/>
        <rFont val="Calibri"/>
      </rPr>
      <t>Ex4</t>
    </r>
    <r>
      <rPr>
        <sz val="11"/>
        <color indexed="8"/>
        <rFont val="Calibri"/>
      </rPr>
      <t>: Perform penetration testing to identify opportunities to improve the security posture of selected high-risk systems as approved by leadership</t>
    </r>
    <r>
      <rPr>
        <sz val="11"/>
        <color theme="1"/>
        <rFont val="Calibri"/>
        <family val="2"/>
        <scheme val="minor"/>
      </rPr>
      <t xml:space="preserve">
</t>
    </r>
    <r>
      <rPr>
        <b/>
        <sz val="11"/>
        <color indexed="8"/>
        <rFont val="Calibri"/>
      </rPr>
      <t>Ex5</t>
    </r>
    <r>
      <rPr>
        <sz val="11"/>
        <color indexed="8"/>
        <rFont val="Calibri"/>
      </rPr>
      <t>: Exercise contingency plans for responding to and recovering from the discovery that products or services did not originate with the contracted supplier or partner or were altered before receipt</t>
    </r>
    <r>
      <rPr>
        <sz val="11"/>
        <color theme="1"/>
        <rFont val="Calibri"/>
        <family val="2"/>
        <scheme val="minor"/>
      </rPr>
      <t xml:space="preserve">
</t>
    </r>
    <r>
      <rPr>
        <b/>
        <sz val="11"/>
        <color indexed="8"/>
        <rFont val="Calibri"/>
      </rPr>
      <t>Ex6</t>
    </r>
    <r>
      <rPr>
        <sz val="11"/>
        <color indexed="8"/>
        <rFont val="Calibri"/>
      </rPr>
      <t>: Collect and analyze performance metrics using security tools and services to inform improvements to the cybersecurity program</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</si>
  <si>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Conduct collaborative lessons learned sessions with suppliers</t>
    </r>
    <r>
      <rPr>
        <sz val="11"/>
        <color theme="1"/>
        <rFont val="Calibri"/>
        <family val="2"/>
        <scheme val="minor"/>
      </rPr>
      <t xml:space="preserve">
</t>
    </r>
    <r>
      <rPr>
        <b/>
        <sz val="11"/>
        <color indexed="8"/>
        <rFont val="Calibri"/>
      </rPr>
      <t>Ex2</t>
    </r>
    <r>
      <rPr>
        <sz val="11"/>
        <color indexed="8"/>
        <rFont val="Calibri"/>
      </rPr>
      <t>: Annually review cybersecurity policies, processes, and procedures to take lessons learned into account</t>
    </r>
    <r>
      <rPr>
        <sz val="11"/>
        <color theme="1"/>
        <rFont val="Calibri"/>
        <family val="2"/>
        <scheme val="minor"/>
      </rPr>
      <t xml:space="preserve">
</t>
    </r>
    <r>
      <rPr>
        <b/>
        <sz val="11"/>
        <color indexed="8"/>
        <rFont val="Calibri"/>
      </rPr>
      <t>Ex3</t>
    </r>
    <r>
      <rPr>
        <sz val="11"/>
        <color indexed="8"/>
        <rFont val="Calibri"/>
      </rPr>
      <t>: Use metrics to assess operational cybersecurity performance over time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</si>
  <si>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theme="1"/>
        <rFont val="Calibri"/>
        <family val="2"/>
        <scheme val="minor"/>
      </rPr>
      <t xml:space="preserve">
</t>
    </r>
    <r>
      <rPr>
        <b/>
        <sz val="11"/>
        <color indexed="8"/>
        <rFont val="Calibri"/>
      </rPr>
      <t>Ex2</t>
    </r>
    <r>
      <rPr>
        <sz val="11"/>
        <color indexed="8"/>
        <rFont val="Calibri"/>
      </rPr>
      <t>: Include contact and communication information, processes for handling common scenarios, and criteria for prioritization, escalation, and elevation in all contingency plans</t>
    </r>
    <r>
      <rPr>
        <sz val="11"/>
        <color theme="1"/>
        <rFont val="Calibri"/>
        <family val="2"/>
        <scheme val="minor"/>
      </rPr>
      <t xml:space="preserve">
</t>
    </r>
    <r>
      <rPr>
        <b/>
        <sz val="11"/>
        <color indexed="8"/>
        <rFont val="Calibri"/>
      </rPr>
      <t>Ex3</t>
    </r>
    <r>
      <rPr>
        <sz val="11"/>
        <color indexed="8"/>
        <rFont val="Calibri"/>
      </rPr>
      <t>: Create a vulnerability management plan to identify and assess all types of vulnerabilities and to prioritize, test, and implement risk responses</t>
    </r>
    <r>
      <rPr>
        <sz val="11"/>
        <color theme="1"/>
        <rFont val="Calibri"/>
        <family val="2"/>
        <scheme val="minor"/>
      </rPr>
      <t xml:space="preserve">
</t>
    </r>
    <r>
      <rPr>
        <b/>
        <sz val="11"/>
        <color indexed="8"/>
        <rFont val="Calibri"/>
      </rPr>
      <t>Ex4</t>
    </r>
    <r>
      <rPr>
        <sz val="11"/>
        <color indexed="8"/>
        <rFont val="Calibri"/>
      </rPr>
      <t>: Communicate cybersecurity plans (including updates) to those responsible for carrying them out and to affected parties</t>
    </r>
    <r>
      <rPr>
        <sz val="11"/>
        <color theme="1"/>
        <rFont val="Calibri"/>
        <family val="2"/>
        <scheme val="minor"/>
      </rPr>
      <t xml:space="preserve">
</t>
    </r>
    <r>
      <rPr>
        <b/>
        <sz val="11"/>
        <color indexed="8"/>
        <rFont val="Calibri"/>
      </rPr>
      <t>Ex5</t>
    </r>
    <r>
      <rPr>
        <sz val="11"/>
        <color indexed="8"/>
        <rFont val="Calibri"/>
      </rPr>
      <t>: Review and update all cybersecurity plans annually or when a need for significant improvements is identified</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</si>
  <si>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Initiate requests for new access or additional access for employees, contractors, and others, and track, review, and fulfill the requests, with permission from system or data owners when needed</t>
    </r>
    <r>
      <rPr>
        <sz val="11"/>
        <color theme="1"/>
        <rFont val="Calibri"/>
        <family val="2"/>
        <scheme val="minor"/>
      </rPr>
      <t xml:space="preserve">
</t>
    </r>
    <r>
      <rPr>
        <b/>
        <sz val="11"/>
        <color indexed="8"/>
        <rFont val="Calibri"/>
      </rPr>
      <t>Ex2</t>
    </r>
    <r>
      <rPr>
        <sz val="11"/>
        <color indexed="8"/>
        <rFont val="Calibri"/>
      </rPr>
      <t>: Issue, manage, and revoke cryptographic certificates and identity tokens, cryptographic keys (i.e., key management), and other credentials</t>
    </r>
    <r>
      <rPr>
        <sz val="11"/>
        <color theme="1"/>
        <rFont val="Calibri"/>
        <family val="2"/>
        <scheme val="minor"/>
      </rPr>
      <t xml:space="preserve">
</t>
    </r>
    <r>
      <rPr>
        <b/>
        <sz val="11"/>
        <color indexed="8"/>
        <rFont val="Calibri"/>
      </rPr>
      <t>Ex3</t>
    </r>
    <r>
      <rPr>
        <sz val="11"/>
        <color indexed="8"/>
        <rFont val="Calibri"/>
      </rPr>
      <t>: Select a unique identifier for each device from immutable hardware characteristics or an identifier securely provisioned to the device</t>
    </r>
    <r>
      <rPr>
        <sz val="11"/>
        <color theme="1"/>
        <rFont val="Calibri"/>
        <family val="2"/>
        <scheme val="minor"/>
      </rPr>
      <t xml:space="preserve">
</t>
    </r>
    <r>
      <rPr>
        <b/>
        <sz val="11"/>
        <color indexed="8"/>
        <rFont val="Calibri"/>
      </rPr>
      <t>Ex4</t>
    </r>
    <r>
      <rPr>
        <sz val="11"/>
        <color indexed="8"/>
        <rFont val="Calibri"/>
      </rPr>
      <t>: Physically label authorized hardware with an identifier for inventory and servicing purposes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</si>
  <si>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Verify a person's claimed identity at enrollment time using government-issued identity credentials (e.g., passport, visa, driver's license)</t>
    </r>
    <r>
      <rPr>
        <sz val="11"/>
        <color theme="1"/>
        <rFont val="Calibri"/>
        <family val="2"/>
        <scheme val="minor"/>
      </rPr>
      <t xml:space="preserve">
</t>
    </r>
    <r>
      <rPr>
        <b/>
        <sz val="11"/>
        <color indexed="8"/>
        <rFont val="Calibri"/>
      </rPr>
      <t>Ex2</t>
    </r>
    <r>
      <rPr>
        <sz val="11"/>
        <color indexed="8"/>
        <rFont val="Calibri"/>
      </rPr>
      <t>: Issue a different credential for each person (i.e., no credential sharing)</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</si>
  <si>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Require multifactor authentication</t>
    </r>
    <r>
      <rPr>
        <sz val="11"/>
        <color theme="1"/>
        <rFont val="Calibri"/>
        <family val="2"/>
        <scheme val="minor"/>
      </rPr>
      <t xml:space="preserve">
</t>
    </r>
    <r>
      <rPr>
        <b/>
        <sz val="11"/>
        <color indexed="8"/>
        <rFont val="Calibri"/>
      </rPr>
      <t>Ex2</t>
    </r>
    <r>
      <rPr>
        <sz val="11"/>
        <color indexed="8"/>
        <rFont val="Calibri"/>
      </rPr>
      <t>: Enforce policies for the minimum strength of passwords, PINs, and similar authenticators</t>
    </r>
    <r>
      <rPr>
        <sz val="11"/>
        <color theme="1"/>
        <rFont val="Calibri"/>
        <family val="2"/>
        <scheme val="minor"/>
      </rPr>
      <t xml:space="preserve">
</t>
    </r>
    <r>
      <rPr>
        <b/>
        <sz val="11"/>
        <color indexed="8"/>
        <rFont val="Calibri"/>
      </rPr>
      <t>Ex3</t>
    </r>
    <r>
      <rPr>
        <sz val="11"/>
        <color indexed="8"/>
        <rFont val="Calibri"/>
      </rPr>
      <t>: Periodically reauthenticate users, services, and hardware based on risk (e.g., in zero trust architectures)</t>
    </r>
    <r>
      <rPr>
        <sz val="11"/>
        <color theme="1"/>
        <rFont val="Calibri"/>
        <family val="2"/>
        <scheme val="minor"/>
      </rPr>
      <t xml:space="preserve">
</t>
    </r>
    <r>
      <rPr>
        <b/>
        <sz val="11"/>
        <color indexed="8"/>
        <rFont val="Calibri"/>
      </rPr>
      <t>Ex4</t>
    </r>
    <r>
      <rPr>
        <sz val="11"/>
        <color indexed="8"/>
        <rFont val="Calibri"/>
      </rPr>
      <t>: Ensure that authorized personnel can access accounts essential for protecting safety under emergency conditions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</si>
  <si>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Protect identity assertions that are used to convey authentication and user information through single sign-on systems</t>
    </r>
    <r>
      <rPr>
        <sz val="11"/>
        <color theme="1"/>
        <rFont val="Calibri"/>
        <family val="2"/>
        <scheme val="minor"/>
      </rPr>
      <t xml:space="preserve">
</t>
    </r>
    <r>
      <rPr>
        <b/>
        <sz val="11"/>
        <color indexed="8"/>
        <rFont val="Calibri"/>
      </rPr>
      <t>Ex2</t>
    </r>
    <r>
      <rPr>
        <sz val="11"/>
        <color indexed="8"/>
        <rFont val="Calibri"/>
      </rPr>
      <t>: Protect identity assertions that are used to convey authentication and user information between federated systems</t>
    </r>
    <r>
      <rPr>
        <sz val="11"/>
        <color theme="1"/>
        <rFont val="Calibri"/>
        <family val="2"/>
        <scheme val="minor"/>
      </rPr>
      <t xml:space="preserve">
</t>
    </r>
    <r>
      <rPr>
        <b/>
        <sz val="11"/>
        <color indexed="8"/>
        <rFont val="Calibri"/>
      </rPr>
      <t>Ex3</t>
    </r>
    <r>
      <rPr>
        <sz val="11"/>
        <color indexed="8"/>
        <rFont val="Calibri"/>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</si>
  <si>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Review logical and physical access privileges periodically and whenever someone changes roles or leaves the organization, and promptly rescind privileges that are no longer needed</t>
    </r>
    <r>
      <rPr>
        <sz val="11"/>
        <color theme="1"/>
        <rFont val="Calibri"/>
        <family val="2"/>
        <scheme val="minor"/>
      </rPr>
      <t xml:space="preserve">
</t>
    </r>
    <r>
      <rPr>
        <b/>
        <sz val="11"/>
        <color indexed="8"/>
        <rFont val="Calibri"/>
      </rPr>
      <t>Ex2</t>
    </r>
    <r>
      <rPr>
        <sz val="11"/>
        <color indexed="8"/>
        <rFont val="Calibri"/>
      </rPr>
      <t>: Take attributes of the requester and the requested resource into account for authorization decisions (e.g., geolocation, day/time, requester endpoint's cyber health)</t>
    </r>
    <r>
      <rPr>
        <sz val="11"/>
        <color theme="1"/>
        <rFont val="Calibri"/>
        <family val="2"/>
        <scheme val="minor"/>
      </rPr>
      <t xml:space="preserve">
</t>
    </r>
    <r>
      <rPr>
        <b/>
        <sz val="11"/>
        <color indexed="8"/>
        <rFont val="Calibri"/>
      </rPr>
      <t>Ex3</t>
    </r>
    <r>
      <rPr>
        <sz val="11"/>
        <color indexed="8"/>
        <rFont val="Calibri"/>
      </rPr>
      <t>: Restrict access and privileges to the minimum necessary (e.g., zero trust architecture)</t>
    </r>
    <r>
      <rPr>
        <sz val="11"/>
        <color theme="1"/>
        <rFont val="Calibri"/>
        <family val="2"/>
        <scheme val="minor"/>
      </rPr>
      <t xml:space="preserve">
</t>
    </r>
    <r>
      <rPr>
        <b/>
        <sz val="11"/>
        <color indexed="8"/>
        <rFont val="Calibri"/>
      </rPr>
      <t>Ex4</t>
    </r>
    <r>
      <rPr>
        <sz val="11"/>
        <color indexed="8"/>
        <rFont val="Calibri"/>
      </rPr>
      <t>: Periodically review the privileges associated with critical business functions to confirm proper separation of duties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</si>
  <si>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Use security guards, security cameras, locked entrances, alarm systems, and other physical controls to monitor facilities and restrict access</t>
    </r>
    <r>
      <rPr>
        <sz val="11"/>
        <color theme="1"/>
        <rFont val="Calibri"/>
        <family val="2"/>
        <scheme val="minor"/>
      </rPr>
      <t xml:space="preserve">
</t>
    </r>
    <r>
      <rPr>
        <b/>
        <sz val="11"/>
        <color indexed="8"/>
        <rFont val="Calibri"/>
      </rPr>
      <t>Ex2</t>
    </r>
    <r>
      <rPr>
        <sz val="11"/>
        <color indexed="8"/>
        <rFont val="Calibri"/>
      </rPr>
      <t>: Employ additional physical security controls for areas that contain high-risk assets</t>
    </r>
    <r>
      <rPr>
        <sz val="11"/>
        <color theme="1"/>
        <rFont val="Calibri"/>
        <family val="2"/>
        <scheme val="minor"/>
      </rPr>
      <t xml:space="preserve">
</t>
    </r>
    <r>
      <rPr>
        <b/>
        <sz val="11"/>
        <color indexed="8"/>
        <rFont val="Calibri"/>
      </rPr>
      <t>Ex3</t>
    </r>
    <r>
      <rPr>
        <sz val="11"/>
        <color indexed="8"/>
        <rFont val="Calibri"/>
      </rPr>
      <t>: Escort guests, vendors, and other third parties within areas that contain business-critical assets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</si>
  <si>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Provide basic cybersecurity awareness and training to employees, contractors, partners, suppliers, and all other users of the organization's non-public resources</t>
    </r>
    <r>
      <rPr>
        <sz val="11"/>
        <color theme="1"/>
        <rFont val="Calibri"/>
        <family val="2"/>
        <scheme val="minor"/>
      </rPr>
      <t xml:space="preserve">
</t>
    </r>
    <r>
      <rPr>
        <b/>
        <sz val="11"/>
        <color indexed="8"/>
        <rFont val="Calibri"/>
      </rPr>
      <t>Ex2</t>
    </r>
    <r>
      <rPr>
        <sz val="11"/>
        <color indexed="8"/>
        <rFont val="Calibri"/>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theme="1"/>
        <rFont val="Calibri"/>
        <family val="2"/>
        <scheme val="minor"/>
      </rPr>
      <t xml:space="preserve">
</t>
    </r>
    <r>
      <rPr>
        <b/>
        <sz val="11"/>
        <color indexed="8"/>
        <rFont val="Calibri"/>
      </rPr>
      <t>Ex3</t>
    </r>
    <r>
      <rPr>
        <sz val="11"/>
        <color indexed="8"/>
        <rFont val="Calibri"/>
      </rPr>
      <t>: Explain the consequences of cybersecurity policy violations, both to individual users and the organization as a whole</t>
    </r>
    <r>
      <rPr>
        <sz val="11"/>
        <color theme="1"/>
        <rFont val="Calibri"/>
        <family val="2"/>
        <scheme val="minor"/>
      </rPr>
      <t xml:space="preserve">
</t>
    </r>
    <r>
      <rPr>
        <b/>
        <sz val="11"/>
        <color indexed="8"/>
        <rFont val="Calibri"/>
      </rPr>
      <t>Ex4</t>
    </r>
    <r>
      <rPr>
        <sz val="11"/>
        <color indexed="8"/>
        <rFont val="Calibri"/>
      </rPr>
      <t>: Periodically assess or test users on their understanding of basic cybersecurity practices</t>
    </r>
    <r>
      <rPr>
        <sz val="11"/>
        <color theme="1"/>
        <rFont val="Calibri"/>
        <family val="2"/>
        <scheme val="minor"/>
      </rPr>
      <t xml:space="preserve">
</t>
    </r>
    <r>
      <rPr>
        <b/>
        <sz val="11"/>
        <color indexed="8"/>
        <rFont val="Calibri"/>
      </rPr>
      <t>Ex5</t>
    </r>
    <r>
      <rPr>
        <sz val="11"/>
        <color indexed="8"/>
        <rFont val="Calibri"/>
      </rPr>
      <t>: Require annual refreshers to reinforce existing practices and introduce new practices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</si>
  <si>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Identify the specialized roles within the organization that require additional cybersecurity training, such as physical and cybersecurity personnel, finance personnel, senior leadership, and anyone with access to business-critical data</t>
    </r>
    <r>
      <rPr>
        <sz val="11"/>
        <color theme="1"/>
        <rFont val="Calibri"/>
        <family val="2"/>
        <scheme val="minor"/>
      </rPr>
      <t xml:space="preserve">
</t>
    </r>
    <r>
      <rPr>
        <b/>
        <sz val="11"/>
        <color indexed="8"/>
        <rFont val="Calibri"/>
      </rPr>
      <t>Ex2</t>
    </r>
    <r>
      <rPr>
        <sz val="11"/>
        <color indexed="8"/>
        <rFont val="Calibri"/>
      </rPr>
      <t>: Provide role-based cybersecurity awareness and training to all those in specialized roles, including contractors, partners, suppliers, and other third parties</t>
    </r>
    <r>
      <rPr>
        <sz val="11"/>
        <color theme="1"/>
        <rFont val="Calibri"/>
        <family val="2"/>
        <scheme val="minor"/>
      </rPr>
      <t xml:space="preserve">
</t>
    </r>
    <r>
      <rPr>
        <b/>
        <sz val="11"/>
        <color indexed="8"/>
        <rFont val="Calibri"/>
      </rPr>
      <t>Ex3</t>
    </r>
    <r>
      <rPr>
        <sz val="11"/>
        <color indexed="8"/>
        <rFont val="Calibri"/>
      </rPr>
      <t>: Periodically assess or test users on their understanding of cybersecurity practices for their specialized roles</t>
    </r>
    <r>
      <rPr>
        <sz val="11"/>
        <color theme="1"/>
        <rFont val="Calibri"/>
        <family val="2"/>
        <scheme val="minor"/>
      </rPr>
      <t xml:space="preserve">
</t>
    </r>
    <r>
      <rPr>
        <b/>
        <sz val="11"/>
        <color indexed="8"/>
        <rFont val="Calibri"/>
      </rPr>
      <t>Ex4</t>
    </r>
    <r>
      <rPr>
        <sz val="11"/>
        <color indexed="8"/>
        <rFont val="Calibri"/>
      </rPr>
      <t>: Require annual refreshers to reinforce existing practices and introduce new practices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</si>
  <si>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Use encryption, digital signatures, and cryptographic hashes to protect the confidentiality and integrity of stored data in files, databases, virtual machine disk images, container images, and other resources</t>
    </r>
    <r>
      <rPr>
        <sz val="11"/>
        <color theme="1"/>
        <rFont val="Calibri"/>
        <family val="2"/>
        <scheme val="minor"/>
      </rPr>
      <t xml:space="preserve">
</t>
    </r>
    <r>
      <rPr>
        <b/>
        <sz val="11"/>
        <color indexed="8"/>
        <rFont val="Calibri"/>
      </rPr>
      <t>Ex2</t>
    </r>
    <r>
      <rPr>
        <sz val="11"/>
        <color indexed="8"/>
        <rFont val="Calibri"/>
      </rPr>
      <t>: Use full disk encryption to protect data stored on user endpoints</t>
    </r>
    <r>
      <rPr>
        <sz val="11"/>
        <color theme="1"/>
        <rFont val="Calibri"/>
        <family val="2"/>
        <scheme val="minor"/>
      </rPr>
      <t xml:space="preserve">
</t>
    </r>
    <r>
      <rPr>
        <b/>
        <sz val="11"/>
        <color indexed="8"/>
        <rFont val="Calibri"/>
      </rPr>
      <t>Ex3</t>
    </r>
    <r>
      <rPr>
        <sz val="11"/>
        <color indexed="8"/>
        <rFont val="Calibri"/>
      </rPr>
      <t>: Confirm the integrity of software by validating signatures</t>
    </r>
    <r>
      <rPr>
        <sz val="11"/>
        <color theme="1"/>
        <rFont val="Calibri"/>
        <family val="2"/>
        <scheme val="minor"/>
      </rPr>
      <t xml:space="preserve">
</t>
    </r>
    <r>
      <rPr>
        <b/>
        <sz val="11"/>
        <color indexed="8"/>
        <rFont val="Calibri"/>
      </rPr>
      <t>Ex4</t>
    </r>
    <r>
      <rPr>
        <sz val="11"/>
        <color indexed="8"/>
        <rFont val="Calibri"/>
      </rPr>
      <t>: Restrict the use of removable media to prevent data exfiltration</t>
    </r>
    <r>
      <rPr>
        <sz val="11"/>
        <color theme="1"/>
        <rFont val="Calibri"/>
        <family val="2"/>
        <scheme val="minor"/>
      </rPr>
      <t xml:space="preserve">
</t>
    </r>
    <r>
      <rPr>
        <b/>
        <sz val="11"/>
        <color indexed="8"/>
        <rFont val="Calibri"/>
      </rPr>
      <t>Ex5</t>
    </r>
    <r>
      <rPr>
        <sz val="11"/>
        <color indexed="8"/>
        <rFont val="Calibri"/>
      </rPr>
      <t>: Physically secure removable media containing unencrypted sensitive information, such as within locked offices or file cabinets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</si>
  <si>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Use encryption, digital signatures, and cryptographic hashes to protect the confidentiality and integrity of network communications</t>
    </r>
    <r>
      <rPr>
        <sz val="11"/>
        <color theme="1"/>
        <rFont val="Calibri"/>
        <family val="2"/>
        <scheme val="minor"/>
      </rPr>
      <t xml:space="preserve">
</t>
    </r>
    <r>
      <rPr>
        <b/>
        <sz val="11"/>
        <color indexed="8"/>
        <rFont val="Calibri"/>
      </rPr>
      <t>Ex2</t>
    </r>
    <r>
      <rPr>
        <sz val="11"/>
        <color indexed="8"/>
        <rFont val="Calibri"/>
      </rPr>
      <t>: Automatically encrypt or block outbound emails and other communications that contain sensitive data, depending on the data classification</t>
    </r>
    <r>
      <rPr>
        <sz val="11"/>
        <color theme="1"/>
        <rFont val="Calibri"/>
        <family val="2"/>
        <scheme val="minor"/>
      </rPr>
      <t xml:space="preserve">
</t>
    </r>
    <r>
      <rPr>
        <b/>
        <sz val="11"/>
        <color indexed="8"/>
        <rFont val="Calibri"/>
      </rPr>
      <t>Ex3</t>
    </r>
    <r>
      <rPr>
        <sz val="11"/>
        <color indexed="8"/>
        <rFont val="Calibri"/>
      </rPr>
      <t>: Block access to personal email, file sharing, file storage services, and other personal communications applications and services from organizational systems and networks</t>
    </r>
    <r>
      <rPr>
        <sz val="11"/>
        <color theme="1"/>
        <rFont val="Calibri"/>
        <family val="2"/>
        <scheme val="minor"/>
      </rPr>
      <t xml:space="preserve">
</t>
    </r>
    <r>
      <rPr>
        <b/>
        <sz val="11"/>
        <color indexed="8"/>
        <rFont val="Calibri"/>
      </rPr>
      <t>Ex4</t>
    </r>
    <r>
      <rPr>
        <sz val="11"/>
        <color indexed="8"/>
        <rFont val="Calibri"/>
      </rPr>
      <t>: Prevent reuse of sensitive data from production environments (e.g., customer records) in development, testing, and other non-production environments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</si>
  <si>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Remove data that must remain confidential (e.g., from processors and memory) as soon as it is no longer needed</t>
    </r>
    <r>
      <rPr>
        <sz val="11"/>
        <color theme="1"/>
        <rFont val="Calibri"/>
        <family val="2"/>
        <scheme val="minor"/>
      </rPr>
      <t xml:space="preserve">
</t>
    </r>
    <r>
      <rPr>
        <b/>
        <sz val="11"/>
        <color indexed="8"/>
        <rFont val="Calibri"/>
      </rPr>
      <t>Ex2</t>
    </r>
    <r>
      <rPr>
        <sz val="11"/>
        <color indexed="8"/>
        <rFont val="Calibri"/>
      </rPr>
      <t>: Protect data in use from access by other users and processes of the same platform</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</si>
  <si>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Continuously back up critical data in near-real-time, and back up other data frequently at agreed-upon schedules</t>
    </r>
    <r>
      <rPr>
        <sz val="11"/>
        <color theme="1"/>
        <rFont val="Calibri"/>
        <family val="2"/>
        <scheme val="minor"/>
      </rPr>
      <t xml:space="preserve">
</t>
    </r>
    <r>
      <rPr>
        <b/>
        <sz val="11"/>
        <color indexed="8"/>
        <rFont val="Calibri"/>
      </rPr>
      <t>Ex2</t>
    </r>
    <r>
      <rPr>
        <sz val="11"/>
        <color indexed="8"/>
        <rFont val="Calibri"/>
      </rPr>
      <t>: Test backups and restores for all types of data sources at least annually</t>
    </r>
    <r>
      <rPr>
        <sz val="11"/>
        <color theme="1"/>
        <rFont val="Calibri"/>
        <family val="2"/>
        <scheme val="minor"/>
      </rPr>
      <t xml:space="preserve">
</t>
    </r>
    <r>
      <rPr>
        <b/>
        <sz val="11"/>
        <color indexed="8"/>
        <rFont val="Calibri"/>
      </rPr>
      <t>Ex3</t>
    </r>
    <r>
      <rPr>
        <sz val="11"/>
        <color indexed="8"/>
        <rFont val="Calibri"/>
      </rPr>
      <t>: Securely store some backups offline and offsite so that an incident or disaster will not damage them</t>
    </r>
    <r>
      <rPr>
        <sz val="11"/>
        <color theme="1"/>
        <rFont val="Calibri"/>
        <family val="2"/>
        <scheme val="minor"/>
      </rPr>
      <t xml:space="preserve">
</t>
    </r>
    <r>
      <rPr>
        <b/>
        <sz val="11"/>
        <color indexed="8"/>
        <rFont val="Calibri"/>
      </rPr>
      <t>Ex4</t>
    </r>
    <r>
      <rPr>
        <sz val="11"/>
        <color indexed="8"/>
        <rFont val="Calibri"/>
      </rPr>
      <t>: Enforce geographic separation and geolocation restrictions for data backup storage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</si>
  <si>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Establish, test, deploy, and maintain hardened baselines that enforce the organization's cybersecurity policies and provide only essential capabilities (i.e., principle of least functionality)</t>
    </r>
    <r>
      <rPr>
        <sz val="11"/>
        <color theme="1"/>
        <rFont val="Calibri"/>
        <family val="2"/>
        <scheme val="minor"/>
      </rPr>
      <t xml:space="preserve">
</t>
    </r>
    <r>
      <rPr>
        <b/>
        <sz val="11"/>
        <color indexed="8"/>
        <rFont val="Calibri"/>
      </rPr>
      <t>Ex2</t>
    </r>
    <r>
      <rPr>
        <sz val="11"/>
        <color indexed="8"/>
        <rFont val="Calibri"/>
      </rPr>
      <t>: Review all default configuration settings that may potentially impact cybersecurity when installing or upgrading software</t>
    </r>
    <r>
      <rPr>
        <sz val="11"/>
        <color theme="1"/>
        <rFont val="Calibri"/>
        <family val="2"/>
        <scheme val="minor"/>
      </rPr>
      <t xml:space="preserve">
</t>
    </r>
    <r>
      <rPr>
        <b/>
        <sz val="11"/>
        <color indexed="8"/>
        <rFont val="Calibri"/>
      </rPr>
      <t>Ex3</t>
    </r>
    <r>
      <rPr>
        <sz val="11"/>
        <color indexed="8"/>
        <rFont val="Calibri"/>
      </rPr>
      <t>: Monitor implemented software for deviations from approved baselines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</si>
  <si>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Perform routine and emergency patching within the timeframes specified in the vulnerability management plan</t>
    </r>
    <r>
      <rPr>
        <sz val="11"/>
        <color theme="1"/>
        <rFont val="Calibri"/>
        <family val="2"/>
        <scheme val="minor"/>
      </rPr>
      <t xml:space="preserve">
</t>
    </r>
    <r>
      <rPr>
        <b/>
        <sz val="11"/>
        <color indexed="8"/>
        <rFont val="Calibri"/>
      </rPr>
      <t>Ex2</t>
    </r>
    <r>
      <rPr>
        <sz val="11"/>
        <color indexed="8"/>
        <rFont val="Calibri"/>
      </rPr>
      <t>: Update container images, and deploy new container instances to replace rather than update existing instances</t>
    </r>
    <r>
      <rPr>
        <sz val="11"/>
        <color theme="1"/>
        <rFont val="Calibri"/>
        <family val="2"/>
        <scheme val="minor"/>
      </rPr>
      <t xml:space="preserve">
</t>
    </r>
    <r>
      <rPr>
        <b/>
        <sz val="11"/>
        <color indexed="8"/>
        <rFont val="Calibri"/>
      </rPr>
      <t>Ex3</t>
    </r>
    <r>
      <rPr>
        <sz val="11"/>
        <color indexed="8"/>
        <rFont val="Calibri"/>
      </rPr>
      <t>: Replace end-of-life software and service versions with supported, maintained versions</t>
    </r>
    <r>
      <rPr>
        <sz val="11"/>
        <color theme="1"/>
        <rFont val="Calibri"/>
        <family val="2"/>
        <scheme val="minor"/>
      </rPr>
      <t xml:space="preserve">
</t>
    </r>
    <r>
      <rPr>
        <b/>
        <sz val="11"/>
        <color indexed="8"/>
        <rFont val="Calibri"/>
      </rPr>
      <t>Ex4</t>
    </r>
    <r>
      <rPr>
        <sz val="11"/>
        <color indexed="8"/>
        <rFont val="Calibri"/>
      </rPr>
      <t>: Uninstall and remove unauthorized software and services that pose undue risks</t>
    </r>
    <r>
      <rPr>
        <sz val="11"/>
        <color theme="1"/>
        <rFont val="Calibri"/>
        <family val="2"/>
        <scheme val="minor"/>
      </rPr>
      <t xml:space="preserve">
</t>
    </r>
    <r>
      <rPr>
        <b/>
        <sz val="11"/>
        <color indexed="8"/>
        <rFont val="Calibri"/>
      </rPr>
      <t>Ex5</t>
    </r>
    <r>
      <rPr>
        <sz val="11"/>
        <color indexed="8"/>
        <rFont val="Calibri"/>
      </rPr>
      <t>: Uninstall and remove any unnecessary software components (e.g., operating system utilities) that attackers might misuse</t>
    </r>
    <r>
      <rPr>
        <sz val="11"/>
        <color theme="1"/>
        <rFont val="Calibri"/>
        <family val="2"/>
        <scheme val="minor"/>
      </rPr>
      <t xml:space="preserve">
</t>
    </r>
    <r>
      <rPr>
        <b/>
        <sz val="11"/>
        <color indexed="8"/>
        <rFont val="Calibri"/>
      </rPr>
      <t>Ex6</t>
    </r>
    <r>
      <rPr>
        <sz val="11"/>
        <color indexed="8"/>
        <rFont val="Calibri"/>
      </rPr>
      <t>: Define and implement plans for software and service end-of-life maintenance support and obsolescence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</si>
  <si>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Replace hardware when it lacks needed security capabilities or when it cannot support software with needed security capabilities</t>
    </r>
    <r>
      <rPr>
        <sz val="11"/>
        <color theme="1"/>
        <rFont val="Calibri"/>
        <family val="2"/>
        <scheme val="minor"/>
      </rPr>
      <t xml:space="preserve">
</t>
    </r>
    <r>
      <rPr>
        <b/>
        <sz val="11"/>
        <color indexed="8"/>
        <rFont val="Calibri"/>
      </rPr>
      <t>Ex2</t>
    </r>
    <r>
      <rPr>
        <sz val="11"/>
        <color indexed="8"/>
        <rFont val="Calibri"/>
      </rPr>
      <t>: Define and implement plans for hardware end-of-life maintenance support and obsolescence</t>
    </r>
    <r>
      <rPr>
        <sz val="11"/>
        <color theme="1"/>
        <rFont val="Calibri"/>
        <family val="2"/>
        <scheme val="minor"/>
      </rPr>
      <t xml:space="preserve">
</t>
    </r>
    <r>
      <rPr>
        <b/>
        <sz val="11"/>
        <color indexed="8"/>
        <rFont val="Calibri"/>
      </rPr>
      <t>Ex3</t>
    </r>
    <r>
      <rPr>
        <sz val="11"/>
        <color indexed="8"/>
        <rFont val="Calibri"/>
      </rPr>
      <t>: Perform hardware disposal in a secure, responsible, and auditable manner</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</si>
  <si>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Configure all operating systems, applications, and services (including cloud-based services) to generate log records</t>
    </r>
    <r>
      <rPr>
        <sz val="11"/>
        <color theme="1"/>
        <rFont val="Calibri"/>
        <family val="2"/>
        <scheme val="minor"/>
      </rPr>
      <t xml:space="preserve">
</t>
    </r>
    <r>
      <rPr>
        <b/>
        <sz val="11"/>
        <color indexed="8"/>
        <rFont val="Calibri"/>
      </rPr>
      <t>Ex2</t>
    </r>
    <r>
      <rPr>
        <sz val="11"/>
        <color indexed="8"/>
        <rFont val="Calibri"/>
      </rPr>
      <t>: Configure log generators to securely share their logs with the organization's logging infrastructure systems and services</t>
    </r>
    <r>
      <rPr>
        <sz val="11"/>
        <color theme="1"/>
        <rFont val="Calibri"/>
        <family val="2"/>
        <scheme val="minor"/>
      </rPr>
      <t xml:space="preserve">
</t>
    </r>
    <r>
      <rPr>
        <b/>
        <sz val="11"/>
        <color indexed="8"/>
        <rFont val="Calibri"/>
      </rPr>
      <t>Ex3</t>
    </r>
    <r>
      <rPr>
        <sz val="11"/>
        <color indexed="8"/>
        <rFont val="Calibri"/>
      </rPr>
      <t>: Configure log generators to record the data needed by zero-trust architectures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</si>
  <si>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When risk warrants it, restrict software execution to permitted products only or deny the execution of prohibited and unauthorized software</t>
    </r>
    <r>
      <rPr>
        <sz val="11"/>
        <color theme="1"/>
        <rFont val="Calibri"/>
        <family val="2"/>
        <scheme val="minor"/>
      </rPr>
      <t xml:space="preserve">
</t>
    </r>
    <r>
      <rPr>
        <b/>
        <sz val="11"/>
        <color indexed="8"/>
        <rFont val="Calibri"/>
      </rPr>
      <t>Ex2</t>
    </r>
    <r>
      <rPr>
        <sz val="11"/>
        <color indexed="8"/>
        <rFont val="Calibri"/>
      </rPr>
      <t>: Verify the source of new software and the software's integrity before installing it</t>
    </r>
    <r>
      <rPr>
        <sz val="11"/>
        <color theme="1"/>
        <rFont val="Calibri"/>
        <family val="2"/>
        <scheme val="minor"/>
      </rPr>
      <t xml:space="preserve">
</t>
    </r>
    <r>
      <rPr>
        <b/>
        <sz val="11"/>
        <color indexed="8"/>
        <rFont val="Calibri"/>
      </rPr>
      <t>Ex3</t>
    </r>
    <r>
      <rPr>
        <sz val="11"/>
        <color indexed="8"/>
        <rFont val="Calibri"/>
      </rPr>
      <t>: Configure platforms to use only approved DNS services that block access to known malicious domains</t>
    </r>
    <r>
      <rPr>
        <sz val="11"/>
        <color theme="1"/>
        <rFont val="Calibri"/>
        <family val="2"/>
        <scheme val="minor"/>
      </rPr>
      <t xml:space="preserve">
</t>
    </r>
    <r>
      <rPr>
        <b/>
        <sz val="11"/>
        <color indexed="8"/>
        <rFont val="Calibri"/>
      </rPr>
      <t>Ex4</t>
    </r>
    <r>
      <rPr>
        <sz val="11"/>
        <color indexed="8"/>
        <rFont val="Calibri"/>
      </rPr>
      <t>: Configure platforms to allow the installation of organization-approved software only</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</si>
  <si>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Protect all components of organization-developed software from tampering and unauthorized access</t>
    </r>
    <r>
      <rPr>
        <sz val="11"/>
        <color theme="1"/>
        <rFont val="Calibri"/>
        <family val="2"/>
        <scheme val="minor"/>
      </rPr>
      <t xml:space="preserve">
</t>
    </r>
    <r>
      <rPr>
        <b/>
        <sz val="11"/>
        <color indexed="8"/>
        <rFont val="Calibri"/>
      </rPr>
      <t>Ex2</t>
    </r>
    <r>
      <rPr>
        <sz val="11"/>
        <color indexed="8"/>
        <rFont val="Calibri"/>
      </rPr>
      <t>: Secure all software produced by the organization, with minimal vulnerabilities in their releases</t>
    </r>
    <r>
      <rPr>
        <sz val="11"/>
        <color theme="1"/>
        <rFont val="Calibri"/>
        <family val="2"/>
        <scheme val="minor"/>
      </rPr>
      <t xml:space="preserve">
</t>
    </r>
    <r>
      <rPr>
        <b/>
        <sz val="11"/>
        <color indexed="8"/>
        <rFont val="Calibri"/>
      </rPr>
      <t>Ex3</t>
    </r>
    <r>
      <rPr>
        <sz val="11"/>
        <color indexed="8"/>
        <rFont val="Calibri"/>
      </rPr>
      <t>: Maintain the software used in production environments, and securely dispose of software once it is no longer needed</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</si>
  <si>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Logically segment organization networks and cloud-based platforms according to trust boundaries and platform types (e.g., IT, IoT, OT, mobile, guests), and permit required communications only between segments</t>
    </r>
    <r>
      <rPr>
        <sz val="11"/>
        <color theme="1"/>
        <rFont val="Calibri"/>
        <family val="2"/>
        <scheme val="minor"/>
      </rPr>
      <t xml:space="preserve">
</t>
    </r>
    <r>
      <rPr>
        <b/>
        <sz val="11"/>
        <color indexed="8"/>
        <rFont val="Calibri"/>
      </rPr>
      <t>Ex2</t>
    </r>
    <r>
      <rPr>
        <sz val="11"/>
        <color indexed="8"/>
        <rFont val="Calibri"/>
      </rPr>
      <t>: Logically segment organization networks from external networks, and permit only necessary communications to enter the organization's networks from the external networks</t>
    </r>
    <r>
      <rPr>
        <sz val="11"/>
        <color theme="1"/>
        <rFont val="Calibri"/>
        <family val="2"/>
        <scheme val="minor"/>
      </rPr>
      <t xml:space="preserve">
</t>
    </r>
    <r>
      <rPr>
        <b/>
        <sz val="11"/>
        <color indexed="8"/>
        <rFont val="Calibri"/>
      </rPr>
      <t>Ex3</t>
    </r>
    <r>
      <rPr>
        <sz val="11"/>
        <color indexed="8"/>
        <rFont val="Calibri"/>
      </rPr>
      <t>: Implement zero trust architectures to restrict network access to each resource to the minimum necessary</t>
    </r>
    <r>
      <rPr>
        <sz val="11"/>
        <color theme="1"/>
        <rFont val="Calibri"/>
        <family val="2"/>
        <scheme val="minor"/>
      </rPr>
      <t xml:space="preserve">
</t>
    </r>
    <r>
      <rPr>
        <b/>
        <sz val="11"/>
        <color indexed="8"/>
        <rFont val="Calibri"/>
      </rPr>
      <t>Ex4</t>
    </r>
    <r>
      <rPr>
        <sz val="11"/>
        <color indexed="8"/>
        <rFont val="Calibri"/>
      </rPr>
      <t>: Check the cyber health of endpoints before allowing them to access and use production resources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</si>
  <si>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Protect organizational equipment from known environmental threats, such as flooding, fire, wind, and excessive heat and humidity</t>
    </r>
    <r>
      <rPr>
        <sz val="11"/>
        <color theme="1"/>
        <rFont val="Calibri"/>
        <family val="2"/>
        <scheme val="minor"/>
      </rPr>
      <t xml:space="preserve">
</t>
    </r>
    <r>
      <rPr>
        <b/>
        <sz val="11"/>
        <color indexed="8"/>
        <rFont val="Calibri"/>
      </rPr>
      <t>Ex2</t>
    </r>
    <r>
      <rPr>
        <sz val="11"/>
        <color indexed="8"/>
        <rFont val="Calibri"/>
      </rPr>
      <t>: Include protection from environmental threats and provisions for adequate operating infrastructure in requirements for service providers that operate systems on the organization's behalf</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</si>
  <si>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Avoid single points of failure in systems and infrastructure</t>
    </r>
    <r>
      <rPr>
        <sz val="11"/>
        <color theme="1"/>
        <rFont val="Calibri"/>
        <family val="2"/>
        <scheme val="minor"/>
      </rPr>
      <t xml:space="preserve">
</t>
    </r>
    <r>
      <rPr>
        <b/>
        <sz val="11"/>
        <color indexed="8"/>
        <rFont val="Calibri"/>
      </rPr>
      <t>Ex2</t>
    </r>
    <r>
      <rPr>
        <sz val="11"/>
        <color indexed="8"/>
        <rFont val="Calibri"/>
      </rPr>
      <t>: Use load balancing to increase capacity and improve reliability</t>
    </r>
    <r>
      <rPr>
        <sz val="11"/>
        <color theme="1"/>
        <rFont val="Calibri"/>
        <family val="2"/>
        <scheme val="minor"/>
      </rPr>
      <t xml:space="preserve">
</t>
    </r>
    <r>
      <rPr>
        <b/>
        <sz val="11"/>
        <color indexed="8"/>
        <rFont val="Calibri"/>
      </rPr>
      <t>Ex3</t>
    </r>
    <r>
      <rPr>
        <sz val="11"/>
        <color indexed="8"/>
        <rFont val="Calibri"/>
      </rPr>
      <t>: Use high-availability components like redundant storage and power supplies to improve system reliability</t>
    </r>
  </si>
  <si>
    <r>
      <rPr>
        <b/>
        <sz val="11"/>
        <color indexed="8"/>
        <rFont val="Calibri"/>
      </rPr>
      <t>Ex1</t>
    </r>
    <r>
      <rPr>
        <sz val="11"/>
        <color indexed="8"/>
        <rFont val="Calibri"/>
      </rPr>
      <t>: Monitor usage of storage, power, compute, network bandwidth, and other resources</t>
    </r>
    <r>
      <rPr>
        <sz val="11"/>
        <color theme="1"/>
        <rFont val="Calibri"/>
        <family val="2"/>
        <scheme val="minor"/>
      </rPr>
      <t xml:space="preserve">
</t>
    </r>
    <r>
      <rPr>
        <b/>
        <sz val="11"/>
        <color indexed="8"/>
        <rFont val="Calibri"/>
      </rPr>
      <t>Ex2</t>
    </r>
    <r>
      <rPr>
        <sz val="11"/>
        <color indexed="8"/>
        <rFont val="Calibri"/>
      </rPr>
      <t>: Forecast future needs, and scale resources accordingly</t>
    </r>
  </si>
  <si>
    <r>
      <rPr>
        <b/>
        <sz val="11"/>
        <color indexed="8"/>
        <rFont val="Calibri"/>
      </rPr>
      <t>Ex1</t>
    </r>
    <r>
      <rPr>
        <sz val="11"/>
        <color indexed="8"/>
        <rFont val="Calibri"/>
      </rPr>
      <t>: Monitor DNS, BGP, and other network services for adverse events</t>
    </r>
    <r>
      <rPr>
        <sz val="11"/>
        <color theme="1"/>
        <rFont val="Calibri"/>
        <family val="2"/>
        <scheme val="minor"/>
      </rPr>
      <t xml:space="preserve">
</t>
    </r>
    <r>
      <rPr>
        <b/>
        <sz val="11"/>
        <color indexed="8"/>
        <rFont val="Calibri"/>
      </rPr>
      <t>Ex2</t>
    </r>
    <r>
      <rPr>
        <sz val="11"/>
        <color indexed="8"/>
        <rFont val="Calibri"/>
      </rPr>
      <t>: Monitor wired and wireless networks for connections from unauthorized endpoints</t>
    </r>
    <r>
      <rPr>
        <sz val="11"/>
        <color theme="1"/>
        <rFont val="Calibri"/>
        <family val="2"/>
        <scheme val="minor"/>
      </rPr>
      <t xml:space="preserve">
</t>
    </r>
    <r>
      <rPr>
        <b/>
        <sz val="11"/>
        <color indexed="8"/>
        <rFont val="Calibri"/>
      </rPr>
      <t>Ex3</t>
    </r>
    <r>
      <rPr>
        <sz val="11"/>
        <color indexed="8"/>
        <rFont val="Calibri"/>
      </rPr>
      <t>: Monitor facilities for unauthorized or rogue wireless networks</t>
    </r>
    <r>
      <rPr>
        <sz val="11"/>
        <color theme="1"/>
        <rFont val="Calibri"/>
        <family val="2"/>
        <scheme val="minor"/>
      </rPr>
      <t xml:space="preserve">
</t>
    </r>
    <r>
      <rPr>
        <b/>
        <sz val="11"/>
        <color indexed="8"/>
        <rFont val="Calibri"/>
      </rPr>
      <t>Ex4</t>
    </r>
    <r>
      <rPr>
        <sz val="11"/>
        <color indexed="8"/>
        <rFont val="Calibri"/>
      </rPr>
      <t>: Compare actual network flows against baselines to detect deviations</t>
    </r>
    <r>
      <rPr>
        <sz val="11"/>
        <color theme="1"/>
        <rFont val="Calibri"/>
        <family val="2"/>
        <scheme val="minor"/>
      </rPr>
      <t xml:space="preserve">
</t>
    </r>
    <r>
      <rPr>
        <b/>
        <sz val="11"/>
        <color indexed="8"/>
        <rFont val="Calibri"/>
      </rPr>
      <t>Ex5</t>
    </r>
    <r>
      <rPr>
        <sz val="11"/>
        <color indexed="8"/>
        <rFont val="Calibri"/>
      </rPr>
      <t>: Monitor network communications to identify changes in security postures for zero trust purposes</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</si>
  <si>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Monitor logs from physical access control systems (e.g., badge readers) to find unusual access patterns (e.g., deviations from the norm) and failed access attempts</t>
    </r>
    <r>
      <rPr>
        <sz val="11"/>
        <color theme="1"/>
        <rFont val="Calibri"/>
        <family val="2"/>
        <scheme val="minor"/>
      </rPr>
      <t xml:space="preserve">
</t>
    </r>
    <r>
      <rPr>
        <b/>
        <sz val="11"/>
        <color indexed="8"/>
        <rFont val="Calibri"/>
      </rPr>
      <t>Ex2</t>
    </r>
    <r>
      <rPr>
        <sz val="11"/>
        <color indexed="8"/>
        <rFont val="Calibri"/>
      </rPr>
      <t>: Review and monitor physical access records (e.g., from visitor registration, sign-in sheets)</t>
    </r>
    <r>
      <rPr>
        <sz val="11"/>
        <color theme="1"/>
        <rFont val="Calibri"/>
        <family val="2"/>
        <scheme val="minor"/>
      </rPr>
      <t xml:space="preserve">
</t>
    </r>
    <r>
      <rPr>
        <b/>
        <sz val="11"/>
        <color indexed="8"/>
        <rFont val="Calibri"/>
      </rPr>
      <t>Ex3</t>
    </r>
    <r>
      <rPr>
        <sz val="11"/>
        <color indexed="8"/>
        <rFont val="Calibri"/>
      </rPr>
      <t>: Monitor physical access controls (e.g., locks, latches, hinge pins, alarms) for signs of tampering</t>
    </r>
    <r>
      <rPr>
        <sz val="11"/>
        <color theme="1"/>
        <rFont val="Calibri"/>
        <family val="2"/>
        <scheme val="minor"/>
      </rPr>
      <t xml:space="preserve">
</t>
    </r>
    <r>
      <rPr>
        <b/>
        <sz val="11"/>
        <color indexed="8"/>
        <rFont val="Calibri"/>
      </rPr>
      <t>Ex4</t>
    </r>
    <r>
      <rPr>
        <sz val="11"/>
        <color indexed="8"/>
        <rFont val="Calibri"/>
      </rPr>
      <t>: Monitor the physical environment using alarm systems, cameras, and security guards</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</si>
  <si>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Use behavior analytics software to detect anomalous user activity to mitigate insider threats</t>
    </r>
    <r>
      <rPr>
        <sz val="11"/>
        <color theme="1"/>
        <rFont val="Calibri"/>
        <family val="2"/>
        <scheme val="minor"/>
      </rPr>
      <t xml:space="preserve">
</t>
    </r>
    <r>
      <rPr>
        <b/>
        <sz val="11"/>
        <color indexed="8"/>
        <rFont val="Calibri"/>
      </rPr>
      <t>Ex2</t>
    </r>
    <r>
      <rPr>
        <sz val="11"/>
        <color indexed="8"/>
        <rFont val="Calibri"/>
      </rPr>
      <t>: Monitor logs from logical access control systems to find unusual access patterns and failed access attempts</t>
    </r>
    <r>
      <rPr>
        <sz val="11"/>
        <color theme="1"/>
        <rFont val="Calibri"/>
        <family val="2"/>
        <scheme val="minor"/>
      </rPr>
      <t xml:space="preserve">
</t>
    </r>
    <r>
      <rPr>
        <b/>
        <sz val="11"/>
        <color indexed="8"/>
        <rFont val="Calibri"/>
      </rPr>
      <t>Ex3</t>
    </r>
    <r>
      <rPr>
        <sz val="11"/>
        <color indexed="8"/>
        <rFont val="Calibri"/>
      </rPr>
      <t>: Continuously monitor deception technology, including user accounts, for any usage</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</si>
  <si>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Monitor remote and onsite administration and maintenance activities that external providers perform on organizational systems</t>
    </r>
    <r>
      <rPr>
        <sz val="11"/>
        <color theme="1"/>
        <rFont val="Calibri"/>
        <family val="2"/>
        <scheme val="minor"/>
      </rPr>
      <t xml:space="preserve">
</t>
    </r>
    <r>
      <rPr>
        <b/>
        <sz val="11"/>
        <color indexed="8"/>
        <rFont val="Calibri"/>
      </rPr>
      <t>Ex2</t>
    </r>
    <r>
      <rPr>
        <sz val="11"/>
        <color indexed="8"/>
        <rFont val="Calibri"/>
      </rPr>
      <t>: Monitor activity from cloud-based services, internet service providers, and other service providers for deviations from expected behavior</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</si>
  <si>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Ex1</t>
    </r>
    <r>
      <rPr>
        <sz val="11"/>
        <color indexed="8"/>
        <rFont val="Calibri"/>
      </rPr>
      <t>: Monitor email, web, file sharing, collaboration services, and other common attack vectors to detect malware, phishing, data leaks and exfiltration, and other adverse events</t>
    </r>
    <r>
      <rPr>
        <sz val="11"/>
        <color theme="1"/>
        <rFont val="Calibri"/>
        <family val="2"/>
        <scheme val="minor"/>
      </rPr>
      <t xml:space="preserve">
</t>
    </r>
    <r>
      <rPr>
        <b/>
        <sz val="11"/>
        <color indexed="8"/>
        <rFont val="Calibri"/>
      </rPr>
      <t>Ex2</t>
    </r>
    <r>
      <rPr>
        <sz val="11"/>
        <color indexed="8"/>
        <rFont val="Calibri"/>
      </rPr>
      <t>: Monitor authentication attempts to identify attacks against credentials and unauthorized credential reuse</t>
    </r>
    <r>
      <rPr>
        <sz val="11"/>
        <color theme="1"/>
        <rFont val="Calibri"/>
        <family val="2"/>
        <scheme val="minor"/>
      </rPr>
      <t xml:space="preserve">
</t>
    </r>
    <r>
      <rPr>
        <b/>
        <sz val="11"/>
        <color indexed="8"/>
        <rFont val="Calibri"/>
      </rPr>
      <t>Ex3</t>
    </r>
    <r>
      <rPr>
        <sz val="11"/>
        <color indexed="8"/>
        <rFont val="Calibri"/>
      </rPr>
      <t>: Monitor software configurations for deviations from security baselines</t>
    </r>
    <r>
      <rPr>
        <sz val="11"/>
        <color theme="1"/>
        <rFont val="Calibri"/>
        <family val="2"/>
        <scheme val="minor"/>
      </rPr>
      <t xml:space="preserve">
</t>
    </r>
    <r>
      <rPr>
        <b/>
        <sz val="11"/>
        <color indexed="8"/>
        <rFont val="Calibri"/>
      </rPr>
      <t>Ex4</t>
    </r>
    <r>
      <rPr>
        <sz val="11"/>
        <color indexed="8"/>
        <rFont val="Calibri"/>
      </rPr>
      <t>: Monitor hardware and software for signs of tampering</t>
    </r>
    <r>
      <rPr>
        <sz val="11"/>
        <color theme="1"/>
        <rFont val="Calibri"/>
        <family val="2"/>
        <scheme val="minor"/>
      </rPr>
      <t xml:space="preserve">
</t>
    </r>
    <r>
      <rPr>
        <b/>
        <sz val="11"/>
        <color indexed="8"/>
        <rFont val="Calibri"/>
      </rPr>
      <t>Ex5</t>
    </r>
    <r>
      <rPr>
        <sz val="11"/>
        <color indexed="8"/>
        <rFont val="Calibri"/>
      </rPr>
      <t>: Use technologies with a presence on endpoints to detect cyber health issues (e.g., missing patches, malware infections, unauthorized software), and redirect the endpoints to a remediation environment before access is authorized</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</si>
  <si>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Use security information and event management (SIEM) or other tools to continuously monitor log events for known malicious and suspicious activity</t>
    </r>
    <r>
      <rPr>
        <sz val="11"/>
        <color theme="1"/>
        <rFont val="Calibri"/>
        <family val="2"/>
        <scheme val="minor"/>
      </rPr>
      <t xml:space="preserve">
</t>
    </r>
    <r>
      <rPr>
        <b/>
        <sz val="11"/>
        <color indexed="8"/>
        <rFont val="Calibri"/>
      </rPr>
      <t>Ex2</t>
    </r>
    <r>
      <rPr>
        <sz val="11"/>
        <color indexed="8"/>
        <rFont val="Calibri"/>
      </rPr>
      <t>: Utilize up-to-date cyber threat intelligence in log analysis tools to improve detection accuracy and characterize threat actors, their methods, and indicators of compromise</t>
    </r>
    <r>
      <rPr>
        <sz val="11"/>
        <color theme="1"/>
        <rFont val="Calibri"/>
        <family val="2"/>
        <scheme val="minor"/>
      </rPr>
      <t xml:space="preserve">
</t>
    </r>
    <r>
      <rPr>
        <b/>
        <sz val="11"/>
        <color indexed="8"/>
        <rFont val="Calibri"/>
      </rPr>
      <t>Ex3</t>
    </r>
    <r>
      <rPr>
        <sz val="11"/>
        <color indexed="8"/>
        <rFont val="Calibri"/>
      </rPr>
      <t>: Regularly conduct manual reviews of log events for technologies that cannot be sufficiently monitored through automation</t>
    </r>
    <r>
      <rPr>
        <sz val="11"/>
        <color theme="1"/>
        <rFont val="Calibri"/>
        <family val="2"/>
        <scheme val="minor"/>
      </rPr>
      <t xml:space="preserve">
</t>
    </r>
    <r>
      <rPr>
        <b/>
        <sz val="11"/>
        <color indexed="8"/>
        <rFont val="Calibri"/>
      </rPr>
      <t>Ex4</t>
    </r>
    <r>
      <rPr>
        <sz val="11"/>
        <color indexed="8"/>
        <rFont val="Calibri"/>
      </rPr>
      <t>: Use log analysis tools to generate reports on their findings</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</si>
  <si>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Constantly transfer log data generated by other sources to a relatively small number of log servers</t>
    </r>
    <r>
      <rPr>
        <sz val="11"/>
        <color theme="1"/>
        <rFont val="Calibri"/>
        <family val="2"/>
        <scheme val="minor"/>
      </rPr>
      <t xml:space="preserve">
</t>
    </r>
    <r>
      <rPr>
        <b/>
        <sz val="11"/>
        <color indexed="8"/>
        <rFont val="Calibri"/>
      </rPr>
      <t>Ex2</t>
    </r>
    <r>
      <rPr>
        <sz val="11"/>
        <color indexed="8"/>
        <rFont val="Calibri"/>
      </rPr>
      <t>: Use event correlation technology (e.g., SIEM) to collect information captured by multiple sources</t>
    </r>
    <r>
      <rPr>
        <sz val="11"/>
        <color theme="1"/>
        <rFont val="Calibri"/>
        <family val="2"/>
        <scheme val="minor"/>
      </rPr>
      <t xml:space="preserve">
</t>
    </r>
    <r>
      <rPr>
        <b/>
        <sz val="11"/>
        <color indexed="8"/>
        <rFont val="Calibri"/>
      </rPr>
      <t>Ex3</t>
    </r>
    <r>
      <rPr>
        <sz val="11"/>
        <color indexed="8"/>
        <rFont val="Calibri"/>
      </rPr>
      <t>: Utilize cyber threat intelligence to help correlate events among log sources</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</si>
  <si>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Use SIEMs or other tools to estimate impact and scope, and review and refine the estimates</t>
    </r>
    <r>
      <rPr>
        <sz val="11"/>
        <color theme="1"/>
        <rFont val="Calibri"/>
        <family val="2"/>
        <scheme val="minor"/>
      </rPr>
      <t xml:space="preserve">
</t>
    </r>
    <r>
      <rPr>
        <b/>
        <sz val="11"/>
        <color indexed="8"/>
        <rFont val="Calibri"/>
      </rPr>
      <t>Ex2</t>
    </r>
    <r>
      <rPr>
        <sz val="11"/>
        <color indexed="8"/>
        <rFont val="Calibri"/>
      </rPr>
      <t>: A person creates their own estimates of impact and scope</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</si>
  <si>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Use cybersecurity software to generate alerts and provide them to the security operations center (SOC), incident responders, and incident response tools</t>
    </r>
    <r>
      <rPr>
        <sz val="11"/>
        <color theme="1"/>
        <rFont val="Calibri"/>
        <family val="2"/>
        <scheme val="minor"/>
      </rPr>
      <t xml:space="preserve">
</t>
    </r>
    <r>
      <rPr>
        <b/>
        <sz val="11"/>
        <color indexed="8"/>
        <rFont val="Calibri"/>
      </rPr>
      <t>Ex2</t>
    </r>
    <r>
      <rPr>
        <sz val="11"/>
        <color indexed="8"/>
        <rFont val="Calibri"/>
      </rPr>
      <t>: Incident responders and other authorized personnel can access log analysis findings at all times</t>
    </r>
    <r>
      <rPr>
        <sz val="11"/>
        <color theme="1"/>
        <rFont val="Calibri"/>
        <family val="2"/>
        <scheme val="minor"/>
      </rPr>
      <t xml:space="preserve">
</t>
    </r>
    <r>
      <rPr>
        <b/>
        <sz val="11"/>
        <color indexed="8"/>
        <rFont val="Calibri"/>
      </rPr>
      <t>Ex3</t>
    </r>
    <r>
      <rPr>
        <sz val="11"/>
        <color indexed="8"/>
        <rFont val="Calibri"/>
      </rPr>
      <t>: Automatically create and assign tickets in the organization's ticketing system when certain types of alerts occur</t>
    </r>
    <r>
      <rPr>
        <sz val="11"/>
        <color theme="1"/>
        <rFont val="Calibri"/>
        <family val="2"/>
        <scheme val="minor"/>
      </rPr>
      <t xml:space="preserve">
</t>
    </r>
    <r>
      <rPr>
        <b/>
        <sz val="11"/>
        <color indexed="8"/>
        <rFont val="Calibri"/>
      </rPr>
      <t>Ex4</t>
    </r>
    <r>
      <rPr>
        <sz val="11"/>
        <color indexed="8"/>
        <rFont val="Calibri"/>
      </rPr>
      <t>: Manually create and assign tickets in the organization's ticketing system when technical staff discover indicators of compromise</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</si>
  <si>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Securely provide cyber threat intelligence feeds to detection technologies, processes, and personnel</t>
    </r>
    <r>
      <rPr>
        <sz val="11"/>
        <color theme="1"/>
        <rFont val="Calibri"/>
        <family val="2"/>
        <scheme val="minor"/>
      </rPr>
      <t xml:space="preserve">
</t>
    </r>
    <r>
      <rPr>
        <b/>
        <sz val="11"/>
        <color indexed="8"/>
        <rFont val="Calibri"/>
      </rPr>
      <t>Ex2</t>
    </r>
    <r>
      <rPr>
        <sz val="11"/>
        <color indexed="8"/>
        <rFont val="Calibri"/>
      </rPr>
      <t>: Securely provide information from asset inventories to detection technologies, processes, and personnel</t>
    </r>
    <r>
      <rPr>
        <sz val="11"/>
        <color theme="1"/>
        <rFont val="Calibri"/>
        <family val="2"/>
        <scheme val="minor"/>
      </rPr>
      <t xml:space="preserve">
</t>
    </r>
    <r>
      <rPr>
        <b/>
        <sz val="11"/>
        <color indexed="8"/>
        <rFont val="Calibri"/>
      </rPr>
      <t>Ex3</t>
    </r>
    <r>
      <rPr>
        <sz val="11"/>
        <color indexed="8"/>
        <rFont val="Calibri"/>
      </rPr>
      <t>: Rapidly acquire and analyze vulnerability disclosures for the organization's technologies from suppliers, vendors, and third-party security advisories</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</si>
  <si>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Apply incident criteria to known and assumed characteristics of activity in order to determine whether an incident should be declared</t>
    </r>
    <r>
      <rPr>
        <sz val="11"/>
        <color theme="1"/>
        <rFont val="Calibri"/>
        <family val="2"/>
        <scheme val="minor"/>
      </rPr>
      <t xml:space="preserve">
</t>
    </r>
    <r>
      <rPr>
        <b/>
        <sz val="11"/>
        <color indexed="8"/>
        <rFont val="Calibri"/>
      </rPr>
      <t>Ex2</t>
    </r>
    <r>
      <rPr>
        <sz val="11"/>
        <color indexed="8"/>
        <rFont val="Calibri"/>
      </rPr>
      <t>: Take known false positives into account when applying incident criteria</t>
    </r>
    <r>
      <rPr>
        <sz val="11"/>
        <color theme="1"/>
        <rFont val="Calibri"/>
        <family val="2"/>
        <scheme val="minor"/>
      </rPr>
      <t xml:space="preserve">
</t>
    </r>
    <r>
      <rPr>
        <b/>
        <sz val="11"/>
        <color indexed="8"/>
        <rFont val="Calibri"/>
      </rPr>
      <t>1st</t>
    </r>
    <r>
      <rPr>
        <sz val="11"/>
        <color indexed="8"/>
        <rFont val="Calibri"/>
      </rPr>
      <t>: 1st Party Risk</t>
    </r>
  </si>
  <si>
    <r>
      <rPr>
        <b/>
        <sz val="11"/>
        <color indexed="8"/>
        <rFont val="Calibri"/>
      </rPr>
      <t>Ex1</t>
    </r>
    <r>
      <rPr>
        <sz val="11"/>
        <color indexed="8"/>
        <rFont val="Calibri"/>
      </rPr>
      <t>: Detection technologies automatically report confirmed incidents</t>
    </r>
    <r>
      <rPr>
        <sz val="11"/>
        <color theme="1"/>
        <rFont val="Calibri"/>
        <family val="2"/>
        <scheme val="minor"/>
      </rPr>
      <t xml:space="preserve">
</t>
    </r>
    <r>
      <rPr>
        <b/>
        <sz val="11"/>
        <color indexed="8"/>
        <rFont val="Calibri"/>
      </rPr>
      <t>Ex2</t>
    </r>
    <r>
      <rPr>
        <sz val="11"/>
        <color indexed="8"/>
        <rFont val="Calibri"/>
      </rPr>
      <t>: Request incident response assistance from the organization's incident response outsourcer</t>
    </r>
    <r>
      <rPr>
        <sz val="11"/>
        <color theme="1"/>
        <rFont val="Calibri"/>
        <family val="2"/>
        <scheme val="minor"/>
      </rPr>
      <t xml:space="preserve">
</t>
    </r>
    <r>
      <rPr>
        <b/>
        <sz val="11"/>
        <color indexed="8"/>
        <rFont val="Calibri"/>
      </rPr>
      <t>Ex3</t>
    </r>
    <r>
      <rPr>
        <sz val="11"/>
        <color indexed="8"/>
        <rFont val="Calibri"/>
      </rPr>
      <t>: Designate an incident lead for each incident</t>
    </r>
    <r>
      <rPr>
        <sz val="11"/>
        <color theme="1"/>
        <rFont val="Calibri"/>
        <family val="2"/>
        <scheme val="minor"/>
      </rPr>
      <t xml:space="preserve">
</t>
    </r>
    <r>
      <rPr>
        <b/>
        <sz val="11"/>
        <color indexed="8"/>
        <rFont val="Calibri"/>
      </rPr>
      <t>Ex4</t>
    </r>
    <r>
      <rPr>
        <sz val="11"/>
        <color indexed="8"/>
        <rFont val="Calibri"/>
      </rPr>
      <t>: Initiate execution of additional cybersecurity plans as needed to support incident response (for example, business continuity and disaster recovery)</t>
    </r>
    <r>
      <rPr>
        <sz val="11"/>
        <color theme="1"/>
        <rFont val="Calibri"/>
        <family val="2"/>
        <scheme val="minor"/>
      </rPr>
      <t xml:space="preserve">
</t>
    </r>
    <r>
      <rPr>
        <b/>
        <sz val="11"/>
        <color indexed="8"/>
        <rFont val="Calibri"/>
      </rPr>
      <t>3rd</t>
    </r>
    <r>
      <rPr>
        <sz val="11"/>
        <color indexed="8"/>
        <rFont val="Calibri"/>
      </rPr>
      <t>: 3rd Party Risk</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</si>
  <si>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Preliminarily review incident reports to confirm that they are cybersecurity-related and necessitate incident response activities</t>
    </r>
    <r>
      <rPr>
        <sz val="11"/>
        <color theme="1"/>
        <rFont val="Calibri"/>
        <family val="2"/>
        <scheme val="minor"/>
      </rPr>
      <t xml:space="preserve">
</t>
    </r>
    <r>
      <rPr>
        <b/>
        <sz val="11"/>
        <color indexed="8"/>
        <rFont val="Calibri"/>
      </rPr>
      <t>Ex2</t>
    </r>
    <r>
      <rPr>
        <sz val="11"/>
        <color indexed="8"/>
        <rFont val="Calibri"/>
      </rPr>
      <t>: Apply criteria to estimate the severity of an incident</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</si>
  <si>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Further review and categorize incidents based on the type of incident (e.g., data breach, ransomware, DDoS, account compromise)</t>
    </r>
    <r>
      <rPr>
        <sz val="11"/>
        <color theme="1"/>
        <rFont val="Calibri"/>
        <family val="2"/>
        <scheme val="minor"/>
      </rPr>
      <t xml:space="preserve">
</t>
    </r>
    <r>
      <rPr>
        <b/>
        <sz val="11"/>
        <color indexed="8"/>
        <rFont val="Calibri"/>
      </rPr>
      <t>Ex2</t>
    </r>
    <r>
      <rPr>
        <sz val="11"/>
        <color indexed="8"/>
        <rFont val="Calibri"/>
      </rPr>
      <t>: Prioritize incidents based on their scope, likely impact, and time-critical nature</t>
    </r>
    <r>
      <rPr>
        <sz val="11"/>
        <color theme="1"/>
        <rFont val="Calibri"/>
        <family val="2"/>
        <scheme val="minor"/>
      </rPr>
      <t xml:space="preserve">
</t>
    </r>
    <r>
      <rPr>
        <b/>
        <sz val="11"/>
        <color indexed="8"/>
        <rFont val="Calibri"/>
      </rPr>
      <t>Ex3</t>
    </r>
    <r>
      <rPr>
        <sz val="11"/>
        <color indexed="8"/>
        <rFont val="Calibri"/>
      </rPr>
      <t>: Select incident response strategies for active incidents by balancing the need to quickly recover from an incident with the need to observe the attacker or conduct a more thorough investigation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</si>
  <si>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Track and validate the status of all ongoing incidents</t>
    </r>
    <r>
      <rPr>
        <sz val="11"/>
        <color theme="1"/>
        <rFont val="Calibri"/>
        <family val="2"/>
        <scheme val="minor"/>
      </rPr>
      <t xml:space="preserve">
</t>
    </r>
    <r>
      <rPr>
        <b/>
        <sz val="11"/>
        <color indexed="8"/>
        <rFont val="Calibri"/>
      </rPr>
      <t>Ex2</t>
    </r>
    <r>
      <rPr>
        <sz val="11"/>
        <color indexed="8"/>
        <rFont val="Calibri"/>
      </rPr>
      <t>: Coordinate incident escalation or elevation with designated internal and external stakeholders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</si>
  <si>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Apply incident recovery criteria to known and assumed characteristics of the incident to determine whether incident recovery processes should be initiated</t>
    </r>
    <r>
      <rPr>
        <sz val="11"/>
        <color theme="1"/>
        <rFont val="Calibri"/>
        <family val="2"/>
        <scheme val="minor"/>
      </rPr>
      <t xml:space="preserve">
</t>
    </r>
    <r>
      <rPr>
        <b/>
        <sz val="11"/>
        <color indexed="8"/>
        <rFont val="Calibri"/>
      </rPr>
      <t>Ex2</t>
    </r>
    <r>
      <rPr>
        <sz val="11"/>
        <color indexed="8"/>
        <rFont val="Calibri"/>
      </rPr>
      <t>: Take the possible operational disruption of incident recovery activities into account</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</si>
  <si>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Determine the sequence of events that occurred during the incident and which assets and resources were involved in each event</t>
    </r>
    <r>
      <rPr>
        <sz val="11"/>
        <color theme="1"/>
        <rFont val="Calibri"/>
        <family val="2"/>
        <scheme val="minor"/>
      </rPr>
      <t xml:space="preserve">
</t>
    </r>
    <r>
      <rPr>
        <b/>
        <sz val="11"/>
        <color indexed="8"/>
        <rFont val="Calibri"/>
      </rPr>
      <t>Ex2</t>
    </r>
    <r>
      <rPr>
        <sz val="11"/>
        <color indexed="8"/>
        <rFont val="Calibri"/>
      </rPr>
      <t>: Attempt to determine what vulnerabilities, threats, and threat actors were directly or indirectly involved in the incident</t>
    </r>
    <r>
      <rPr>
        <sz val="11"/>
        <color theme="1"/>
        <rFont val="Calibri"/>
        <family val="2"/>
        <scheme val="minor"/>
      </rPr>
      <t xml:space="preserve">
</t>
    </r>
    <r>
      <rPr>
        <b/>
        <sz val="11"/>
        <color indexed="8"/>
        <rFont val="Calibri"/>
      </rPr>
      <t>Ex3</t>
    </r>
    <r>
      <rPr>
        <sz val="11"/>
        <color indexed="8"/>
        <rFont val="Calibri"/>
      </rPr>
      <t>: Analyze the incident to find the underlying, systemic root causes</t>
    </r>
    <r>
      <rPr>
        <sz val="11"/>
        <color theme="1"/>
        <rFont val="Calibri"/>
        <family val="2"/>
        <scheme val="minor"/>
      </rPr>
      <t xml:space="preserve">
</t>
    </r>
    <r>
      <rPr>
        <b/>
        <sz val="11"/>
        <color indexed="8"/>
        <rFont val="Calibri"/>
      </rPr>
      <t>Ex4</t>
    </r>
    <r>
      <rPr>
        <sz val="11"/>
        <color indexed="8"/>
        <rFont val="Calibri"/>
      </rPr>
      <t>: Check any cyber deception technology for additional information on attacker behavior</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</si>
  <si>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Require each incident responder and others (e.g., system administrators, cybersecurity engineers) who perform incident response tasks to record their actions and make the record immutable</t>
    </r>
    <r>
      <rPr>
        <sz val="11"/>
        <color theme="1"/>
        <rFont val="Calibri"/>
        <family val="2"/>
        <scheme val="minor"/>
      </rPr>
      <t xml:space="preserve">
</t>
    </r>
    <r>
      <rPr>
        <b/>
        <sz val="11"/>
        <color indexed="8"/>
        <rFont val="Calibri"/>
      </rPr>
      <t>Ex2</t>
    </r>
    <r>
      <rPr>
        <sz val="11"/>
        <color indexed="8"/>
        <rFont val="Calibri"/>
      </rPr>
      <t>: Require the incident lead to document the incident in detail and be responsible for preserving the integrity of the documentation and the sources of all information being reported</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</si>
  <si>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Collect, preserve, and safeguard the integrity of all pertinent incident data and metadata (e.g., data source, date/time of collection) based on evidence preservation and chain-of-custody procedures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</si>
  <si>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Review other potential targets of the incident to search for indicators of compromise and evidence of persistence</t>
    </r>
    <r>
      <rPr>
        <sz val="11"/>
        <color theme="1"/>
        <rFont val="Calibri"/>
        <family val="2"/>
        <scheme val="minor"/>
      </rPr>
      <t xml:space="preserve">
</t>
    </r>
    <r>
      <rPr>
        <b/>
        <sz val="11"/>
        <color indexed="8"/>
        <rFont val="Calibri"/>
      </rPr>
      <t>Ex2</t>
    </r>
    <r>
      <rPr>
        <sz val="11"/>
        <color indexed="8"/>
        <rFont val="Calibri"/>
      </rPr>
      <t>: Automatically run tools on targets to look for indicators of compromise and evidence of persistence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</si>
  <si>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Follow the organization's breach notification procedures after discovering a data breach incident, including notifying affected customers</t>
    </r>
    <r>
      <rPr>
        <sz val="11"/>
        <color theme="1"/>
        <rFont val="Calibri"/>
        <family val="2"/>
        <scheme val="minor"/>
      </rPr>
      <t xml:space="preserve">
</t>
    </r>
    <r>
      <rPr>
        <b/>
        <sz val="11"/>
        <color indexed="8"/>
        <rFont val="Calibri"/>
      </rPr>
      <t>Ex2</t>
    </r>
    <r>
      <rPr>
        <sz val="11"/>
        <color indexed="8"/>
        <rFont val="Calibri"/>
      </rPr>
      <t>: Notify business partners and customers of incidents in accordance with contractual requirements</t>
    </r>
    <r>
      <rPr>
        <sz val="11"/>
        <color theme="1"/>
        <rFont val="Calibri"/>
        <family val="2"/>
        <scheme val="minor"/>
      </rPr>
      <t xml:space="preserve">
</t>
    </r>
    <r>
      <rPr>
        <b/>
        <sz val="11"/>
        <color indexed="8"/>
        <rFont val="Calibri"/>
      </rPr>
      <t>Ex3</t>
    </r>
    <r>
      <rPr>
        <sz val="11"/>
        <color indexed="8"/>
        <rFont val="Calibri"/>
      </rPr>
      <t>: Notify law enforcement agencies and regulatory bodies of incidents based on criteria in the incident response plan and management approval</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</si>
  <si>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Securely share information consistent with response plans and information sharing agreements</t>
    </r>
    <r>
      <rPr>
        <sz val="11"/>
        <color theme="1"/>
        <rFont val="Calibri"/>
        <family val="2"/>
        <scheme val="minor"/>
      </rPr>
      <t xml:space="preserve">
</t>
    </r>
    <r>
      <rPr>
        <b/>
        <sz val="11"/>
        <color indexed="8"/>
        <rFont val="Calibri"/>
      </rPr>
      <t>Ex2</t>
    </r>
    <r>
      <rPr>
        <sz val="11"/>
        <color indexed="8"/>
        <rFont val="Calibri"/>
      </rPr>
      <t>: Voluntarily share information about an attacker's observed TTPs, with all sensitive data removed, with an Information Sharing and Analysis Center (ISAC)</t>
    </r>
    <r>
      <rPr>
        <sz val="11"/>
        <color theme="1"/>
        <rFont val="Calibri"/>
        <family val="2"/>
        <scheme val="minor"/>
      </rPr>
      <t xml:space="preserve">
</t>
    </r>
    <r>
      <rPr>
        <b/>
        <sz val="11"/>
        <color indexed="8"/>
        <rFont val="Calibri"/>
      </rPr>
      <t>Ex3</t>
    </r>
    <r>
      <rPr>
        <sz val="11"/>
        <color indexed="8"/>
        <rFont val="Calibri"/>
      </rPr>
      <t>: Notify HR when malicious insider activity occurs</t>
    </r>
    <r>
      <rPr>
        <sz val="11"/>
        <color theme="1"/>
        <rFont val="Calibri"/>
        <family val="2"/>
        <scheme val="minor"/>
      </rPr>
      <t xml:space="preserve">
</t>
    </r>
    <r>
      <rPr>
        <b/>
        <sz val="11"/>
        <color indexed="8"/>
        <rFont val="Calibri"/>
      </rPr>
      <t>Ex4</t>
    </r>
    <r>
      <rPr>
        <sz val="11"/>
        <color indexed="8"/>
        <rFont val="Calibri"/>
      </rPr>
      <t>: Regularly update senior leadership on the status of major incidents</t>
    </r>
    <r>
      <rPr>
        <sz val="11"/>
        <color theme="1"/>
        <rFont val="Calibri"/>
        <family val="2"/>
        <scheme val="minor"/>
      </rPr>
      <t xml:space="preserve">
</t>
    </r>
    <r>
      <rPr>
        <b/>
        <sz val="11"/>
        <color indexed="8"/>
        <rFont val="Calibri"/>
      </rPr>
      <t>Ex5</t>
    </r>
    <r>
      <rPr>
        <sz val="11"/>
        <color indexed="8"/>
        <rFont val="Calibri"/>
      </rPr>
      <t>: Follow the rules and protocols defined in contracts for incident information sharing between the organization and its suppliers</t>
    </r>
    <r>
      <rPr>
        <sz val="11"/>
        <color theme="1"/>
        <rFont val="Calibri"/>
        <family val="2"/>
        <scheme val="minor"/>
      </rPr>
      <t xml:space="preserve">
</t>
    </r>
    <r>
      <rPr>
        <b/>
        <sz val="11"/>
        <color indexed="8"/>
        <rFont val="Calibri"/>
      </rPr>
      <t>Ex6</t>
    </r>
    <r>
      <rPr>
        <sz val="11"/>
        <color indexed="8"/>
        <rFont val="Calibri"/>
      </rPr>
      <t>: Coordinate crisis communication methods between the organization and its critical suppliers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</si>
  <si>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Cybersecurity technologies (e.g., antivirus software) and cybersecurity features of other technologies (e.g., operating systems, network infrastructure devices) automatically perform containment actions</t>
    </r>
    <r>
      <rPr>
        <sz val="11"/>
        <color theme="1"/>
        <rFont val="Calibri"/>
        <family val="2"/>
        <scheme val="minor"/>
      </rPr>
      <t xml:space="preserve">
</t>
    </r>
    <r>
      <rPr>
        <b/>
        <sz val="11"/>
        <color indexed="8"/>
        <rFont val="Calibri"/>
      </rPr>
      <t>Ex2</t>
    </r>
    <r>
      <rPr>
        <sz val="11"/>
        <color indexed="8"/>
        <rFont val="Calibri"/>
      </rPr>
      <t>: Allow incident responders to manually select and perform containment actions</t>
    </r>
    <r>
      <rPr>
        <sz val="11"/>
        <color theme="1"/>
        <rFont val="Calibri"/>
        <family val="2"/>
        <scheme val="minor"/>
      </rPr>
      <t xml:space="preserve">
</t>
    </r>
    <r>
      <rPr>
        <b/>
        <sz val="11"/>
        <color indexed="8"/>
        <rFont val="Calibri"/>
      </rPr>
      <t>Ex3</t>
    </r>
    <r>
      <rPr>
        <sz val="11"/>
        <color indexed="8"/>
        <rFont val="Calibri"/>
      </rPr>
      <t>: Allow a third party (e.g., internet service provider, managed security service provider) to perform containment actions on behalf of the organization</t>
    </r>
    <r>
      <rPr>
        <sz val="11"/>
        <color theme="1"/>
        <rFont val="Calibri"/>
        <family val="2"/>
        <scheme val="minor"/>
      </rPr>
      <t xml:space="preserve">
</t>
    </r>
    <r>
      <rPr>
        <b/>
        <sz val="11"/>
        <color indexed="8"/>
        <rFont val="Calibri"/>
      </rPr>
      <t>Ex4</t>
    </r>
    <r>
      <rPr>
        <sz val="11"/>
        <color indexed="8"/>
        <rFont val="Calibri"/>
      </rPr>
      <t>: Automatically transfer compromised endpoints to a remediation virtual local area network (VLAN)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</si>
  <si>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Cybersecurity technologies and cybersecurity features of other technologies (e.g., operating systems, network infrastructure devices) automatically perform eradication actions</t>
    </r>
    <r>
      <rPr>
        <sz val="11"/>
        <color theme="1"/>
        <rFont val="Calibri"/>
        <family val="2"/>
        <scheme val="minor"/>
      </rPr>
      <t xml:space="preserve">
</t>
    </r>
    <r>
      <rPr>
        <b/>
        <sz val="11"/>
        <color indexed="8"/>
        <rFont val="Calibri"/>
      </rPr>
      <t>Ex2</t>
    </r>
    <r>
      <rPr>
        <sz val="11"/>
        <color indexed="8"/>
        <rFont val="Calibri"/>
      </rPr>
      <t>: Allow incident responders to manually select and perform eradication actions</t>
    </r>
    <r>
      <rPr>
        <sz val="11"/>
        <color theme="1"/>
        <rFont val="Calibri"/>
        <family val="2"/>
        <scheme val="minor"/>
      </rPr>
      <t xml:space="preserve">
</t>
    </r>
    <r>
      <rPr>
        <b/>
        <sz val="11"/>
        <color indexed="8"/>
        <rFont val="Calibri"/>
      </rPr>
      <t>Ex3</t>
    </r>
    <r>
      <rPr>
        <sz val="11"/>
        <color indexed="8"/>
        <rFont val="Calibri"/>
      </rPr>
      <t>: Allow a third party (e.g., managed security service provider) to perform eradication actions on behalf of the organization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</si>
  <si>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Begin recovery procedures during or after incident response processes</t>
    </r>
    <r>
      <rPr>
        <sz val="11"/>
        <color theme="1"/>
        <rFont val="Calibri"/>
        <family val="2"/>
        <scheme val="minor"/>
      </rPr>
      <t xml:space="preserve">
</t>
    </r>
    <r>
      <rPr>
        <b/>
        <sz val="11"/>
        <color indexed="8"/>
        <rFont val="Calibri"/>
      </rPr>
      <t>Ex2</t>
    </r>
    <r>
      <rPr>
        <sz val="11"/>
        <color indexed="8"/>
        <rFont val="Calibri"/>
      </rPr>
      <t>: Make all individuals with recovery responsibilities aware of the plans for recovery and the authorizations required to implement each aspect of the plans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</si>
  <si>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Select recovery actions based on the criteria defined in the incident response plan and available resources</t>
    </r>
    <r>
      <rPr>
        <sz val="11"/>
        <color theme="1"/>
        <rFont val="Calibri"/>
        <family val="2"/>
        <scheme val="minor"/>
      </rPr>
      <t xml:space="preserve">
</t>
    </r>
    <r>
      <rPr>
        <b/>
        <sz val="11"/>
        <color indexed="8"/>
        <rFont val="Calibri"/>
      </rPr>
      <t>Ex2</t>
    </r>
    <r>
      <rPr>
        <sz val="11"/>
        <color indexed="8"/>
        <rFont val="Calibri"/>
      </rPr>
      <t>: Change planned recovery actions based on a reassessment of organizational needs and resources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</si>
  <si>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Check restoration assets for indicators of compromise, file corruption, and other integrity issues before use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</si>
  <si>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Use business impact and system categorization records (including service delivery objectives) to validate that essential services are restored in the appropriate order</t>
    </r>
    <r>
      <rPr>
        <sz val="11"/>
        <color theme="1"/>
        <rFont val="Calibri"/>
        <family val="2"/>
        <scheme val="minor"/>
      </rPr>
      <t xml:space="preserve">
</t>
    </r>
    <r>
      <rPr>
        <b/>
        <sz val="11"/>
        <color indexed="8"/>
        <rFont val="Calibri"/>
      </rPr>
      <t>Ex2</t>
    </r>
    <r>
      <rPr>
        <sz val="11"/>
        <color indexed="8"/>
        <rFont val="Calibri"/>
      </rPr>
      <t>: Work with system owners to confirm the successful restoration of systems and the return to normal operations</t>
    </r>
    <r>
      <rPr>
        <sz val="11"/>
        <color theme="1"/>
        <rFont val="Calibri"/>
        <family val="2"/>
        <scheme val="minor"/>
      </rPr>
      <t xml:space="preserve">
</t>
    </r>
    <r>
      <rPr>
        <b/>
        <sz val="11"/>
        <color indexed="8"/>
        <rFont val="Calibri"/>
      </rPr>
      <t>Ex3</t>
    </r>
    <r>
      <rPr>
        <sz val="11"/>
        <color indexed="8"/>
        <rFont val="Calibri"/>
      </rPr>
      <t>: Monitor the performance of restored systems to verify the adequacy of the restoration</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</si>
  <si>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Check restored assets for indicators of compromise and remediation of root causes of the incident before production use</t>
    </r>
    <r>
      <rPr>
        <sz val="11"/>
        <color theme="1"/>
        <rFont val="Calibri"/>
        <family val="2"/>
        <scheme val="minor"/>
      </rPr>
      <t xml:space="preserve">
</t>
    </r>
    <r>
      <rPr>
        <b/>
        <sz val="11"/>
        <color indexed="8"/>
        <rFont val="Calibri"/>
      </rPr>
      <t>Ex2</t>
    </r>
    <r>
      <rPr>
        <sz val="11"/>
        <color indexed="8"/>
        <rFont val="Calibri"/>
      </rPr>
      <t>: Verify the correctness and adequacy of the restoration actions taken before putting a restored system online</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</si>
  <si>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Prepare an after-action report that documents the incident itself, the response and recovery actions taken, and lessons learned</t>
    </r>
    <r>
      <rPr>
        <sz val="11"/>
        <color theme="1"/>
        <rFont val="Calibri"/>
        <family val="2"/>
        <scheme val="minor"/>
      </rPr>
      <t xml:space="preserve">
</t>
    </r>
    <r>
      <rPr>
        <b/>
        <sz val="11"/>
        <color indexed="8"/>
        <rFont val="Calibri"/>
      </rPr>
      <t>Ex2</t>
    </r>
    <r>
      <rPr>
        <sz val="11"/>
        <color indexed="8"/>
        <rFont val="Calibri"/>
      </rPr>
      <t>: Declare the end of incident recovery once the criteria are met</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</si>
  <si>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3rd</t>
    </r>
    <r>
      <rPr>
        <sz val="11"/>
        <color indexed="8"/>
        <rFont val="Calibri"/>
      </rPr>
      <t>: 3rd Party Risk</t>
    </r>
    <r>
      <rPr>
        <sz val="11"/>
        <color theme="1"/>
        <rFont val="Calibri"/>
        <family val="2"/>
        <scheme val="minor"/>
      </rPr>
      <t xml:space="preserve">
</t>
    </r>
    <r>
      <rPr>
        <b/>
        <sz val="11"/>
        <color indexed="8"/>
        <rFont val="Calibri"/>
      </rPr>
      <t>Ex1</t>
    </r>
    <r>
      <rPr>
        <sz val="11"/>
        <color indexed="8"/>
        <rFont val="Calibri"/>
      </rPr>
      <t>: Securely share recovery information, including restoration progress, consistent with response plans and information sharing agreements</t>
    </r>
    <r>
      <rPr>
        <sz val="11"/>
        <color theme="1"/>
        <rFont val="Calibri"/>
        <family val="2"/>
        <scheme val="minor"/>
      </rPr>
      <t xml:space="preserve">
</t>
    </r>
    <r>
      <rPr>
        <b/>
        <sz val="11"/>
        <color indexed="8"/>
        <rFont val="Calibri"/>
      </rPr>
      <t>Ex2</t>
    </r>
    <r>
      <rPr>
        <sz val="11"/>
        <color indexed="8"/>
        <rFont val="Calibri"/>
      </rPr>
      <t>: Regularly update senior leadership on recovery status and restoration progress for major incidents</t>
    </r>
    <r>
      <rPr>
        <sz val="11"/>
        <color theme="1"/>
        <rFont val="Calibri"/>
        <family val="2"/>
        <scheme val="minor"/>
      </rPr>
      <t xml:space="preserve">
</t>
    </r>
    <r>
      <rPr>
        <b/>
        <sz val="11"/>
        <color indexed="8"/>
        <rFont val="Calibri"/>
      </rPr>
      <t>Ex3</t>
    </r>
    <r>
      <rPr>
        <sz val="11"/>
        <color indexed="8"/>
        <rFont val="Calibri"/>
      </rPr>
      <t>: Follow the rules and protocols defined in contracts for incident information sharing between the organization and its suppliers</t>
    </r>
    <r>
      <rPr>
        <sz val="11"/>
        <color theme="1"/>
        <rFont val="Calibri"/>
        <family val="2"/>
        <scheme val="minor"/>
      </rPr>
      <t xml:space="preserve">
</t>
    </r>
    <r>
      <rPr>
        <b/>
        <sz val="11"/>
        <color indexed="8"/>
        <rFont val="Calibri"/>
      </rPr>
      <t>Ex4</t>
    </r>
    <r>
      <rPr>
        <sz val="11"/>
        <color indexed="8"/>
        <rFont val="Calibri"/>
      </rPr>
      <t>: Coordinate crisis communication between the organization and its critical suppliers</t>
    </r>
  </si>
  <si>
    <r>
      <rPr>
        <b/>
        <sz val="11"/>
        <color indexed="8"/>
        <rFont val="Calibri"/>
      </rPr>
      <t>1st</t>
    </r>
    <r>
      <rPr>
        <sz val="11"/>
        <color indexed="8"/>
        <rFont val="Calibri"/>
      </rPr>
      <t>: 1st Party Risk</t>
    </r>
    <r>
      <rPr>
        <sz val="11"/>
        <color theme="1"/>
        <rFont val="Calibri"/>
        <family val="2"/>
        <scheme val="minor"/>
      </rPr>
      <t xml:space="preserve">
</t>
    </r>
    <r>
      <rPr>
        <b/>
        <sz val="11"/>
        <color indexed="8"/>
        <rFont val="Calibri"/>
      </rPr>
      <t>Ex1</t>
    </r>
    <r>
      <rPr>
        <sz val="11"/>
        <color indexed="8"/>
        <rFont val="Calibri"/>
      </rPr>
      <t>: Follow the organization's breach notification procedures for recovering from a data breach incident</t>
    </r>
    <r>
      <rPr>
        <sz val="11"/>
        <color theme="1"/>
        <rFont val="Calibri"/>
        <family val="2"/>
        <scheme val="minor"/>
      </rPr>
      <t xml:space="preserve">
</t>
    </r>
    <r>
      <rPr>
        <b/>
        <sz val="11"/>
        <color indexed="8"/>
        <rFont val="Calibri"/>
      </rPr>
      <t>Ex2</t>
    </r>
    <r>
      <rPr>
        <sz val="11"/>
        <color indexed="8"/>
        <rFont val="Calibri"/>
      </rPr>
      <t>: Explain the steps being taken to recover from the incident and to prevent a recurrence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</si>
</sst>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4">
    <font>
      <sz val="11"/>
      <color theme="1"/>
      <name val="Calibri"/>
      <family val="2"/>
      <scheme val="minor"/>
    </font>
    <font>
      <sz val="11"/>
      <color theme="1"/>
      <name val="Calibri"/>
      <scheme val="minor"/>
    </font>
    <font>
      <sz val="10"/>
      <name val="Arial"/>
      <family val="2"/>
    </font>
    <font>
      <b/>
      <sz val="11"/>
      <color theme="1"/>
      <name val="Calibri"/>
      <family val="2"/>
      <scheme val="minor"/>
    </font>
    <font>
      <sz val="11"/>
      <color theme="1"/>
      <name val="Calibri"/>
      <family val="2"/>
      <scheme val="minor"/>
    </font>
    <font>
      <b/>
      <sz val="12"/>
      <color theme="0"/>
      <name val="Calibri Light"/>
      <family val="2"/>
      <scheme val="major"/>
    </font>
    <font>
      <b/>
      <sz val="11"/>
      <color rgb="FFFFFFFF"/>
      <name val="Calibri Light"/>
      <family val="2"/>
      <scheme val="major"/>
    </font>
    <font>
      <b/>
      <sz val="11"/>
      <color theme="1"/>
      <name val="Calibri Light"/>
      <family val="2"/>
      <scheme val="major"/>
    </font>
    <font>
      <b/>
      <sz val="11"/>
      <color indexed="8"/>
      <name val="Calibri"/>
      <family val="2"/>
    </font>
    <font>
      <sz val="11"/>
      <color indexed="8"/>
      <name val="Calibri"/>
      <family val="2"/>
    </font>
    <font>
      <sz val="11"/>
      <color theme="1"/>
      <name val="Calibri Light"/>
      <family val="2"/>
      <scheme val="major"/>
    </font>
    <font>
      <sz val="11"/>
      <color theme="0"/>
      <name val="Calibri"/>
      <family val="2"/>
      <scheme val="minor"/>
    </font>
    <font>
      <b/>
      <sz val="11"/>
      <color indexed="8"/>
      <name val="Calibri"/>
    </font>
    <font>
      <sz val="11"/>
      <color indexed="8"/>
      <name val="Calibri"/>
    </font>
  </fonts>
  <fills count="15">
    <fill>
      <patternFill patternType="none"/>
    </fill>
    <fill>
      <patternFill patternType="gray125"/>
    </fill>
    <fill>
      <patternFill patternType="solid">
        <fgColor rgb="FFFFFFFF"/>
        <bgColor indexed="64"/>
      </patternFill>
    </fill>
    <fill>
      <patternFill patternType="solid">
        <fgColor theme="4"/>
        <bgColor indexed="64"/>
      </patternFill>
    </fill>
    <fill>
      <patternFill patternType="solid">
        <fgColor theme="8" tint="-0.499984740745262"/>
        <bgColor indexed="64"/>
      </patternFill>
    </fill>
    <fill>
      <patternFill patternType="solid">
        <fgColor rgb="FFFDFFA7"/>
        <bgColor indexed="64"/>
      </patternFill>
    </fill>
    <fill>
      <patternFill patternType="solid">
        <fgColor rgb="FF53BDEB"/>
        <bgColor indexed="64"/>
      </patternFill>
    </fill>
    <fill>
      <patternFill patternType="solid">
        <fgColor rgb="FF9B96F9"/>
        <bgColor indexed="64"/>
      </patternFill>
    </fill>
    <fill>
      <patternFill patternType="solid">
        <fgColor rgb="FFFFC24D"/>
        <bgColor indexed="64"/>
      </patternFill>
    </fill>
    <fill>
      <patternFill patternType="solid">
        <fgColor rgb="FFF37F7F"/>
        <bgColor indexed="64"/>
      </patternFill>
    </fill>
    <fill>
      <patternFill patternType="solid">
        <fgColor rgb="FF86FEAA"/>
        <bgColor indexed="64"/>
      </patternFill>
    </fill>
    <fill>
      <patternFill patternType="solid">
        <fgColor rgb="FFD86344"/>
        <bgColor indexed="64"/>
      </patternFill>
    </fill>
    <fill>
      <patternFill patternType="solid">
        <fgColor rgb="FFEAC282"/>
        <bgColor indexed="64"/>
      </patternFill>
    </fill>
    <fill>
      <patternFill patternType="solid">
        <fgColor rgb="FF76A797"/>
        <bgColor indexed="64"/>
      </patternFill>
    </fill>
    <fill>
      <patternFill patternType="solid">
        <fgColor rgb="FF505050"/>
        <bgColor indexed="64"/>
      </patternFill>
    </fill>
  </fills>
  <borders count="49">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thin">
        <color theme="0"/>
      </left>
      <right style="thin">
        <color theme="0"/>
      </right>
      <top style="medium">
        <color theme="0"/>
      </top>
      <bottom/>
      <diagonal/>
    </border>
    <border>
      <left/>
      <right style="thin">
        <color theme="0"/>
      </right>
      <top style="medium">
        <color theme="0"/>
      </top>
      <bottom/>
      <diagonal/>
    </border>
    <border>
      <left/>
      <right/>
      <top style="medium">
        <color theme="1"/>
      </top>
      <bottom/>
      <diagonal/>
    </border>
    <border>
      <left style="medium">
        <color theme="0"/>
      </left>
      <right style="thin">
        <color theme="0"/>
      </right>
      <top style="medium">
        <color theme="0"/>
      </top>
      <bottom style="medium">
        <color theme="1"/>
      </bottom>
      <diagonal/>
    </border>
    <border>
      <left style="thin">
        <color theme="0"/>
      </left>
      <right/>
      <top style="medium">
        <color theme="0"/>
      </top>
      <bottom/>
      <diagonal/>
    </border>
    <border>
      <left style="medium">
        <color theme="1"/>
      </left>
      <right style="medium">
        <color theme="1"/>
      </right>
      <top style="medium">
        <color theme="1"/>
      </top>
      <bottom/>
      <diagonal/>
    </border>
    <border>
      <left style="thin">
        <color theme="0"/>
      </left>
      <right style="thin">
        <color theme="0"/>
      </right>
      <top style="medium">
        <color theme="0"/>
      </top>
      <bottom style="medium">
        <color theme="1"/>
      </bottom>
      <diagonal/>
    </border>
    <border>
      <left style="thin">
        <color theme="0"/>
      </left>
      <right style="medium">
        <color theme="0"/>
      </right>
      <top style="medium">
        <color theme="0"/>
      </top>
      <bottom style="medium">
        <color theme="1"/>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medium">
        <color theme="0"/>
      </left>
      <right style="thin">
        <color theme="0"/>
      </right>
      <top style="medium">
        <color theme="0"/>
      </top>
      <bottom/>
      <diagonal/>
    </border>
    <border>
      <left style="medium">
        <color theme="1"/>
      </left>
      <right style="medium">
        <color theme="1"/>
      </right>
      <top/>
      <bottom style="medium">
        <color theme="1"/>
      </bottom>
      <diagonal/>
    </border>
    <border>
      <left style="medium">
        <color indexed="8"/>
      </left>
      <right style="medium">
        <color indexed="8"/>
      </right>
      <top style="medium">
        <color indexed="8"/>
      </top>
      <bottom style="medium">
        <color indexed="8"/>
      </bottom>
      <diagonal/>
    </border>
    <border>
      <left/>
      <right/>
      <top/>
      <bottom style="medium">
        <color theme="1"/>
      </bottom>
      <diagonal/>
    </border>
    <border>
      <left style="medium">
        <color theme="1"/>
      </left>
      <right style="medium">
        <color theme="1"/>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1"/>
      </right>
      <top style="medium">
        <color theme="1"/>
      </top>
      <bottom/>
      <diagonal/>
    </border>
    <border>
      <left/>
      <right style="medium">
        <color theme="1"/>
      </right>
      <top/>
      <bottom/>
      <diagonal/>
    </border>
    <border>
      <left/>
      <right style="medium">
        <color theme="1"/>
      </right>
      <top/>
      <bottom style="medium">
        <color theme="1"/>
      </bottom>
      <diagonal/>
    </border>
    <border>
      <left style="medium">
        <color theme="1"/>
      </left>
      <right style="medium">
        <color theme="1"/>
      </right>
      <top style="medium">
        <color indexed="8"/>
      </top>
      <bottom/>
      <diagonal/>
    </border>
    <border>
      <left style="medium">
        <color indexed="8"/>
      </left>
      <right/>
      <top style="medium">
        <color indexed="8"/>
      </top>
      <bottom style="medium">
        <color indexed="8"/>
      </bottom>
      <diagonal/>
    </border>
    <border>
      <left style="medium">
        <color indexed="8"/>
      </left>
      <right/>
      <top style="medium">
        <color indexed="8"/>
      </top>
      <bottom/>
      <diagonal/>
    </border>
    <border>
      <left/>
      <right/>
      <top style="medium">
        <color indexed="64"/>
      </top>
      <bottom style="medium">
        <color indexed="64"/>
      </bottom>
      <diagonal/>
    </border>
    <border>
      <left style="thin">
        <color theme="0"/>
      </left>
      <right/>
      <top style="medium">
        <color theme="0"/>
      </top>
      <bottom style="medium">
        <color theme="0"/>
      </bottom>
      <diagonal/>
    </border>
    <border>
      <left/>
      <right style="thin">
        <color theme="0"/>
      </right>
      <top style="medium">
        <color theme="0"/>
      </top>
      <bottom style="medium">
        <color theme="0"/>
      </bottom>
      <diagonal/>
    </border>
    <border>
      <left/>
      <right/>
      <top style="medium">
        <color theme="0"/>
      </top>
      <bottom/>
      <diagonal/>
    </border>
    <border>
      <left style="medium">
        <color theme="0"/>
      </left>
      <right/>
      <top style="medium">
        <color theme="1"/>
      </top>
      <bottom/>
      <diagonal/>
    </border>
    <border>
      <left style="medium">
        <color theme="0"/>
      </left>
      <right/>
      <top/>
      <bottom style="medium">
        <color theme="1"/>
      </bottom>
      <diagonal/>
    </border>
    <border>
      <left style="medium">
        <color indexed="64"/>
      </left>
      <right/>
      <top style="medium">
        <color theme="1"/>
      </top>
      <bottom style="medium">
        <color theme="1"/>
      </bottom>
      <diagonal/>
    </border>
    <border>
      <left style="medium">
        <color indexed="64"/>
      </left>
      <right style="medium">
        <color indexed="64"/>
      </right>
      <top style="medium">
        <color indexed="8"/>
      </top>
      <bottom style="medium">
        <color indexed="8"/>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64"/>
      </bottom>
      <diagonal/>
    </border>
  </borders>
  <cellStyleXfs count="4">
    <xf numFmtId="0" fontId="0" fillId="0" borderId="0"/>
    <xf numFmtId="0" fontId="2" fillId="0" borderId="0"/>
    <xf numFmtId="44" fontId="4" fillId="0" borderId="0" applyFont="0" applyFill="0" applyBorder="0" applyAlignment="0" applyProtection="0"/>
    <xf numFmtId="9" fontId="4" fillId="0" borderId="0" applyFont="0" applyFill="0" applyBorder="0" applyAlignment="0" applyProtection="0"/>
  </cellStyleXfs>
  <cellXfs count="142">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9" fontId="0" fillId="0" borderId="0" xfId="0" applyNumberFormat="1" applyAlignment="1">
      <alignment horizontal="center" vertical="center"/>
    </xf>
    <xf numFmtId="0" fontId="0" fillId="0" borderId="0" xfId="0" applyAlignment="1">
      <alignment horizontal="center"/>
    </xf>
    <xf numFmtId="0" fontId="0" fillId="0" borderId="0" xfId="0" applyAlignment="1">
      <alignment vertical="center"/>
    </xf>
    <xf numFmtId="0" fontId="6" fillId="4" borderId="14" xfId="0" applyFont="1" applyFill="1" applyBorder="1" applyAlignment="1" applyProtection="1">
      <alignment horizontal="center" vertical="center"/>
      <protection locked="0"/>
    </xf>
    <xf numFmtId="0" fontId="6" fillId="4" borderId="20" xfId="0" applyFont="1" applyFill="1" applyBorder="1" applyAlignment="1" applyProtection="1">
      <alignment horizontal="center" vertical="center"/>
      <protection locked="0"/>
    </xf>
    <xf numFmtId="0" fontId="6" fillId="4" borderId="21" xfId="0" applyFont="1" applyFill="1" applyBorder="1" applyAlignment="1" applyProtection="1">
      <alignment horizontal="center" vertical="center"/>
      <protection locked="0"/>
    </xf>
    <xf numFmtId="0" fontId="6" fillId="4" borderId="13" xfId="0" applyFont="1" applyFill="1" applyBorder="1" applyAlignment="1" applyProtection="1">
      <alignment horizontal="center" vertical="center"/>
      <protection locked="0"/>
    </xf>
    <xf numFmtId="0" fontId="6" fillId="4" borderId="14" xfId="0" applyFont="1" applyFill="1" applyBorder="1" applyAlignment="1" applyProtection="1">
      <alignment horizontal="center" vertical="center" wrapText="1"/>
      <protection locked="0"/>
    </xf>
    <xf numFmtId="0" fontId="6" fillId="4" borderId="15" xfId="0" applyFont="1" applyFill="1" applyBorder="1" applyAlignment="1" applyProtection="1">
      <alignment horizontal="center" vertical="center" wrapText="1"/>
      <protection locked="0"/>
    </xf>
    <xf numFmtId="0" fontId="6" fillId="4" borderId="20" xfId="0" applyFont="1" applyFill="1" applyBorder="1" applyAlignment="1" applyProtection="1">
      <alignment horizontal="center" vertical="center" wrapText="1"/>
      <protection locked="0"/>
    </xf>
    <xf numFmtId="0" fontId="6" fillId="4" borderId="21" xfId="0" applyFont="1" applyFill="1" applyBorder="1" applyAlignment="1" applyProtection="1">
      <alignment horizontal="center" vertical="center" wrapText="1"/>
      <protection locked="0"/>
    </xf>
    <xf numFmtId="0" fontId="6" fillId="4" borderId="25" xfId="0" applyFont="1" applyFill="1" applyBorder="1" applyAlignment="1" applyProtection="1">
      <alignment horizontal="center" vertical="center" wrapText="1"/>
      <protection locked="0"/>
    </xf>
    <xf numFmtId="0" fontId="0" fillId="0" borderId="0" xfId="0" applyAlignment="1">
      <alignment vertical="center" wrapText="1"/>
    </xf>
    <xf numFmtId="0" fontId="0" fillId="2" borderId="27" xfId="0" applyFill="1" applyBorder="1" applyAlignment="1">
      <alignment horizontal="left" vertical="top" wrapText="1"/>
    </xf>
    <xf numFmtId="0" fontId="6" fillId="4" borderId="17" xfId="0" applyFont="1" applyFill="1" applyBorder="1" applyAlignment="1" applyProtection="1">
      <alignment horizontal="center" vertical="center"/>
      <protection locked="0"/>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vertical="center" wrapText="1"/>
    </xf>
    <xf numFmtId="164" fontId="0" fillId="0" borderId="0" xfId="2" applyNumberFormat="1" applyFont="1"/>
    <xf numFmtId="164" fontId="0" fillId="0" borderId="22" xfId="2" applyNumberFormat="1" applyFont="1" applyBorder="1" applyAlignment="1">
      <alignment horizontal="center" vertical="center" wrapText="1"/>
    </xf>
    <xf numFmtId="164" fontId="0" fillId="0" borderId="23" xfId="2" applyNumberFormat="1" applyFont="1" applyBorder="1" applyAlignment="1">
      <alignment horizontal="center" vertical="center"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0" fillId="0" borderId="16" xfId="0" applyBorder="1" applyAlignment="1">
      <alignment horizontal="center" vertical="center" wrapText="1"/>
    </xf>
    <xf numFmtId="0" fontId="0" fillId="0" borderId="33" xfId="0" applyBorder="1" applyAlignment="1">
      <alignment vertical="center" wrapText="1"/>
    </xf>
    <xf numFmtId="0" fontId="0" fillId="0" borderId="28" xfId="0" applyBorder="1" applyAlignment="1">
      <alignment horizontal="center" vertical="center" wrapText="1"/>
    </xf>
    <xf numFmtId="0" fontId="0" fillId="0" borderId="35" xfId="0" applyBorder="1" applyAlignment="1">
      <alignment vertical="center" wrapText="1"/>
    </xf>
    <xf numFmtId="164" fontId="0" fillId="0" borderId="8" xfId="2" applyNumberFormat="1" applyFont="1" applyBorder="1" applyAlignment="1">
      <alignment horizontal="center" vertical="center"/>
    </xf>
    <xf numFmtId="164" fontId="0" fillId="0" borderId="9" xfId="2" applyNumberFormat="1" applyFon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wrapText="1"/>
    </xf>
    <xf numFmtId="0" fontId="7" fillId="6" borderId="7" xfId="0" applyFont="1" applyFill="1" applyBorder="1" applyAlignment="1">
      <alignment vertical="center" wrapText="1"/>
    </xf>
    <xf numFmtId="0" fontId="7" fillId="7" borderId="7" xfId="0" applyFont="1" applyFill="1" applyBorder="1" applyAlignment="1">
      <alignment vertical="center" wrapText="1"/>
    </xf>
    <xf numFmtId="0" fontId="7" fillId="8" borderId="7" xfId="0" applyFont="1" applyFill="1" applyBorder="1" applyAlignment="1">
      <alignment vertical="center" wrapText="1"/>
    </xf>
    <xf numFmtId="0" fontId="7" fillId="9" borderId="7" xfId="0" applyFont="1" applyFill="1" applyBorder="1" applyAlignment="1">
      <alignment vertical="center" wrapText="1"/>
    </xf>
    <xf numFmtId="0" fontId="7" fillId="10" borderId="7" xfId="0" applyFont="1" applyFill="1" applyBorder="1" applyAlignment="1">
      <alignment vertical="center" wrapText="1"/>
    </xf>
    <xf numFmtId="9" fontId="0" fillId="0" borderId="4" xfId="3" applyFont="1" applyBorder="1" applyAlignment="1">
      <alignment horizontal="center" vertical="center"/>
    </xf>
    <xf numFmtId="9" fontId="0" fillId="0" borderId="2" xfId="3" applyFont="1" applyBorder="1" applyAlignment="1">
      <alignment horizontal="center" vertical="center"/>
    </xf>
    <xf numFmtId="0" fontId="7" fillId="5" borderId="1" xfId="0" applyFont="1" applyFill="1" applyBorder="1" applyAlignment="1">
      <alignment vertical="center" wrapText="1"/>
    </xf>
    <xf numFmtId="0" fontId="6" fillId="4" borderId="6" xfId="0" applyFont="1" applyFill="1" applyBorder="1" applyAlignment="1" applyProtection="1">
      <alignment horizontal="center" vertical="center"/>
      <protection locked="0"/>
    </xf>
    <xf numFmtId="0" fontId="0" fillId="0" borderId="6" xfId="0" applyBorder="1" applyAlignment="1">
      <alignment horizontal="center" vertical="center" wrapText="1"/>
    </xf>
    <xf numFmtId="0" fontId="0" fillId="0" borderId="0" xfId="0" applyAlignment="1">
      <alignment vertical="top" wrapText="1"/>
    </xf>
    <xf numFmtId="0" fontId="6" fillId="4" borderId="7" xfId="0" applyFont="1" applyFill="1" applyBorder="1" applyAlignment="1" applyProtection="1">
      <alignment horizontal="center" vertical="center" wrapText="1"/>
      <protection locked="0"/>
    </xf>
    <xf numFmtId="9" fontId="0" fillId="0" borderId="3" xfId="3" applyFont="1" applyBorder="1" applyAlignment="1">
      <alignment horizontal="center" vertical="center"/>
    </xf>
    <xf numFmtId="9" fontId="0" fillId="0" borderId="1" xfId="3" applyFont="1" applyBorder="1" applyAlignment="1">
      <alignment horizontal="center" vertical="center"/>
    </xf>
    <xf numFmtId="0" fontId="6" fillId="4" borderId="7" xfId="0" applyFont="1" applyFill="1" applyBorder="1" applyAlignment="1" applyProtection="1">
      <alignment horizontal="center" vertical="center"/>
      <protection locked="0"/>
    </xf>
    <xf numFmtId="0" fontId="7" fillId="5" borderId="1" xfId="0" applyFont="1" applyFill="1" applyBorder="1" applyAlignment="1">
      <alignment vertical="center"/>
    </xf>
    <xf numFmtId="0" fontId="7" fillId="6" borderId="7" xfId="0" applyFont="1" applyFill="1" applyBorder="1" applyAlignment="1">
      <alignment vertical="center"/>
    </xf>
    <xf numFmtId="0" fontId="7" fillId="7" borderId="7" xfId="0" applyFont="1" applyFill="1" applyBorder="1" applyAlignment="1">
      <alignment vertical="center"/>
    </xf>
    <xf numFmtId="0" fontId="7" fillId="8" borderId="7" xfId="0" applyFont="1" applyFill="1" applyBorder="1" applyAlignment="1">
      <alignment vertical="center"/>
    </xf>
    <xf numFmtId="0" fontId="7" fillId="9" borderId="7" xfId="0" applyFont="1" applyFill="1" applyBorder="1" applyAlignment="1">
      <alignment vertical="center"/>
    </xf>
    <xf numFmtId="0" fontId="7" fillId="10" borderId="7" xfId="0" applyFont="1" applyFill="1" applyBorder="1" applyAlignment="1">
      <alignment vertical="center"/>
    </xf>
    <xf numFmtId="0" fontId="6" fillId="11" borderId="7" xfId="0" applyFont="1" applyFill="1" applyBorder="1" applyAlignment="1" applyProtection="1">
      <alignment horizontal="center" vertical="center" wrapText="1"/>
      <protection locked="0"/>
    </xf>
    <xf numFmtId="0" fontId="6" fillId="12" borderId="7" xfId="0" applyFont="1" applyFill="1" applyBorder="1" applyAlignment="1" applyProtection="1">
      <alignment horizontal="center" vertical="center" wrapText="1"/>
      <protection locked="0"/>
    </xf>
    <xf numFmtId="0" fontId="6" fillId="13" borderId="7" xfId="0" applyFont="1" applyFill="1" applyBorder="1" applyAlignment="1" applyProtection="1">
      <alignment horizontal="center" vertical="center" wrapText="1"/>
      <protection locked="0"/>
    </xf>
    <xf numFmtId="1" fontId="0" fillId="0" borderId="3" xfId="3" applyNumberFormat="1" applyFont="1" applyBorder="1" applyAlignment="1">
      <alignment horizontal="center" vertical="center"/>
    </xf>
    <xf numFmtId="1" fontId="0" fillId="0" borderId="1" xfId="3" applyNumberFormat="1" applyFont="1" applyBorder="1" applyAlignment="1">
      <alignment horizontal="center" vertical="center"/>
    </xf>
    <xf numFmtId="14" fontId="0" fillId="0" borderId="3" xfId="3" applyNumberFormat="1" applyFont="1" applyBorder="1" applyAlignment="1">
      <alignment horizontal="center" vertical="center"/>
    </xf>
    <xf numFmtId="14" fontId="0" fillId="0" borderId="1" xfId="3" applyNumberFormat="1" applyFont="1" applyBorder="1" applyAlignment="1">
      <alignment horizontal="center" vertical="center"/>
    </xf>
    <xf numFmtId="0" fontId="6" fillId="14" borderId="7" xfId="0" applyFont="1" applyFill="1" applyBorder="1" applyAlignment="1" applyProtection="1">
      <alignment horizontal="center" vertical="center" wrapText="1"/>
      <protection locked="0"/>
    </xf>
    <xf numFmtId="9" fontId="0" fillId="0" borderId="0" xfId="3" applyFont="1"/>
    <xf numFmtId="0" fontId="6" fillId="4" borderId="5" xfId="0" applyFont="1" applyFill="1" applyBorder="1" applyAlignment="1" applyProtection="1">
      <alignment horizontal="center" vertical="center"/>
      <protection locked="0"/>
    </xf>
    <xf numFmtId="0" fontId="6" fillId="4" borderId="15" xfId="0" applyFont="1" applyFill="1" applyBorder="1" applyAlignment="1" applyProtection="1">
      <alignment horizontal="center" vertical="center"/>
      <protection locked="0"/>
    </xf>
    <xf numFmtId="0" fontId="0" fillId="2" borderId="46" xfId="0" applyFill="1" applyBorder="1" applyAlignment="1">
      <alignment horizontal="left" vertical="center" wrapText="1"/>
    </xf>
    <xf numFmtId="0" fontId="0" fillId="2" borderId="27" xfId="0" applyFill="1" applyBorder="1" applyAlignment="1">
      <alignment horizontal="left" vertical="center" wrapText="1"/>
    </xf>
    <xf numFmtId="0" fontId="0" fillId="2" borderId="47" xfId="0" applyFill="1" applyBorder="1" applyAlignment="1">
      <alignment horizontal="left" vertical="center" wrapText="1"/>
    </xf>
    <xf numFmtId="0" fontId="0" fillId="2" borderId="48" xfId="0" applyFill="1" applyBorder="1" applyAlignment="1">
      <alignment horizontal="left" vertical="center" wrapText="1"/>
    </xf>
    <xf numFmtId="0" fontId="11" fillId="3" borderId="0" xfId="0" applyFont="1" applyFill="1" applyAlignment="1">
      <alignment horizontal="center" wrapText="1"/>
    </xf>
    <xf numFmtId="9" fontId="0" fillId="0" borderId="22" xfId="3" applyFont="1" applyBorder="1" applyAlignment="1">
      <alignment horizontal="center" vertical="center" wrapText="1"/>
    </xf>
    <xf numFmtId="9" fontId="0" fillId="0" borderId="24" xfId="3" applyFont="1" applyBorder="1" applyAlignment="1">
      <alignment horizontal="center" vertical="center" wrapText="1"/>
    </xf>
    <xf numFmtId="9" fontId="0" fillId="0" borderId="23" xfId="3" applyFont="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top" wrapText="1"/>
    </xf>
    <xf numFmtId="0" fontId="0" fillId="2" borderId="1" xfId="0" applyFill="1" applyBorder="1" applyAlignment="1">
      <alignment horizontal="center" vertical="top" wrapText="1"/>
    </xf>
    <xf numFmtId="0" fontId="7" fillId="9" borderId="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7" fillId="7" borderId="3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7" fillId="8" borderId="8" xfId="0" applyFont="1" applyFill="1" applyBorder="1" applyAlignment="1">
      <alignment horizontal="center" vertical="center" wrapText="1"/>
    </xf>
    <xf numFmtId="0" fontId="7" fillId="8" borderId="39"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0" xfId="0" applyFont="1" applyFill="1" applyAlignment="1">
      <alignment horizontal="center" vertical="center" wrapText="1"/>
    </xf>
    <xf numFmtId="0" fontId="7" fillId="9" borderId="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9" xfId="0" applyBorder="1" applyAlignment="1">
      <alignment horizontal="center" vertical="center" wrapText="1"/>
    </xf>
    <xf numFmtId="0" fontId="0" fillId="0" borderId="26" xfId="0" applyBorder="1" applyAlignment="1">
      <alignment horizontal="center" vertical="center" wrapText="1"/>
    </xf>
    <xf numFmtId="0" fontId="5" fillId="3" borderId="11"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7" fillId="5" borderId="33" xfId="0" applyFont="1" applyFill="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0" fillId="2" borderId="36"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26" xfId="0" applyFill="1" applyBorder="1" applyAlignment="1">
      <alignment horizontal="center"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7" fillId="7" borderId="0" xfId="0" applyFont="1" applyFill="1" applyAlignment="1">
      <alignment horizontal="center" vertical="center" wrapText="1"/>
    </xf>
    <xf numFmtId="0" fontId="7" fillId="6" borderId="5"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5" borderId="0" xfId="0" applyFont="1" applyFill="1" applyAlignment="1">
      <alignment horizontal="center" vertical="center" wrapText="1"/>
    </xf>
    <xf numFmtId="0" fontId="7" fillId="10" borderId="8"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7" fillId="10" borderId="9"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39"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10" borderId="0" xfId="0" applyFont="1" applyFill="1" applyAlignment="1">
      <alignment horizontal="center" vertical="center" wrapText="1"/>
    </xf>
    <xf numFmtId="0" fontId="5" fillId="3" borderId="43"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44" xfId="0" applyFont="1" applyFill="1" applyBorder="1" applyAlignment="1">
      <alignment horizontal="center" vertical="center"/>
    </xf>
    <xf numFmtId="0" fontId="5" fillId="3" borderId="28" xfId="0" applyFont="1" applyFill="1" applyBorder="1" applyAlignment="1">
      <alignment horizontal="center" vertical="center"/>
    </xf>
    <xf numFmtId="0" fontId="0" fillId="0" borderId="45" xfId="0" applyBorder="1" applyAlignment="1">
      <alignment horizontal="left" vertical="center" wrapText="1"/>
    </xf>
    <xf numFmtId="0" fontId="6" fillId="4" borderId="40" xfId="0" applyFont="1" applyFill="1" applyBorder="1" applyAlignment="1" applyProtection="1">
      <alignment horizontal="left" vertical="center"/>
      <protection locked="0"/>
    </xf>
    <xf numFmtId="0" fontId="6" fillId="4" borderId="11" xfId="0" applyFont="1" applyFill="1" applyBorder="1" applyAlignment="1" applyProtection="1">
      <alignment horizontal="left" vertical="center"/>
      <protection locked="0"/>
    </xf>
    <xf numFmtId="0" fontId="6" fillId="4" borderId="41" xfId="0" applyFont="1" applyFill="1" applyBorder="1" applyAlignment="1" applyProtection="1">
      <alignment horizontal="left" vertical="center"/>
      <protection locked="0"/>
    </xf>
    <xf numFmtId="0" fontId="6" fillId="4" borderId="18" xfId="0" applyFont="1" applyFill="1" applyBorder="1" applyAlignment="1" applyProtection="1">
      <alignment horizontal="left" vertical="center"/>
      <protection locked="0"/>
    </xf>
    <xf numFmtId="0" fontId="6" fillId="4" borderId="42" xfId="0" applyFont="1" applyFill="1" applyBorder="1" applyAlignment="1" applyProtection="1">
      <alignment horizontal="left" vertical="center"/>
      <protection locked="0"/>
    </xf>
    <xf numFmtId="0" fontId="6" fillId="4" borderId="15" xfId="0" applyFont="1" applyFill="1" applyBorder="1" applyAlignment="1" applyProtection="1">
      <alignment horizontal="left" vertical="center"/>
      <protection locked="0"/>
    </xf>
    <xf numFmtId="0" fontId="0" fillId="0" borderId="8" xfId="0" applyBorder="1" applyAlignment="1"/>
    <xf numFmtId="0" fontId="0" fillId="0" borderId="39" xfId="0" applyBorder="1" applyAlignment="1"/>
    <xf numFmtId="0" fontId="0" fillId="0" borderId="9" xfId="0" applyBorder="1" applyAlignment="1"/>
    <xf numFmtId="0" fontId="1" fillId="2" borderId="27" xfId="0" applyFont="1" applyFill="1" applyBorder="1" applyAlignment="1">
      <alignment horizontal="left" vertical="center" wrapText="1"/>
    </xf>
  </cellXfs>
  <cellStyles count="4">
    <cellStyle name="Currency" xfId="2" builtinId="4"/>
    <cellStyle name="Normal" xfId="0" builtinId="0"/>
    <cellStyle name="Normal 2" xfId="1" xr:uid="{00000000-0005-0000-0000-000002000000}"/>
    <cellStyle name="Percent" xfId="3" builtinId="5"/>
  </cellStyles>
  <dxfs count="1">
    <dxf>
      <fill>
        <patternFill>
          <bgColor theme="0" tint="-0.24994659260841701"/>
        </patternFill>
      </fill>
    </dxf>
  </dxfs>
  <tableStyles count="0" defaultTableStyle="TableStyleMedium2" defaultPivotStyle="PivotStyleLight16"/>
  <colors>
    <mruColors>
      <color rgb="FF505050"/>
      <color rgb="FF76A797"/>
      <color rgb="FFEAC282"/>
      <color rgb="FFD86344"/>
      <color rgb="FF86FEAA"/>
      <color rgb="FFF37F7F"/>
      <color rgb="FFFFC24D"/>
      <color rgb="FF9B96F9"/>
      <color rgb="FF53BDEB"/>
      <color rgb="FFFD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2.0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'Overview Chart'!$C$1</c:f>
              <c:strCache>
                <c:ptCount val="1"/>
                <c:pt idx="0">
                  <c:v>Target Score</c:v>
                </c:pt>
              </c:strCache>
            </c:strRef>
          </c:tx>
          <c:spPr>
            <a:solidFill>
              <a:schemeClr val="accent3">
                <a:lumMod val="60000"/>
                <a:lumOff val="40000"/>
              </a:schemeClr>
            </a:solidFill>
            <a:ln cmpd="sng">
              <a:noFill/>
              <a:prstDash val="sysDash"/>
            </a:ln>
            <a:effectLst/>
          </c:spPr>
          <c:cat>
            <c:strRef>
              <c:f>'Overview Chart'!$A$2:$A$7</c:f>
              <c:strCache>
                <c:ptCount val="6"/>
                <c:pt idx="0">
                  <c:v>GOVERN (GV)</c:v>
                </c:pt>
                <c:pt idx="1">
                  <c:v>IDENTIFY (ID)</c:v>
                </c:pt>
                <c:pt idx="2">
                  <c:v>PROTECT (PR)</c:v>
                </c:pt>
                <c:pt idx="3">
                  <c:v>DETECT (DE)</c:v>
                </c:pt>
                <c:pt idx="4">
                  <c:v>RESPOND (RS)</c:v>
                </c:pt>
                <c:pt idx="5">
                  <c:v>RECOVER (RC)</c:v>
                </c:pt>
              </c:strCache>
            </c:strRef>
          </c:cat>
          <c:val>
            <c:numRef>
              <c:f>'Overview Chart'!$C$2:$C$7</c:f>
              <c:numCache>
                <c:formatCode>0%</c:formatCode>
                <c:ptCount val="6"/>
                <c:pt idx="0">
                  <c:v>0.6</c:v>
                </c:pt>
                <c:pt idx="1">
                  <c:v>0.6</c:v>
                </c:pt>
                <c:pt idx="2">
                  <c:v>0.6</c:v>
                </c:pt>
                <c:pt idx="3">
                  <c:v>0.6</c:v>
                </c:pt>
                <c:pt idx="4">
                  <c:v>0.6</c:v>
                </c:pt>
                <c:pt idx="5">
                  <c:v>0.6</c:v>
                </c:pt>
              </c:numCache>
            </c:numRef>
          </c:val>
          <c:extLst>
            <c:ext xmlns:c16="http://schemas.microsoft.com/office/drawing/2014/chart" uri="{C3380CC4-5D6E-409C-BE32-E72D297353CC}">
              <c16:uniqueId val="{00000000-6462-457E-B110-E03E38C01B58}"/>
            </c:ext>
          </c:extLst>
        </c:ser>
        <c:ser>
          <c:idx val="1"/>
          <c:order val="1"/>
          <c:tx>
            <c:strRef>
              <c:f>'Overview Chart'!$B$1</c:f>
              <c:strCache>
                <c:ptCount val="1"/>
                <c:pt idx="0">
                  <c:v>Org Score</c:v>
                </c:pt>
              </c:strCache>
            </c:strRef>
          </c:tx>
          <c:spPr>
            <a:solidFill>
              <a:schemeClr val="accent1">
                <a:alpha val="85000"/>
              </a:schemeClr>
            </a:solidFill>
            <a:ln>
              <a:noFill/>
            </a:ln>
            <a:effectLst/>
          </c:spPr>
          <c:cat>
            <c:strRef>
              <c:f>'Overview Chart'!$A$2:$A$7</c:f>
              <c:strCache>
                <c:ptCount val="6"/>
                <c:pt idx="0">
                  <c:v>GOVERN (GV)</c:v>
                </c:pt>
                <c:pt idx="1">
                  <c:v>IDENTIFY (ID)</c:v>
                </c:pt>
                <c:pt idx="2">
                  <c:v>PROTECT (PR)</c:v>
                </c:pt>
                <c:pt idx="3">
                  <c:v>DETECT (DE)</c:v>
                </c:pt>
                <c:pt idx="4">
                  <c:v>RESPOND (RS)</c:v>
                </c:pt>
                <c:pt idx="5">
                  <c:v>RECOVER (RC)</c:v>
                </c:pt>
              </c:strCache>
            </c:strRef>
          </c:cat>
          <c:val>
            <c:numRef>
              <c:f>'Overview Chart'!$B$2:$B$7</c:f>
              <c:numCache>
                <c:formatCode>0%</c:formatCode>
                <c:ptCount val="6"/>
                <c:pt idx="0">
                  <c:v>0.22774193548387101</c:v>
                </c:pt>
                <c:pt idx="1">
                  <c:v>0.47809523809523796</c:v>
                </c:pt>
                <c:pt idx="2">
                  <c:v>0.28727272727272729</c:v>
                </c:pt>
                <c:pt idx="3">
                  <c:v>0.52363636363636357</c:v>
                </c:pt>
                <c:pt idx="4">
                  <c:v>0.64153846153846139</c:v>
                </c:pt>
                <c:pt idx="5">
                  <c:v>0.2225</c:v>
                </c:pt>
              </c:numCache>
            </c:numRef>
          </c:val>
          <c:extLst>
            <c:ext xmlns:c16="http://schemas.microsoft.com/office/drawing/2014/chart" uri="{C3380CC4-5D6E-409C-BE32-E72D297353CC}">
              <c16:uniqueId val="{00000001-6462-457E-B110-E03E38C01B58}"/>
            </c:ext>
          </c:extLst>
        </c:ser>
        <c:dLbls>
          <c:showLegendKey val="0"/>
          <c:showVal val="0"/>
          <c:showCatName val="0"/>
          <c:showSerName val="0"/>
          <c:showPercent val="0"/>
          <c:showBubbleSize val="0"/>
        </c:dLbls>
        <c:axId val="634264607"/>
        <c:axId val="634271263"/>
      </c:radarChart>
      <c:catAx>
        <c:axId val="63426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71263"/>
        <c:crosses val="autoZero"/>
        <c:auto val="1"/>
        <c:lblAlgn val="ctr"/>
        <c:lblOffset val="100"/>
        <c:noMultiLvlLbl val="0"/>
      </c:catAx>
      <c:valAx>
        <c:axId val="6342712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cross"/>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64607"/>
        <c:crosses val="autoZero"/>
        <c:crossBetween val="between"/>
        <c:majorUnit val="0.2"/>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Controls Priority by Functions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'Pirority Chart'!$B$1</c:f>
              <c:strCache>
                <c:ptCount val="1"/>
                <c:pt idx="0">
                  <c:v>High</c:v>
                </c:pt>
              </c:strCache>
            </c:strRef>
          </c:tx>
          <c:spPr>
            <a:solidFill>
              <a:srgbClr val="D86344"/>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 cmpd="sng">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'Pirority Chart'!$A$2:$A$7</c:f>
              <c:strCache>
                <c:ptCount val="6"/>
                <c:pt idx="0">
                  <c:v>GOVERN (GV)</c:v>
                </c:pt>
                <c:pt idx="1">
                  <c:v>IDENTIFY (ID)</c:v>
                </c:pt>
                <c:pt idx="2">
                  <c:v>PROTECT (PR)</c:v>
                </c:pt>
                <c:pt idx="3">
                  <c:v>DETECT (DE)</c:v>
                </c:pt>
                <c:pt idx="4">
                  <c:v>RESPOND (RS)</c:v>
                </c:pt>
                <c:pt idx="5">
                  <c:v>RECOVER (RC)</c:v>
                </c:pt>
              </c:strCache>
            </c:strRef>
          </c:cat>
          <c:val>
            <c:numRef>
              <c:f>'Pirority Chart'!$B$2:$B$7</c:f>
              <c:numCache>
                <c:formatCode>0</c:formatCode>
                <c:ptCount val="6"/>
                <c:pt idx="0">
                  <c:v>10</c:v>
                </c:pt>
                <c:pt idx="1">
                  <c:v>5</c:v>
                </c:pt>
                <c:pt idx="2">
                  <c:v>4</c:v>
                </c:pt>
                <c:pt idx="3">
                  <c:v>3</c:v>
                </c:pt>
                <c:pt idx="4">
                  <c:v>4</c:v>
                </c:pt>
                <c:pt idx="5">
                  <c:v>1</c:v>
                </c:pt>
              </c:numCache>
            </c:numRef>
          </c:val>
          <c:extLst>
            <c:ext xmlns:c16="http://schemas.microsoft.com/office/drawing/2014/chart" uri="{C3380CC4-5D6E-409C-BE32-E72D297353CC}">
              <c16:uniqueId val="{00000000-7951-4EFE-A5B8-C87DC3B41A60}"/>
            </c:ext>
          </c:extLst>
        </c:ser>
        <c:ser>
          <c:idx val="1"/>
          <c:order val="1"/>
          <c:tx>
            <c:strRef>
              <c:f>'Pirority Chart'!$C$1</c:f>
              <c:strCache>
                <c:ptCount val="1"/>
                <c:pt idx="0">
                  <c:v>Medium</c:v>
                </c:pt>
              </c:strCache>
            </c:strRef>
          </c:tx>
          <c:spPr>
            <a:solidFill>
              <a:srgbClr val="EAC28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'Pirority Chart'!$A$2:$A$7</c:f>
              <c:strCache>
                <c:ptCount val="6"/>
                <c:pt idx="0">
                  <c:v>GOVERN (GV)</c:v>
                </c:pt>
                <c:pt idx="1">
                  <c:v>IDENTIFY (ID)</c:v>
                </c:pt>
                <c:pt idx="2">
                  <c:v>PROTECT (PR)</c:v>
                </c:pt>
                <c:pt idx="3">
                  <c:v>DETECT (DE)</c:v>
                </c:pt>
                <c:pt idx="4">
                  <c:v>RESPOND (RS)</c:v>
                </c:pt>
                <c:pt idx="5">
                  <c:v>RECOVER (RC)</c:v>
                </c:pt>
              </c:strCache>
            </c:strRef>
          </c:cat>
          <c:val>
            <c:numRef>
              <c:f>'Pirority Chart'!$C$2:$C$7</c:f>
              <c:numCache>
                <c:formatCode>0</c:formatCode>
                <c:ptCount val="6"/>
                <c:pt idx="0">
                  <c:v>6</c:v>
                </c:pt>
                <c:pt idx="1">
                  <c:v>5</c:v>
                </c:pt>
                <c:pt idx="2">
                  <c:v>5</c:v>
                </c:pt>
                <c:pt idx="3">
                  <c:v>2</c:v>
                </c:pt>
                <c:pt idx="4">
                  <c:v>1</c:v>
                </c:pt>
                <c:pt idx="5">
                  <c:v>2</c:v>
                </c:pt>
              </c:numCache>
            </c:numRef>
          </c:val>
          <c:extLst>
            <c:ext xmlns:c16="http://schemas.microsoft.com/office/drawing/2014/chart" uri="{C3380CC4-5D6E-409C-BE32-E72D297353CC}">
              <c16:uniqueId val="{00000001-7951-4EFE-A5B8-C87DC3B41A60}"/>
            </c:ext>
          </c:extLst>
        </c:ser>
        <c:ser>
          <c:idx val="2"/>
          <c:order val="2"/>
          <c:tx>
            <c:strRef>
              <c:f>'Pirority Chart'!$D$1</c:f>
              <c:strCache>
                <c:ptCount val="1"/>
                <c:pt idx="0">
                  <c:v>Low</c:v>
                </c:pt>
              </c:strCache>
            </c:strRef>
          </c:tx>
          <c:spPr>
            <a:solidFill>
              <a:srgbClr val="76A797"/>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'Pirority Chart'!$A$2:$A$7</c:f>
              <c:strCache>
                <c:ptCount val="6"/>
                <c:pt idx="0">
                  <c:v>GOVERN (GV)</c:v>
                </c:pt>
                <c:pt idx="1">
                  <c:v>IDENTIFY (ID)</c:v>
                </c:pt>
                <c:pt idx="2">
                  <c:v>PROTECT (PR)</c:v>
                </c:pt>
                <c:pt idx="3">
                  <c:v>DETECT (DE)</c:v>
                </c:pt>
                <c:pt idx="4">
                  <c:v>RESPOND (RS)</c:v>
                </c:pt>
                <c:pt idx="5">
                  <c:v>RECOVER (RC)</c:v>
                </c:pt>
              </c:strCache>
            </c:strRef>
          </c:cat>
          <c:val>
            <c:numRef>
              <c:f>'Pirority Chart'!$D$2:$D$7</c:f>
              <c:numCache>
                <c:formatCode>0</c:formatCode>
                <c:ptCount val="6"/>
                <c:pt idx="0">
                  <c:v>14</c:v>
                </c:pt>
                <c:pt idx="1">
                  <c:v>9</c:v>
                </c:pt>
                <c:pt idx="2">
                  <c:v>10</c:v>
                </c:pt>
                <c:pt idx="3">
                  <c:v>4</c:v>
                </c:pt>
                <c:pt idx="4">
                  <c:v>7</c:v>
                </c:pt>
                <c:pt idx="5">
                  <c:v>3</c:v>
                </c:pt>
              </c:numCache>
            </c:numRef>
          </c:val>
          <c:extLst>
            <c:ext xmlns:c16="http://schemas.microsoft.com/office/drawing/2014/chart" uri="{C3380CC4-5D6E-409C-BE32-E72D297353CC}">
              <c16:uniqueId val="{00000002-7951-4EFE-A5B8-C87DC3B41A60}"/>
            </c:ext>
          </c:extLst>
        </c:ser>
        <c:ser>
          <c:idx val="3"/>
          <c:order val="3"/>
          <c:tx>
            <c:strRef>
              <c:f>'Pirority Chart'!$E$1</c:f>
              <c:strCache>
                <c:ptCount val="1"/>
                <c:pt idx="0">
                  <c:v>TBD</c:v>
                </c:pt>
              </c:strCache>
            </c:strRef>
          </c:tx>
          <c:spPr>
            <a:solidFill>
              <a:srgbClr val="505050"/>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'Pirority Chart'!$A$2:$A$7</c:f>
              <c:strCache>
                <c:ptCount val="6"/>
                <c:pt idx="0">
                  <c:v>GOVERN (GV)</c:v>
                </c:pt>
                <c:pt idx="1">
                  <c:v>IDENTIFY (ID)</c:v>
                </c:pt>
                <c:pt idx="2">
                  <c:v>PROTECT (PR)</c:v>
                </c:pt>
                <c:pt idx="3">
                  <c:v>DETECT (DE)</c:v>
                </c:pt>
                <c:pt idx="4">
                  <c:v>RESPOND (RS)</c:v>
                </c:pt>
                <c:pt idx="5">
                  <c:v>RECOVER (RC)</c:v>
                </c:pt>
              </c:strCache>
            </c:strRef>
          </c:cat>
          <c:val>
            <c:numRef>
              <c:f>'Pirority Chart'!$E$2:$E$7</c:f>
              <c:numCache>
                <c:formatCode>0</c:formatCode>
                <c:ptCount val="6"/>
                <c:pt idx="0">
                  <c:v>1</c:v>
                </c:pt>
                <c:pt idx="1">
                  <c:v>2</c:v>
                </c:pt>
                <c:pt idx="2">
                  <c:v>3</c:v>
                </c:pt>
                <c:pt idx="3">
                  <c:v>2</c:v>
                </c:pt>
                <c:pt idx="4">
                  <c:v>1</c:v>
                </c:pt>
                <c:pt idx="5">
                  <c:v>2</c:v>
                </c:pt>
              </c:numCache>
            </c:numRef>
          </c:val>
          <c:extLst>
            <c:ext xmlns:c16="http://schemas.microsoft.com/office/drawing/2014/chart" uri="{C3380CC4-5D6E-409C-BE32-E72D297353CC}">
              <c16:uniqueId val="{00000000-D828-4AF8-9C75-0CC3CB65B5FD}"/>
            </c:ext>
          </c:extLst>
        </c:ser>
        <c:dLbls>
          <c:showLegendKey val="0"/>
          <c:showVal val="0"/>
          <c:showCatName val="0"/>
          <c:showSerName val="0"/>
          <c:showPercent val="0"/>
          <c:showBubbleSize val="0"/>
        </c:dLbls>
        <c:gapWidth val="150"/>
        <c:overlap val="100"/>
        <c:axId val="1441772560"/>
        <c:axId val="1438299456"/>
      </c:barChart>
      <c:catAx>
        <c:axId val="14417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99456"/>
        <c:crosses val="autoZero"/>
        <c:auto val="1"/>
        <c:lblAlgn val="ctr"/>
        <c:lblOffset val="100"/>
        <c:noMultiLvlLbl val="0"/>
      </c:catAx>
      <c:valAx>
        <c:axId val="143829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77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alpha val="9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45720</xdr:rowOff>
    </xdr:from>
    <xdr:to>
      <xdr:col>17</xdr:col>
      <xdr:colOff>571500</xdr:colOff>
      <xdr:row>22</xdr:row>
      <xdr:rowOff>121844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1</xdr:row>
      <xdr:rowOff>114300</xdr:rowOff>
    </xdr:from>
    <xdr:to>
      <xdr:col>19</xdr:col>
      <xdr:colOff>563880</xdr:colOff>
      <xdr:row>26</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workbookViewId="0"/>
  </sheetViews>
  <sheetFormatPr defaultRowHeight="14.45"/>
  <cols>
    <col min="1" max="1" width="14" bestFit="1" customWidth="1"/>
    <col min="2" max="2" width="8.140625" bestFit="1" customWidth="1"/>
    <col min="3" max="3" width="6.7109375" bestFit="1" customWidth="1"/>
  </cols>
  <sheetData>
    <row r="1" spans="1:4" ht="43.9" thickBot="1">
      <c r="A1" s="46" t="s">
        <v>0</v>
      </c>
      <c r="B1" s="46" t="s">
        <v>1</v>
      </c>
      <c r="C1" s="46" t="s">
        <v>2</v>
      </c>
      <c r="D1" s="46" t="s">
        <v>3</v>
      </c>
    </row>
    <row r="2" spans="1:4" ht="14.45" customHeight="1" thickBot="1">
      <c r="A2" s="42" t="s">
        <v>4</v>
      </c>
      <c r="B2" s="40">
        <f>'CSF 2.0'!I34</f>
        <v>0.22774193548387101</v>
      </c>
      <c r="C2" s="47">
        <v>0.6</v>
      </c>
      <c r="D2" s="61">
        <v>45658</v>
      </c>
    </row>
    <row r="3" spans="1:4" ht="15" customHeight="1" thickBot="1">
      <c r="A3" s="35" t="s">
        <v>5</v>
      </c>
      <c r="B3" s="40">
        <f>'CSF 2.0'!I56</f>
        <v>0.47809523809523796</v>
      </c>
      <c r="C3" s="47">
        <v>0.6</v>
      </c>
      <c r="D3" s="61">
        <v>45658</v>
      </c>
    </row>
    <row r="4" spans="1:4" ht="15" customHeight="1" thickBot="1">
      <c r="A4" s="36" t="s">
        <v>6</v>
      </c>
      <c r="B4" s="40">
        <f>'CSF 2.0'!I79</f>
        <v>0.28727272727272729</v>
      </c>
      <c r="C4" s="47">
        <v>0.6</v>
      </c>
      <c r="D4" s="61">
        <v>45658</v>
      </c>
    </row>
    <row r="5" spans="1:4" ht="15" customHeight="1" thickBot="1">
      <c r="A5" s="37" t="s">
        <v>7</v>
      </c>
      <c r="B5" s="40">
        <f>'CSF 2.0'!I91</f>
        <v>0.52363636363636357</v>
      </c>
      <c r="C5" s="47">
        <v>0.6</v>
      </c>
      <c r="D5" s="61">
        <v>45658</v>
      </c>
    </row>
    <row r="6" spans="1:4" ht="15" customHeight="1" thickBot="1">
      <c r="A6" s="38" t="s">
        <v>8</v>
      </c>
      <c r="B6" s="40">
        <f>'CSF 2.0'!I105</f>
        <v>0.64153846153846139</v>
      </c>
      <c r="C6" s="47">
        <v>0.6</v>
      </c>
      <c r="D6" s="61">
        <v>45658</v>
      </c>
    </row>
    <row r="7" spans="1:4" ht="15" customHeight="1" thickBot="1">
      <c r="A7" s="39" t="s">
        <v>9</v>
      </c>
      <c r="B7" s="41">
        <f>'CSF 2.0'!I114</f>
        <v>0.2225</v>
      </c>
      <c r="C7" s="48">
        <v>0.6</v>
      </c>
      <c r="D7" s="62">
        <v>45658</v>
      </c>
    </row>
    <row r="9" spans="1:4" ht="14.45" customHeight="1">
      <c r="D9" s="2"/>
    </row>
    <row r="10" spans="1:4">
      <c r="A10" s="71" t="s">
        <v>10</v>
      </c>
      <c r="B10" s="71"/>
      <c r="C10" s="71"/>
      <c r="D10" s="2"/>
    </row>
    <row r="11" spans="1:4">
      <c r="A11" s="71"/>
      <c r="B11" s="71"/>
      <c r="C11" s="71"/>
    </row>
    <row r="19" spans="1:1">
      <c r="A19" s="64"/>
    </row>
  </sheetData>
  <mergeCells count="1">
    <mergeCell ref="A10:C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heetViews>
  <sheetFormatPr defaultRowHeight="14.45"/>
  <cols>
    <col min="1" max="1" width="16.85546875" bestFit="1" customWidth="1"/>
  </cols>
  <sheetData>
    <row r="1" spans="1:5" ht="15" thickBot="1">
      <c r="A1" s="49" t="s">
        <v>0</v>
      </c>
      <c r="B1" s="56" t="s">
        <v>11</v>
      </c>
      <c r="C1" s="57" t="s">
        <v>12</v>
      </c>
      <c r="D1" s="58" t="s">
        <v>13</v>
      </c>
      <c r="E1" s="63" t="s">
        <v>14</v>
      </c>
    </row>
    <row r="2" spans="1:5" ht="15" thickBot="1">
      <c r="A2" s="50" t="s">
        <v>4</v>
      </c>
      <c r="B2" s="59">
        <f>COUNTIF('CSF 2.0'!$D$3:$D$33,1)</f>
        <v>10</v>
      </c>
      <c r="C2" s="59">
        <f>COUNTIF('CSF 2.0'!$D$3:$D$33,2)</f>
        <v>6</v>
      </c>
      <c r="D2" s="59">
        <f>COUNTIF('CSF 2.0'!$D$3:$D$33,3)</f>
        <v>14</v>
      </c>
      <c r="E2" s="59">
        <f>COUNTIF('CSF 2.0'!$D$3:$D$33,0)</f>
        <v>1</v>
      </c>
    </row>
    <row r="3" spans="1:5" ht="15" thickBot="1">
      <c r="A3" s="51" t="s">
        <v>5</v>
      </c>
      <c r="B3" s="59">
        <f>COUNTIF('CSF 2.0'!$D$35:$D$55,1)</f>
        <v>5</v>
      </c>
      <c r="C3" s="59">
        <f>COUNTIF('CSF 2.0'!$D$35:$D$55,2)</f>
        <v>5</v>
      </c>
      <c r="D3" s="59">
        <f>COUNTIF('CSF 2.0'!$D$35:$D$55,3)</f>
        <v>9</v>
      </c>
      <c r="E3" s="59">
        <f>COUNTIF('CSF 2.0'!$D$35:$D$55,0)</f>
        <v>2</v>
      </c>
    </row>
    <row r="4" spans="1:5" ht="15" thickBot="1">
      <c r="A4" s="52" t="s">
        <v>6</v>
      </c>
      <c r="B4" s="59">
        <f>COUNTIF('CSF 2.0'!$D$57:$D$78,1)</f>
        <v>4</v>
      </c>
      <c r="C4" s="59">
        <f>COUNTIF('CSF 2.0'!$D$57:$D$78,2)</f>
        <v>5</v>
      </c>
      <c r="D4" s="59">
        <f>COUNTIF('CSF 2.0'!$D$57:$D$78,3)</f>
        <v>10</v>
      </c>
      <c r="E4" s="59">
        <f>COUNTIF('CSF 2.0'!$D$57:$D$78,0)</f>
        <v>3</v>
      </c>
    </row>
    <row r="5" spans="1:5" ht="15" thickBot="1">
      <c r="A5" s="53" t="s">
        <v>7</v>
      </c>
      <c r="B5" s="59">
        <f>COUNTIF('CSF 2.0'!$D$80:$D$90,1)</f>
        <v>3</v>
      </c>
      <c r="C5" s="59">
        <f>COUNTIF('CSF 2.0'!$D$80:$D$90,2)</f>
        <v>2</v>
      </c>
      <c r="D5" s="59">
        <f>COUNTIF('CSF 2.0'!$D$80:$D$90,3)</f>
        <v>4</v>
      </c>
      <c r="E5" s="59">
        <f>COUNTIF('CSF 2.0'!$D$80:$D$90,0)</f>
        <v>2</v>
      </c>
    </row>
    <row r="6" spans="1:5" ht="15" thickBot="1">
      <c r="A6" s="54" t="s">
        <v>8</v>
      </c>
      <c r="B6" s="59">
        <f>COUNTIF('CSF 2.0'!$D$92:$D$104,1)</f>
        <v>4</v>
      </c>
      <c r="C6" s="59">
        <f>COUNTIF('CSF 2.0'!$D$92:$D$104,2)</f>
        <v>1</v>
      </c>
      <c r="D6" s="59">
        <f>COUNTIF('CSF 2.0'!$D$92:$D$104,3)</f>
        <v>7</v>
      </c>
      <c r="E6" s="59">
        <f>COUNTIF('CSF 2.0'!$D$92:$D$104,0)</f>
        <v>1</v>
      </c>
    </row>
    <row r="7" spans="1:5" ht="15" thickBot="1">
      <c r="A7" s="55" t="s">
        <v>9</v>
      </c>
      <c r="B7" s="60">
        <f>COUNTIF('CSF 2.0'!$D$106:$D$113,1)</f>
        <v>1</v>
      </c>
      <c r="C7" s="60">
        <f>COUNTIF('CSF 2.0'!$D$106:$D$113,2)</f>
        <v>2</v>
      </c>
      <c r="D7" s="60">
        <f>COUNTIF('CSF 2.0'!$D$106:$D$113,3)</f>
        <v>3</v>
      </c>
      <c r="E7" s="60">
        <f>COUNTIF('CSF 2.0'!$D$106:$D$113,0)</f>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4"/>
  <sheetViews>
    <sheetView zoomScaleNormal="100" workbookViewId="0">
      <pane xSplit="1" ySplit="2" topLeftCell="B3" activePane="bottomRight" state="frozen"/>
      <selection pane="bottomRight" sqref="A1:H1"/>
      <selection pane="bottomLeft" activeCell="A3" sqref="A3"/>
      <selection pane="topRight" activeCell="B1" sqref="B1"/>
    </sheetView>
  </sheetViews>
  <sheetFormatPr defaultRowHeight="14.45" outlineLevelRow="1"/>
  <cols>
    <col min="1" max="1" width="55.7109375" customWidth="1"/>
    <col min="2" max="2" width="25.7109375" style="2" customWidth="1"/>
    <col min="3" max="3" width="60.7109375" customWidth="1"/>
    <col min="4" max="4" width="9.85546875" style="5" bestFit="1" customWidth="1"/>
    <col min="5" max="7" width="13.7109375" style="5" customWidth="1"/>
    <col min="8" max="8" width="27.140625" bestFit="1" customWidth="1"/>
    <col min="9" max="13" width="5.7109375" customWidth="1"/>
    <col min="14" max="15" width="15.7109375" style="22" customWidth="1"/>
    <col min="16" max="17" width="35.7109375" customWidth="1"/>
  </cols>
  <sheetData>
    <row r="1" spans="1:17" ht="16.149999999999999" thickBot="1">
      <c r="A1" s="105" t="s">
        <v>15</v>
      </c>
      <c r="B1" s="106"/>
      <c r="C1" s="106"/>
      <c r="D1" s="106"/>
      <c r="E1" s="106"/>
      <c r="F1" s="106"/>
      <c r="G1" s="106"/>
      <c r="H1" s="107"/>
      <c r="I1" s="96" t="s">
        <v>16</v>
      </c>
      <c r="J1" s="104"/>
      <c r="K1" s="104"/>
      <c r="L1" s="104"/>
      <c r="M1" s="97"/>
      <c r="N1" s="96" t="s">
        <v>17</v>
      </c>
      <c r="O1" s="97"/>
      <c r="P1" s="127" t="s">
        <v>18</v>
      </c>
      <c r="Q1" s="128"/>
    </row>
    <row r="2" spans="1:17" ht="29.45" thickBot="1">
      <c r="A2" s="7" t="s">
        <v>19</v>
      </c>
      <c r="B2" s="15" t="s">
        <v>20</v>
      </c>
      <c r="C2" s="7" t="s">
        <v>21</v>
      </c>
      <c r="D2" s="7" t="s">
        <v>22</v>
      </c>
      <c r="E2" s="11" t="s">
        <v>23</v>
      </c>
      <c r="F2" s="12" t="s">
        <v>24</v>
      </c>
      <c r="G2" s="13" t="s">
        <v>25</v>
      </c>
      <c r="H2" s="14" t="s">
        <v>26</v>
      </c>
      <c r="I2" s="18">
        <v>1</v>
      </c>
      <c r="J2" s="8">
        <v>2</v>
      </c>
      <c r="K2" s="8">
        <v>3</v>
      </c>
      <c r="L2" s="8">
        <v>4</v>
      </c>
      <c r="M2" s="9">
        <v>5</v>
      </c>
      <c r="N2" s="10">
        <v>2024</v>
      </c>
      <c r="O2" s="9">
        <v>2025</v>
      </c>
      <c r="P2" s="129"/>
      <c r="Q2" s="130"/>
    </row>
    <row r="3" spans="1:17" s="16" customFormat="1" ht="29.45" outlineLevel="1" thickBot="1">
      <c r="A3" s="17" t="s">
        <v>27</v>
      </c>
      <c r="B3" s="108" t="s">
        <v>28</v>
      </c>
      <c r="C3" s="98" t="s">
        <v>29</v>
      </c>
      <c r="D3" s="19">
        <v>0</v>
      </c>
      <c r="E3" s="20" t="s">
        <v>30</v>
      </c>
      <c r="F3" s="20" t="s">
        <v>30</v>
      </c>
      <c r="G3" s="20" t="s">
        <v>30</v>
      </c>
      <c r="H3" s="21"/>
      <c r="I3" s="72">
        <f>_xlfn.IFNA(SUM(VLOOKUP(E3,'Scoring Weight'!$A$2:$B$8,2, FALSE),VLOOKUP(F3,'Scoring Weight'!$D$2:$E$8,2, FALSE),VLOOKUP(G3,'Scoring Weight'!$G$2:$H$8,2, FALSE)),0)</f>
        <v>0</v>
      </c>
      <c r="J3" s="73"/>
      <c r="K3" s="73"/>
      <c r="L3" s="73"/>
      <c r="M3" s="74"/>
      <c r="N3" s="23">
        <v>0</v>
      </c>
      <c r="O3" s="24">
        <v>0</v>
      </c>
      <c r="P3" s="114"/>
      <c r="Q3" s="115"/>
    </row>
    <row r="4" spans="1:17" s="16" customFormat="1" ht="43.9" outlineLevel="1" thickBot="1">
      <c r="A4" s="17" t="s">
        <v>31</v>
      </c>
      <c r="B4" s="109"/>
      <c r="C4" s="99"/>
      <c r="D4" s="19">
        <v>1</v>
      </c>
      <c r="E4" s="20" t="s">
        <v>30</v>
      </c>
      <c r="F4" s="20" t="s">
        <v>30</v>
      </c>
      <c r="G4" s="20" t="s">
        <v>32</v>
      </c>
      <c r="H4" s="21"/>
      <c r="I4" s="72">
        <f>_xlfn.IFNA(SUM(VLOOKUP(E4,'Scoring Weight'!$A$2:$B$8,2, FALSE),VLOOKUP(F4,'Scoring Weight'!$D$2:$E$8,2, FALSE),VLOOKUP(G4,'Scoring Weight'!$G$2:$H$8,2, FALSE)),0)</f>
        <v>0.02</v>
      </c>
      <c r="J4" s="73"/>
      <c r="K4" s="73"/>
      <c r="L4" s="73"/>
      <c r="M4" s="74"/>
      <c r="N4" s="23">
        <v>0</v>
      </c>
      <c r="O4" s="24">
        <v>0</v>
      </c>
      <c r="P4" s="114"/>
      <c r="Q4" s="115"/>
    </row>
    <row r="5" spans="1:17" s="16" customFormat="1" ht="43.9" outlineLevel="1" thickBot="1">
      <c r="A5" s="17" t="s">
        <v>33</v>
      </c>
      <c r="B5" s="109"/>
      <c r="C5" s="99"/>
      <c r="D5" s="19">
        <v>1</v>
      </c>
      <c r="E5" s="20" t="s">
        <v>30</v>
      </c>
      <c r="F5" s="20" t="s">
        <v>30</v>
      </c>
      <c r="G5" s="20" t="s">
        <v>34</v>
      </c>
      <c r="H5" s="21"/>
      <c r="I5" s="72">
        <f>_xlfn.IFNA(SUM(VLOOKUP(E5,'Scoring Weight'!$A$2:$B$8,2, FALSE),VLOOKUP(F5,'Scoring Weight'!$D$2:$E$8,2, FALSE),VLOOKUP(G5,'Scoring Weight'!$G$2:$H$8,2, FALSE)),0)</f>
        <v>0.04</v>
      </c>
      <c r="J5" s="73"/>
      <c r="K5" s="73"/>
      <c r="L5" s="73"/>
      <c r="M5" s="74"/>
      <c r="N5" s="23">
        <v>0</v>
      </c>
      <c r="O5" s="24">
        <v>0</v>
      </c>
      <c r="P5" s="114"/>
      <c r="Q5" s="115"/>
    </row>
    <row r="6" spans="1:17" s="16" customFormat="1" ht="43.9" outlineLevel="1" thickBot="1">
      <c r="A6" s="17" t="s">
        <v>35</v>
      </c>
      <c r="B6" s="109"/>
      <c r="C6" s="99"/>
      <c r="D6" s="19">
        <v>1</v>
      </c>
      <c r="E6" s="20" t="s">
        <v>30</v>
      </c>
      <c r="F6" s="20" t="s">
        <v>30</v>
      </c>
      <c r="G6" s="20" t="s">
        <v>36</v>
      </c>
      <c r="H6" s="21"/>
      <c r="I6" s="72">
        <f>_xlfn.IFNA(SUM(VLOOKUP(E6,'Scoring Weight'!$A$2:$B$8,2, FALSE),VLOOKUP(F6,'Scoring Weight'!$D$2:$E$8,2, FALSE),VLOOKUP(G6,'Scoring Weight'!$G$2:$H$8,2, FALSE)),0)</f>
        <v>0.06</v>
      </c>
      <c r="J6" s="73"/>
      <c r="K6" s="73"/>
      <c r="L6" s="73"/>
      <c r="M6" s="74"/>
      <c r="N6" s="23">
        <v>0</v>
      </c>
      <c r="O6" s="24">
        <v>0</v>
      </c>
      <c r="P6" s="114"/>
      <c r="Q6" s="115"/>
    </row>
    <row r="7" spans="1:17" s="16" customFormat="1" ht="29.45" outlineLevel="1" thickBot="1">
      <c r="A7" s="17" t="s">
        <v>37</v>
      </c>
      <c r="B7" s="109"/>
      <c r="C7" s="100"/>
      <c r="D7" s="19">
        <v>1</v>
      </c>
      <c r="E7" s="20" t="s">
        <v>30</v>
      </c>
      <c r="F7" s="20" t="s">
        <v>30</v>
      </c>
      <c r="G7" s="20" t="s">
        <v>38</v>
      </c>
      <c r="H7" s="21"/>
      <c r="I7" s="72">
        <f>_xlfn.IFNA(SUM(VLOOKUP(E7,'Scoring Weight'!$A$2:$B$8,2, FALSE),VLOOKUP(F7,'Scoring Weight'!$D$2:$E$8,2, FALSE),VLOOKUP(G7,'Scoring Weight'!$G$2:$H$8,2, FALSE)),0)</f>
        <v>0.08</v>
      </c>
      <c r="J7" s="73"/>
      <c r="K7" s="73"/>
      <c r="L7" s="73"/>
      <c r="M7" s="74"/>
      <c r="N7" s="23">
        <v>0</v>
      </c>
      <c r="O7" s="24">
        <v>0</v>
      </c>
      <c r="P7" s="114"/>
      <c r="Q7" s="115"/>
    </row>
    <row r="8" spans="1:17" s="16" customFormat="1" ht="29.45" outlineLevel="1" thickBot="1">
      <c r="A8" s="17" t="s">
        <v>39</v>
      </c>
      <c r="B8" s="109"/>
      <c r="C8" s="101" t="s">
        <v>40</v>
      </c>
      <c r="D8" s="19">
        <v>3</v>
      </c>
      <c r="E8" s="20" t="s">
        <v>30</v>
      </c>
      <c r="F8" s="20" t="s">
        <v>30</v>
      </c>
      <c r="G8" s="20" t="s">
        <v>41</v>
      </c>
      <c r="H8" s="21"/>
      <c r="I8" s="72">
        <f>_xlfn.IFNA(SUM(VLOOKUP(E8,'Scoring Weight'!$A$2:$B$8,2, FALSE),VLOOKUP(F8,'Scoring Weight'!$D$2:$E$8,2, FALSE),VLOOKUP(G8,'Scoring Weight'!$G$2:$H$8,2, FALSE)),0)</f>
        <v>0.1</v>
      </c>
      <c r="J8" s="73"/>
      <c r="K8" s="73"/>
      <c r="L8" s="73"/>
      <c r="M8" s="74"/>
      <c r="N8" s="23">
        <v>0</v>
      </c>
      <c r="O8" s="24">
        <v>0</v>
      </c>
      <c r="P8" s="114"/>
      <c r="Q8" s="115"/>
    </row>
    <row r="9" spans="1:17" s="16" customFormat="1" ht="29.45" outlineLevel="1" thickBot="1">
      <c r="A9" s="17" t="s">
        <v>42</v>
      </c>
      <c r="B9" s="109"/>
      <c r="C9" s="102"/>
      <c r="D9" s="19">
        <v>2</v>
      </c>
      <c r="E9" s="20" t="s">
        <v>30</v>
      </c>
      <c r="F9" s="20" t="s">
        <v>30</v>
      </c>
      <c r="G9" s="20" t="s">
        <v>43</v>
      </c>
      <c r="H9" s="21"/>
      <c r="I9" s="72">
        <f>_xlfn.IFNA(SUM(VLOOKUP(E9,'Scoring Weight'!$A$2:$B$8,2, FALSE),VLOOKUP(F9,'Scoring Weight'!$D$2:$E$8,2, FALSE),VLOOKUP(G9,'Scoring Weight'!$G$2:$H$8,2, FALSE)),0)</f>
        <v>0.1</v>
      </c>
      <c r="J9" s="73"/>
      <c r="K9" s="73"/>
      <c r="L9" s="73"/>
      <c r="M9" s="74"/>
      <c r="N9" s="23">
        <v>0</v>
      </c>
      <c r="O9" s="24">
        <v>0</v>
      </c>
      <c r="P9" s="114"/>
      <c r="Q9" s="115"/>
    </row>
    <row r="10" spans="1:17" s="16" customFormat="1" ht="29.45" outlineLevel="1" thickBot="1">
      <c r="A10" s="17" t="s">
        <v>44</v>
      </c>
      <c r="B10" s="109"/>
      <c r="C10" s="102"/>
      <c r="D10" s="19">
        <v>3</v>
      </c>
      <c r="E10" s="20" t="s">
        <v>30</v>
      </c>
      <c r="F10" s="20" t="s">
        <v>45</v>
      </c>
      <c r="G10" s="20" t="s">
        <v>30</v>
      </c>
      <c r="H10" s="21"/>
      <c r="I10" s="72">
        <f>_xlfn.IFNA(SUM(VLOOKUP(E10,'Scoring Weight'!$A$2:$B$8,2, FALSE),VLOOKUP(F10,'Scoring Weight'!$D$2:$E$8,2, FALSE),VLOOKUP(G10,'Scoring Weight'!$G$2:$H$8,2, FALSE)),0)</f>
        <v>0.1</v>
      </c>
      <c r="J10" s="73"/>
      <c r="K10" s="73"/>
      <c r="L10" s="73"/>
      <c r="M10" s="74"/>
      <c r="N10" s="23">
        <v>0</v>
      </c>
      <c r="O10" s="24">
        <v>0</v>
      </c>
      <c r="P10" s="114"/>
      <c r="Q10" s="115"/>
    </row>
    <row r="11" spans="1:17" s="16" customFormat="1" ht="29.45" outlineLevel="1" thickBot="1">
      <c r="A11" s="17" t="s">
        <v>46</v>
      </c>
      <c r="B11" s="109"/>
      <c r="C11" s="102"/>
      <c r="D11" s="19">
        <v>3</v>
      </c>
      <c r="E11" s="20" t="s">
        <v>30</v>
      </c>
      <c r="F11" s="20" t="s">
        <v>45</v>
      </c>
      <c r="G11" s="20" t="s">
        <v>32</v>
      </c>
      <c r="H11" s="21"/>
      <c r="I11" s="72">
        <f>_xlfn.IFNA(SUM(VLOOKUP(E11,'Scoring Weight'!$A$2:$B$8,2, FALSE),VLOOKUP(F11,'Scoring Weight'!$D$2:$E$8,2, FALSE),VLOOKUP(G11,'Scoring Weight'!$G$2:$H$8,2, FALSE)),0)</f>
        <v>0.12000000000000001</v>
      </c>
      <c r="J11" s="73"/>
      <c r="K11" s="73"/>
      <c r="L11" s="73"/>
      <c r="M11" s="74"/>
      <c r="N11" s="23">
        <v>0</v>
      </c>
      <c r="O11" s="24">
        <v>0</v>
      </c>
      <c r="P11" s="114"/>
      <c r="Q11" s="115"/>
    </row>
    <row r="12" spans="1:17" s="16" customFormat="1" ht="43.9" outlineLevel="1" thickBot="1">
      <c r="A12" s="17" t="s">
        <v>47</v>
      </c>
      <c r="B12" s="109"/>
      <c r="C12" s="102"/>
      <c r="D12" s="19">
        <v>2</v>
      </c>
      <c r="E12" s="20" t="s">
        <v>30</v>
      </c>
      <c r="F12" s="20" t="s">
        <v>45</v>
      </c>
      <c r="G12" s="20" t="s">
        <v>34</v>
      </c>
      <c r="H12" s="21"/>
      <c r="I12" s="72">
        <f>_xlfn.IFNA(SUM(VLOOKUP(E12,'Scoring Weight'!$A$2:$B$8,2, FALSE),VLOOKUP(F12,'Scoring Weight'!$D$2:$E$8,2, FALSE),VLOOKUP(G12,'Scoring Weight'!$G$2:$H$8,2, FALSE)),0)</f>
        <v>0.14000000000000001</v>
      </c>
      <c r="J12" s="73"/>
      <c r="K12" s="73"/>
      <c r="L12" s="73"/>
      <c r="M12" s="74"/>
      <c r="N12" s="23">
        <v>0</v>
      </c>
      <c r="O12" s="24">
        <v>0</v>
      </c>
      <c r="P12" s="114"/>
      <c r="Q12" s="115"/>
    </row>
    <row r="13" spans="1:17" s="16" customFormat="1" ht="43.9" outlineLevel="1" thickBot="1">
      <c r="A13" s="17" t="s">
        <v>48</v>
      </c>
      <c r="B13" s="109"/>
      <c r="C13" s="102"/>
      <c r="D13" s="19">
        <v>3</v>
      </c>
      <c r="E13" s="20" t="s">
        <v>30</v>
      </c>
      <c r="F13" s="20" t="s">
        <v>45</v>
      </c>
      <c r="G13" s="20" t="s">
        <v>36</v>
      </c>
      <c r="H13" s="21"/>
      <c r="I13" s="72">
        <f>_xlfn.IFNA(SUM(VLOOKUP(E13,'Scoring Weight'!$A$2:$B$8,2, FALSE),VLOOKUP(F13,'Scoring Weight'!$D$2:$E$8,2, FALSE),VLOOKUP(G13,'Scoring Weight'!$G$2:$H$8,2, FALSE)),0)</f>
        <v>0.16</v>
      </c>
      <c r="J13" s="73"/>
      <c r="K13" s="73"/>
      <c r="L13" s="73"/>
      <c r="M13" s="74"/>
      <c r="N13" s="23">
        <v>0</v>
      </c>
      <c r="O13" s="24">
        <v>0</v>
      </c>
      <c r="P13" s="114"/>
      <c r="Q13" s="115"/>
    </row>
    <row r="14" spans="1:17" s="16" customFormat="1" ht="43.9" outlineLevel="1" thickBot="1">
      <c r="A14" s="17" t="s">
        <v>49</v>
      </c>
      <c r="B14" s="109"/>
      <c r="C14" s="103"/>
      <c r="D14" s="19">
        <v>3</v>
      </c>
      <c r="E14" s="20" t="s">
        <v>30</v>
      </c>
      <c r="F14" s="20" t="s">
        <v>45</v>
      </c>
      <c r="G14" s="20" t="s">
        <v>38</v>
      </c>
      <c r="H14" s="21"/>
      <c r="I14" s="72">
        <f>_xlfn.IFNA(SUM(VLOOKUP(E14,'Scoring Weight'!$A$2:$B$8,2, FALSE),VLOOKUP(F14,'Scoring Weight'!$D$2:$E$8,2, FALSE),VLOOKUP(G14,'Scoring Weight'!$G$2:$H$8,2, FALSE)),0)</f>
        <v>0.18</v>
      </c>
      <c r="J14" s="73"/>
      <c r="K14" s="73"/>
      <c r="L14" s="73"/>
      <c r="M14" s="74"/>
      <c r="N14" s="23">
        <v>0</v>
      </c>
      <c r="O14" s="24">
        <v>0</v>
      </c>
      <c r="P14" s="114"/>
      <c r="Q14" s="115"/>
    </row>
    <row r="15" spans="1:17" s="16" customFormat="1" ht="43.9" customHeight="1" outlineLevel="1" thickBot="1">
      <c r="A15" s="17" t="s">
        <v>50</v>
      </c>
      <c r="B15" s="109"/>
      <c r="C15" s="101" t="s">
        <v>51</v>
      </c>
      <c r="D15" s="19">
        <v>1</v>
      </c>
      <c r="E15" s="20" t="s">
        <v>30</v>
      </c>
      <c r="F15" s="20" t="s">
        <v>45</v>
      </c>
      <c r="G15" s="20" t="s">
        <v>41</v>
      </c>
      <c r="H15" s="21"/>
      <c r="I15" s="72">
        <f>_xlfn.IFNA(SUM(VLOOKUP(E15,'Scoring Weight'!$A$2:$B$8,2, FALSE),VLOOKUP(F15,'Scoring Weight'!$D$2:$E$8,2, FALSE),VLOOKUP(G15,'Scoring Weight'!$G$2:$H$8,2, FALSE)),0)</f>
        <v>0.2</v>
      </c>
      <c r="J15" s="73"/>
      <c r="K15" s="73"/>
      <c r="L15" s="73"/>
      <c r="M15" s="74"/>
      <c r="N15" s="23">
        <v>0</v>
      </c>
      <c r="O15" s="24">
        <v>0</v>
      </c>
      <c r="P15" s="114"/>
      <c r="Q15" s="115"/>
    </row>
    <row r="16" spans="1:17" s="16" customFormat="1" ht="43.9" outlineLevel="1" thickBot="1">
      <c r="A16" s="17" t="s">
        <v>52</v>
      </c>
      <c r="B16" s="109"/>
      <c r="C16" s="102"/>
      <c r="D16" s="19">
        <v>2</v>
      </c>
      <c r="E16" s="20" t="s">
        <v>30</v>
      </c>
      <c r="F16" s="20" t="s">
        <v>45</v>
      </c>
      <c r="G16" s="20" t="s">
        <v>43</v>
      </c>
      <c r="H16" s="21"/>
      <c r="I16" s="72">
        <f>_xlfn.IFNA(SUM(VLOOKUP(E16,'Scoring Weight'!$A$2:$B$8,2, FALSE),VLOOKUP(F16,'Scoring Weight'!$D$2:$E$8,2, FALSE),VLOOKUP(G16,'Scoring Weight'!$G$2:$H$8,2, FALSE)),0)</f>
        <v>0.2</v>
      </c>
      <c r="J16" s="73"/>
      <c r="K16" s="73"/>
      <c r="L16" s="73"/>
      <c r="M16" s="74"/>
      <c r="N16" s="23">
        <v>0</v>
      </c>
      <c r="O16" s="24">
        <v>0</v>
      </c>
      <c r="P16" s="114"/>
      <c r="Q16" s="115"/>
    </row>
    <row r="17" spans="1:17" s="16" customFormat="1" ht="29.45" outlineLevel="1" thickBot="1">
      <c r="A17" s="17" t="s">
        <v>53</v>
      </c>
      <c r="B17" s="109"/>
      <c r="C17" s="102"/>
      <c r="D17" s="19">
        <v>1</v>
      </c>
      <c r="E17" s="20" t="s">
        <v>30</v>
      </c>
      <c r="F17" s="20" t="s">
        <v>54</v>
      </c>
      <c r="G17" s="20" t="s">
        <v>30</v>
      </c>
      <c r="H17" s="21"/>
      <c r="I17" s="72">
        <f>_xlfn.IFNA(SUM(VLOOKUP(E17,'Scoring Weight'!$A$2:$B$8,2, FALSE),VLOOKUP(F17,'Scoring Weight'!$D$2:$E$8,2, FALSE),VLOOKUP(G17,'Scoring Weight'!$G$2:$H$8,2, FALSE)),0)</f>
        <v>0.2</v>
      </c>
      <c r="J17" s="73"/>
      <c r="K17" s="73"/>
      <c r="L17" s="73"/>
      <c r="M17" s="74"/>
      <c r="N17" s="23">
        <v>0</v>
      </c>
      <c r="O17" s="24">
        <v>0</v>
      </c>
      <c r="P17" s="114"/>
      <c r="Q17" s="115"/>
    </row>
    <row r="18" spans="1:17" s="16" customFormat="1" ht="15" outlineLevel="1" thickBot="1">
      <c r="A18" s="17" t="s">
        <v>55</v>
      </c>
      <c r="B18" s="109"/>
      <c r="C18" s="102"/>
      <c r="D18" s="19">
        <v>3</v>
      </c>
      <c r="E18" s="20" t="s">
        <v>30</v>
      </c>
      <c r="F18" s="20" t="s">
        <v>54</v>
      </c>
      <c r="G18" s="20" t="s">
        <v>32</v>
      </c>
      <c r="H18" s="21"/>
      <c r="I18" s="72">
        <f>_xlfn.IFNA(SUM(VLOOKUP(E18,'Scoring Weight'!$A$2:$B$8,2, FALSE),VLOOKUP(F18,'Scoring Weight'!$D$2:$E$8,2, FALSE),VLOOKUP(G18,'Scoring Weight'!$G$2:$H$8,2, FALSE)),0)</f>
        <v>0.22</v>
      </c>
      <c r="J18" s="73"/>
      <c r="K18" s="73"/>
      <c r="L18" s="73"/>
      <c r="M18" s="74"/>
      <c r="N18" s="23">
        <v>0</v>
      </c>
      <c r="O18" s="24">
        <v>0</v>
      </c>
      <c r="P18" s="114"/>
      <c r="Q18" s="115"/>
    </row>
    <row r="19" spans="1:17" s="16" customFormat="1" ht="43.9" outlineLevel="1" thickBot="1">
      <c r="A19" s="17" t="s">
        <v>56</v>
      </c>
      <c r="B19" s="109"/>
      <c r="C19" s="111" t="s">
        <v>57</v>
      </c>
      <c r="D19" s="19">
        <v>3</v>
      </c>
      <c r="E19" s="20" t="s">
        <v>30</v>
      </c>
      <c r="F19" s="20" t="s">
        <v>54</v>
      </c>
      <c r="G19" s="20" t="s">
        <v>34</v>
      </c>
      <c r="H19" s="21"/>
      <c r="I19" s="72">
        <f>_xlfn.IFNA(SUM(VLOOKUP(E19,'Scoring Weight'!$A$2:$B$8,2, FALSE),VLOOKUP(F19,'Scoring Weight'!$D$2:$E$8,2, FALSE),VLOOKUP(G19,'Scoring Weight'!$G$2:$H$8,2, FALSE)),0)</f>
        <v>0.24000000000000002</v>
      </c>
      <c r="J19" s="73"/>
      <c r="K19" s="73"/>
      <c r="L19" s="73"/>
      <c r="M19" s="74"/>
      <c r="N19" s="23">
        <v>0</v>
      </c>
      <c r="O19" s="24">
        <v>0</v>
      </c>
      <c r="P19" s="114"/>
      <c r="Q19" s="115"/>
    </row>
    <row r="20" spans="1:17" s="16" customFormat="1" ht="43.9" outlineLevel="1" thickBot="1">
      <c r="A20" s="17" t="s">
        <v>58</v>
      </c>
      <c r="B20" s="109"/>
      <c r="C20" s="112"/>
      <c r="D20" s="19">
        <v>1</v>
      </c>
      <c r="E20" s="20" t="s">
        <v>30</v>
      </c>
      <c r="F20" s="20" t="s">
        <v>54</v>
      </c>
      <c r="G20" s="20" t="s">
        <v>36</v>
      </c>
      <c r="H20" s="21"/>
      <c r="I20" s="72">
        <f>_xlfn.IFNA(SUM(VLOOKUP(E20,'Scoring Weight'!$A$2:$B$8,2, FALSE),VLOOKUP(F20,'Scoring Weight'!$D$2:$E$8,2, FALSE),VLOOKUP(G20,'Scoring Weight'!$G$2:$H$8,2, FALSE)),0)</f>
        <v>0.26</v>
      </c>
      <c r="J20" s="73"/>
      <c r="K20" s="73"/>
      <c r="L20" s="73"/>
      <c r="M20" s="74"/>
      <c r="N20" s="23">
        <v>0</v>
      </c>
      <c r="O20" s="24">
        <v>0</v>
      </c>
      <c r="P20" s="114"/>
      <c r="Q20" s="115"/>
    </row>
    <row r="21" spans="1:17" s="16" customFormat="1" ht="43.9" customHeight="1" outlineLevel="1" thickBot="1">
      <c r="A21" s="17" t="s">
        <v>59</v>
      </c>
      <c r="B21" s="109"/>
      <c r="C21" s="111" t="s">
        <v>60</v>
      </c>
      <c r="D21" s="19">
        <v>3</v>
      </c>
      <c r="E21" s="20" t="s">
        <v>30</v>
      </c>
      <c r="F21" s="20" t="s">
        <v>54</v>
      </c>
      <c r="G21" s="20" t="s">
        <v>38</v>
      </c>
      <c r="H21" s="21"/>
      <c r="I21" s="72">
        <f>_xlfn.IFNA(SUM(VLOOKUP(E21,'Scoring Weight'!$A$2:$B$8,2, FALSE),VLOOKUP(F21,'Scoring Weight'!$D$2:$E$8,2, FALSE),VLOOKUP(G21,'Scoring Weight'!$G$2:$H$8,2, FALSE)),0)</f>
        <v>0.28000000000000003</v>
      </c>
      <c r="J21" s="73"/>
      <c r="K21" s="73"/>
      <c r="L21" s="73"/>
      <c r="M21" s="74"/>
      <c r="N21" s="23">
        <v>0</v>
      </c>
      <c r="O21" s="24">
        <v>0</v>
      </c>
      <c r="P21" s="114"/>
      <c r="Q21" s="115"/>
    </row>
    <row r="22" spans="1:17" s="16" customFormat="1" ht="43.9" outlineLevel="1" thickBot="1">
      <c r="A22" s="17" t="s">
        <v>61</v>
      </c>
      <c r="B22" s="109"/>
      <c r="C22" s="112"/>
      <c r="D22" s="19">
        <v>3</v>
      </c>
      <c r="E22" s="20" t="s">
        <v>30</v>
      </c>
      <c r="F22" s="20" t="s">
        <v>54</v>
      </c>
      <c r="G22" s="20" t="s">
        <v>41</v>
      </c>
      <c r="H22" s="21"/>
      <c r="I22" s="72">
        <f>_xlfn.IFNA(SUM(VLOOKUP(E22,'Scoring Weight'!$A$2:$B$8,2, FALSE),VLOOKUP(F22,'Scoring Weight'!$D$2:$E$8,2, FALSE),VLOOKUP(G22,'Scoring Weight'!$G$2:$H$8,2, FALSE)),0)</f>
        <v>0.30000000000000004</v>
      </c>
      <c r="J22" s="73"/>
      <c r="K22" s="73"/>
      <c r="L22" s="73"/>
      <c r="M22" s="74"/>
      <c r="N22" s="23">
        <v>0</v>
      </c>
      <c r="O22" s="24">
        <v>0</v>
      </c>
      <c r="P22" s="114"/>
      <c r="Q22" s="115"/>
    </row>
    <row r="23" spans="1:17" s="16" customFormat="1" ht="29.45" outlineLevel="1" thickBot="1">
      <c r="A23" s="17" t="s">
        <v>62</v>
      </c>
      <c r="B23" s="109"/>
      <c r="C23" s="113"/>
      <c r="D23" s="19">
        <v>1</v>
      </c>
      <c r="E23" s="20" t="s">
        <v>30</v>
      </c>
      <c r="F23" s="20" t="s">
        <v>54</v>
      </c>
      <c r="G23" s="20" t="s">
        <v>43</v>
      </c>
      <c r="H23" s="21"/>
      <c r="I23" s="72">
        <f>_xlfn.IFNA(SUM(VLOOKUP(E23,'Scoring Weight'!$A$2:$B$8,2, FALSE),VLOOKUP(F23,'Scoring Weight'!$D$2:$E$8,2, FALSE),VLOOKUP(G23,'Scoring Weight'!$G$2:$H$8,2, FALSE)),0)</f>
        <v>0.30000000000000004</v>
      </c>
      <c r="J23" s="73"/>
      <c r="K23" s="73"/>
      <c r="L23" s="73"/>
      <c r="M23" s="74"/>
      <c r="N23" s="23">
        <v>0</v>
      </c>
      <c r="O23" s="24">
        <v>0</v>
      </c>
      <c r="P23" s="114"/>
      <c r="Q23" s="115"/>
    </row>
    <row r="24" spans="1:17" s="16" customFormat="1" ht="43.9" outlineLevel="1" thickBot="1">
      <c r="A24" s="17" t="s">
        <v>63</v>
      </c>
      <c r="B24" s="109"/>
      <c r="C24" s="101" t="s">
        <v>64</v>
      </c>
      <c r="D24" s="19">
        <v>3</v>
      </c>
      <c r="E24" s="20" t="s">
        <v>30</v>
      </c>
      <c r="F24" s="20" t="s">
        <v>36</v>
      </c>
      <c r="G24" s="20" t="s">
        <v>30</v>
      </c>
      <c r="H24" s="21"/>
      <c r="I24" s="72">
        <f>_xlfn.IFNA(SUM(VLOOKUP(E24,'Scoring Weight'!$A$2:$B$8,2, FALSE),VLOOKUP(F24,'Scoring Weight'!$D$2:$E$8,2, FALSE),VLOOKUP(G24,'Scoring Weight'!$G$2:$H$8,2, FALSE)),0)</f>
        <v>0.3</v>
      </c>
      <c r="J24" s="73"/>
      <c r="K24" s="73"/>
      <c r="L24" s="73"/>
      <c r="M24" s="74"/>
      <c r="N24" s="23">
        <v>0</v>
      </c>
      <c r="O24" s="24">
        <v>0</v>
      </c>
      <c r="P24" s="114"/>
      <c r="Q24" s="115"/>
    </row>
    <row r="25" spans="1:17" s="16" customFormat="1" ht="43.9" outlineLevel="1" thickBot="1">
      <c r="A25" s="17" t="s">
        <v>65</v>
      </c>
      <c r="B25" s="109"/>
      <c r="C25" s="102"/>
      <c r="D25" s="19">
        <v>1</v>
      </c>
      <c r="E25" s="20" t="s">
        <v>30</v>
      </c>
      <c r="F25" s="20" t="s">
        <v>36</v>
      </c>
      <c r="G25" s="20" t="s">
        <v>32</v>
      </c>
      <c r="H25" s="21"/>
      <c r="I25" s="72">
        <f>_xlfn.IFNA(SUM(VLOOKUP(E25,'Scoring Weight'!$A$2:$B$8,2, FALSE),VLOOKUP(F25,'Scoring Weight'!$D$2:$E$8,2, FALSE),VLOOKUP(G25,'Scoring Weight'!$G$2:$H$8,2, FALSE)),0)</f>
        <v>0.32</v>
      </c>
      <c r="J25" s="73"/>
      <c r="K25" s="73"/>
      <c r="L25" s="73"/>
      <c r="M25" s="74"/>
      <c r="N25" s="23">
        <v>0</v>
      </c>
      <c r="O25" s="24">
        <v>0</v>
      </c>
      <c r="P25" s="114"/>
      <c r="Q25" s="115"/>
    </row>
    <row r="26" spans="1:17" s="16" customFormat="1" ht="43.9" outlineLevel="1" thickBot="1">
      <c r="A26" s="17" t="s">
        <v>66</v>
      </c>
      <c r="B26" s="109"/>
      <c r="C26" s="102"/>
      <c r="D26" s="19">
        <v>3</v>
      </c>
      <c r="E26" s="20" t="s">
        <v>30</v>
      </c>
      <c r="F26" s="20" t="s">
        <v>36</v>
      </c>
      <c r="G26" s="20" t="s">
        <v>34</v>
      </c>
      <c r="H26" s="21"/>
      <c r="I26" s="72">
        <f>_xlfn.IFNA(SUM(VLOOKUP(E26,'Scoring Weight'!$A$2:$B$8,2, FALSE),VLOOKUP(F26,'Scoring Weight'!$D$2:$E$8,2, FALSE),VLOOKUP(G26,'Scoring Weight'!$G$2:$H$8,2, FALSE)),0)</f>
        <v>0.33999999999999997</v>
      </c>
      <c r="J26" s="73"/>
      <c r="K26" s="73"/>
      <c r="L26" s="73"/>
      <c r="M26" s="74"/>
      <c r="N26" s="23">
        <v>0</v>
      </c>
      <c r="O26" s="24">
        <v>0</v>
      </c>
      <c r="P26" s="114"/>
      <c r="Q26" s="115"/>
    </row>
    <row r="27" spans="1:17" s="16" customFormat="1" ht="15" outlineLevel="1" thickBot="1">
      <c r="A27" s="17" t="s">
        <v>67</v>
      </c>
      <c r="B27" s="109"/>
      <c r="C27" s="102"/>
      <c r="D27" s="19">
        <v>2</v>
      </c>
      <c r="E27" s="20" t="s">
        <v>30</v>
      </c>
      <c r="F27" s="20" t="s">
        <v>36</v>
      </c>
      <c r="G27" s="20" t="s">
        <v>36</v>
      </c>
      <c r="H27" s="21"/>
      <c r="I27" s="72">
        <f>_xlfn.IFNA(SUM(VLOOKUP(E27,'Scoring Weight'!$A$2:$B$8,2, FALSE),VLOOKUP(F27,'Scoring Weight'!$D$2:$E$8,2, FALSE),VLOOKUP(G27,'Scoring Weight'!$G$2:$H$8,2, FALSE)),0)</f>
        <v>0.36</v>
      </c>
      <c r="J27" s="73"/>
      <c r="K27" s="73"/>
      <c r="L27" s="73"/>
      <c r="M27" s="74"/>
      <c r="N27" s="23">
        <v>0</v>
      </c>
      <c r="O27" s="24">
        <v>0</v>
      </c>
      <c r="P27" s="114"/>
      <c r="Q27" s="115"/>
    </row>
    <row r="28" spans="1:17" s="16" customFormat="1" ht="58.15" outlineLevel="1" thickBot="1">
      <c r="A28" s="17" t="s">
        <v>68</v>
      </c>
      <c r="B28" s="109"/>
      <c r="C28" s="102"/>
      <c r="D28" s="19">
        <v>2</v>
      </c>
      <c r="E28" s="20" t="s">
        <v>30</v>
      </c>
      <c r="F28" s="20" t="s">
        <v>36</v>
      </c>
      <c r="G28" s="20" t="s">
        <v>38</v>
      </c>
      <c r="H28" s="21"/>
      <c r="I28" s="72">
        <f>_xlfn.IFNA(SUM(VLOOKUP(E28,'Scoring Weight'!$A$2:$B$8,2, FALSE),VLOOKUP(F28,'Scoring Weight'!$D$2:$E$8,2, FALSE),VLOOKUP(G28,'Scoring Weight'!$G$2:$H$8,2, FALSE)),0)</f>
        <v>0.38</v>
      </c>
      <c r="J28" s="73"/>
      <c r="K28" s="73"/>
      <c r="L28" s="73"/>
      <c r="M28" s="74"/>
      <c r="N28" s="23">
        <v>0</v>
      </c>
      <c r="O28" s="24">
        <v>0</v>
      </c>
      <c r="P28" s="114"/>
      <c r="Q28" s="115"/>
    </row>
    <row r="29" spans="1:17" s="16" customFormat="1" ht="43.9" outlineLevel="1" thickBot="1">
      <c r="A29" s="17" t="s">
        <v>69</v>
      </c>
      <c r="B29" s="109"/>
      <c r="C29" s="102"/>
      <c r="D29" s="19">
        <v>3</v>
      </c>
      <c r="E29" s="20" t="s">
        <v>30</v>
      </c>
      <c r="F29" s="20" t="s">
        <v>36</v>
      </c>
      <c r="G29" s="20" t="s">
        <v>41</v>
      </c>
      <c r="H29" s="21"/>
      <c r="I29" s="72">
        <f>_xlfn.IFNA(SUM(VLOOKUP(E29,'Scoring Weight'!$A$2:$B$8,2, FALSE),VLOOKUP(F29,'Scoring Weight'!$D$2:$E$8,2, FALSE),VLOOKUP(G29,'Scoring Weight'!$G$2:$H$8,2, FALSE)),0)</f>
        <v>0.4</v>
      </c>
      <c r="J29" s="73"/>
      <c r="K29" s="73"/>
      <c r="L29" s="73"/>
      <c r="M29" s="74"/>
      <c r="N29" s="23">
        <v>0</v>
      </c>
      <c r="O29" s="24">
        <v>0</v>
      </c>
      <c r="P29" s="114"/>
      <c r="Q29" s="115"/>
    </row>
    <row r="30" spans="1:17" s="16" customFormat="1" ht="29.45" customHeight="1" outlineLevel="1" thickBot="1">
      <c r="A30" s="17" t="s">
        <v>70</v>
      </c>
      <c r="B30" s="109"/>
      <c r="C30" s="102"/>
      <c r="D30" s="19">
        <v>3</v>
      </c>
      <c r="E30" s="20" t="s">
        <v>30</v>
      </c>
      <c r="F30" s="20" t="s">
        <v>36</v>
      </c>
      <c r="G30" s="20" t="s">
        <v>43</v>
      </c>
      <c r="H30" s="21"/>
      <c r="I30" s="72">
        <f>_xlfn.IFNA(SUM(VLOOKUP(E30,'Scoring Weight'!$A$2:$B$8,2, FALSE),VLOOKUP(F30,'Scoring Weight'!$D$2:$E$8,2, FALSE),VLOOKUP(G30,'Scoring Weight'!$G$2:$H$8,2, FALSE)),0)</f>
        <v>0.4</v>
      </c>
      <c r="J30" s="73"/>
      <c r="K30" s="73"/>
      <c r="L30" s="73"/>
      <c r="M30" s="74"/>
      <c r="N30" s="23">
        <v>0</v>
      </c>
      <c r="O30" s="24">
        <v>0</v>
      </c>
      <c r="P30" s="114"/>
      <c r="Q30" s="115"/>
    </row>
    <row r="31" spans="1:17" s="16" customFormat="1" ht="29.45" outlineLevel="1" thickBot="1">
      <c r="A31" s="17" t="s">
        <v>71</v>
      </c>
      <c r="B31" s="109"/>
      <c r="C31" s="102"/>
      <c r="D31" s="19">
        <v>1</v>
      </c>
      <c r="E31" s="20" t="s">
        <v>30</v>
      </c>
      <c r="F31" s="20" t="s">
        <v>72</v>
      </c>
      <c r="G31" s="20" t="s">
        <v>30</v>
      </c>
      <c r="H31" s="21"/>
      <c r="I31" s="72">
        <f>_xlfn.IFNA(SUM(VLOOKUP(E31,'Scoring Weight'!$A$2:$B$8,2, FALSE),VLOOKUP(F31,'Scoring Weight'!$D$2:$E$8,2, FALSE),VLOOKUP(G31,'Scoring Weight'!$G$2:$H$8,2, FALSE)),0)</f>
        <v>0.4</v>
      </c>
      <c r="J31" s="73"/>
      <c r="K31" s="73"/>
      <c r="L31" s="73"/>
      <c r="M31" s="74"/>
      <c r="N31" s="23">
        <v>0</v>
      </c>
      <c r="O31" s="24">
        <v>0</v>
      </c>
      <c r="P31" s="114"/>
      <c r="Q31" s="115"/>
    </row>
    <row r="32" spans="1:17" s="16" customFormat="1" ht="58.15" outlineLevel="1" thickBot="1">
      <c r="A32" s="17" t="s">
        <v>73</v>
      </c>
      <c r="B32" s="109"/>
      <c r="C32" s="102"/>
      <c r="D32" s="19">
        <v>2</v>
      </c>
      <c r="E32" s="20" t="s">
        <v>30</v>
      </c>
      <c r="F32" s="20" t="s">
        <v>72</v>
      </c>
      <c r="G32" s="20" t="s">
        <v>32</v>
      </c>
      <c r="H32" s="21"/>
      <c r="I32" s="72">
        <f>_xlfn.IFNA(SUM(VLOOKUP(E32,'Scoring Weight'!$A$2:$B$8,2, FALSE),VLOOKUP(F32,'Scoring Weight'!$D$2:$E$8,2, FALSE),VLOOKUP(G32,'Scoring Weight'!$G$2:$H$8,2, FALSE)),0)</f>
        <v>0.42000000000000004</v>
      </c>
      <c r="J32" s="73"/>
      <c r="K32" s="73"/>
      <c r="L32" s="73"/>
      <c r="M32" s="74"/>
      <c r="N32" s="23">
        <v>0</v>
      </c>
      <c r="O32" s="24">
        <v>0</v>
      </c>
      <c r="P32" s="114"/>
      <c r="Q32" s="115"/>
    </row>
    <row r="33" spans="1:17" s="16" customFormat="1" ht="43.9" outlineLevel="1" thickBot="1">
      <c r="A33" s="17" t="s">
        <v>74</v>
      </c>
      <c r="B33" s="110"/>
      <c r="C33" s="103"/>
      <c r="D33" s="19">
        <v>3</v>
      </c>
      <c r="E33" s="20" t="s">
        <v>30</v>
      </c>
      <c r="F33" s="20" t="s">
        <v>72</v>
      </c>
      <c r="G33" s="20" t="s">
        <v>34</v>
      </c>
      <c r="H33" s="21"/>
      <c r="I33" s="72">
        <f>_xlfn.IFNA(SUM(VLOOKUP(E33,'Scoring Weight'!$A$2:$B$8,2, FALSE),VLOOKUP(F33,'Scoring Weight'!$D$2:$E$8,2, FALSE),VLOOKUP(G33,'Scoring Weight'!$G$2:$H$8,2, FALSE)),0)</f>
        <v>0.44</v>
      </c>
      <c r="J33" s="73"/>
      <c r="K33" s="73"/>
      <c r="L33" s="73"/>
      <c r="M33" s="74"/>
      <c r="N33" s="23">
        <v>0</v>
      </c>
      <c r="O33" s="24">
        <v>0</v>
      </c>
      <c r="P33" s="114"/>
      <c r="Q33" s="115"/>
    </row>
    <row r="34" spans="1:17" s="16" customFormat="1" ht="15" thickBot="1">
      <c r="A34" s="119" t="s">
        <v>4</v>
      </c>
      <c r="B34" s="119"/>
      <c r="C34" s="119"/>
      <c r="D34" s="119"/>
      <c r="E34" s="119"/>
      <c r="F34" s="119"/>
      <c r="G34" s="119"/>
      <c r="H34" s="119"/>
      <c r="I34" s="72">
        <f>IF(ISERROR(AVERAGE($I$3:$M$33)),0,AVERAGE($I$3:$M$33))</f>
        <v>0.22774193548387101</v>
      </c>
      <c r="J34" s="73"/>
      <c r="K34" s="73"/>
      <c r="L34" s="73"/>
      <c r="M34" s="74"/>
      <c r="N34" s="31">
        <f>SUM($N$3:$N$33)</f>
        <v>0</v>
      </c>
      <c r="O34" s="32">
        <f>SUM($O$3:$O$33)</f>
        <v>0</v>
      </c>
      <c r="P34" s="131"/>
      <c r="Q34" s="115"/>
    </row>
    <row r="35" spans="1:17" ht="29.45" customHeight="1" outlineLevel="1" thickBot="1">
      <c r="A35" s="25" t="s">
        <v>75</v>
      </c>
      <c r="B35" s="117" t="s">
        <v>76</v>
      </c>
      <c r="C35" s="86" t="s">
        <v>77</v>
      </c>
      <c r="D35" s="20">
        <v>2</v>
      </c>
      <c r="E35" s="20" t="s">
        <v>30</v>
      </c>
      <c r="F35" s="20" t="s">
        <v>72</v>
      </c>
      <c r="G35" s="20" t="s">
        <v>36</v>
      </c>
      <c r="H35" s="21"/>
      <c r="I35" s="72">
        <f>_xlfn.IFNA(SUM(VLOOKUP(E35,'Scoring Weight'!$A$2:$B$8,2, FALSE),VLOOKUP(F35,'Scoring Weight'!$D$2:$E$8,2, FALSE),VLOOKUP(G35,'Scoring Weight'!$G$2:$H$8,2, FALSE)),0)</f>
        <v>0.46</v>
      </c>
      <c r="J35" s="73"/>
      <c r="K35" s="73"/>
      <c r="L35" s="73"/>
      <c r="M35" s="74"/>
      <c r="N35" s="23">
        <v>0</v>
      </c>
      <c r="O35" s="24">
        <v>0</v>
      </c>
      <c r="P35" s="114"/>
      <c r="Q35" s="115"/>
    </row>
    <row r="36" spans="1:17" ht="29.45" outlineLevel="1" thickBot="1">
      <c r="A36" s="25" t="s">
        <v>78</v>
      </c>
      <c r="B36" s="118"/>
      <c r="C36" s="87"/>
      <c r="D36" s="20">
        <v>2</v>
      </c>
      <c r="E36" s="20" t="s">
        <v>30</v>
      </c>
      <c r="F36" s="20" t="s">
        <v>72</v>
      </c>
      <c r="G36" s="20" t="s">
        <v>38</v>
      </c>
      <c r="H36" s="21"/>
      <c r="I36" s="72">
        <f>_xlfn.IFNA(SUM(VLOOKUP(E36,'Scoring Weight'!$A$2:$B$8,2, FALSE),VLOOKUP(F36,'Scoring Weight'!$D$2:$E$8,2, FALSE),VLOOKUP(G36,'Scoring Weight'!$G$2:$H$8,2, FALSE)),0)</f>
        <v>0.48000000000000004</v>
      </c>
      <c r="J36" s="73"/>
      <c r="K36" s="73"/>
      <c r="L36" s="73"/>
      <c r="M36" s="74"/>
      <c r="N36" s="23">
        <v>0</v>
      </c>
      <c r="O36" s="24">
        <v>0</v>
      </c>
      <c r="P36" s="114"/>
      <c r="Q36" s="115"/>
    </row>
    <row r="37" spans="1:17" ht="43.9" outlineLevel="1" thickBot="1">
      <c r="A37" s="25" t="s">
        <v>79</v>
      </c>
      <c r="B37" s="118"/>
      <c r="C37" s="87"/>
      <c r="D37" s="20">
        <v>3</v>
      </c>
      <c r="E37" s="20" t="s">
        <v>30</v>
      </c>
      <c r="F37" s="20" t="s">
        <v>72</v>
      </c>
      <c r="G37" s="20" t="s">
        <v>41</v>
      </c>
      <c r="H37" s="21"/>
      <c r="I37" s="72">
        <f>_xlfn.IFNA(SUM(VLOOKUP(E37,'Scoring Weight'!$A$2:$B$8,2, FALSE),VLOOKUP(F37,'Scoring Weight'!$D$2:$E$8,2, FALSE),VLOOKUP(G37,'Scoring Weight'!$G$2:$H$8,2, FALSE)),0)</f>
        <v>0.5</v>
      </c>
      <c r="J37" s="73"/>
      <c r="K37" s="73"/>
      <c r="L37" s="73"/>
      <c r="M37" s="74"/>
      <c r="N37" s="23">
        <v>0</v>
      </c>
      <c r="O37" s="24">
        <v>0</v>
      </c>
      <c r="P37" s="114"/>
      <c r="Q37" s="115"/>
    </row>
    <row r="38" spans="1:17" ht="29.45" outlineLevel="1" thickBot="1">
      <c r="A38" s="25" t="s">
        <v>80</v>
      </c>
      <c r="B38" s="118"/>
      <c r="C38" s="87"/>
      <c r="D38" s="20">
        <v>1</v>
      </c>
      <c r="E38" s="20" t="s">
        <v>30</v>
      </c>
      <c r="F38" s="20" t="s">
        <v>72</v>
      </c>
      <c r="G38" s="20" t="s">
        <v>43</v>
      </c>
      <c r="H38" s="21"/>
      <c r="I38" s="72">
        <f>_xlfn.IFNA(SUM(VLOOKUP(E38,'Scoring Weight'!$A$2:$B$8,2, FALSE),VLOOKUP(F38,'Scoring Weight'!$D$2:$E$8,2, FALSE),VLOOKUP(G38,'Scoring Weight'!$G$2:$H$8,2, FALSE)),0)</f>
        <v>0.5</v>
      </c>
      <c r="J38" s="73"/>
      <c r="K38" s="73"/>
      <c r="L38" s="73"/>
      <c r="M38" s="74"/>
      <c r="N38" s="23">
        <v>0</v>
      </c>
      <c r="O38" s="24">
        <v>0</v>
      </c>
      <c r="P38" s="114"/>
      <c r="Q38" s="115"/>
    </row>
    <row r="39" spans="1:17" ht="29.45" outlineLevel="1" thickBot="1">
      <c r="A39" s="25" t="s">
        <v>81</v>
      </c>
      <c r="B39" s="118"/>
      <c r="C39" s="87"/>
      <c r="D39" s="20">
        <v>3</v>
      </c>
      <c r="E39" s="20" t="s">
        <v>30</v>
      </c>
      <c r="F39" s="20" t="s">
        <v>82</v>
      </c>
      <c r="G39" s="20" t="s">
        <v>30</v>
      </c>
      <c r="H39" s="21"/>
      <c r="I39" s="72">
        <f>_xlfn.IFNA(SUM(VLOOKUP(E39,'Scoring Weight'!$A$2:$B$8,2, FALSE),VLOOKUP(F39,'Scoring Weight'!$D$2:$E$8,2, FALSE),VLOOKUP(G39,'Scoring Weight'!$G$2:$H$8,2, FALSE)),0)</f>
        <v>0.5</v>
      </c>
      <c r="J39" s="73"/>
      <c r="K39" s="73"/>
      <c r="L39" s="73"/>
      <c r="M39" s="74"/>
      <c r="N39" s="23">
        <v>0</v>
      </c>
      <c r="O39" s="24">
        <v>0</v>
      </c>
      <c r="P39" s="114"/>
      <c r="Q39" s="115"/>
    </row>
    <row r="40" spans="1:17" ht="29.45" outlineLevel="1" thickBot="1">
      <c r="A40" s="25" t="s">
        <v>83</v>
      </c>
      <c r="B40" s="118"/>
      <c r="C40" s="87"/>
      <c r="D40" s="20">
        <v>0</v>
      </c>
      <c r="E40" s="20" t="s">
        <v>30</v>
      </c>
      <c r="F40" s="20" t="s">
        <v>82</v>
      </c>
      <c r="G40" s="20" t="s">
        <v>32</v>
      </c>
      <c r="H40" s="21"/>
      <c r="I40" s="72">
        <f>_xlfn.IFNA(SUM(VLOOKUP(E40,'Scoring Weight'!$A$2:$B$8,2, FALSE),VLOOKUP(F40,'Scoring Weight'!$D$2:$E$8,2, FALSE),VLOOKUP(G40,'Scoring Weight'!$G$2:$H$8,2, FALSE)),0)</f>
        <v>0.52</v>
      </c>
      <c r="J40" s="73"/>
      <c r="K40" s="73"/>
      <c r="L40" s="73"/>
      <c r="M40" s="74"/>
      <c r="N40" s="23">
        <v>0</v>
      </c>
      <c r="O40" s="24">
        <v>0</v>
      </c>
      <c r="P40" s="114"/>
      <c r="Q40" s="115"/>
    </row>
    <row r="41" spans="1:17" ht="29.45" outlineLevel="1" thickBot="1">
      <c r="A41" s="25" t="s">
        <v>84</v>
      </c>
      <c r="B41" s="118"/>
      <c r="C41" s="88"/>
      <c r="D41" s="20">
        <v>1</v>
      </c>
      <c r="E41" s="20" t="s">
        <v>30</v>
      </c>
      <c r="F41" s="20" t="s">
        <v>82</v>
      </c>
      <c r="G41" s="20" t="s">
        <v>34</v>
      </c>
      <c r="H41" s="21"/>
      <c r="I41" s="72">
        <f>_xlfn.IFNA(SUM(VLOOKUP(E41,'Scoring Weight'!$A$2:$B$8,2, FALSE),VLOOKUP(F41,'Scoring Weight'!$D$2:$E$8,2, FALSE),VLOOKUP(G41,'Scoring Weight'!$G$2:$H$8,2, FALSE)),0)</f>
        <v>0.54</v>
      </c>
      <c r="J41" s="73"/>
      <c r="K41" s="73"/>
      <c r="L41" s="73"/>
      <c r="M41" s="74"/>
      <c r="N41" s="23">
        <v>0</v>
      </c>
      <c r="O41" s="24">
        <v>0</v>
      </c>
      <c r="P41" s="114"/>
      <c r="Q41" s="115"/>
    </row>
    <row r="42" spans="1:17" ht="43.9" customHeight="1" outlineLevel="1" thickBot="1">
      <c r="A42" s="25" t="s">
        <v>85</v>
      </c>
      <c r="B42" s="118"/>
      <c r="C42" s="75" t="s">
        <v>86</v>
      </c>
      <c r="D42" s="20">
        <v>3</v>
      </c>
      <c r="E42" s="20" t="s">
        <v>30</v>
      </c>
      <c r="F42" s="20" t="s">
        <v>82</v>
      </c>
      <c r="G42" s="20" t="s">
        <v>36</v>
      </c>
      <c r="H42" s="21"/>
      <c r="I42" s="72">
        <f>_xlfn.IFNA(SUM(VLOOKUP(E42,'Scoring Weight'!$A$2:$B$8,2, FALSE),VLOOKUP(F42,'Scoring Weight'!$D$2:$E$8,2, FALSE),VLOOKUP(G42,'Scoring Weight'!$G$2:$H$8,2, FALSE)),0)</f>
        <v>0.56000000000000005</v>
      </c>
      <c r="J42" s="73"/>
      <c r="K42" s="73"/>
      <c r="L42" s="73"/>
      <c r="M42" s="74"/>
      <c r="N42" s="23">
        <v>0</v>
      </c>
      <c r="O42" s="24">
        <v>0</v>
      </c>
      <c r="P42" s="114"/>
      <c r="Q42" s="115"/>
    </row>
    <row r="43" spans="1:17" ht="29.45" outlineLevel="1" thickBot="1">
      <c r="A43" s="25" t="s">
        <v>87</v>
      </c>
      <c r="B43" s="118"/>
      <c r="C43" s="77"/>
      <c r="D43" s="20">
        <v>3</v>
      </c>
      <c r="E43" s="20" t="s">
        <v>30</v>
      </c>
      <c r="F43" s="20" t="s">
        <v>82</v>
      </c>
      <c r="G43" s="20" t="s">
        <v>38</v>
      </c>
      <c r="H43" s="21"/>
      <c r="I43" s="72">
        <f>_xlfn.IFNA(SUM(VLOOKUP(E43,'Scoring Weight'!$A$2:$B$8,2, FALSE),VLOOKUP(F43,'Scoring Weight'!$D$2:$E$8,2, FALSE),VLOOKUP(G43,'Scoring Weight'!$G$2:$H$8,2, FALSE)),0)</f>
        <v>0.57999999999999996</v>
      </c>
      <c r="J43" s="73"/>
      <c r="K43" s="73"/>
      <c r="L43" s="73"/>
      <c r="M43" s="74"/>
      <c r="N43" s="23">
        <v>0</v>
      </c>
      <c r="O43" s="24">
        <v>0</v>
      </c>
      <c r="P43" s="114"/>
      <c r="Q43" s="115"/>
    </row>
    <row r="44" spans="1:17" ht="29.45" outlineLevel="1" thickBot="1">
      <c r="A44" s="25" t="s">
        <v>88</v>
      </c>
      <c r="B44" s="118"/>
      <c r="C44" s="77"/>
      <c r="D44" s="20">
        <v>1</v>
      </c>
      <c r="E44" s="20" t="s">
        <v>30</v>
      </c>
      <c r="F44" s="20" t="s">
        <v>82</v>
      </c>
      <c r="G44" s="20" t="s">
        <v>41</v>
      </c>
      <c r="H44" s="21"/>
      <c r="I44" s="72">
        <f>_xlfn.IFNA(SUM(VLOOKUP(E44,'Scoring Weight'!$A$2:$B$8,2, FALSE),VLOOKUP(F44,'Scoring Weight'!$D$2:$E$8,2, FALSE),VLOOKUP(G44,'Scoring Weight'!$G$2:$H$8,2, FALSE)),0)</f>
        <v>0.6</v>
      </c>
      <c r="J44" s="73"/>
      <c r="K44" s="73"/>
      <c r="L44" s="73"/>
      <c r="M44" s="74"/>
      <c r="N44" s="23">
        <v>0</v>
      </c>
      <c r="O44" s="24">
        <v>0</v>
      </c>
      <c r="P44" s="114"/>
      <c r="Q44" s="115"/>
    </row>
    <row r="45" spans="1:17" ht="29.45" outlineLevel="1" thickBot="1">
      <c r="A45" s="25" t="s">
        <v>89</v>
      </c>
      <c r="B45" s="118"/>
      <c r="C45" s="77"/>
      <c r="D45" s="20">
        <v>0</v>
      </c>
      <c r="E45" s="20" t="s">
        <v>30</v>
      </c>
      <c r="F45" s="20" t="s">
        <v>82</v>
      </c>
      <c r="G45" s="20" t="s">
        <v>43</v>
      </c>
      <c r="H45" s="21"/>
      <c r="I45" s="72">
        <f>_xlfn.IFNA(SUM(VLOOKUP(E45,'Scoring Weight'!$A$2:$B$8,2, FALSE),VLOOKUP(F45,'Scoring Weight'!$D$2:$E$8,2, FALSE),VLOOKUP(G45,'Scoring Weight'!$G$2:$H$8,2, FALSE)),0)</f>
        <v>0.6</v>
      </c>
      <c r="J45" s="73"/>
      <c r="K45" s="73"/>
      <c r="L45" s="73"/>
      <c r="M45" s="74"/>
      <c r="N45" s="23">
        <v>0</v>
      </c>
      <c r="O45" s="24">
        <v>0</v>
      </c>
      <c r="P45" s="114"/>
      <c r="Q45" s="115"/>
    </row>
    <row r="46" spans="1:17" ht="43.9" outlineLevel="1" thickBot="1">
      <c r="A46" s="25" t="s">
        <v>90</v>
      </c>
      <c r="B46" s="118"/>
      <c r="C46" s="77"/>
      <c r="D46" s="20">
        <v>2</v>
      </c>
      <c r="E46" s="20" t="s">
        <v>30</v>
      </c>
      <c r="F46" s="20" t="s">
        <v>43</v>
      </c>
      <c r="G46" s="20" t="s">
        <v>30</v>
      </c>
      <c r="H46" s="21"/>
      <c r="I46" s="72">
        <f>_xlfn.IFNA(SUM(VLOOKUP(E46,'Scoring Weight'!$A$2:$B$8,2, FALSE),VLOOKUP(F46,'Scoring Weight'!$D$2:$E$8,2, FALSE),VLOOKUP(G46,'Scoring Weight'!$G$2:$H$8,2, FALSE)),0)</f>
        <v>0.5</v>
      </c>
      <c r="J46" s="73"/>
      <c r="K46" s="73"/>
      <c r="L46" s="73"/>
      <c r="M46" s="74"/>
      <c r="N46" s="23">
        <v>0</v>
      </c>
      <c r="O46" s="24">
        <v>0</v>
      </c>
      <c r="P46" s="114"/>
      <c r="Q46" s="115"/>
    </row>
    <row r="47" spans="1:17" ht="29.45" outlineLevel="1" thickBot="1">
      <c r="A47" s="25" t="s">
        <v>91</v>
      </c>
      <c r="B47" s="118"/>
      <c r="C47" s="77"/>
      <c r="D47" s="20">
        <v>3</v>
      </c>
      <c r="E47" s="20" t="s">
        <v>30</v>
      </c>
      <c r="F47" s="20" t="s">
        <v>43</v>
      </c>
      <c r="G47" s="20" t="s">
        <v>32</v>
      </c>
      <c r="H47" s="21"/>
      <c r="I47" s="72">
        <f>_xlfn.IFNA(SUM(VLOOKUP(E47,'Scoring Weight'!$A$2:$B$8,2, FALSE),VLOOKUP(F47,'Scoring Weight'!$D$2:$E$8,2, FALSE),VLOOKUP(G47,'Scoring Weight'!$G$2:$H$8,2, FALSE)),0)</f>
        <v>0.52</v>
      </c>
      <c r="J47" s="73"/>
      <c r="K47" s="73"/>
      <c r="L47" s="73"/>
      <c r="M47" s="74"/>
      <c r="N47" s="23">
        <v>0</v>
      </c>
      <c r="O47" s="24">
        <v>0</v>
      </c>
      <c r="P47" s="114"/>
      <c r="Q47" s="115"/>
    </row>
    <row r="48" spans="1:17" ht="29.45" outlineLevel="1" thickBot="1">
      <c r="A48" s="25" t="s">
        <v>92</v>
      </c>
      <c r="B48" s="118"/>
      <c r="C48" s="77"/>
      <c r="D48" s="20">
        <v>3</v>
      </c>
      <c r="E48" s="20" t="s">
        <v>30</v>
      </c>
      <c r="F48" s="20" t="s">
        <v>43</v>
      </c>
      <c r="G48" s="20" t="s">
        <v>34</v>
      </c>
      <c r="H48" s="21"/>
      <c r="I48" s="72">
        <f>_xlfn.IFNA(SUM(VLOOKUP(E48,'Scoring Weight'!$A$2:$B$8,2, FALSE),VLOOKUP(F48,'Scoring Weight'!$D$2:$E$8,2, FALSE),VLOOKUP(G48,'Scoring Weight'!$G$2:$H$8,2, FALSE)),0)</f>
        <v>0.54</v>
      </c>
      <c r="J48" s="73"/>
      <c r="K48" s="73"/>
      <c r="L48" s="73"/>
      <c r="M48" s="74"/>
      <c r="N48" s="23">
        <v>0</v>
      </c>
      <c r="O48" s="24">
        <v>0</v>
      </c>
      <c r="P48" s="114"/>
      <c r="Q48" s="115"/>
    </row>
    <row r="49" spans="1:17" ht="29.45" outlineLevel="1" thickBot="1">
      <c r="A49" s="25" t="s">
        <v>93</v>
      </c>
      <c r="B49" s="118"/>
      <c r="C49" s="77"/>
      <c r="D49" s="20">
        <v>1</v>
      </c>
      <c r="E49" s="20" t="s">
        <v>30</v>
      </c>
      <c r="F49" s="20" t="s">
        <v>43</v>
      </c>
      <c r="G49" s="20" t="s">
        <v>36</v>
      </c>
      <c r="H49" s="21"/>
      <c r="I49" s="72">
        <f>_xlfn.IFNA(SUM(VLOOKUP(E49,'Scoring Weight'!$A$2:$B$8,2, FALSE),VLOOKUP(F49,'Scoring Weight'!$D$2:$E$8,2, FALSE),VLOOKUP(G49,'Scoring Weight'!$G$2:$H$8,2, FALSE)),0)</f>
        <v>0.56000000000000005</v>
      </c>
      <c r="J49" s="73"/>
      <c r="K49" s="73"/>
      <c r="L49" s="73"/>
      <c r="M49" s="74"/>
      <c r="N49" s="23">
        <v>0</v>
      </c>
      <c r="O49" s="24">
        <v>0</v>
      </c>
      <c r="P49" s="114"/>
      <c r="Q49" s="115"/>
    </row>
    <row r="50" spans="1:17" ht="29.45" outlineLevel="1" thickBot="1">
      <c r="A50" s="25" t="s">
        <v>94</v>
      </c>
      <c r="B50" s="118"/>
      <c r="C50" s="77"/>
      <c r="D50" s="20">
        <v>3</v>
      </c>
      <c r="E50" s="20" t="s">
        <v>30</v>
      </c>
      <c r="F50" s="20" t="s">
        <v>43</v>
      </c>
      <c r="G50" s="20" t="s">
        <v>38</v>
      </c>
      <c r="H50" s="21"/>
      <c r="I50" s="72">
        <f>_xlfn.IFNA(SUM(VLOOKUP(E50,'Scoring Weight'!$A$2:$B$8,2, FALSE),VLOOKUP(F50,'Scoring Weight'!$D$2:$E$8,2, FALSE),VLOOKUP(G50,'Scoring Weight'!$G$2:$H$8,2, FALSE)),0)</f>
        <v>0.57999999999999996</v>
      </c>
      <c r="J50" s="73"/>
      <c r="K50" s="73"/>
      <c r="L50" s="73"/>
      <c r="M50" s="74"/>
      <c r="N50" s="23">
        <v>0</v>
      </c>
      <c r="O50" s="24">
        <v>0</v>
      </c>
      <c r="P50" s="114"/>
      <c r="Q50" s="115"/>
    </row>
    <row r="51" spans="1:17" ht="15" outlineLevel="1" thickBot="1">
      <c r="A51" s="25" t="s">
        <v>95</v>
      </c>
      <c r="B51" s="118"/>
      <c r="C51" s="76"/>
      <c r="D51" s="20">
        <v>2</v>
      </c>
      <c r="E51" s="20" t="s">
        <v>30</v>
      </c>
      <c r="F51" s="20" t="s">
        <v>43</v>
      </c>
      <c r="G51" s="20" t="s">
        <v>41</v>
      </c>
      <c r="H51" s="21"/>
      <c r="I51" s="72">
        <f>_xlfn.IFNA(SUM(VLOOKUP(E51,'Scoring Weight'!$A$2:$B$8,2, FALSE),VLOOKUP(F51,'Scoring Weight'!$D$2:$E$8,2, FALSE),VLOOKUP(G51,'Scoring Weight'!$G$2:$H$8,2, FALSE)),0)</f>
        <v>0.6</v>
      </c>
      <c r="J51" s="73"/>
      <c r="K51" s="73"/>
      <c r="L51" s="73"/>
      <c r="M51" s="74"/>
      <c r="N51" s="23">
        <v>0</v>
      </c>
      <c r="O51" s="24">
        <v>0</v>
      </c>
      <c r="P51" s="114"/>
      <c r="Q51" s="115"/>
    </row>
    <row r="52" spans="1:17" ht="15" outlineLevel="1" thickBot="1">
      <c r="A52" s="25" t="s">
        <v>96</v>
      </c>
      <c r="B52" s="118"/>
      <c r="C52" s="86" t="s">
        <v>97</v>
      </c>
      <c r="D52" s="20">
        <v>3</v>
      </c>
      <c r="E52" s="20" t="s">
        <v>30</v>
      </c>
      <c r="F52" s="20" t="s">
        <v>43</v>
      </c>
      <c r="G52" s="20" t="s">
        <v>43</v>
      </c>
      <c r="H52" s="21"/>
      <c r="I52" s="72">
        <f>_xlfn.IFNA(SUM(VLOOKUP(E52,'Scoring Weight'!$A$2:$B$8,2, FALSE),VLOOKUP(F52,'Scoring Weight'!$D$2:$E$8,2, FALSE),VLOOKUP(G52,'Scoring Weight'!$G$2:$H$8,2, FALSE)),0)</f>
        <v>0.6</v>
      </c>
      <c r="J52" s="73"/>
      <c r="K52" s="73"/>
      <c r="L52" s="73"/>
      <c r="M52" s="74"/>
      <c r="N52" s="23">
        <v>0</v>
      </c>
      <c r="O52" s="24">
        <v>0</v>
      </c>
      <c r="P52" s="114"/>
      <c r="Q52" s="115"/>
    </row>
    <row r="53" spans="1:17" ht="43.9" outlineLevel="1" thickBot="1">
      <c r="A53" s="25" t="s">
        <v>98</v>
      </c>
      <c r="B53" s="118"/>
      <c r="C53" s="87"/>
      <c r="D53" s="20">
        <v>2</v>
      </c>
      <c r="E53" s="20" t="s">
        <v>99</v>
      </c>
      <c r="F53" s="20" t="s">
        <v>30</v>
      </c>
      <c r="G53" s="20" t="s">
        <v>30</v>
      </c>
      <c r="H53" s="21"/>
      <c r="I53" s="72">
        <f>_xlfn.IFNA(SUM(VLOOKUP(E53,'Scoring Weight'!$A$2:$B$8,2, FALSE),VLOOKUP(F53,'Scoring Weight'!$D$2:$E$8,2, FALSE),VLOOKUP(G53,'Scoring Weight'!$G$2:$H$8,2, FALSE)),0)</f>
        <v>0.08</v>
      </c>
      <c r="J53" s="73"/>
      <c r="K53" s="73"/>
      <c r="L53" s="73"/>
      <c r="M53" s="74"/>
      <c r="N53" s="23">
        <v>0</v>
      </c>
      <c r="O53" s="24">
        <v>0</v>
      </c>
      <c r="P53" s="114"/>
      <c r="Q53" s="115"/>
    </row>
    <row r="54" spans="1:17" ht="29.45" outlineLevel="1" thickBot="1">
      <c r="A54" s="25" t="s">
        <v>100</v>
      </c>
      <c r="B54" s="118"/>
      <c r="C54" s="87"/>
      <c r="D54" s="20">
        <v>3</v>
      </c>
      <c r="E54" s="20" t="s">
        <v>99</v>
      </c>
      <c r="F54" s="20" t="s">
        <v>30</v>
      </c>
      <c r="G54" s="20" t="s">
        <v>32</v>
      </c>
      <c r="H54" s="21"/>
      <c r="I54" s="72">
        <f>_xlfn.IFNA(SUM(VLOOKUP(E54,'Scoring Weight'!$A$2:$B$8,2, FALSE),VLOOKUP(F54,'Scoring Weight'!$D$2:$E$8,2, FALSE),VLOOKUP(G54,'Scoring Weight'!$G$2:$H$8,2, FALSE)),0)</f>
        <v>0.1</v>
      </c>
      <c r="J54" s="73"/>
      <c r="K54" s="73"/>
      <c r="L54" s="73"/>
      <c r="M54" s="74"/>
      <c r="N54" s="23">
        <v>0</v>
      </c>
      <c r="O54" s="24">
        <v>0</v>
      </c>
      <c r="P54" s="114"/>
      <c r="Q54" s="115"/>
    </row>
    <row r="55" spans="1:17" ht="43.9" outlineLevel="1" thickBot="1">
      <c r="A55" s="26" t="s">
        <v>101</v>
      </c>
      <c r="B55" s="118"/>
      <c r="C55" s="87"/>
      <c r="D55" s="27">
        <v>1</v>
      </c>
      <c r="E55" s="20" t="s">
        <v>99</v>
      </c>
      <c r="F55" s="20" t="s">
        <v>30</v>
      </c>
      <c r="G55" s="27" t="s">
        <v>34</v>
      </c>
      <c r="H55" s="28"/>
      <c r="I55" s="72">
        <f>_xlfn.IFNA(SUM(VLOOKUP(E55,'Scoring Weight'!$A$2:$B$8,2, FALSE),VLOOKUP(F55,'Scoring Weight'!$D$2:$E$8,2, FALSE),VLOOKUP(G55,'Scoring Weight'!$G$2:$H$8,2, FALSE)),0)</f>
        <v>0.12</v>
      </c>
      <c r="J55" s="73"/>
      <c r="K55" s="73"/>
      <c r="L55" s="73"/>
      <c r="M55" s="74"/>
      <c r="N55" s="23">
        <v>0</v>
      </c>
      <c r="O55" s="24">
        <v>0</v>
      </c>
      <c r="P55" s="114"/>
      <c r="Q55" s="115"/>
    </row>
    <row r="56" spans="1:17" ht="15" thickBot="1">
      <c r="A56" s="123" t="s">
        <v>5</v>
      </c>
      <c r="B56" s="124"/>
      <c r="C56" s="124"/>
      <c r="D56" s="124"/>
      <c r="E56" s="124"/>
      <c r="F56" s="124"/>
      <c r="G56" s="124"/>
      <c r="H56" s="125"/>
      <c r="I56" s="138">
        <f>IF(ISERROR(AVERAGE($I$35:$M$55)),0,AVERAGE($I$35:$M$55))</f>
        <v>0.47809523809523796</v>
      </c>
      <c r="J56" s="139"/>
      <c r="K56" s="139"/>
      <c r="L56" s="139"/>
      <c r="M56" s="140"/>
      <c r="N56" s="31">
        <f>SUM($N$35:$N$55)</f>
        <v>0</v>
      </c>
      <c r="O56" s="32">
        <f>SUM($O$35:$O$55)</f>
        <v>0</v>
      </c>
      <c r="P56" s="131"/>
      <c r="Q56" s="115"/>
    </row>
    <row r="57" spans="1:17" ht="29.45" outlineLevel="1" thickBot="1">
      <c r="A57" s="17" t="s">
        <v>102</v>
      </c>
      <c r="B57" s="116" t="s">
        <v>103</v>
      </c>
      <c r="C57" s="86" t="s">
        <v>104</v>
      </c>
      <c r="D57" s="29">
        <v>3</v>
      </c>
      <c r="E57" s="20" t="s">
        <v>99</v>
      </c>
      <c r="F57" s="20" t="s">
        <v>30</v>
      </c>
      <c r="G57" s="29" t="s">
        <v>36</v>
      </c>
      <c r="H57" s="30"/>
      <c r="I57" s="72">
        <f>_xlfn.IFNA(SUM(VLOOKUP(E57,'Scoring Weight'!$A$2:$B$8,2, FALSE),VLOOKUP(F57,'Scoring Weight'!$D$2:$E$8,2, FALSE),VLOOKUP(G57,'Scoring Weight'!$G$2:$H$8,2, FALSE)),0)</f>
        <v>0.14000000000000001</v>
      </c>
      <c r="J57" s="73"/>
      <c r="K57" s="73"/>
      <c r="L57" s="73"/>
      <c r="M57" s="74"/>
      <c r="N57" s="23">
        <v>0</v>
      </c>
      <c r="O57" s="24">
        <v>0</v>
      </c>
      <c r="P57" s="114"/>
      <c r="Q57" s="115"/>
    </row>
    <row r="58" spans="1:17" ht="29.45" outlineLevel="1" thickBot="1">
      <c r="A58" s="17" t="s">
        <v>105</v>
      </c>
      <c r="B58" s="116"/>
      <c r="C58" s="87"/>
      <c r="D58" s="20">
        <v>1</v>
      </c>
      <c r="E58" s="20" t="s">
        <v>99</v>
      </c>
      <c r="F58" s="20" t="s">
        <v>30</v>
      </c>
      <c r="G58" s="20" t="s">
        <v>38</v>
      </c>
      <c r="H58" s="21"/>
      <c r="I58" s="72">
        <f>_xlfn.IFNA(SUM(VLOOKUP(E58,'Scoring Weight'!$A$2:$B$8,2, FALSE),VLOOKUP(F58,'Scoring Weight'!$D$2:$E$8,2, FALSE),VLOOKUP(G58,'Scoring Weight'!$G$2:$H$8,2, FALSE)),0)</f>
        <v>0.16</v>
      </c>
      <c r="J58" s="73"/>
      <c r="K58" s="73"/>
      <c r="L58" s="73"/>
      <c r="M58" s="74"/>
      <c r="N58" s="23">
        <v>0</v>
      </c>
      <c r="O58" s="24">
        <v>0</v>
      </c>
      <c r="P58" s="114"/>
      <c r="Q58" s="115"/>
    </row>
    <row r="59" spans="1:17" ht="15" outlineLevel="1" thickBot="1">
      <c r="A59" s="17" t="s">
        <v>106</v>
      </c>
      <c r="B59" s="116"/>
      <c r="C59" s="87"/>
      <c r="D59" s="20">
        <v>3</v>
      </c>
      <c r="E59" s="20" t="s">
        <v>99</v>
      </c>
      <c r="F59" s="20" t="s">
        <v>30</v>
      </c>
      <c r="G59" s="20" t="s">
        <v>41</v>
      </c>
      <c r="H59" s="21"/>
      <c r="I59" s="72">
        <f>_xlfn.IFNA(SUM(VLOOKUP(E59,'Scoring Weight'!$A$2:$B$8,2, FALSE),VLOOKUP(F59,'Scoring Weight'!$D$2:$E$8,2, FALSE),VLOOKUP(G59,'Scoring Weight'!$G$2:$H$8,2, FALSE)),0)</f>
        <v>0.18</v>
      </c>
      <c r="J59" s="73"/>
      <c r="K59" s="73"/>
      <c r="L59" s="73"/>
      <c r="M59" s="74"/>
      <c r="N59" s="23">
        <v>0</v>
      </c>
      <c r="O59" s="24">
        <v>0</v>
      </c>
      <c r="P59" s="114"/>
      <c r="Q59" s="115"/>
    </row>
    <row r="60" spans="1:17" ht="29.45" outlineLevel="1" thickBot="1">
      <c r="A60" s="17" t="s">
        <v>107</v>
      </c>
      <c r="B60" s="116"/>
      <c r="C60" s="87"/>
      <c r="D60" s="20">
        <v>2</v>
      </c>
      <c r="E60" s="20" t="s">
        <v>99</v>
      </c>
      <c r="F60" s="20" t="s">
        <v>30</v>
      </c>
      <c r="G60" s="20" t="s">
        <v>43</v>
      </c>
      <c r="H60" s="21"/>
      <c r="I60" s="72">
        <f>_xlfn.IFNA(SUM(VLOOKUP(E60,'Scoring Weight'!$A$2:$B$8,2, FALSE),VLOOKUP(F60,'Scoring Weight'!$D$2:$E$8,2, FALSE),VLOOKUP(G60,'Scoring Weight'!$G$2:$H$8,2, FALSE)),0)</f>
        <v>0.18</v>
      </c>
      <c r="J60" s="73"/>
      <c r="K60" s="73"/>
      <c r="L60" s="73"/>
      <c r="M60" s="74"/>
      <c r="N60" s="23">
        <v>0</v>
      </c>
      <c r="O60" s="24">
        <v>0</v>
      </c>
      <c r="P60" s="114"/>
      <c r="Q60" s="115"/>
    </row>
    <row r="61" spans="1:17" ht="58.15" outlineLevel="1" thickBot="1">
      <c r="A61" s="17" t="s">
        <v>108</v>
      </c>
      <c r="B61" s="116"/>
      <c r="C61" s="87"/>
      <c r="D61" s="20">
        <v>0</v>
      </c>
      <c r="E61" s="20" t="s">
        <v>99</v>
      </c>
      <c r="F61" s="20" t="s">
        <v>45</v>
      </c>
      <c r="G61" s="20" t="s">
        <v>30</v>
      </c>
      <c r="H61" s="21"/>
      <c r="I61" s="72">
        <f>_xlfn.IFNA(SUM(VLOOKUP(E61,'Scoring Weight'!$A$2:$B$8,2, FALSE),VLOOKUP(F61,'Scoring Weight'!$D$2:$E$8,2, FALSE),VLOOKUP(G61,'Scoring Weight'!$G$2:$H$8,2, FALSE)),0)</f>
        <v>0.18</v>
      </c>
      <c r="J61" s="73"/>
      <c r="K61" s="73"/>
      <c r="L61" s="73"/>
      <c r="M61" s="74"/>
      <c r="N61" s="23">
        <v>0</v>
      </c>
      <c r="O61" s="24">
        <v>0</v>
      </c>
      <c r="P61" s="114"/>
      <c r="Q61" s="115"/>
    </row>
    <row r="62" spans="1:17" ht="29.45" outlineLevel="1" thickBot="1">
      <c r="A62" s="17" t="s">
        <v>109</v>
      </c>
      <c r="B62" s="116"/>
      <c r="C62" s="88"/>
      <c r="D62" s="20">
        <v>3</v>
      </c>
      <c r="E62" s="20" t="s">
        <v>99</v>
      </c>
      <c r="F62" s="20" t="s">
        <v>45</v>
      </c>
      <c r="G62" s="20" t="s">
        <v>32</v>
      </c>
      <c r="H62" s="21"/>
      <c r="I62" s="72">
        <f>_xlfn.IFNA(SUM(VLOOKUP(E62,'Scoring Weight'!$A$2:$B$8,2, FALSE),VLOOKUP(F62,'Scoring Weight'!$D$2:$E$8,2, FALSE),VLOOKUP(G62,'Scoring Weight'!$G$2:$H$8,2, FALSE)),0)</f>
        <v>0.19999999999999998</v>
      </c>
      <c r="J62" s="73"/>
      <c r="K62" s="73"/>
      <c r="L62" s="73"/>
      <c r="M62" s="74"/>
      <c r="N62" s="23">
        <v>0</v>
      </c>
      <c r="O62" s="24">
        <v>0</v>
      </c>
      <c r="P62" s="114"/>
      <c r="Q62" s="115"/>
    </row>
    <row r="63" spans="1:17" ht="43.9" outlineLevel="1" thickBot="1">
      <c r="A63" s="17" t="s">
        <v>110</v>
      </c>
      <c r="B63" s="116"/>
      <c r="C63" s="86" t="s">
        <v>111</v>
      </c>
      <c r="D63" s="20">
        <v>1</v>
      </c>
      <c r="E63" s="20" t="s">
        <v>99</v>
      </c>
      <c r="F63" s="20" t="s">
        <v>45</v>
      </c>
      <c r="G63" s="20" t="s">
        <v>34</v>
      </c>
      <c r="H63" s="21"/>
      <c r="I63" s="72">
        <f>_xlfn.IFNA(SUM(VLOOKUP(E63,'Scoring Weight'!$A$2:$B$8,2, FALSE),VLOOKUP(F63,'Scoring Weight'!$D$2:$E$8,2, FALSE),VLOOKUP(G63,'Scoring Weight'!$G$2:$H$8,2, FALSE)),0)</f>
        <v>0.22</v>
      </c>
      <c r="J63" s="73"/>
      <c r="K63" s="73"/>
      <c r="L63" s="73"/>
      <c r="M63" s="74"/>
      <c r="N63" s="23">
        <v>0</v>
      </c>
      <c r="O63" s="24">
        <v>0</v>
      </c>
      <c r="P63" s="114"/>
      <c r="Q63" s="115"/>
    </row>
    <row r="64" spans="1:17" ht="43.9" outlineLevel="1" thickBot="1">
      <c r="A64" s="17" t="s">
        <v>112</v>
      </c>
      <c r="B64" s="116"/>
      <c r="C64" s="88"/>
      <c r="D64" s="20">
        <v>3</v>
      </c>
      <c r="E64" s="20" t="s">
        <v>99</v>
      </c>
      <c r="F64" s="20" t="s">
        <v>45</v>
      </c>
      <c r="G64" s="20" t="s">
        <v>36</v>
      </c>
      <c r="H64" s="21"/>
      <c r="I64" s="72">
        <f>_xlfn.IFNA(SUM(VLOOKUP(E64,'Scoring Weight'!$A$2:$B$8,2, FALSE),VLOOKUP(F64,'Scoring Weight'!$D$2:$E$8,2, FALSE),VLOOKUP(G64,'Scoring Weight'!$G$2:$H$8,2, FALSE)),0)</f>
        <v>0.24</v>
      </c>
      <c r="J64" s="73"/>
      <c r="K64" s="73"/>
      <c r="L64" s="73"/>
      <c r="M64" s="74"/>
      <c r="N64" s="23">
        <v>0</v>
      </c>
      <c r="O64" s="24">
        <v>0</v>
      </c>
      <c r="P64" s="114"/>
      <c r="Q64" s="115"/>
    </row>
    <row r="65" spans="1:17" ht="29.45" customHeight="1" outlineLevel="1" thickBot="1">
      <c r="A65" s="17" t="s">
        <v>113</v>
      </c>
      <c r="B65" s="116"/>
      <c r="C65" s="86" t="s">
        <v>114</v>
      </c>
      <c r="D65" s="20">
        <v>2</v>
      </c>
      <c r="E65" s="20" t="s">
        <v>99</v>
      </c>
      <c r="F65" s="20" t="s">
        <v>45</v>
      </c>
      <c r="G65" s="20" t="s">
        <v>38</v>
      </c>
      <c r="H65" s="21"/>
      <c r="I65" s="72">
        <f>_xlfn.IFNA(SUM(VLOOKUP(E65,'Scoring Weight'!$A$2:$B$8,2, FALSE),VLOOKUP(F65,'Scoring Weight'!$D$2:$E$8,2, FALSE),VLOOKUP(G65,'Scoring Weight'!$G$2:$H$8,2, FALSE)),0)</f>
        <v>0.26</v>
      </c>
      <c r="J65" s="73"/>
      <c r="K65" s="73"/>
      <c r="L65" s="73"/>
      <c r="M65" s="74"/>
      <c r="N65" s="23">
        <v>0</v>
      </c>
      <c r="O65" s="24">
        <v>0</v>
      </c>
      <c r="P65" s="114"/>
      <c r="Q65" s="115"/>
    </row>
    <row r="66" spans="1:17" ht="29.45" outlineLevel="1" thickBot="1">
      <c r="A66" s="17" t="s">
        <v>115</v>
      </c>
      <c r="B66" s="116"/>
      <c r="C66" s="87"/>
      <c r="D66" s="20">
        <v>3</v>
      </c>
      <c r="E66" s="20" t="s">
        <v>99</v>
      </c>
      <c r="F66" s="20" t="s">
        <v>45</v>
      </c>
      <c r="G66" s="20" t="s">
        <v>41</v>
      </c>
      <c r="H66" s="21"/>
      <c r="I66" s="72">
        <f>_xlfn.IFNA(SUM(VLOOKUP(E66,'Scoring Weight'!$A$2:$B$8,2, FALSE),VLOOKUP(F66,'Scoring Weight'!$D$2:$E$8,2, FALSE),VLOOKUP(G66,'Scoring Weight'!$G$2:$H$8,2, FALSE)),0)</f>
        <v>0.28000000000000003</v>
      </c>
      <c r="J66" s="73"/>
      <c r="K66" s="73"/>
      <c r="L66" s="73"/>
      <c r="M66" s="74"/>
      <c r="N66" s="23">
        <v>0</v>
      </c>
      <c r="O66" s="24">
        <v>0</v>
      </c>
      <c r="P66" s="114"/>
      <c r="Q66" s="115"/>
    </row>
    <row r="67" spans="1:17" ht="29.45" outlineLevel="1" thickBot="1">
      <c r="A67" s="17" t="s">
        <v>116</v>
      </c>
      <c r="B67" s="116"/>
      <c r="C67" s="87"/>
      <c r="D67" s="20">
        <v>1</v>
      </c>
      <c r="E67" s="20" t="s">
        <v>99</v>
      </c>
      <c r="F67" s="20" t="s">
        <v>45</v>
      </c>
      <c r="G67" s="20" t="s">
        <v>43</v>
      </c>
      <c r="H67" s="21"/>
      <c r="I67" s="72">
        <f>_xlfn.IFNA(SUM(VLOOKUP(E67,'Scoring Weight'!$A$2:$B$8,2, FALSE),VLOOKUP(F67,'Scoring Weight'!$D$2:$E$8,2, FALSE),VLOOKUP(G67,'Scoring Weight'!$G$2:$H$8,2, FALSE)),0)</f>
        <v>0.28000000000000003</v>
      </c>
      <c r="J67" s="73"/>
      <c r="K67" s="73"/>
      <c r="L67" s="73"/>
      <c r="M67" s="74"/>
      <c r="N67" s="23">
        <v>0</v>
      </c>
      <c r="O67" s="24">
        <v>0</v>
      </c>
      <c r="P67" s="114"/>
      <c r="Q67" s="115"/>
    </row>
    <row r="68" spans="1:17" ht="29.45" outlineLevel="1" thickBot="1">
      <c r="A68" s="17" t="s">
        <v>117</v>
      </c>
      <c r="B68" s="116"/>
      <c r="C68" s="88"/>
      <c r="D68" s="20">
        <v>0</v>
      </c>
      <c r="E68" s="20" t="s">
        <v>99</v>
      </c>
      <c r="F68" s="20" t="s">
        <v>54</v>
      </c>
      <c r="G68" s="20" t="s">
        <v>30</v>
      </c>
      <c r="H68" s="21"/>
      <c r="I68" s="72">
        <f>_xlfn.IFNA(SUM(VLOOKUP(E68,'Scoring Weight'!$A$2:$B$8,2, FALSE),VLOOKUP(F68,'Scoring Weight'!$D$2:$E$8,2, FALSE),VLOOKUP(G68,'Scoring Weight'!$G$2:$H$8,2, FALSE)),0)</f>
        <v>0.28000000000000003</v>
      </c>
      <c r="J68" s="73"/>
      <c r="K68" s="73"/>
      <c r="L68" s="73"/>
      <c r="M68" s="74"/>
      <c r="N68" s="23">
        <v>0</v>
      </c>
      <c r="O68" s="24">
        <v>0</v>
      </c>
      <c r="P68" s="114"/>
      <c r="Q68" s="115"/>
    </row>
    <row r="69" spans="1:17" ht="29.45" outlineLevel="1" thickBot="1">
      <c r="A69" s="17" t="s">
        <v>118</v>
      </c>
      <c r="B69" s="116"/>
      <c r="C69" s="75" t="s">
        <v>119</v>
      </c>
      <c r="D69" s="20">
        <v>3</v>
      </c>
      <c r="E69" s="20" t="s">
        <v>99</v>
      </c>
      <c r="F69" s="20" t="s">
        <v>54</v>
      </c>
      <c r="G69" s="20" t="s">
        <v>32</v>
      </c>
      <c r="H69" s="21"/>
      <c r="I69" s="72">
        <f>_xlfn.IFNA(SUM(VLOOKUP(E69,'Scoring Weight'!$A$2:$B$8,2, FALSE),VLOOKUP(F69,'Scoring Weight'!$D$2:$E$8,2, FALSE),VLOOKUP(G69,'Scoring Weight'!$G$2:$H$8,2, FALSE)),0)</f>
        <v>0.30000000000000004</v>
      </c>
      <c r="J69" s="73"/>
      <c r="K69" s="73"/>
      <c r="L69" s="73"/>
      <c r="M69" s="74"/>
      <c r="N69" s="23">
        <v>0</v>
      </c>
      <c r="O69" s="24">
        <v>0</v>
      </c>
      <c r="P69" s="114"/>
      <c r="Q69" s="115"/>
    </row>
    <row r="70" spans="1:17" ht="29.45" customHeight="1" outlineLevel="1" thickBot="1">
      <c r="A70" s="17" t="s">
        <v>120</v>
      </c>
      <c r="B70" s="116"/>
      <c r="C70" s="77"/>
      <c r="D70" s="20">
        <v>2</v>
      </c>
      <c r="E70" s="20" t="s">
        <v>99</v>
      </c>
      <c r="F70" s="20" t="s">
        <v>54</v>
      </c>
      <c r="G70" s="20" t="s">
        <v>34</v>
      </c>
      <c r="H70" s="21"/>
      <c r="I70" s="72">
        <f>_xlfn.IFNA(SUM(VLOOKUP(E70,'Scoring Weight'!$A$2:$B$8,2, FALSE),VLOOKUP(F70,'Scoring Weight'!$D$2:$E$8,2, FALSE),VLOOKUP(G70,'Scoring Weight'!$G$2:$H$8,2, FALSE)),0)</f>
        <v>0.32</v>
      </c>
      <c r="J70" s="73"/>
      <c r="K70" s="73"/>
      <c r="L70" s="73"/>
      <c r="M70" s="74"/>
      <c r="N70" s="23">
        <v>0</v>
      </c>
      <c r="O70" s="24">
        <v>0</v>
      </c>
      <c r="P70" s="114"/>
      <c r="Q70" s="115"/>
    </row>
    <row r="71" spans="1:17" ht="29.45" outlineLevel="1" thickBot="1">
      <c r="A71" s="17" t="s">
        <v>121</v>
      </c>
      <c r="B71" s="116"/>
      <c r="C71" s="77"/>
      <c r="D71" s="20">
        <v>3</v>
      </c>
      <c r="E71" s="20" t="s">
        <v>99</v>
      </c>
      <c r="F71" s="20" t="s">
        <v>54</v>
      </c>
      <c r="G71" s="20" t="s">
        <v>36</v>
      </c>
      <c r="H71" s="21"/>
      <c r="I71" s="72">
        <f>_xlfn.IFNA(SUM(VLOOKUP(E71,'Scoring Weight'!$A$2:$B$8,2, FALSE),VLOOKUP(F71,'Scoring Weight'!$D$2:$E$8,2, FALSE),VLOOKUP(G71,'Scoring Weight'!$G$2:$H$8,2, FALSE)),0)</f>
        <v>0.34</v>
      </c>
      <c r="J71" s="73"/>
      <c r="K71" s="73"/>
      <c r="L71" s="73"/>
      <c r="M71" s="74"/>
      <c r="N71" s="23">
        <v>0</v>
      </c>
      <c r="O71" s="24">
        <v>0</v>
      </c>
      <c r="P71" s="114"/>
      <c r="Q71" s="115"/>
    </row>
    <row r="72" spans="1:17" ht="29.45" outlineLevel="1" thickBot="1">
      <c r="A72" s="17" t="s">
        <v>122</v>
      </c>
      <c r="B72" s="116"/>
      <c r="C72" s="77"/>
      <c r="D72" s="20">
        <v>2</v>
      </c>
      <c r="E72" s="20" t="s">
        <v>99</v>
      </c>
      <c r="F72" s="20" t="s">
        <v>54</v>
      </c>
      <c r="G72" s="20" t="s">
        <v>38</v>
      </c>
      <c r="H72" s="21"/>
      <c r="I72" s="72">
        <f>_xlfn.IFNA(SUM(VLOOKUP(E72,'Scoring Weight'!$A$2:$B$8,2, FALSE),VLOOKUP(F72,'Scoring Weight'!$D$2:$E$8,2, FALSE),VLOOKUP(G72,'Scoring Weight'!$G$2:$H$8,2, FALSE)),0)</f>
        <v>0.36000000000000004</v>
      </c>
      <c r="J72" s="73"/>
      <c r="K72" s="73"/>
      <c r="L72" s="73"/>
      <c r="M72" s="74"/>
      <c r="N72" s="23">
        <v>0</v>
      </c>
      <c r="O72" s="24">
        <v>0</v>
      </c>
      <c r="P72" s="114"/>
      <c r="Q72" s="115"/>
    </row>
    <row r="73" spans="1:17" ht="29.45" outlineLevel="1" thickBot="1">
      <c r="A73" s="17" t="s">
        <v>123</v>
      </c>
      <c r="B73" s="116"/>
      <c r="C73" s="77"/>
      <c r="D73" s="20">
        <v>0</v>
      </c>
      <c r="E73" s="20" t="s">
        <v>99</v>
      </c>
      <c r="F73" s="20" t="s">
        <v>54</v>
      </c>
      <c r="G73" s="20" t="s">
        <v>41</v>
      </c>
      <c r="H73" s="21"/>
      <c r="I73" s="72">
        <f>_xlfn.IFNA(SUM(VLOOKUP(E73,'Scoring Weight'!$A$2:$B$8,2, FALSE),VLOOKUP(F73,'Scoring Weight'!$D$2:$E$8,2, FALSE),VLOOKUP(G73,'Scoring Weight'!$G$2:$H$8,2, FALSE)),0)</f>
        <v>0.38</v>
      </c>
      <c r="J73" s="73"/>
      <c r="K73" s="73"/>
      <c r="L73" s="73"/>
      <c r="M73" s="74"/>
      <c r="N73" s="23">
        <v>0</v>
      </c>
      <c r="O73" s="24">
        <v>0</v>
      </c>
      <c r="P73" s="114"/>
      <c r="Q73" s="115"/>
    </row>
    <row r="74" spans="1:17" ht="43.9" outlineLevel="1" thickBot="1">
      <c r="A74" s="17" t="s">
        <v>124</v>
      </c>
      <c r="B74" s="116"/>
      <c r="C74" s="76"/>
      <c r="D74" s="20">
        <v>3</v>
      </c>
      <c r="E74" s="20" t="s">
        <v>99</v>
      </c>
      <c r="F74" s="20" t="s">
        <v>54</v>
      </c>
      <c r="G74" s="20" t="s">
        <v>43</v>
      </c>
      <c r="H74" s="21"/>
      <c r="I74" s="72">
        <f>_xlfn.IFNA(SUM(VLOOKUP(E74,'Scoring Weight'!$A$2:$B$8,2, FALSE),VLOOKUP(F74,'Scoring Weight'!$D$2:$E$8,2, FALSE),VLOOKUP(G74,'Scoring Weight'!$G$2:$H$8,2, FALSE)),0)</f>
        <v>0.38</v>
      </c>
      <c r="J74" s="73"/>
      <c r="K74" s="73"/>
      <c r="L74" s="73"/>
      <c r="M74" s="74"/>
      <c r="N74" s="23">
        <v>0</v>
      </c>
      <c r="O74" s="24">
        <v>0</v>
      </c>
      <c r="P74" s="114"/>
      <c r="Q74" s="115"/>
    </row>
    <row r="75" spans="1:17" ht="43.9" customHeight="1" outlineLevel="1" thickBot="1">
      <c r="A75" s="17" t="s">
        <v>125</v>
      </c>
      <c r="B75" s="116"/>
      <c r="C75" s="75" t="s">
        <v>126</v>
      </c>
      <c r="D75" s="20">
        <v>1</v>
      </c>
      <c r="E75" s="20" t="s">
        <v>99</v>
      </c>
      <c r="F75" s="20" t="s">
        <v>36</v>
      </c>
      <c r="G75" s="20" t="s">
        <v>30</v>
      </c>
      <c r="H75" s="21"/>
      <c r="I75" s="72">
        <f>_xlfn.IFNA(SUM(VLOOKUP(E75,'Scoring Weight'!$A$2:$B$8,2, FALSE),VLOOKUP(F75,'Scoring Weight'!$D$2:$E$8,2, FALSE),VLOOKUP(G75,'Scoring Weight'!$G$2:$H$8,2, FALSE)),0)</f>
        <v>0.38</v>
      </c>
      <c r="J75" s="73"/>
      <c r="K75" s="73"/>
      <c r="L75" s="73"/>
      <c r="M75" s="74"/>
      <c r="N75" s="23">
        <v>0</v>
      </c>
      <c r="O75" s="24">
        <v>0</v>
      </c>
      <c r="P75" s="114"/>
      <c r="Q75" s="115"/>
    </row>
    <row r="76" spans="1:17" ht="29.45" outlineLevel="1" thickBot="1">
      <c r="A76" s="17" t="s">
        <v>127</v>
      </c>
      <c r="B76" s="116"/>
      <c r="C76" s="77"/>
      <c r="D76" s="20">
        <v>3</v>
      </c>
      <c r="E76" s="20" t="s">
        <v>99</v>
      </c>
      <c r="F76" s="20" t="s">
        <v>36</v>
      </c>
      <c r="G76" s="20" t="s">
        <v>32</v>
      </c>
      <c r="H76" s="21"/>
      <c r="I76" s="72">
        <f>_xlfn.IFNA(SUM(VLOOKUP(E76,'Scoring Weight'!$A$2:$B$8,2, FALSE),VLOOKUP(F76,'Scoring Weight'!$D$2:$E$8,2, FALSE),VLOOKUP(G76,'Scoring Weight'!$G$2:$H$8,2, FALSE)),0)</f>
        <v>0.4</v>
      </c>
      <c r="J76" s="73"/>
      <c r="K76" s="73"/>
      <c r="L76" s="73"/>
      <c r="M76" s="74"/>
      <c r="N76" s="23">
        <v>0</v>
      </c>
      <c r="O76" s="24">
        <v>0</v>
      </c>
      <c r="P76" s="114"/>
      <c r="Q76" s="115"/>
    </row>
    <row r="77" spans="1:17" ht="29.45" outlineLevel="1" thickBot="1">
      <c r="A77" s="17" t="s">
        <v>128</v>
      </c>
      <c r="B77" s="116"/>
      <c r="C77" s="77"/>
      <c r="D77" s="20">
        <v>2</v>
      </c>
      <c r="E77" s="20" t="s">
        <v>99</v>
      </c>
      <c r="F77" s="20" t="s">
        <v>36</v>
      </c>
      <c r="G77" s="20" t="s">
        <v>34</v>
      </c>
      <c r="H77" s="21"/>
      <c r="I77" s="72">
        <f>_xlfn.IFNA(SUM(VLOOKUP(E77,'Scoring Weight'!$A$2:$B$8,2, FALSE),VLOOKUP(F77,'Scoring Weight'!$D$2:$E$8,2, FALSE),VLOOKUP(G77,'Scoring Weight'!$G$2:$H$8,2, FALSE)),0)</f>
        <v>0.42</v>
      </c>
      <c r="J77" s="73"/>
      <c r="K77" s="73"/>
      <c r="L77" s="73"/>
      <c r="M77" s="74"/>
      <c r="N77" s="23">
        <v>0</v>
      </c>
      <c r="O77" s="24">
        <v>0</v>
      </c>
      <c r="P77" s="114"/>
      <c r="Q77" s="115"/>
    </row>
    <row r="78" spans="1:17" ht="29.45" outlineLevel="1" thickBot="1">
      <c r="A78" s="17" t="s">
        <v>129</v>
      </c>
      <c r="B78" s="116"/>
      <c r="C78" s="76"/>
      <c r="D78" s="20">
        <v>3</v>
      </c>
      <c r="E78" s="20" t="s">
        <v>99</v>
      </c>
      <c r="F78" s="20" t="s">
        <v>36</v>
      </c>
      <c r="G78" s="20" t="s">
        <v>36</v>
      </c>
      <c r="H78" s="21"/>
      <c r="I78" s="72">
        <f>_xlfn.IFNA(SUM(VLOOKUP(E78,'Scoring Weight'!$A$2:$B$8,2, FALSE),VLOOKUP(F78,'Scoring Weight'!$D$2:$E$8,2, FALSE),VLOOKUP(G78,'Scoring Weight'!$G$2:$H$8,2, FALSE)),0)</f>
        <v>0.44</v>
      </c>
      <c r="J78" s="73"/>
      <c r="K78" s="73"/>
      <c r="L78" s="73"/>
      <c r="M78" s="74"/>
      <c r="N78" s="23">
        <v>0</v>
      </c>
      <c r="O78" s="24">
        <v>0</v>
      </c>
      <c r="P78" s="114"/>
      <c r="Q78" s="115"/>
    </row>
    <row r="79" spans="1:17" ht="15" thickBot="1">
      <c r="A79" s="83" t="s">
        <v>6</v>
      </c>
      <c r="B79" s="84"/>
      <c r="C79" s="84"/>
      <c r="D79" s="84"/>
      <c r="E79" s="84"/>
      <c r="F79" s="84"/>
      <c r="G79" s="84"/>
      <c r="H79" s="85"/>
      <c r="I79" s="138">
        <f>IF(ISERROR(AVERAGE($I$57:$M$78)),0,AVERAGE($I$57:$M$78))</f>
        <v>0.28727272727272729</v>
      </c>
      <c r="J79" s="139"/>
      <c r="K79" s="139"/>
      <c r="L79" s="139"/>
      <c r="M79" s="140"/>
      <c r="N79" s="31">
        <f>SUM($N$57:$N$78)</f>
        <v>0</v>
      </c>
      <c r="O79" s="32">
        <f>SUM($O$57:$O$78)</f>
        <v>0</v>
      </c>
      <c r="P79" s="131"/>
      <c r="Q79" s="115"/>
    </row>
    <row r="80" spans="1:17" ht="29.45" outlineLevel="1" thickBot="1">
      <c r="A80" s="17" t="s">
        <v>130</v>
      </c>
      <c r="B80" s="92" t="s">
        <v>131</v>
      </c>
      <c r="C80" s="86" t="s">
        <v>132</v>
      </c>
      <c r="D80" s="29">
        <v>1</v>
      </c>
      <c r="E80" s="20" t="s">
        <v>99</v>
      </c>
      <c r="F80" s="20" t="s">
        <v>36</v>
      </c>
      <c r="G80" s="29" t="s">
        <v>38</v>
      </c>
      <c r="H80" s="30"/>
      <c r="I80" s="72">
        <f>_xlfn.IFNA(SUM(VLOOKUP(E80,'Scoring Weight'!$A$2:$B$8,2, FALSE),VLOOKUP(F80,'Scoring Weight'!$D$2:$E$8,2, FALSE),VLOOKUP(G80,'Scoring Weight'!$G$2:$H$8,2, FALSE)),0)</f>
        <v>0.46</v>
      </c>
      <c r="J80" s="73"/>
      <c r="K80" s="73"/>
      <c r="L80" s="73"/>
      <c r="M80" s="74"/>
      <c r="N80" s="23">
        <v>0</v>
      </c>
      <c r="O80" s="24">
        <v>0</v>
      </c>
      <c r="P80" s="114"/>
      <c r="Q80" s="115"/>
    </row>
    <row r="81" spans="1:17" ht="29.45" outlineLevel="1" thickBot="1">
      <c r="A81" s="17" t="s">
        <v>133</v>
      </c>
      <c r="B81" s="92"/>
      <c r="C81" s="87"/>
      <c r="D81" s="20">
        <v>3</v>
      </c>
      <c r="E81" s="20" t="s">
        <v>99</v>
      </c>
      <c r="F81" s="20" t="s">
        <v>36</v>
      </c>
      <c r="G81" s="20" t="s">
        <v>41</v>
      </c>
      <c r="H81" s="21"/>
      <c r="I81" s="72">
        <f>_xlfn.IFNA(SUM(VLOOKUP(E81,'Scoring Weight'!$A$2:$B$8,2, FALSE),VLOOKUP(F81,'Scoring Weight'!$D$2:$E$8,2, FALSE),VLOOKUP(G81,'Scoring Weight'!$G$2:$H$8,2, FALSE)),0)</f>
        <v>0.48</v>
      </c>
      <c r="J81" s="73"/>
      <c r="K81" s="73"/>
      <c r="L81" s="73"/>
      <c r="M81" s="74"/>
      <c r="N81" s="23">
        <v>0</v>
      </c>
      <c r="O81" s="24">
        <v>0</v>
      </c>
      <c r="P81" s="114"/>
      <c r="Q81" s="115"/>
    </row>
    <row r="82" spans="1:17" ht="29.45" outlineLevel="1" thickBot="1">
      <c r="A82" s="17" t="s">
        <v>134</v>
      </c>
      <c r="B82" s="92"/>
      <c r="C82" s="87"/>
      <c r="D82" s="20">
        <v>0</v>
      </c>
      <c r="E82" s="20" t="s">
        <v>99</v>
      </c>
      <c r="F82" s="20" t="s">
        <v>36</v>
      </c>
      <c r="G82" s="20" t="s">
        <v>43</v>
      </c>
      <c r="H82" s="21"/>
      <c r="I82" s="72">
        <f>_xlfn.IFNA(SUM(VLOOKUP(E82,'Scoring Weight'!$A$2:$B$8,2, FALSE),VLOOKUP(F82,'Scoring Weight'!$D$2:$E$8,2, FALSE),VLOOKUP(G82,'Scoring Weight'!$G$2:$H$8,2, FALSE)),0)</f>
        <v>0.48</v>
      </c>
      <c r="J82" s="73"/>
      <c r="K82" s="73"/>
      <c r="L82" s="73"/>
      <c r="M82" s="74"/>
      <c r="N82" s="23">
        <v>0</v>
      </c>
      <c r="O82" s="24">
        <v>0</v>
      </c>
      <c r="P82" s="114"/>
      <c r="Q82" s="115"/>
    </row>
    <row r="83" spans="1:17" ht="29.45" outlineLevel="1" thickBot="1">
      <c r="A83" s="17" t="s">
        <v>135</v>
      </c>
      <c r="B83" s="92"/>
      <c r="C83" s="87"/>
      <c r="D83" s="20">
        <v>2</v>
      </c>
      <c r="E83" s="20" t="s">
        <v>99</v>
      </c>
      <c r="F83" s="20" t="s">
        <v>72</v>
      </c>
      <c r="G83" s="20" t="s">
        <v>30</v>
      </c>
      <c r="H83" s="21"/>
      <c r="I83" s="72">
        <f>_xlfn.IFNA(SUM(VLOOKUP(E83,'Scoring Weight'!$A$2:$B$8,2, FALSE),VLOOKUP(F83,'Scoring Weight'!$D$2:$E$8,2, FALSE),VLOOKUP(G83,'Scoring Weight'!$G$2:$H$8,2, FALSE)),0)</f>
        <v>0.48000000000000004</v>
      </c>
      <c r="J83" s="73"/>
      <c r="K83" s="73"/>
      <c r="L83" s="73"/>
      <c r="M83" s="74"/>
      <c r="N83" s="23">
        <v>0</v>
      </c>
      <c r="O83" s="24">
        <v>0</v>
      </c>
      <c r="P83" s="114"/>
      <c r="Q83" s="115"/>
    </row>
    <row r="84" spans="1:17" ht="43.9" outlineLevel="1" thickBot="1">
      <c r="A84" s="17" t="s">
        <v>136</v>
      </c>
      <c r="B84" s="92"/>
      <c r="C84" s="88"/>
      <c r="D84" s="20">
        <v>1</v>
      </c>
      <c r="E84" s="20" t="s">
        <v>99</v>
      </c>
      <c r="F84" s="20" t="s">
        <v>72</v>
      </c>
      <c r="G84" s="20" t="s">
        <v>32</v>
      </c>
      <c r="H84" s="21"/>
      <c r="I84" s="72">
        <f>_xlfn.IFNA(SUM(VLOOKUP(E84,'Scoring Weight'!$A$2:$B$8,2, FALSE),VLOOKUP(F84,'Scoring Weight'!$D$2:$E$8,2, FALSE),VLOOKUP(G84,'Scoring Weight'!$G$2:$H$8,2, FALSE)),0)</f>
        <v>0.5</v>
      </c>
      <c r="J84" s="73"/>
      <c r="K84" s="73"/>
      <c r="L84" s="73"/>
      <c r="M84" s="74"/>
      <c r="N84" s="23">
        <v>0</v>
      </c>
      <c r="O84" s="24">
        <v>0</v>
      </c>
      <c r="P84" s="114"/>
      <c r="Q84" s="115"/>
    </row>
    <row r="85" spans="1:17" ht="29.45" outlineLevel="1" thickBot="1">
      <c r="A85" s="17" t="s">
        <v>137</v>
      </c>
      <c r="B85" s="92"/>
      <c r="C85" s="86" t="s">
        <v>138</v>
      </c>
      <c r="D85" s="20">
        <v>1</v>
      </c>
      <c r="E85" s="20" t="s">
        <v>99</v>
      </c>
      <c r="F85" s="20" t="s">
        <v>72</v>
      </c>
      <c r="G85" s="20" t="s">
        <v>34</v>
      </c>
      <c r="H85" s="21"/>
      <c r="I85" s="72">
        <f>_xlfn.IFNA(SUM(VLOOKUP(E85,'Scoring Weight'!$A$2:$B$8,2, FALSE),VLOOKUP(F85,'Scoring Weight'!$D$2:$E$8,2, FALSE),VLOOKUP(G85,'Scoring Weight'!$G$2:$H$8,2, FALSE)),0)</f>
        <v>0.52</v>
      </c>
      <c r="J85" s="73"/>
      <c r="K85" s="73"/>
      <c r="L85" s="73"/>
      <c r="M85" s="74"/>
      <c r="N85" s="23">
        <v>0</v>
      </c>
      <c r="O85" s="24">
        <v>0</v>
      </c>
      <c r="P85" s="114"/>
      <c r="Q85" s="115"/>
    </row>
    <row r="86" spans="1:17" ht="15" outlineLevel="1" thickBot="1">
      <c r="A86" s="17" t="s">
        <v>139</v>
      </c>
      <c r="B86" s="92"/>
      <c r="C86" s="87"/>
      <c r="D86" s="20">
        <v>3</v>
      </c>
      <c r="E86" s="20" t="s">
        <v>99</v>
      </c>
      <c r="F86" s="20" t="s">
        <v>72</v>
      </c>
      <c r="G86" s="20" t="s">
        <v>36</v>
      </c>
      <c r="H86" s="21"/>
      <c r="I86" s="72">
        <f>_xlfn.IFNA(SUM(VLOOKUP(E86,'Scoring Weight'!$A$2:$B$8,2, FALSE),VLOOKUP(F86,'Scoring Weight'!$D$2:$E$8,2, FALSE),VLOOKUP(G86,'Scoring Weight'!$G$2:$H$8,2, FALSE)),0)</f>
        <v>0.54</v>
      </c>
      <c r="J86" s="73"/>
      <c r="K86" s="73"/>
      <c r="L86" s="73"/>
      <c r="M86" s="74"/>
      <c r="N86" s="23">
        <v>0</v>
      </c>
      <c r="O86" s="24">
        <v>0</v>
      </c>
      <c r="P86" s="114"/>
      <c r="Q86" s="115"/>
    </row>
    <row r="87" spans="1:17" ht="29.45" outlineLevel="1" thickBot="1">
      <c r="A87" s="17" t="s">
        <v>140</v>
      </c>
      <c r="B87" s="92"/>
      <c r="C87" s="87"/>
      <c r="D87" s="20">
        <v>2</v>
      </c>
      <c r="E87" s="20" t="s">
        <v>99</v>
      </c>
      <c r="F87" s="20" t="s">
        <v>72</v>
      </c>
      <c r="G87" s="20" t="s">
        <v>38</v>
      </c>
      <c r="H87" s="21"/>
      <c r="I87" s="72">
        <f>_xlfn.IFNA(SUM(VLOOKUP(E87,'Scoring Weight'!$A$2:$B$8,2, FALSE),VLOOKUP(F87,'Scoring Weight'!$D$2:$E$8,2, FALSE),VLOOKUP(G87,'Scoring Weight'!$G$2:$H$8,2, FALSE)),0)</f>
        <v>0.56000000000000005</v>
      </c>
      <c r="J87" s="73"/>
      <c r="K87" s="73"/>
      <c r="L87" s="73"/>
      <c r="M87" s="74"/>
      <c r="N87" s="23">
        <v>0</v>
      </c>
      <c r="O87" s="24">
        <v>0</v>
      </c>
      <c r="P87" s="114"/>
      <c r="Q87" s="115"/>
    </row>
    <row r="88" spans="1:17" ht="29.45" outlineLevel="1" thickBot="1">
      <c r="A88" s="17" t="s">
        <v>141</v>
      </c>
      <c r="B88" s="92"/>
      <c r="C88" s="87"/>
      <c r="D88" s="20">
        <v>0</v>
      </c>
      <c r="E88" s="20" t="s">
        <v>99</v>
      </c>
      <c r="F88" s="20" t="s">
        <v>72</v>
      </c>
      <c r="G88" s="20" t="s">
        <v>41</v>
      </c>
      <c r="H88" s="21"/>
      <c r="I88" s="72">
        <f>_xlfn.IFNA(SUM(VLOOKUP(E88,'Scoring Weight'!$A$2:$B$8,2, FALSE),VLOOKUP(F88,'Scoring Weight'!$D$2:$E$8,2, FALSE),VLOOKUP(G88,'Scoring Weight'!$G$2:$H$8,2, FALSE)),0)</f>
        <v>0.58000000000000007</v>
      </c>
      <c r="J88" s="73"/>
      <c r="K88" s="73"/>
      <c r="L88" s="73"/>
      <c r="M88" s="74"/>
      <c r="N88" s="23">
        <v>0</v>
      </c>
      <c r="O88" s="24">
        <v>0</v>
      </c>
      <c r="P88" s="114"/>
      <c r="Q88" s="115"/>
    </row>
    <row r="89" spans="1:17" ht="29.45" outlineLevel="1" thickBot="1">
      <c r="A89" s="17" t="s">
        <v>142</v>
      </c>
      <c r="B89" s="92"/>
      <c r="C89" s="87"/>
      <c r="D89" s="20">
        <v>3</v>
      </c>
      <c r="E89" s="20" t="s">
        <v>99</v>
      </c>
      <c r="F89" s="20" t="s">
        <v>72</v>
      </c>
      <c r="G89" s="20" t="s">
        <v>43</v>
      </c>
      <c r="H89" s="21"/>
      <c r="I89" s="72">
        <f>_xlfn.IFNA(SUM(VLOOKUP(E89,'Scoring Weight'!$A$2:$B$8,2, FALSE),VLOOKUP(F89,'Scoring Weight'!$D$2:$E$8,2, FALSE),VLOOKUP(G89,'Scoring Weight'!$G$2:$H$8,2, FALSE)),0)</f>
        <v>0.58000000000000007</v>
      </c>
      <c r="J89" s="73"/>
      <c r="K89" s="73"/>
      <c r="L89" s="73"/>
      <c r="M89" s="74"/>
      <c r="N89" s="23">
        <v>0</v>
      </c>
      <c r="O89" s="24">
        <v>0</v>
      </c>
      <c r="P89" s="114"/>
      <c r="Q89" s="115"/>
    </row>
    <row r="90" spans="1:17" ht="29.45" outlineLevel="1" thickBot="1">
      <c r="A90" s="17" t="s">
        <v>143</v>
      </c>
      <c r="B90" s="92"/>
      <c r="C90" s="88"/>
      <c r="D90" s="27">
        <v>3</v>
      </c>
      <c r="E90" s="20" t="s">
        <v>99</v>
      </c>
      <c r="F90" s="20" t="s">
        <v>82</v>
      </c>
      <c r="G90" s="27" t="s">
        <v>30</v>
      </c>
      <c r="H90" s="28"/>
      <c r="I90" s="72">
        <f>_xlfn.IFNA(SUM(VLOOKUP(E90,'Scoring Weight'!$A$2:$B$8,2, FALSE),VLOOKUP(F90,'Scoring Weight'!$D$2:$E$8,2, FALSE),VLOOKUP(G90,'Scoring Weight'!$G$2:$H$8,2, FALSE)),0)</f>
        <v>0.57999999999999996</v>
      </c>
      <c r="J90" s="73"/>
      <c r="K90" s="73"/>
      <c r="L90" s="73"/>
      <c r="M90" s="74"/>
      <c r="N90" s="23">
        <v>0</v>
      </c>
      <c r="O90" s="24">
        <v>0</v>
      </c>
      <c r="P90" s="114"/>
      <c r="Q90" s="115"/>
    </row>
    <row r="91" spans="1:17" ht="15" thickBot="1">
      <c r="A91" s="89" t="s">
        <v>7</v>
      </c>
      <c r="B91" s="90"/>
      <c r="C91" s="90"/>
      <c r="D91" s="90"/>
      <c r="E91" s="90"/>
      <c r="F91" s="90"/>
      <c r="G91" s="90"/>
      <c r="H91" s="91"/>
      <c r="I91" s="138">
        <f>IF(ISERROR(AVERAGE($I$80:$M$90)),0,AVERAGE($I$80:$M$90))</f>
        <v>0.52363636363636357</v>
      </c>
      <c r="J91" s="139"/>
      <c r="K91" s="139"/>
      <c r="L91" s="139"/>
      <c r="M91" s="140"/>
      <c r="N91" s="31">
        <f>SUM($N$80:$N$90)</f>
        <v>0</v>
      </c>
      <c r="O91" s="32">
        <f>SUM($O$80:$O$90)</f>
        <v>0</v>
      </c>
      <c r="P91" s="131"/>
      <c r="Q91" s="115"/>
    </row>
    <row r="92" spans="1:17" ht="29.45" outlineLevel="1" thickBot="1">
      <c r="A92" s="25" t="s">
        <v>144</v>
      </c>
      <c r="B92" s="93" t="s">
        <v>145</v>
      </c>
      <c r="C92" s="75" t="s">
        <v>146</v>
      </c>
      <c r="D92" s="29">
        <v>2</v>
      </c>
      <c r="E92" s="20" t="s">
        <v>99</v>
      </c>
      <c r="F92" s="20" t="s">
        <v>82</v>
      </c>
      <c r="G92" s="29" t="s">
        <v>32</v>
      </c>
      <c r="H92" s="30"/>
      <c r="I92" s="72">
        <f>_xlfn.IFNA(SUM(VLOOKUP(E92,'Scoring Weight'!$A$2:$B$8,2, FALSE),VLOOKUP(F92,'Scoring Weight'!$D$2:$E$8,2, FALSE),VLOOKUP(G92,'Scoring Weight'!$G$2:$H$8,2, FALSE)),0)</f>
        <v>0.6</v>
      </c>
      <c r="J92" s="73"/>
      <c r="K92" s="73"/>
      <c r="L92" s="73"/>
      <c r="M92" s="74"/>
      <c r="N92" s="23">
        <v>0</v>
      </c>
      <c r="O92" s="24">
        <v>0</v>
      </c>
      <c r="P92" s="114"/>
      <c r="Q92" s="115"/>
    </row>
    <row r="93" spans="1:17" ht="15" outlineLevel="1" thickBot="1">
      <c r="A93" s="25" t="s">
        <v>147</v>
      </c>
      <c r="B93" s="94"/>
      <c r="C93" s="77"/>
      <c r="D93" s="20">
        <v>3</v>
      </c>
      <c r="E93" s="20" t="s">
        <v>99</v>
      </c>
      <c r="F93" s="20" t="s">
        <v>82</v>
      </c>
      <c r="G93" s="20" t="s">
        <v>34</v>
      </c>
      <c r="H93" s="21"/>
      <c r="I93" s="72">
        <f>_xlfn.IFNA(SUM(VLOOKUP(E93,'Scoring Weight'!$A$2:$B$8,2, FALSE),VLOOKUP(F93,'Scoring Weight'!$D$2:$E$8,2, FALSE),VLOOKUP(G93,'Scoring Weight'!$G$2:$H$8,2, FALSE)),0)</f>
        <v>0.62</v>
      </c>
      <c r="J93" s="73"/>
      <c r="K93" s="73"/>
      <c r="L93" s="73"/>
      <c r="M93" s="74"/>
      <c r="N93" s="23">
        <v>0</v>
      </c>
      <c r="O93" s="24">
        <v>0</v>
      </c>
      <c r="P93" s="114"/>
      <c r="Q93" s="115"/>
    </row>
    <row r="94" spans="1:17" ht="15" outlineLevel="1" thickBot="1">
      <c r="A94" s="25" t="s">
        <v>148</v>
      </c>
      <c r="B94" s="94"/>
      <c r="C94" s="77"/>
      <c r="D94" s="20">
        <v>1</v>
      </c>
      <c r="E94" s="20" t="s">
        <v>99</v>
      </c>
      <c r="F94" s="20" t="s">
        <v>82</v>
      </c>
      <c r="G94" s="20" t="s">
        <v>36</v>
      </c>
      <c r="H94" s="21"/>
      <c r="I94" s="72">
        <f>_xlfn.IFNA(SUM(VLOOKUP(E94,'Scoring Weight'!$A$2:$B$8,2, FALSE),VLOOKUP(F94,'Scoring Weight'!$D$2:$E$8,2, FALSE),VLOOKUP(G94,'Scoring Weight'!$G$2:$H$8,2, FALSE)),0)</f>
        <v>0.6399999999999999</v>
      </c>
      <c r="J94" s="73"/>
      <c r="K94" s="73"/>
      <c r="L94" s="73"/>
      <c r="M94" s="74"/>
      <c r="N94" s="23">
        <v>0</v>
      </c>
      <c r="O94" s="24">
        <v>0</v>
      </c>
      <c r="P94" s="114"/>
      <c r="Q94" s="115"/>
    </row>
    <row r="95" spans="1:17" ht="15" outlineLevel="1" thickBot="1">
      <c r="A95" s="25" t="s">
        <v>149</v>
      </c>
      <c r="B95" s="94"/>
      <c r="C95" s="77"/>
      <c r="D95" s="20">
        <v>1</v>
      </c>
      <c r="E95" s="20" t="s">
        <v>99</v>
      </c>
      <c r="F95" s="20" t="s">
        <v>82</v>
      </c>
      <c r="G95" s="20" t="s">
        <v>38</v>
      </c>
      <c r="H95" s="21"/>
      <c r="I95" s="72">
        <f>_xlfn.IFNA(SUM(VLOOKUP(E95,'Scoring Weight'!$A$2:$B$8,2, FALSE),VLOOKUP(F95,'Scoring Weight'!$D$2:$E$8,2, FALSE),VLOOKUP(G95,'Scoring Weight'!$G$2:$H$8,2, FALSE)),0)</f>
        <v>0.65999999999999992</v>
      </c>
      <c r="J95" s="73"/>
      <c r="K95" s="73"/>
      <c r="L95" s="73"/>
      <c r="M95" s="74"/>
      <c r="N95" s="23">
        <v>0</v>
      </c>
      <c r="O95" s="24">
        <v>0</v>
      </c>
      <c r="P95" s="114"/>
      <c r="Q95" s="115"/>
    </row>
    <row r="96" spans="1:17" ht="15" outlineLevel="1" thickBot="1">
      <c r="A96" s="25" t="s">
        <v>150</v>
      </c>
      <c r="B96" s="94"/>
      <c r="C96" s="76"/>
      <c r="D96" s="20">
        <v>3</v>
      </c>
      <c r="E96" s="20" t="s">
        <v>99</v>
      </c>
      <c r="F96" s="20" t="s">
        <v>82</v>
      </c>
      <c r="G96" s="20" t="s">
        <v>41</v>
      </c>
      <c r="H96" s="21"/>
      <c r="I96" s="72">
        <f>_xlfn.IFNA(SUM(VLOOKUP(E96,'Scoring Weight'!$A$2:$B$8,2, FALSE),VLOOKUP(F96,'Scoring Weight'!$D$2:$E$8,2, FALSE),VLOOKUP(G96,'Scoring Weight'!$G$2:$H$8,2, FALSE)),0)</f>
        <v>0.67999999999999994</v>
      </c>
      <c r="J96" s="73"/>
      <c r="K96" s="73"/>
      <c r="L96" s="73"/>
      <c r="M96" s="74"/>
      <c r="N96" s="23">
        <v>0</v>
      </c>
      <c r="O96" s="24">
        <v>0</v>
      </c>
      <c r="P96" s="114"/>
      <c r="Q96" s="115"/>
    </row>
    <row r="97" spans="1:17" ht="29.45" outlineLevel="1" thickBot="1">
      <c r="A97" s="25" t="s">
        <v>151</v>
      </c>
      <c r="B97" s="94"/>
      <c r="C97" s="75" t="s">
        <v>152</v>
      </c>
      <c r="D97" s="20">
        <v>3</v>
      </c>
      <c r="E97" s="20" t="s">
        <v>99</v>
      </c>
      <c r="F97" s="20" t="s">
        <v>82</v>
      </c>
      <c r="G97" s="20" t="s">
        <v>43</v>
      </c>
      <c r="H97" s="21"/>
      <c r="I97" s="72">
        <f>_xlfn.IFNA(SUM(VLOOKUP(E97,'Scoring Weight'!$A$2:$B$8,2, FALSE),VLOOKUP(F97,'Scoring Weight'!$D$2:$E$8,2, FALSE),VLOOKUP(G97,'Scoring Weight'!$G$2:$H$8,2, FALSE)),0)</f>
        <v>0.67999999999999994</v>
      </c>
      <c r="J97" s="73"/>
      <c r="K97" s="73"/>
      <c r="L97" s="73"/>
      <c r="M97" s="74"/>
      <c r="N97" s="23">
        <v>0</v>
      </c>
      <c r="O97" s="24">
        <v>0</v>
      </c>
      <c r="P97" s="114"/>
      <c r="Q97" s="115"/>
    </row>
    <row r="98" spans="1:17" ht="29.45" outlineLevel="1" thickBot="1">
      <c r="A98" s="25" t="s">
        <v>153</v>
      </c>
      <c r="B98" s="94"/>
      <c r="C98" s="77"/>
      <c r="D98" s="20">
        <v>1</v>
      </c>
      <c r="E98" s="20" t="s">
        <v>99</v>
      </c>
      <c r="F98" s="20" t="s">
        <v>43</v>
      </c>
      <c r="G98" s="20" t="s">
        <v>30</v>
      </c>
      <c r="H98" s="21"/>
      <c r="I98" s="72">
        <f>_xlfn.IFNA(SUM(VLOOKUP(E98,'Scoring Weight'!$A$2:$B$8,2, FALSE),VLOOKUP(F98,'Scoring Weight'!$D$2:$E$8,2, FALSE),VLOOKUP(G98,'Scoring Weight'!$G$2:$H$8,2, FALSE)),0)</f>
        <v>0.57999999999999996</v>
      </c>
      <c r="J98" s="73"/>
      <c r="K98" s="73"/>
      <c r="L98" s="73"/>
      <c r="M98" s="74"/>
      <c r="N98" s="23">
        <v>0</v>
      </c>
      <c r="O98" s="24">
        <v>0</v>
      </c>
      <c r="P98" s="114"/>
      <c r="Q98" s="115"/>
    </row>
    <row r="99" spans="1:17" ht="29.45" outlineLevel="1" thickBot="1">
      <c r="A99" s="25" t="s">
        <v>154</v>
      </c>
      <c r="B99" s="94"/>
      <c r="C99" s="77"/>
      <c r="D99" s="20">
        <v>3</v>
      </c>
      <c r="E99" s="20" t="s">
        <v>99</v>
      </c>
      <c r="F99" s="20" t="s">
        <v>43</v>
      </c>
      <c r="G99" s="20" t="s">
        <v>32</v>
      </c>
      <c r="H99" s="21"/>
      <c r="I99" s="72">
        <f>_xlfn.IFNA(SUM(VLOOKUP(E99,'Scoring Weight'!$A$2:$B$8,2, FALSE),VLOOKUP(F99,'Scoring Weight'!$D$2:$E$8,2, FALSE),VLOOKUP(G99,'Scoring Weight'!$G$2:$H$8,2, FALSE)),0)</f>
        <v>0.6</v>
      </c>
      <c r="J99" s="73"/>
      <c r="K99" s="73"/>
      <c r="L99" s="73"/>
      <c r="M99" s="74"/>
      <c r="N99" s="23">
        <v>0</v>
      </c>
      <c r="O99" s="24">
        <v>0</v>
      </c>
      <c r="P99" s="114"/>
      <c r="Q99" s="115"/>
    </row>
    <row r="100" spans="1:17" ht="15" outlineLevel="1" thickBot="1">
      <c r="A100" s="25" t="s">
        <v>155</v>
      </c>
      <c r="B100" s="94"/>
      <c r="C100" s="76"/>
      <c r="D100" s="20">
        <v>0</v>
      </c>
      <c r="E100" s="20" t="s">
        <v>99</v>
      </c>
      <c r="F100" s="20" t="s">
        <v>43</v>
      </c>
      <c r="G100" s="20" t="s">
        <v>34</v>
      </c>
      <c r="H100" s="21"/>
      <c r="I100" s="72">
        <f>_xlfn.IFNA(SUM(VLOOKUP(E100,'Scoring Weight'!$A$2:$B$8,2, FALSE),VLOOKUP(F100,'Scoring Weight'!$D$2:$E$8,2, FALSE),VLOOKUP(G100,'Scoring Weight'!$G$2:$H$8,2, FALSE)),0)</f>
        <v>0.62</v>
      </c>
      <c r="J100" s="73"/>
      <c r="K100" s="73"/>
      <c r="L100" s="73"/>
      <c r="M100" s="74"/>
      <c r="N100" s="23">
        <v>0</v>
      </c>
      <c r="O100" s="24">
        <v>0</v>
      </c>
      <c r="P100" s="114"/>
      <c r="Q100" s="115"/>
    </row>
    <row r="101" spans="1:17" ht="29.45" outlineLevel="1" thickBot="1">
      <c r="A101" s="25" t="s">
        <v>156</v>
      </c>
      <c r="B101" s="94"/>
      <c r="C101" s="75" t="s">
        <v>157</v>
      </c>
      <c r="D101" s="20">
        <v>3</v>
      </c>
      <c r="E101" s="20" t="s">
        <v>99</v>
      </c>
      <c r="F101" s="20" t="s">
        <v>43</v>
      </c>
      <c r="G101" s="20" t="s">
        <v>36</v>
      </c>
      <c r="H101" s="21"/>
      <c r="I101" s="72">
        <f>_xlfn.IFNA(SUM(VLOOKUP(E101,'Scoring Weight'!$A$2:$B$8,2, FALSE),VLOOKUP(F101,'Scoring Weight'!$D$2:$E$8,2, FALSE),VLOOKUP(G101,'Scoring Weight'!$G$2:$H$8,2, FALSE)),0)</f>
        <v>0.6399999999999999</v>
      </c>
      <c r="J101" s="73"/>
      <c r="K101" s="73"/>
      <c r="L101" s="73"/>
      <c r="M101" s="74"/>
      <c r="N101" s="23">
        <v>0</v>
      </c>
      <c r="O101" s="24">
        <v>0</v>
      </c>
      <c r="P101" s="114"/>
      <c r="Q101" s="115"/>
    </row>
    <row r="102" spans="1:17" ht="29.45" outlineLevel="1" thickBot="1">
      <c r="A102" s="25" t="s">
        <v>158</v>
      </c>
      <c r="B102" s="94"/>
      <c r="C102" s="76"/>
      <c r="D102" s="20">
        <v>3</v>
      </c>
      <c r="E102" s="20" t="s">
        <v>99</v>
      </c>
      <c r="F102" s="20" t="s">
        <v>43</v>
      </c>
      <c r="G102" s="20" t="s">
        <v>38</v>
      </c>
      <c r="H102" s="21"/>
      <c r="I102" s="72">
        <f>_xlfn.IFNA(SUM(VLOOKUP(E102,'Scoring Weight'!$A$2:$B$8,2, FALSE),VLOOKUP(F102,'Scoring Weight'!$D$2:$E$8,2, FALSE),VLOOKUP(G102,'Scoring Weight'!$G$2:$H$8,2, FALSE)),0)</f>
        <v>0.65999999999999992</v>
      </c>
      <c r="J102" s="73"/>
      <c r="K102" s="73"/>
      <c r="L102" s="73"/>
      <c r="M102" s="74"/>
      <c r="N102" s="23">
        <v>0</v>
      </c>
      <c r="O102" s="24">
        <v>0</v>
      </c>
      <c r="P102" s="114"/>
      <c r="Q102" s="115"/>
    </row>
    <row r="103" spans="1:17" ht="15" outlineLevel="1" thickBot="1">
      <c r="A103" s="25" t="s">
        <v>159</v>
      </c>
      <c r="B103" s="94"/>
      <c r="C103" s="78" t="s">
        <v>160</v>
      </c>
      <c r="D103" s="20">
        <v>1</v>
      </c>
      <c r="E103" s="20" t="s">
        <v>99</v>
      </c>
      <c r="F103" s="20" t="s">
        <v>43</v>
      </c>
      <c r="G103" s="20" t="s">
        <v>41</v>
      </c>
      <c r="H103" s="21"/>
      <c r="I103" s="72">
        <f>_xlfn.IFNA(SUM(VLOOKUP(E103,'Scoring Weight'!$A$2:$B$8,2, FALSE),VLOOKUP(F103,'Scoring Weight'!$D$2:$E$8,2, FALSE),VLOOKUP(G103,'Scoring Weight'!$G$2:$H$8,2, FALSE)),0)</f>
        <v>0.67999999999999994</v>
      </c>
      <c r="J103" s="73"/>
      <c r="K103" s="73"/>
      <c r="L103" s="73"/>
      <c r="M103" s="74"/>
      <c r="N103" s="23">
        <v>0</v>
      </c>
      <c r="O103" s="24">
        <v>0</v>
      </c>
      <c r="P103" s="114"/>
      <c r="Q103" s="115"/>
    </row>
    <row r="104" spans="1:17" ht="15" outlineLevel="1" thickBot="1">
      <c r="A104" s="25" t="s">
        <v>161</v>
      </c>
      <c r="B104" s="95"/>
      <c r="C104" s="79"/>
      <c r="D104" s="27">
        <v>3</v>
      </c>
      <c r="E104" s="20" t="s">
        <v>99</v>
      </c>
      <c r="F104" s="20" t="s">
        <v>43</v>
      </c>
      <c r="G104" s="27" t="s">
        <v>43</v>
      </c>
      <c r="H104" s="28"/>
      <c r="I104" s="72">
        <f>_xlfn.IFNA(SUM(VLOOKUP(E104,'Scoring Weight'!$A$2:$B$8,2, FALSE),VLOOKUP(F104,'Scoring Weight'!$D$2:$E$8,2, FALSE),VLOOKUP(G104,'Scoring Weight'!$G$2:$H$8,2, FALSE)),0)</f>
        <v>0.67999999999999994</v>
      </c>
      <c r="J104" s="73"/>
      <c r="K104" s="73"/>
      <c r="L104" s="73"/>
      <c r="M104" s="74"/>
      <c r="N104" s="23">
        <v>0</v>
      </c>
      <c r="O104" s="24">
        <v>0</v>
      </c>
      <c r="P104" s="114"/>
      <c r="Q104" s="115"/>
    </row>
    <row r="105" spans="1:17" ht="15" thickBot="1">
      <c r="A105" s="80" t="s">
        <v>8</v>
      </c>
      <c r="B105" s="81"/>
      <c r="C105" s="81"/>
      <c r="D105" s="81"/>
      <c r="E105" s="81"/>
      <c r="F105" s="81"/>
      <c r="G105" s="81"/>
      <c r="H105" s="82"/>
      <c r="I105" s="138">
        <f>IF(ISERROR(AVERAGE($I$92:$M$104)),0,AVERAGE($I$92:$M$104))</f>
        <v>0.64153846153846139</v>
      </c>
      <c r="J105" s="139"/>
      <c r="K105" s="139"/>
      <c r="L105" s="139"/>
      <c r="M105" s="140"/>
      <c r="N105" s="31">
        <f>SUM($N$92:$N$104)</f>
        <v>0</v>
      </c>
      <c r="O105" s="32">
        <f>SUM($O$92:$O$104)</f>
        <v>0</v>
      </c>
      <c r="P105" s="131"/>
      <c r="Q105" s="115"/>
    </row>
    <row r="106" spans="1:17" ht="29.45" outlineLevel="1" thickBot="1">
      <c r="A106" s="17" t="s">
        <v>162</v>
      </c>
      <c r="B106" s="126" t="s">
        <v>163</v>
      </c>
      <c r="C106" s="75" t="s">
        <v>164</v>
      </c>
      <c r="D106" s="29">
        <v>2</v>
      </c>
      <c r="E106" s="29" t="s">
        <v>165</v>
      </c>
      <c r="F106" s="29" t="s">
        <v>30</v>
      </c>
      <c r="G106" s="29" t="s">
        <v>30</v>
      </c>
      <c r="H106" s="30"/>
      <c r="I106" s="72">
        <f>_xlfn.IFNA(SUM(VLOOKUP(E106,'Scoring Weight'!$A$2:$B$8,2, FALSE),VLOOKUP(F106,'Scoring Weight'!$D$2:$E$8,2, FALSE),VLOOKUP(G106,'Scoring Weight'!$G$2:$H$8,2, FALSE)),0)</f>
        <v>0.16</v>
      </c>
      <c r="J106" s="73"/>
      <c r="K106" s="73"/>
      <c r="L106" s="73"/>
      <c r="M106" s="74"/>
      <c r="N106" s="23">
        <v>0</v>
      </c>
      <c r="O106" s="24">
        <v>0</v>
      </c>
      <c r="P106" s="114"/>
      <c r="Q106" s="115"/>
    </row>
    <row r="107" spans="1:17" ht="29.45" outlineLevel="1" thickBot="1">
      <c r="A107" s="17" t="s">
        <v>166</v>
      </c>
      <c r="B107" s="126"/>
      <c r="C107" s="77"/>
      <c r="D107" s="20">
        <v>1</v>
      </c>
      <c r="E107" s="29" t="s">
        <v>165</v>
      </c>
      <c r="F107" s="29" t="s">
        <v>30</v>
      </c>
      <c r="G107" s="20" t="s">
        <v>32</v>
      </c>
      <c r="H107" s="21"/>
      <c r="I107" s="72">
        <f>_xlfn.IFNA(SUM(VLOOKUP(E107,'Scoring Weight'!$A$2:$B$8,2, FALSE),VLOOKUP(F107,'Scoring Weight'!$D$2:$E$8,2, FALSE),VLOOKUP(G107,'Scoring Weight'!$G$2:$H$8,2, FALSE)),0)</f>
        <v>0.18</v>
      </c>
      <c r="J107" s="73"/>
      <c r="K107" s="73"/>
      <c r="L107" s="73"/>
      <c r="M107" s="74"/>
      <c r="N107" s="23">
        <v>0</v>
      </c>
      <c r="O107" s="24">
        <v>0</v>
      </c>
      <c r="P107" s="114"/>
      <c r="Q107" s="115"/>
    </row>
    <row r="108" spans="1:17" ht="29.45" outlineLevel="1" thickBot="1">
      <c r="A108" s="17" t="s">
        <v>167</v>
      </c>
      <c r="B108" s="126"/>
      <c r="C108" s="77"/>
      <c r="D108" s="20">
        <v>3</v>
      </c>
      <c r="E108" s="29" t="s">
        <v>165</v>
      </c>
      <c r="F108" s="29" t="s">
        <v>30</v>
      </c>
      <c r="G108" s="20" t="s">
        <v>34</v>
      </c>
      <c r="H108" s="21"/>
      <c r="I108" s="72">
        <f>_xlfn.IFNA(SUM(VLOOKUP(E108,'Scoring Weight'!$A$2:$B$8,2, FALSE),VLOOKUP(F108,'Scoring Weight'!$D$2:$E$8,2, FALSE),VLOOKUP(G108,'Scoring Weight'!$G$2:$H$8,2, FALSE)),0)</f>
        <v>0.2</v>
      </c>
      <c r="J108" s="73"/>
      <c r="K108" s="73"/>
      <c r="L108" s="73"/>
      <c r="M108" s="74"/>
      <c r="N108" s="23">
        <v>0</v>
      </c>
      <c r="O108" s="24">
        <v>0</v>
      </c>
      <c r="P108" s="114"/>
      <c r="Q108" s="115"/>
    </row>
    <row r="109" spans="1:17" ht="43.9" outlineLevel="1" thickBot="1">
      <c r="A109" s="17" t="s">
        <v>168</v>
      </c>
      <c r="B109" s="126"/>
      <c r="C109" s="77"/>
      <c r="D109" s="20">
        <v>2</v>
      </c>
      <c r="E109" s="29" t="s">
        <v>165</v>
      </c>
      <c r="F109" s="29" t="s">
        <v>30</v>
      </c>
      <c r="G109" s="20" t="s">
        <v>36</v>
      </c>
      <c r="H109" s="21"/>
      <c r="I109" s="72">
        <f>_xlfn.IFNA(SUM(VLOOKUP(E109,'Scoring Weight'!$A$2:$B$8,2, FALSE),VLOOKUP(F109,'Scoring Weight'!$D$2:$E$8,2, FALSE),VLOOKUP(G109,'Scoring Weight'!$G$2:$H$8,2, FALSE)),0)</f>
        <v>0.22</v>
      </c>
      <c r="J109" s="73"/>
      <c r="K109" s="73"/>
      <c r="L109" s="73"/>
      <c r="M109" s="74"/>
      <c r="N109" s="23">
        <v>0</v>
      </c>
      <c r="O109" s="24">
        <v>0</v>
      </c>
      <c r="P109" s="114"/>
      <c r="Q109" s="115"/>
    </row>
    <row r="110" spans="1:17" ht="29.45" outlineLevel="1" thickBot="1">
      <c r="A110" s="17" t="s">
        <v>169</v>
      </c>
      <c r="B110" s="126"/>
      <c r="C110" s="77"/>
      <c r="D110" s="20">
        <v>0</v>
      </c>
      <c r="E110" s="29" t="s">
        <v>165</v>
      </c>
      <c r="F110" s="29" t="s">
        <v>30</v>
      </c>
      <c r="G110" s="20" t="s">
        <v>38</v>
      </c>
      <c r="H110" s="21"/>
      <c r="I110" s="72">
        <f>_xlfn.IFNA(SUM(VLOOKUP(E110,'Scoring Weight'!$A$2:$B$8,2, FALSE),VLOOKUP(F110,'Scoring Weight'!$D$2:$E$8,2, FALSE),VLOOKUP(G110,'Scoring Weight'!$G$2:$H$8,2, FALSE)),0)</f>
        <v>0.24</v>
      </c>
      <c r="J110" s="73"/>
      <c r="K110" s="73"/>
      <c r="L110" s="73"/>
      <c r="M110" s="74"/>
      <c r="N110" s="23">
        <v>0</v>
      </c>
      <c r="O110" s="24">
        <v>0</v>
      </c>
      <c r="P110" s="114"/>
      <c r="Q110" s="115"/>
    </row>
    <row r="111" spans="1:17" ht="29.45" outlineLevel="1" thickBot="1">
      <c r="A111" s="17" t="s">
        <v>170</v>
      </c>
      <c r="B111" s="126"/>
      <c r="C111" s="76"/>
      <c r="D111" s="20">
        <v>3</v>
      </c>
      <c r="E111" s="29" t="s">
        <v>165</v>
      </c>
      <c r="F111" s="29" t="s">
        <v>30</v>
      </c>
      <c r="G111" s="20" t="s">
        <v>41</v>
      </c>
      <c r="H111" s="21"/>
      <c r="I111" s="72">
        <f>_xlfn.IFNA(SUM(VLOOKUP(E111,'Scoring Weight'!$A$2:$B$8,2, FALSE),VLOOKUP(F111,'Scoring Weight'!$D$2:$E$8,2, FALSE),VLOOKUP(G111,'Scoring Weight'!$G$2:$H$8,2, FALSE)),0)</f>
        <v>0.26</v>
      </c>
      <c r="J111" s="73"/>
      <c r="K111" s="73"/>
      <c r="L111" s="73"/>
      <c r="M111" s="74"/>
      <c r="N111" s="23">
        <v>0</v>
      </c>
      <c r="O111" s="24">
        <v>0</v>
      </c>
      <c r="P111" s="114"/>
      <c r="Q111" s="115"/>
    </row>
    <row r="112" spans="1:17" ht="43.9" outlineLevel="1" thickBot="1">
      <c r="A112" s="17" t="s">
        <v>171</v>
      </c>
      <c r="B112" s="126"/>
      <c r="C112" s="75" t="s">
        <v>172</v>
      </c>
      <c r="D112" s="20">
        <v>0</v>
      </c>
      <c r="E112" s="29" t="s">
        <v>165</v>
      </c>
      <c r="F112" s="29" t="s">
        <v>30</v>
      </c>
      <c r="G112" s="20" t="s">
        <v>43</v>
      </c>
      <c r="H112" s="21"/>
      <c r="I112" s="72">
        <f>_xlfn.IFNA(SUM(VLOOKUP(E112,'Scoring Weight'!$A$2:$B$8,2, FALSE),VLOOKUP(F112,'Scoring Weight'!$D$2:$E$8,2, FALSE),VLOOKUP(G112,'Scoring Weight'!$G$2:$H$8,2, FALSE)),0)</f>
        <v>0.26</v>
      </c>
      <c r="J112" s="73"/>
      <c r="K112" s="73"/>
      <c r="L112" s="73"/>
      <c r="M112" s="74"/>
      <c r="N112" s="23">
        <v>0</v>
      </c>
      <c r="O112" s="24">
        <v>0</v>
      </c>
      <c r="P112" s="114"/>
      <c r="Q112" s="115"/>
    </row>
    <row r="113" spans="1:17" ht="29.45" outlineLevel="1" thickBot="1">
      <c r="A113" s="17" t="s">
        <v>173</v>
      </c>
      <c r="B113" s="126"/>
      <c r="C113" s="76"/>
      <c r="D113" s="27">
        <v>3</v>
      </c>
      <c r="E113" s="27" t="s">
        <v>165</v>
      </c>
      <c r="F113" s="27" t="s">
        <v>45</v>
      </c>
      <c r="G113" s="27" t="s">
        <v>30</v>
      </c>
      <c r="H113" s="28"/>
      <c r="I113" s="72">
        <f>_xlfn.IFNA(SUM(VLOOKUP(E113,'Scoring Weight'!$A$2:$B$8,2, FALSE),VLOOKUP(F113,'Scoring Weight'!$D$2:$E$8,2, FALSE),VLOOKUP(G113,'Scoring Weight'!$G$2:$H$8,2, FALSE)),0)</f>
        <v>0.26</v>
      </c>
      <c r="J113" s="73"/>
      <c r="K113" s="73"/>
      <c r="L113" s="73"/>
      <c r="M113" s="74"/>
      <c r="N113" s="23">
        <v>0</v>
      </c>
      <c r="O113" s="24">
        <v>0</v>
      </c>
      <c r="P113" s="114"/>
      <c r="Q113" s="115"/>
    </row>
    <row r="114" spans="1:17" ht="15" thickBot="1">
      <c r="A114" s="120" t="s">
        <v>9</v>
      </c>
      <c r="B114" s="121"/>
      <c r="C114" s="121"/>
      <c r="D114" s="121"/>
      <c r="E114" s="121"/>
      <c r="F114" s="121"/>
      <c r="G114" s="121"/>
      <c r="H114" s="122"/>
      <c r="I114" s="138">
        <f>IF(ISERROR(AVERAGE($I$106:$M$113)),0,AVERAGE($I$106:$M$113))</f>
        <v>0.2225</v>
      </c>
      <c r="J114" s="139"/>
      <c r="K114" s="139"/>
      <c r="L114" s="139"/>
      <c r="M114" s="140"/>
      <c r="N114" s="31">
        <f>SUM($N$106:$N$113)</f>
        <v>0</v>
      </c>
      <c r="O114" s="32">
        <f>SUM($O$106:$O$113)</f>
        <v>0</v>
      </c>
      <c r="P114" s="131"/>
      <c r="Q114" s="115"/>
    </row>
  </sheetData>
  <mergeCells count="262">
    <mergeCell ref="P106:Q106"/>
    <mergeCell ref="P107:Q107"/>
    <mergeCell ref="P108:Q108"/>
    <mergeCell ref="P109:Q109"/>
    <mergeCell ref="P110:Q110"/>
    <mergeCell ref="P111:Q111"/>
    <mergeCell ref="P112:Q112"/>
    <mergeCell ref="P113:Q113"/>
    <mergeCell ref="P114:Q114"/>
    <mergeCell ref="P97:Q97"/>
    <mergeCell ref="P98:Q98"/>
    <mergeCell ref="P99:Q99"/>
    <mergeCell ref="P100:Q100"/>
    <mergeCell ref="P101:Q101"/>
    <mergeCell ref="P102:Q102"/>
    <mergeCell ref="P103:Q103"/>
    <mergeCell ref="P104:Q104"/>
    <mergeCell ref="P105:Q105"/>
    <mergeCell ref="P88:Q88"/>
    <mergeCell ref="P89:Q89"/>
    <mergeCell ref="P90:Q90"/>
    <mergeCell ref="P91:Q91"/>
    <mergeCell ref="P92:Q92"/>
    <mergeCell ref="P93:Q93"/>
    <mergeCell ref="P94:Q94"/>
    <mergeCell ref="P95:Q95"/>
    <mergeCell ref="P96:Q96"/>
    <mergeCell ref="P79:Q79"/>
    <mergeCell ref="P80:Q80"/>
    <mergeCell ref="P81:Q81"/>
    <mergeCell ref="P82:Q82"/>
    <mergeCell ref="P83:Q83"/>
    <mergeCell ref="P84:Q84"/>
    <mergeCell ref="P85:Q85"/>
    <mergeCell ref="P86:Q86"/>
    <mergeCell ref="P87:Q87"/>
    <mergeCell ref="P70:Q70"/>
    <mergeCell ref="P71:Q71"/>
    <mergeCell ref="P72:Q72"/>
    <mergeCell ref="P73:Q73"/>
    <mergeCell ref="P74:Q74"/>
    <mergeCell ref="P75:Q75"/>
    <mergeCell ref="P76:Q76"/>
    <mergeCell ref="P77:Q77"/>
    <mergeCell ref="P78:Q78"/>
    <mergeCell ref="P61:Q61"/>
    <mergeCell ref="P62:Q62"/>
    <mergeCell ref="P63:Q63"/>
    <mergeCell ref="P64:Q64"/>
    <mergeCell ref="P65:Q65"/>
    <mergeCell ref="P66:Q66"/>
    <mergeCell ref="P67:Q67"/>
    <mergeCell ref="P68:Q68"/>
    <mergeCell ref="P69:Q69"/>
    <mergeCell ref="P52:Q52"/>
    <mergeCell ref="P53:Q53"/>
    <mergeCell ref="P54:Q54"/>
    <mergeCell ref="P55:Q55"/>
    <mergeCell ref="P56:Q56"/>
    <mergeCell ref="P57:Q57"/>
    <mergeCell ref="P58:Q58"/>
    <mergeCell ref="P59:Q59"/>
    <mergeCell ref="P60:Q60"/>
    <mergeCell ref="P43:Q43"/>
    <mergeCell ref="P44:Q44"/>
    <mergeCell ref="P45:Q45"/>
    <mergeCell ref="P46:Q46"/>
    <mergeCell ref="P47:Q47"/>
    <mergeCell ref="P48:Q48"/>
    <mergeCell ref="P49:Q49"/>
    <mergeCell ref="P50:Q50"/>
    <mergeCell ref="P51:Q51"/>
    <mergeCell ref="P34:Q34"/>
    <mergeCell ref="P35:Q35"/>
    <mergeCell ref="P36:Q36"/>
    <mergeCell ref="P37:Q37"/>
    <mergeCell ref="P38:Q38"/>
    <mergeCell ref="P39:Q39"/>
    <mergeCell ref="P40:Q40"/>
    <mergeCell ref="P41:Q41"/>
    <mergeCell ref="P42:Q42"/>
    <mergeCell ref="P25:Q25"/>
    <mergeCell ref="P26:Q26"/>
    <mergeCell ref="P27:Q27"/>
    <mergeCell ref="P28:Q28"/>
    <mergeCell ref="P29:Q29"/>
    <mergeCell ref="P30:Q30"/>
    <mergeCell ref="P31:Q31"/>
    <mergeCell ref="P32:Q32"/>
    <mergeCell ref="P33:Q33"/>
    <mergeCell ref="P1:Q2"/>
    <mergeCell ref="P3:Q3"/>
    <mergeCell ref="P4:Q4"/>
    <mergeCell ref="P5:Q5"/>
    <mergeCell ref="P6:Q6"/>
    <mergeCell ref="P7:Q7"/>
    <mergeCell ref="P8:Q8"/>
    <mergeCell ref="P9:Q9"/>
    <mergeCell ref="P10:Q10"/>
    <mergeCell ref="P11:Q11"/>
    <mergeCell ref="P12:Q12"/>
    <mergeCell ref="P13:Q13"/>
    <mergeCell ref="P14:Q14"/>
    <mergeCell ref="P15:Q15"/>
    <mergeCell ref="P16:Q16"/>
    <mergeCell ref="P17:Q17"/>
    <mergeCell ref="P18:Q18"/>
    <mergeCell ref="P19:Q19"/>
    <mergeCell ref="P20:Q20"/>
    <mergeCell ref="P21:Q21"/>
    <mergeCell ref="P22:Q22"/>
    <mergeCell ref="P23:Q23"/>
    <mergeCell ref="P24:Q24"/>
    <mergeCell ref="B57:B78"/>
    <mergeCell ref="B35:B55"/>
    <mergeCell ref="A34:H34"/>
    <mergeCell ref="A114:H114"/>
    <mergeCell ref="C63:C64"/>
    <mergeCell ref="C57:C62"/>
    <mergeCell ref="A56:H56"/>
    <mergeCell ref="C52:C55"/>
    <mergeCell ref="C92:C96"/>
    <mergeCell ref="B106:B113"/>
    <mergeCell ref="C35:C41"/>
    <mergeCell ref="C42:C51"/>
    <mergeCell ref="C65:C68"/>
    <mergeCell ref="C69:C74"/>
    <mergeCell ref="C75:C78"/>
    <mergeCell ref="I27:M27"/>
    <mergeCell ref="I28:M28"/>
    <mergeCell ref="I29:M29"/>
    <mergeCell ref="I30:M30"/>
    <mergeCell ref="N1:O1"/>
    <mergeCell ref="I3:M3"/>
    <mergeCell ref="I4:M4"/>
    <mergeCell ref="I5:M5"/>
    <mergeCell ref="I6:M6"/>
    <mergeCell ref="I7:M7"/>
    <mergeCell ref="C3:C7"/>
    <mergeCell ref="C8:C14"/>
    <mergeCell ref="I1:M1"/>
    <mergeCell ref="I14:M14"/>
    <mergeCell ref="I8:M8"/>
    <mergeCell ref="I9:M9"/>
    <mergeCell ref="I10:M10"/>
    <mergeCell ref="I11:M11"/>
    <mergeCell ref="A1:H1"/>
    <mergeCell ref="I12:M12"/>
    <mergeCell ref="I13:M13"/>
    <mergeCell ref="B3:B33"/>
    <mergeCell ref="C15:C18"/>
    <mergeCell ref="C19:C20"/>
    <mergeCell ref="C21:C23"/>
    <mergeCell ref="C24:C33"/>
    <mergeCell ref="I25:M25"/>
    <mergeCell ref="I26:M26"/>
    <mergeCell ref="I20:M20"/>
    <mergeCell ref="I21:M21"/>
    <mergeCell ref="I22:M22"/>
    <mergeCell ref="I23:M23"/>
    <mergeCell ref="I24:M24"/>
    <mergeCell ref="I15:M15"/>
    <mergeCell ref="I16:M16"/>
    <mergeCell ref="I17:M17"/>
    <mergeCell ref="I18:M18"/>
    <mergeCell ref="I19:M19"/>
    <mergeCell ref="I48:M48"/>
    <mergeCell ref="I49:M49"/>
    <mergeCell ref="C112:C113"/>
    <mergeCell ref="I56:M56"/>
    <mergeCell ref="I57:M57"/>
    <mergeCell ref="I58:M58"/>
    <mergeCell ref="I59:M59"/>
    <mergeCell ref="I60:M60"/>
    <mergeCell ref="I61:M61"/>
    <mergeCell ref="I62:M62"/>
    <mergeCell ref="C97:C100"/>
    <mergeCell ref="C101:C102"/>
    <mergeCell ref="C103:C104"/>
    <mergeCell ref="A105:H105"/>
    <mergeCell ref="C106:C111"/>
    <mergeCell ref="A79:H79"/>
    <mergeCell ref="C80:C84"/>
    <mergeCell ref="C85:C90"/>
    <mergeCell ref="A91:H91"/>
    <mergeCell ref="B80:B90"/>
    <mergeCell ref="B92:B104"/>
    <mergeCell ref="I77:M77"/>
    <mergeCell ref="I78:M78"/>
    <mergeCell ref="I79:M79"/>
    <mergeCell ref="I68:M68"/>
    <mergeCell ref="I69:M69"/>
    <mergeCell ref="I70:M70"/>
    <mergeCell ref="I71:M71"/>
    <mergeCell ref="I72:M72"/>
    <mergeCell ref="I73:M73"/>
    <mergeCell ref="I31:M31"/>
    <mergeCell ref="I33:M33"/>
    <mergeCell ref="I34:M34"/>
    <mergeCell ref="I63:M63"/>
    <mergeCell ref="I64:M64"/>
    <mergeCell ref="I42:M42"/>
    <mergeCell ref="I43:M43"/>
    <mergeCell ref="I32:M32"/>
    <mergeCell ref="I50:M50"/>
    <mergeCell ref="I51:M51"/>
    <mergeCell ref="I52:M52"/>
    <mergeCell ref="I53:M53"/>
    <mergeCell ref="I54:M54"/>
    <mergeCell ref="I55:M55"/>
    <mergeCell ref="I44:M44"/>
    <mergeCell ref="I45:M45"/>
    <mergeCell ref="I46:M46"/>
    <mergeCell ref="I47:M47"/>
    <mergeCell ref="I113:M113"/>
    <mergeCell ref="I114:M114"/>
    <mergeCell ref="I35:M35"/>
    <mergeCell ref="I36:M36"/>
    <mergeCell ref="I37:M37"/>
    <mergeCell ref="I38:M38"/>
    <mergeCell ref="I39:M39"/>
    <mergeCell ref="I40:M40"/>
    <mergeCell ref="I41:M41"/>
    <mergeCell ref="I106:M106"/>
    <mergeCell ref="I107:M107"/>
    <mergeCell ref="I108:M108"/>
    <mergeCell ref="I109:M109"/>
    <mergeCell ref="I110:M110"/>
    <mergeCell ref="I111:M111"/>
    <mergeCell ref="I100:M100"/>
    <mergeCell ref="I101:M101"/>
    <mergeCell ref="I102:M102"/>
    <mergeCell ref="I103:M103"/>
    <mergeCell ref="I104:M104"/>
    <mergeCell ref="I105:M105"/>
    <mergeCell ref="I65:M65"/>
    <mergeCell ref="I66:M66"/>
    <mergeCell ref="I67:M67"/>
    <mergeCell ref="I82:M82"/>
    <mergeCell ref="I83:M83"/>
    <mergeCell ref="I84:M84"/>
    <mergeCell ref="I85:M85"/>
    <mergeCell ref="I86:M86"/>
    <mergeCell ref="I87:M87"/>
    <mergeCell ref="I74:M74"/>
    <mergeCell ref="I75:M75"/>
    <mergeCell ref="I76:M76"/>
    <mergeCell ref="I80:M80"/>
    <mergeCell ref="I81:M81"/>
    <mergeCell ref="I112:M112"/>
    <mergeCell ref="I97:M97"/>
    <mergeCell ref="I98:M98"/>
    <mergeCell ref="I99:M99"/>
    <mergeCell ref="I88:M88"/>
    <mergeCell ref="I89:M89"/>
    <mergeCell ref="I90:M90"/>
    <mergeCell ref="I91:M91"/>
    <mergeCell ref="I92:M92"/>
    <mergeCell ref="I93:M93"/>
    <mergeCell ref="I94:M94"/>
    <mergeCell ref="I95:M95"/>
    <mergeCell ref="I96:M96"/>
  </mergeCells>
  <conditionalFormatting sqref="I79:M79 I91:M91 I105:M105 I114:M114 I3:M56">
    <cfRule type="dataBar" priority="25">
      <dataBar showValue="0">
        <cfvo type="num" val="0"/>
        <cfvo type="num" val="1"/>
        <color theme="4"/>
      </dataBar>
      <extLst>
        <ext xmlns:x14="http://schemas.microsoft.com/office/spreadsheetml/2009/9/main" uri="{B025F937-C7B1-47D3-B67F-A62EFF666E3E}">
          <x14:id>{454E4E03-2DF4-4C9E-9226-B442CDF2C966}</x14:id>
        </ext>
      </extLst>
    </cfRule>
  </conditionalFormatting>
  <conditionalFormatting sqref="N3">
    <cfRule type="expression" dxfId="0" priority="12">
      <formula>ISBLANK($N$3)</formula>
    </cfRule>
  </conditionalFormatting>
  <conditionalFormatting sqref="D57:D78">
    <cfRule type="iconSet" priority="51">
      <iconSet iconSet="3Signs" showValue="0">
        <cfvo type="percent" val="0"/>
        <cfvo type="num" val="1" gte="0"/>
        <cfvo type="num" val="2" gte="0"/>
      </iconSet>
    </cfRule>
  </conditionalFormatting>
  <conditionalFormatting sqref="I57:M78">
    <cfRule type="dataBar" priority="4">
      <dataBar showValue="0">
        <cfvo type="num" val="0"/>
        <cfvo type="num" val="1"/>
        <color theme="4"/>
      </dataBar>
      <extLst>
        <ext xmlns:x14="http://schemas.microsoft.com/office/spreadsheetml/2009/9/main" uri="{B025F937-C7B1-47D3-B67F-A62EFF666E3E}">
          <x14:id>{37DF31F8-60F7-4B6F-AB0B-32538965367D}</x14:id>
        </ext>
      </extLst>
    </cfRule>
  </conditionalFormatting>
  <conditionalFormatting sqref="I80:M90">
    <cfRule type="dataBar" priority="3">
      <dataBar showValue="0">
        <cfvo type="num" val="0"/>
        <cfvo type="num" val="1"/>
        <color theme="4"/>
      </dataBar>
      <extLst>
        <ext xmlns:x14="http://schemas.microsoft.com/office/spreadsheetml/2009/9/main" uri="{B025F937-C7B1-47D3-B67F-A62EFF666E3E}">
          <x14:id>{FB0DF117-5C00-4A97-960C-3F236E20661F}</x14:id>
        </ext>
      </extLst>
    </cfRule>
  </conditionalFormatting>
  <conditionalFormatting sqref="I92:M104">
    <cfRule type="dataBar" priority="2">
      <dataBar showValue="0">
        <cfvo type="num" val="0"/>
        <cfvo type="num" val="1"/>
        <color theme="4"/>
      </dataBar>
      <extLst>
        <ext xmlns:x14="http://schemas.microsoft.com/office/spreadsheetml/2009/9/main" uri="{B025F937-C7B1-47D3-B67F-A62EFF666E3E}">
          <x14:id>{8158AAB5-01BB-4946-AB90-83D194430315}</x14:id>
        </ext>
      </extLst>
    </cfRule>
  </conditionalFormatting>
  <conditionalFormatting sqref="I106:M113">
    <cfRule type="dataBar" priority="1">
      <dataBar showValue="0">
        <cfvo type="num" val="0"/>
        <cfvo type="num" val="1"/>
        <color theme="4"/>
      </dataBar>
      <extLst>
        <ext xmlns:x14="http://schemas.microsoft.com/office/spreadsheetml/2009/9/main" uri="{B025F937-C7B1-47D3-B67F-A62EFF666E3E}">
          <x14:id>{1D7E7D24-4760-4F32-96F9-999DA21DC03C}</x14:id>
        </ext>
      </extLst>
    </cfRule>
  </conditionalFormatting>
  <conditionalFormatting sqref="D3:D33 D35:D55 D57:D78 D80:D90 D92:D104 D106:D113">
    <cfRule type="iconSet" priority="26">
      <iconSet iconSet="4TrafficLights" showValue="0">
        <cfvo type="percent" val="0"/>
        <cfvo type="num" val="1"/>
        <cfvo type="num" val="2"/>
        <cfvo type="num" val="3"/>
      </iconSet>
    </cfRule>
  </conditionalFormatting>
  <dataValidations count="2">
    <dataValidation type="list" allowBlank="1" showInputMessage="1" showErrorMessage="1" sqref="D115:D1048576" xr:uid="{00000000-0002-0000-0200-000000000000}">
      <formula1>"1,2,3"</formula1>
    </dataValidation>
    <dataValidation type="list" showInputMessage="1" showErrorMessage="1" promptTitle="Priority " prompt="0 : TBD_x000a_1 : High_x000a_2 : Medium_x000a_3 : Low" sqref="D3:D33 D35:D55 D57:D78 D80:D90 D92:D104 D106:D113" xr:uid="{00000000-0002-0000-0200-000001000000}">
      <formula1>"0,1,2,3"</formula1>
    </dataValidation>
  </dataValidations>
  <pageMargins left="0.7" right="0.7" top="0.75" bottom="0.75" header="0.3" footer="0.3"/>
  <pageSetup orientation="portrait" r:id="rId1"/>
  <ignoredErrors>
    <ignoredError sqref="I56" formula="1"/>
  </ignoredErrors>
  <extLst>
    <ext xmlns:x14="http://schemas.microsoft.com/office/spreadsheetml/2009/9/main" uri="{78C0D931-6437-407d-A8EE-F0AAD7539E65}">
      <x14:conditionalFormattings>
        <x14:conditionalFormatting xmlns:xm="http://schemas.microsoft.com/office/excel/2006/main">
          <x14:cfRule type="dataBar" id="{454E4E03-2DF4-4C9E-9226-B442CDF2C966}">
            <x14:dataBar minLength="0" maxLength="100" gradient="0" direction="leftToRight">
              <x14:cfvo type="num">
                <xm:f>0</xm:f>
              </x14:cfvo>
              <x14:cfvo type="num">
                <xm:f>1</xm:f>
              </x14:cfvo>
              <x14:negativeFillColor rgb="FFFF0000"/>
              <x14:axisColor rgb="FF000000"/>
            </x14:dataBar>
          </x14:cfRule>
          <xm:sqref>I79:M79 I91:M91 I105:M105 I114:M114 I3:M56</xm:sqref>
        </x14:conditionalFormatting>
        <x14:conditionalFormatting xmlns:xm="http://schemas.microsoft.com/office/excel/2006/main">
          <x14:cfRule type="dataBar" id="{37DF31F8-60F7-4B6F-AB0B-32538965367D}">
            <x14:dataBar minLength="0" maxLength="100" gradient="0" direction="leftToRight">
              <x14:cfvo type="num">
                <xm:f>0</xm:f>
              </x14:cfvo>
              <x14:cfvo type="num">
                <xm:f>1</xm:f>
              </x14:cfvo>
              <x14:negativeFillColor rgb="FFFF0000"/>
              <x14:axisColor rgb="FF000000"/>
            </x14:dataBar>
          </x14:cfRule>
          <xm:sqref>I57:M78</xm:sqref>
        </x14:conditionalFormatting>
        <x14:conditionalFormatting xmlns:xm="http://schemas.microsoft.com/office/excel/2006/main">
          <x14:cfRule type="dataBar" id="{FB0DF117-5C00-4A97-960C-3F236E20661F}">
            <x14:dataBar minLength="0" maxLength="100" gradient="0" direction="leftToRight">
              <x14:cfvo type="num">
                <xm:f>0</xm:f>
              </x14:cfvo>
              <x14:cfvo type="num">
                <xm:f>1</xm:f>
              </x14:cfvo>
              <x14:negativeFillColor rgb="FFFF0000"/>
              <x14:axisColor rgb="FF000000"/>
            </x14:dataBar>
          </x14:cfRule>
          <xm:sqref>I80:M90</xm:sqref>
        </x14:conditionalFormatting>
        <x14:conditionalFormatting xmlns:xm="http://schemas.microsoft.com/office/excel/2006/main">
          <x14:cfRule type="dataBar" id="{8158AAB5-01BB-4946-AB90-83D194430315}">
            <x14:dataBar minLength="0" maxLength="100" gradient="0" direction="leftToRight">
              <x14:cfvo type="num">
                <xm:f>0</xm:f>
              </x14:cfvo>
              <x14:cfvo type="num">
                <xm:f>1</xm:f>
              </x14:cfvo>
              <x14:negativeFillColor rgb="FFFF0000"/>
              <x14:axisColor rgb="FF000000"/>
            </x14:dataBar>
          </x14:cfRule>
          <xm:sqref>I92:M104</xm:sqref>
        </x14:conditionalFormatting>
        <x14:conditionalFormatting xmlns:xm="http://schemas.microsoft.com/office/excel/2006/main">
          <x14:cfRule type="dataBar" id="{1D7E7D24-4760-4F32-96F9-999DA21DC03C}">
            <x14:dataBar minLength="0" maxLength="100" gradient="0" direction="leftToRight">
              <x14:cfvo type="num">
                <xm:f>0</xm:f>
              </x14:cfvo>
              <x14:cfvo type="num">
                <xm:f>1</xm:f>
              </x14:cfvo>
              <x14:negativeFillColor rgb="FFFF0000"/>
              <x14:axisColor rgb="FF000000"/>
            </x14:dataBar>
          </x14:cfRule>
          <xm:sqref>I106:M113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2000000}">
          <x14:formula1>
            <xm:f>'Scoring Weight'!$A$2:$A$7</xm:f>
          </x14:formula1>
          <xm:sqref>E115:E1048576</xm:sqref>
        </x14:dataValidation>
        <x14:dataValidation type="list" allowBlank="1" showInputMessage="1" showErrorMessage="1" xr:uid="{00000000-0002-0000-0200-000003000000}">
          <x14:formula1>
            <xm:f>'Scoring Weight'!$D$2:$D$7</xm:f>
          </x14:formula1>
          <xm:sqref>F115:F1048576</xm:sqref>
        </x14:dataValidation>
        <x14:dataValidation type="list" allowBlank="1" showInputMessage="1" showErrorMessage="1" xr:uid="{00000000-0002-0000-0200-000004000000}">
          <x14:formula1>
            <xm:f>'Scoring Weight'!$G$2:$G$8</xm:f>
          </x14:formula1>
          <xm:sqref>G115:G1048576 G106:G113 G35:G55 G57:G78 G80:G90 G92:G104 G3:G33</xm:sqref>
        </x14:dataValidation>
        <x14:dataValidation type="list" allowBlank="1" showInputMessage="1" showErrorMessage="1" xr:uid="{00000000-0002-0000-0200-000005000000}">
          <x14:formula1>
            <xm:f>'Scoring Weight'!$A$2:$A$8</xm:f>
          </x14:formula1>
          <xm:sqref>E92:E104 E3:E33 E35:E55 E57:E78 E80:E90 E106:E113</xm:sqref>
        </x14:dataValidation>
        <x14:dataValidation type="list" allowBlank="1" showInputMessage="1" showErrorMessage="1" xr:uid="{00000000-0002-0000-0200-000006000000}">
          <x14:formula1>
            <xm:f>'Scoring Weight'!$D$2:$D$8</xm:f>
          </x14:formula1>
          <xm:sqref>F92:F104 F3:F33 F35:F55 F57:F78 F80:F90 F106:F113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zoomScaleNormal="100" workbookViewId="0">
      <pane ySplit="1" topLeftCell="A2" activePane="bottomLeft" state="frozen"/>
      <selection pane="bottomLeft"/>
    </sheetView>
  </sheetViews>
  <sheetFormatPr defaultColWidth="10.7109375" defaultRowHeight="14.45"/>
  <cols>
    <col min="1" max="1" width="21.7109375" customWidth="1"/>
    <col min="2" max="4" width="50.7109375" style="2" customWidth="1"/>
  </cols>
  <sheetData>
    <row r="1" spans="1:5">
      <c r="A1" s="43" t="s">
        <v>16</v>
      </c>
      <c r="B1" s="43" t="s">
        <v>174</v>
      </c>
      <c r="C1" s="43" t="s">
        <v>175</v>
      </c>
      <c r="D1" s="43" t="s">
        <v>176</v>
      </c>
      <c r="E1" s="43" t="s">
        <v>177</v>
      </c>
    </row>
    <row r="2" spans="1:5" ht="57.6">
      <c r="A2" s="33" t="s">
        <v>178</v>
      </c>
      <c r="B2" s="34" t="s">
        <v>179</v>
      </c>
      <c r="C2" s="34" t="s">
        <v>180</v>
      </c>
      <c r="D2" s="34" t="s">
        <v>181</v>
      </c>
      <c r="E2" s="44" t="s">
        <v>182</v>
      </c>
    </row>
    <row r="3" spans="1:5" ht="100.9">
      <c r="A3" s="33" t="s">
        <v>183</v>
      </c>
      <c r="B3" s="34" t="s">
        <v>184</v>
      </c>
      <c r="C3" s="34" t="s">
        <v>185</v>
      </c>
      <c r="D3" s="34" t="s">
        <v>186</v>
      </c>
      <c r="E3" s="44" t="s">
        <v>187</v>
      </c>
    </row>
    <row r="4" spans="1:5" ht="86.45">
      <c r="A4" s="33" t="s">
        <v>188</v>
      </c>
      <c r="B4" s="34" t="s">
        <v>189</v>
      </c>
      <c r="C4" s="34" t="s">
        <v>190</v>
      </c>
      <c r="D4" s="34" t="s">
        <v>191</v>
      </c>
      <c r="E4" s="44" t="s">
        <v>192</v>
      </c>
    </row>
    <row r="5" spans="1:5" ht="86.45">
      <c r="A5" s="33" t="s">
        <v>193</v>
      </c>
      <c r="B5" s="34" t="s">
        <v>194</v>
      </c>
      <c r="C5" s="34" t="s">
        <v>195</v>
      </c>
      <c r="D5" s="34" t="s">
        <v>196</v>
      </c>
      <c r="E5" s="44" t="s">
        <v>197</v>
      </c>
    </row>
    <row r="6" spans="1:5" ht="100.9">
      <c r="A6" s="33" t="s">
        <v>198</v>
      </c>
      <c r="B6" s="34" t="s">
        <v>199</v>
      </c>
      <c r="C6" s="34" t="s">
        <v>200</v>
      </c>
      <c r="D6" s="34" t="s">
        <v>201</v>
      </c>
      <c r="E6" s="44" t="s">
        <v>202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
  <sheetViews>
    <sheetView workbookViewId="0"/>
  </sheetViews>
  <sheetFormatPr defaultRowHeight="14.45"/>
  <cols>
    <col min="1" max="2" width="13.7109375" customWidth="1"/>
    <col min="3" max="3" width="5.7109375" customWidth="1"/>
    <col min="4" max="5" width="13.7109375" customWidth="1"/>
    <col min="6" max="6" width="5.7109375" customWidth="1"/>
    <col min="7" max="8" width="13.7109375" customWidth="1"/>
  </cols>
  <sheetData>
    <row r="1" spans="1:8" ht="30" customHeight="1">
      <c r="A1" s="7" t="s">
        <v>203</v>
      </c>
      <c r="B1" s="7" t="s">
        <v>204</v>
      </c>
      <c r="C1" s="6"/>
      <c r="D1" s="7" t="s">
        <v>205</v>
      </c>
      <c r="E1" s="7" t="s">
        <v>204</v>
      </c>
      <c r="F1" s="6"/>
      <c r="G1" s="11" t="s">
        <v>206</v>
      </c>
      <c r="H1" s="7" t="s">
        <v>204</v>
      </c>
    </row>
    <row r="2" spans="1:8" ht="30" customHeight="1">
      <c r="A2" s="1" t="s">
        <v>30</v>
      </c>
      <c r="B2" s="4">
        <v>0</v>
      </c>
      <c r="D2" s="3" t="s">
        <v>30</v>
      </c>
      <c r="E2" s="4">
        <v>0</v>
      </c>
      <c r="G2" s="1" t="s">
        <v>30</v>
      </c>
      <c r="H2" s="4">
        <v>0</v>
      </c>
    </row>
    <row r="3" spans="1:8" ht="30" customHeight="1">
      <c r="A3" s="1" t="s">
        <v>99</v>
      </c>
      <c r="B3" s="4">
        <v>0.08</v>
      </c>
      <c r="D3" s="3" t="s">
        <v>45</v>
      </c>
      <c r="E3" s="4">
        <v>0.1</v>
      </c>
      <c r="G3" s="1" t="s">
        <v>32</v>
      </c>
      <c r="H3" s="4">
        <v>0.02</v>
      </c>
    </row>
    <row r="4" spans="1:8" ht="30" customHeight="1">
      <c r="A4" s="1" t="s">
        <v>165</v>
      </c>
      <c r="B4" s="4">
        <v>0.16</v>
      </c>
      <c r="D4" s="3" t="s">
        <v>54</v>
      </c>
      <c r="E4" s="4">
        <v>0.2</v>
      </c>
      <c r="G4" s="1" t="s">
        <v>34</v>
      </c>
      <c r="H4" s="4">
        <v>0.04</v>
      </c>
    </row>
    <row r="5" spans="1:8" ht="30" customHeight="1">
      <c r="A5" s="1" t="s">
        <v>207</v>
      </c>
      <c r="B5" s="4">
        <v>0.24</v>
      </c>
      <c r="D5" s="3" t="s">
        <v>36</v>
      </c>
      <c r="E5" s="4">
        <v>0.3</v>
      </c>
      <c r="G5" s="1" t="s">
        <v>36</v>
      </c>
      <c r="H5" s="4">
        <v>0.06</v>
      </c>
    </row>
    <row r="6" spans="1:8" ht="30" customHeight="1">
      <c r="A6" s="1" t="s">
        <v>208</v>
      </c>
      <c r="B6" s="4">
        <v>0.32</v>
      </c>
      <c r="D6" s="3" t="s">
        <v>72</v>
      </c>
      <c r="E6" s="4">
        <v>0.4</v>
      </c>
      <c r="G6" s="1" t="s">
        <v>38</v>
      </c>
      <c r="H6" s="4">
        <v>0.08</v>
      </c>
    </row>
    <row r="7" spans="1:8" ht="30" customHeight="1">
      <c r="A7" s="1" t="s">
        <v>209</v>
      </c>
      <c r="B7" s="4">
        <v>0.4</v>
      </c>
      <c r="D7" s="3" t="s">
        <v>82</v>
      </c>
      <c r="E7" s="4">
        <v>0.5</v>
      </c>
      <c r="G7" s="1" t="s">
        <v>41</v>
      </c>
      <c r="H7" s="4">
        <v>0.1</v>
      </c>
    </row>
    <row r="8" spans="1:8">
      <c r="A8" s="1" t="s">
        <v>43</v>
      </c>
      <c r="B8" s="4">
        <v>0.4</v>
      </c>
      <c r="D8" s="1" t="s">
        <v>43</v>
      </c>
      <c r="E8" s="4">
        <v>0.5</v>
      </c>
      <c r="G8" s="1" t="s">
        <v>43</v>
      </c>
      <c r="H8" s="4">
        <v>0.1</v>
      </c>
    </row>
    <row r="9" spans="1:8" ht="15" thickBot="1"/>
    <row r="10" spans="1:8" ht="14.45" customHeight="1" thickBot="1">
      <c r="A10" s="132" t="s">
        <v>210</v>
      </c>
      <c r="B10" s="133"/>
      <c r="C10" s="133"/>
      <c r="D10" s="133"/>
      <c r="E10" s="133"/>
      <c r="F10" s="133"/>
      <c r="G10" s="133"/>
      <c r="H10" s="134"/>
    </row>
    <row r="11" spans="1:8" ht="15" thickBot="1">
      <c r="A11" s="132" t="s">
        <v>211</v>
      </c>
      <c r="B11" s="133"/>
      <c r="C11" s="133"/>
      <c r="D11" s="133"/>
      <c r="E11" s="133"/>
      <c r="F11" s="133"/>
      <c r="G11" s="133"/>
      <c r="H11" s="134"/>
    </row>
    <row r="12" spans="1:8" ht="15" thickBot="1">
      <c r="A12" s="132" t="s">
        <v>212</v>
      </c>
      <c r="B12" s="133"/>
      <c r="C12" s="133"/>
      <c r="D12" s="133"/>
      <c r="E12" s="133"/>
      <c r="F12" s="133"/>
      <c r="G12" s="133"/>
      <c r="H12" s="134"/>
    </row>
    <row r="13" spans="1:8" ht="14.45" customHeight="1">
      <c r="A13" s="135" t="s">
        <v>213</v>
      </c>
      <c r="B13" s="136"/>
      <c r="C13" s="136"/>
      <c r="D13" s="136"/>
      <c r="E13" s="136"/>
      <c r="F13" s="136"/>
      <c r="G13" s="136"/>
      <c r="H13" s="137"/>
    </row>
    <row r="14" spans="1:8">
      <c r="A14" s="45"/>
      <c r="B14" s="45"/>
      <c r="C14" s="45"/>
      <c r="D14" s="45"/>
      <c r="E14" s="45"/>
      <c r="F14" s="45"/>
      <c r="G14" s="45"/>
      <c r="H14" s="45"/>
    </row>
    <row r="15" spans="1:8">
      <c r="A15" s="45"/>
      <c r="B15" s="45"/>
      <c r="C15" s="45"/>
      <c r="D15" s="45"/>
      <c r="E15" s="45"/>
      <c r="F15" s="45"/>
      <c r="G15" s="45"/>
      <c r="H15" s="45"/>
    </row>
    <row r="16" spans="1:8">
      <c r="A16" s="45"/>
      <c r="B16" s="45"/>
      <c r="C16" s="45"/>
      <c r="D16" s="45"/>
      <c r="E16" s="45"/>
      <c r="F16" s="45"/>
      <c r="G16" s="45"/>
      <c r="H16" s="45"/>
    </row>
  </sheetData>
  <mergeCells count="4">
    <mergeCell ref="A10:H10"/>
    <mergeCell ref="A11:H11"/>
    <mergeCell ref="A12:H12"/>
    <mergeCell ref="A13:H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7"/>
  <sheetViews>
    <sheetView workbookViewId="0"/>
  </sheetViews>
  <sheetFormatPr defaultRowHeight="14.45"/>
  <cols>
    <col min="1" max="2" width="75.7109375" customWidth="1"/>
  </cols>
  <sheetData>
    <row r="1" spans="1:2" ht="15" thickBot="1">
      <c r="A1" s="65" t="s">
        <v>19</v>
      </c>
      <c r="B1" s="66" t="s">
        <v>214</v>
      </c>
    </row>
    <row r="2" spans="1:2" ht="58.15" thickBot="1">
      <c r="A2" s="67" t="s">
        <v>27</v>
      </c>
      <c r="B2" s="68" t="s">
        <v>215</v>
      </c>
    </row>
    <row r="3" spans="1:2" ht="115.9" thickBot="1">
      <c r="A3" s="67" t="s">
        <v>31</v>
      </c>
      <c r="B3" s="68" t="s">
        <v>216</v>
      </c>
    </row>
    <row r="4" spans="1:2" ht="130.15" thickBot="1">
      <c r="A4" s="67" t="s">
        <v>33</v>
      </c>
      <c r="B4" s="68" t="s">
        <v>217</v>
      </c>
    </row>
    <row r="5" spans="1:2" ht="144.6" thickBot="1">
      <c r="A5" s="67" t="s">
        <v>35</v>
      </c>
      <c r="B5" s="68" t="s">
        <v>218</v>
      </c>
    </row>
    <row r="6" spans="1:2" ht="101.45" thickBot="1">
      <c r="A6" s="67" t="s">
        <v>37</v>
      </c>
      <c r="B6" s="68" t="s">
        <v>219</v>
      </c>
    </row>
    <row r="7" spans="1:2" ht="101.45" thickBot="1">
      <c r="A7" s="67" t="s">
        <v>39</v>
      </c>
      <c r="B7" s="68" t="s">
        <v>220</v>
      </c>
    </row>
    <row r="8" spans="1:2" ht="115.9" thickBot="1">
      <c r="A8" s="67" t="s">
        <v>42</v>
      </c>
      <c r="B8" s="68" t="s">
        <v>221</v>
      </c>
    </row>
    <row r="9" spans="1:2" ht="72.599999999999994" thickBot="1">
      <c r="A9" s="67" t="s">
        <v>44</v>
      </c>
      <c r="B9" s="68" t="s">
        <v>222</v>
      </c>
    </row>
    <row r="10" spans="1:2" ht="101.45" thickBot="1">
      <c r="A10" s="67" t="s">
        <v>46</v>
      </c>
      <c r="B10" s="68" t="s">
        <v>223</v>
      </c>
    </row>
    <row r="11" spans="1:2" ht="101.45" thickBot="1">
      <c r="A11" s="67" t="s">
        <v>47</v>
      </c>
      <c r="B11" s="68" t="s">
        <v>224</v>
      </c>
    </row>
    <row r="12" spans="1:2" ht="115.9" thickBot="1">
      <c r="A12" s="67" t="s">
        <v>48</v>
      </c>
      <c r="B12" s="68" t="s">
        <v>225</v>
      </c>
    </row>
    <row r="13" spans="1:2" ht="87" thickBot="1">
      <c r="A13" s="67" t="s">
        <v>49</v>
      </c>
      <c r="B13" s="68" t="s">
        <v>226</v>
      </c>
    </row>
    <row r="14" spans="1:2" ht="144.6" thickBot="1">
      <c r="A14" s="67" t="s">
        <v>50</v>
      </c>
      <c r="B14" s="68" t="s">
        <v>227</v>
      </c>
    </row>
    <row r="15" spans="1:2" ht="144.6" thickBot="1">
      <c r="A15" s="67" t="s">
        <v>52</v>
      </c>
      <c r="B15" s="68" t="s">
        <v>228</v>
      </c>
    </row>
    <row r="16" spans="1:2" ht="101.45" thickBot="1">
      <c r="A16" s="67" t="s">
        <v>53</v>
      </c>
      <c r="B16" s="68" t="s">
        <v>229</v>
      </c>
    </row>
    <row r="17" spans="1:2" ht="130.15" thickBot="1">
      <c r="A17" s="67" t="s">
        <v>55</v>
      </c>
      <c r="B17" s="68" t="s">
        <v>230</v>
      </c>
    </row>
    <row r="18" spans="1:2" ht="159" thickBot="1">
      <c r="A18" s="67" t="s">
        <v>56</v>
      </c>
      <c r="B18" s="68" t="s">
        <v>231</v>
      </c>
    </row>
    <row r="19" spans="1:2" ht="159" thickBot="1">
      <c r="A19" s="67" t="s">
        <v>58</v>
      </c>
      <c r="B19" s="68" t="s">
        <v>232</v>
      </c>
    </row>
    <row r="20" spans="1:2" ht="72.599999999999994" thickBot="1">
      <c r="A20" s="67" t="s">
        <v>59</v>
      </c>
      <c r="B20" s="68" t="s">
        <v>233</v>
      </c>
    </row>
    <row r="21" spans="1:2" ht="87" thickBot="1">
      <c r="A21" s="67" t="s">
        <v>61</v>
      </c>
      <c r="B21" s="68" t="s">
        <v>234</v>
      </c>
    </row>
    <row r="22" spans="1:2" ht="101.45" thickBot="1">
      <c r="A22" s="67" t="s">
        <v>62</v>
      </c>
      <c r="B22" s="68" t="s">
        <v>235</v>
      </c>
    </row>
    <row r="23" spans="1:2" ht="187.9" thickBot="1">
      <c r="A23" s="67" t="s">
        <v>63</v>
      </c>
      <c r="B23" s="68" t="s">
        <v>236</v>
      </c>
    </row>
    <row r="24" spans="1:2" ht="303" thickBot="1">
      <c r="A24" s="67" t="s">
        <v>65</v>
      </c>
      <c r="B24" s="68" t="s">
        <v>237</v>
      </c>
    </row>
    <row r="25" spans="1:2" ht="115.9" thickBot="1">
      <c r="A25" s="67" t="s">
        <v>66</v>
      </c>
      <c r="B25" s="68" t="s">
        <v>238</v>
      </c>
    </row>
    <row r="26" spans="1:2" ht="72.599999999999994" thickBot="1">
      <c r="A26" s="67" t="s">
        <v>67</v>
      </c>
      <c r="B26" s="68" t="s">
        <v>239</v>
      </c>
    </row>
    <row r="27" spans="1:2" ht="375" thickBot="1">
      <c r="A27" s="67" t="s">
        <v>68</v>
      </c>
      <c r="B27" s="68" t="s">
        <v>240</v>
      </c>
    </row>
    <row r="28" spans="1:2" ht="144.6" thickBot="1">
      <c r="A28" s="67" t="s">
        <v>69</v>
      </c>
      <c r="B28" s="68" t="s">
        <v>241</v>
      </c>
    </row>
    <row r="29" spans="1:2" ht="173.45" thickBot="1">
      <c r="A29" s="67" t="s">
        <v>70</v>
      </c>
      <c r="B29" s="68" t="s">
        <v>242</v>
      </c>
    </row>
    <row r="30" spans="1:2" ht="130.15" thickBot="1">
      <c r="A30" s="67" t="s">
        <v>71</v>
      </c>
      <c r="B30" s="68" t="s">
        <v>243</v>
      </c>
    </row>
    <row r="31" spans="1:2" ht="173.45" thickBot="1">
      <c r="A31" s="67" t="s">
        <v>73</v>
      </c>
      <c r="B31" s="68" t="s">
        <v>244</v>
      </c>
    </row>
    <row r="32" spans="1:2" ht="187.9" thickBot="1">
      <c r="A32" s="67" t="s">
        <v>74</v>
      </c>
      <c r="B32" s="68" t="s">
        <v>245</v>
      </c>
    </row>
    <row r="33" spans="1:2" ht="72.599999999999994" thickBot="1">
      <c r="A33" s="67" t="s">
        <v>75</v>
      </c>
      <c r="B33" s="68" t="s">
        <v>246</v>
      </c>
    </row>
    <row r="34" spans="1:2" ht="101.45" thickBot="1">
      <c r="A34" s="67" t="s">
        <v>78</v>
      </c>
      <c r="B34" s="68" t="s">
        <v>247</v>
      </c>
    </row>
    <row r="35" spans="1:2" ht="144.6" thickBot="1">
      <c r="A35" s="67" t="s">
        <v>79</v>
      </c>
      <c r="B35" s="68" t="s">
        <v>248</v>
      </c>
    </row>
    <row r="36" spans="1:2" ht="101.45" thickBot="1">
      <c r="A36" s="67" t="s">
        <v>80</v>
      </c>
      <c r="B36" s="68" t="s">
        <v>249</v>
      </c>
    </row>
    <row r="37" spans="1:2" ht="72.599999999999994" thickBot="1">
      <c r="A37" s="67" t="s">
        <v>81</v>
      </c>
      <c r="B37" s="68" t="s">
        <v>250</v>
      </c>
    </row>
    <row r="38" spans="1:2" ht="130.15" thickBot="1">
      <c r="A38" s="67" t="s">
        <v>83</v>
      </c>
      <c r="B38" s="68" t="s">
        <v>251</v>
      </c>
    </row>
    <row r="39" spans="1:2" ht="259.89999999999998" thickBot="1">
      <c r="A39" s="67" t="s">
        <v>84</v>
      </c>
      <c r="B39" s="68" t="s">
        <v>252</v>
      </c>
    </row>
    <row r="40" spans="1:2" ht="187.9" thickBot="1">
      <c r="A40" s="67" t="s">
        <v>85</v>
      </c>
      <c r="B40" s="68" t="s">
        <v>253</v>
      </c>
    </row>
    <row r="41" spans="1:2" ht="101.45" thickBot="1">
      <c r="A41" s="67" t="s">
        <v>87</v>
      </c>
      <c r="B41" s="68" t="s">
        <v>254</v>
      </c>
    </row>
    <row r="42" spans="1:2" ht="87" thickBot="1">
      <c r="A42" s="67" t="s">
        <v>88</v>
      </c>
      <c r="B42" s="68" t="s">
        <v>255</v>
      </c>
    </row>
    <row r="43" spans="1:2" ht="87" thickBot="1">
      <c r="A43" s="67" t="s">
        <v>89</v>
      </c>
      <c r="B43" s="68" t="s">
        <v>256</v>
      </c>
    </row>
    <row r="44" spans="1:2" ht="72.599999999999994" thickBot="1">
      <c r="A44" s="67" t="s">
        <v>90</v>
      </c>
      <c r="B44" s="68" t="s">
        <v>257</v>
      </c>
    </row>
    <row r="45" spans="1:2" ht="130.15" thickBot="1">
      <c r="A45" s="67" t="s">
        <v>91</v>
      </c>
      <c r="B45" s="68" t="s">
        <v>258</v>
      </c>
    </row>
    <row r="46" spans="1:2" ht="115.9" thickBot="1">
      <c r="A46" s="67" t="s">
        <v>92</v>
      </c>
      <c r="B46" s="68" t="s">
        <v>259</v>
      </c>
    </row>
    <row r="47" spans="1:2" ht="101.45" thickBot="1">
      <c r="A47" s="67" t="s">
        <v>93</v>
      </c>
      <c r="B47" s="68" t="s">
        <v>260</v>
      </c>
    </row>
    <row r="48" spans="1:2" ht="43.9" thickBot="1">
      <c r="A48" s="67" t="s">
        <v>94</v>
      </c>
      <c r="B48" s="68" t="s">
        <v>261</v>
      </c>
    </row>
    <row r="49" spans="1:2" ht="29.45" thickBot="1">
      <c r="A49" s="67" t="s">
        <v>95</v>
      </c>
      <c r="B49" s="68" t="s">
        <v>262</v>
      </c>
    </row>
    <row r="50" spans="1:2" ht="101.45" thickBot="1">
      <c r="A50" s="67" t="s">
        <v>96</v>
      </c>
      <c r="B50" s="68" t="s">
        <v>263</v>
      </c>
    </row>
    <row r="51" spans="1:2" ht="245.45" thickBot="1">
      <c r="A51" s="67" t="s">
        <v>98</v>
      </c>
      <c r="B51" s="68" t="s">
        <v>264</v>
      </c>
    </row>
    <row r="52" spans="1:2" ht="72.599999999999994" thickBot="1">
      <c r="A52" s="67" t="s">
        <v>100</v>
      </c>
      <c r="B52" s="68" t="s">
        <v>265</v>
      </c>
    </row>
    <row r="53" spans="1:2" ht="187.9" thickBot="1">
      <c r="A53" s="69" t="s">
        <v>101</v>
      </c>
      <c r="B53" s="68" t="s">
        <v>266</v>
      </c>
    </row>
    <row r="54" spans="1:2" ht="144.6" thickBot="1">
      <c r="A54" s="67" t="s">
        <v>102</v>
      </c>
      <c r="B54" s="68" t="s">
        <v>267</v>
      </c>
    </row>
    <row r="55" spans="1:2" ht="72.599999999999994" thickBot="1">
      <c r="A55" s="67" t="s">
        <v>105</v>
      </c>
      <c r="B55" s="68" t="s">
        <v>268</v>
      </c>
    </row>
    <row r="56" spans="1:2" ht="115.9" thickBot="1">
      <c r="A56" s="67" t="s">
        <v>106</v>
      </c>
      <c r="B56" s="68" t="s">
        <v>269</v>
      </c>
    </row>
    <row r="57" spans="1:2" ht="130.15" thickBot="1">
      <c r="A57" s="67" t="s">
        <v>107</v>
      </c>
      <c r="B57" s="68" t="s">
        <v>270</v>
      </c>
    </row>
    <row r="58" spans="1:2" ht="130.15" thickBot="1">
      <c r="A58" s="67" t="s">
        <v>108</v>
      </c>
      <c r="B58" s="68" t="s">
        <v>271</v>
      </c>
    </row>
    <row r="59" spans="1:2" ht="101.45" thickBot="1">
      <c r="A59" s="67" t="s">
        <v>109</v>
      </c>
      <c r="B59" s="68" t="s">
        <v>272</v>
      </c>
    </row>
    <row r="60" spans="1:2" ht="173.45" thickBot="1">
      <c r="A60" s="67" t="s">
        <v>110</v>
      </c>
      <c r="B60" s="68" t="s">
        <v>273</v>
      </c>
    </row>
    <row r="61" spans="1:2" ht="144.6" thickBot="1">
      <c r="A61" s="67" t="s">
        <v>112</v>
      </c>
      <c r="B61" s="68" t="s">
        <v>274</v>
      </c>
    </row>
    <row r="62" spans="1:2" ht="130.15" thickBot="1">
      <c r="A62" s="67" t="s">
        <v>113</v>
      </c>
      <c r="B62" s="68" t="s">
        <v>275</v>
      </c>
    </row>
    <row r="63" spans="1:2" ht="130.15" thickBot="1">
      <c r="A63" s="67" t="s">
        <v>115</v>
      </c>
      <c r="B63" s="68" t="s">
        <v>276</v>
      </c>
    </row>
    <row r="64" spans="1:2" ht="58.15" thickBot="1">
      <c r="A64" s="67" t="s">
        <v>116</v>
      </c>
      <c r="B64" s="68" t="s">
        <v>277</v>
      </c>
    </row>
    <row r="65" spans="1:2" ht="101.45" thickBot="1">
      <c r="A65" s="67" t="s">
        <v>117</v>
      </c>
      <c r="B65" s="68" t="s">
        <v>278</v>
      </c>
    </row>
    <row r="66" spans="1:2" ht="101.45" thickBot="1">
      <c r="A66" s="67" t="s">
        <v>118</v>
      </c>
      <c r="B66" s="68" t="s">
        <v>279</v>
      </c>
    </row>
    <row r="67" spans="1:2" ht="173.45" thickBot="1">
      <c r="A67" s="67" t="s">
        <v>120</v>
      </c>
      <c r="B67" s="68" t="s">
        <v>280</v>
      </c>
    </row>
    <row r="68" spans="1:2" ht="101.45" thickBot="1">
      <c r="A68" s="67" t="s">
        <v>121</v>
      </c>
      <c r="B68" s="68" t="s">
        <v>281</v>
      </c>
    </row>
    <row r="69" spans="1:2" ht="87" thickBot="1">
      <c r="A69" s="67" t="s">
        <v>122</v>
      </c>
      <c r="B69" s="68" t="s">
        <v>282</v>
      </c>
    </row>
    <row r="70" spans="1:2" ht="101.45" thickBot="1">
      <c r="A70" s="67" t="s">
        <v>123</v>
      </c>
      <c r="B70" s="68" t="s">
        <v>283</v>
      </c>
    </row>
    <row r="71" spans="1:2" ht="101.45" thickBot="1">
      <c r="A71" s="67" t="s">
        <v>124</v>
      </c>
      <c r="B71" s="68" t="s">
        <v>284</v>
      </c>
    </row>
    <row r="72" spans="1:2" ht="173.45" thickBot="1">
      <c r="A72" s="67" t="s">
        <v>125</v>
      </c>
      <c r="B72" s="68" t="s">
        <v>285</v>
      </c>
    </row>
    <row r="73" spans="1:2" ht="101.45" thickBot="1">
      <c r="A73" s="67" t="s">
        <v>127</v>
      </c>
      <c r="B73" s="68" t="s">
        <v>286</v>
      </c>
    </row>
    <row r="74" spans="1:2" ht="72.599999999999994" thickBot="1">
      <c r="A74" s="67" t="s">
        <v>128</v>
      </c>
      <c r="B74" s="68" t="s">
        <v>287</v>
      </c>
    </row>
    <row r="75" spans="1:2" ht="29.45" thickBot="1">
      <c r="A75" s="67" t="s">
        <v>129</v>
      </c>
      <c r="B75" s="68" t="s">
        <v>288</v>
      </c>
    </row>
    <row r="76" spans="1:2" ht="101.45" thickBot="1">
      <c r="A76" s="67" t="s">
        <v>130</v>
      </c>
      <c r="B76" s="68" t="s">
        <v>289</v>
      </c>
    </row>
    <row r="77" spans="1:2" ht="115.9" thickBot="1">
      <c r="A77" s="67" t="s">
        <v>133</v>
      </c>
      <c r="B77" s="68" t="s">
        <v>290</v>
      </c>
    </row>
    <row r="78" spans="1:2" ht="87" thickBot="1">
      <c r="A78" s="67" t="s">
        <v>134</v>
      </c>
      <c r="B78" s="68" t="s">
        <v>291</v>
      </c>
    </row>
    <row r="79" spans="1:2" ht="72.599999999999994" thickBot="1">
      <c r="A79" s="67" t="s">
        <v>135</v>
      </c>
      <c r="B79" s="68" t="s">
        <v>292</v>
      </c>
    </row>
    <row r="80" spans="1:2" ht="144.6" thickBot="1">
      <c r="A80" s="67" t="s">
        <v>136</v>
      </c>
      <c r="B80" s="68" t="s">
        <v>293</v>
      </c>
    </row>
    <row r="81" spans="1:2" ht="115.9" thickBot="1">
      <c r="A81" s="67" t="s">
        <v>137</v>
      </c>
      <c r="B81" s="68" t="s">
        <v>294</v>
      </c>
    </row>
    <row r="82" spans="1:2" ht="87" thickBot="1">
      <c r="A82" s="67" t="s">
        <v>139</v>
      </c>
      <c r="B82" s="68" t="s">
        <v>295</v>
      </c>
    </row>
    <row r="83" spans="1:2" ht="58.15" thickBot="1">
      <c r="A83" s="67" t="s">
        <v>140</v>
      </c>
      <c r="B83" s="68" t="s">
        <v>296</v>
      </c>
    </row>
    <row r="84" spans="1:2" ht="130.15" thickBot="1">
      <c r="A84" s="67" t="s">
        <v>141</v>
      </c>
      <c r="B84" s="68" t="s">
        <v>297</v>
      </c>
    </row>
    <row r="85" spans="1:2" ht="101.45" thickBot="1">
      <c r="A85" s="67" t="s">
        <v>142</v>
      </c>
      <c r="B85" s="68" t="s">
        <v>298</v>
      </c>
    </row>
    <row r="86" spans="1:2" ht="58.15" thickBot="1">
      <c r="A86" s="67" t="s">
        <v>143</v>
      </c>
      <c r="B86" s="68" t="s">
        <v>299</v>
      </c>
    </row>
    <row r="87" spans="1:2" ht="101.45" thickBot="1">
      <c r="A87" s="67" t="s">
        <v>144</v>
      </c>
      <c r="B87" s="68" t="s">
        <v>300</v>
      </c>
    </row>
    <row r="88" spans="1:2" ht="58.15" thickBot="1">
      <c r="A88" s="67" t="s">
        <v>147</v>
      </c>
      <c r="B88" s="68" t="s">
        <v>301</v>
      </c>
    </row>
    <row r="89" spans="1:2" ht="101.45" thickBot="1">
      <c r="A89" s="67" t="s">
        <v>148</v>
      </c>
      <c r="B89" s="68" t="s">
        <v>302</v>
      </c>
    </row>
    <row r="90" spans="1:2" ht="58.15" thickBot="1">
      <c r="A90" s="67" t="s">
        <v>149</v>
      </c>
      <c r="B90" s="68" t="s">
        <v>303</v>
      </c>
    </row>
    <row r="91" spans="1:2" ht="58.15" thickBot="1">
      <c r="A91" s="67" t="s">
        <v>150</v>
      </c>
      <c r="B91" s="68" t="s">
        <v>304</v>
      </c>
    </row>
    <row r="92" spans="1:2" ht="115.9" thickBot="1">
      <c r="A92" s="67" t="s">
        <v>151</v>
      </c>
      <c r="B92" s="68" t="s">
        <v>305</v>
      </c>
    </row>
    <row r="93" spans="1:2" ht="101.45" thickBot="1">
      <c r="A93" s="67" t="s">
        <v>153</v>
      </c>
      <c r="B93" s="68" t="s">
        <v>306</v>
      </c>
    </row>
    <row r="94" spans="1:2" ht="58.15" thickBot="1">
      <c r="A94" s="67" t="s">
        <v>154</v>
      </c>
      <c r="B94" s="68" t="s">
        <v>307</v>
      </c>
    </row>
    <row r="95" spans="1:2" ht="72.599999999999994" thickBot="1">
      <c r="A95" s="67" t="s">
        <v>155</v>
      </c>
      <c r="B95" s="68" t="s">
        <v>308</v>
      </c>
    </row>
    <row r="96" spans="1:2" ht="115.9" thickBot="1">
      <c r="A96" s="67" t="s">
        <v>156</v>
      </c>
      <c r="B96" s="68" t="s">
        <v>309</v>
      </c>
    </row>
    <row r="97" spans="1:2" ht="173.45" thickBot="1">
      <c r="A97" s="67" t="s">
        <v>158</v>
      </c>
      <c r="B97" s="68" t="s">
        <v>310</v>
      </c>
    </row>
    <row r="98" spans="1:2" ht="144.6" thickBot="1">
      <c r="A98" s="67" t="s">
        <v>159</v>
      </c>
      <c r="B98" s="68" t="s">
        <v>311</v>
      </c>
    </row>
    <row r="99" spans="1:2" ht="115.9" thickBot="1">
      <c r="A99" s="67" t="s">
        <v>161</v>
      </c>
      <c r="B99" s="68" t="s">
        <v>312</v>
      </c>
    </row>
    <row r="100" spans="1:2" ht="58.15" thickBot="1">
      <c r="A100" s="67" t="s">
        <v>162</v>
      </c>
      <c r="B100" s="68" t="s">
        <v>313</v>
      </c>
    </row>
    <row r="101" spans="1:2" ht="72.599999999999994" thickBot="1">
      <c r="A101" s="67" t="s">
        <v>166</v>
      </c>
      <c r="B101" s="68" t="s">
        <v>314</v>
      </c>
    </row>
    <row r="102" spans="1:2" ht="43.9" thickBot="1">
      <c r="A102" s="67" t="s">
        <v>167</v>
      </c>
      <c r="B102" s="68" t="s">
        <v>315</v>
      </c>
    </row>
    <row r="103" spans="1:2" ht="101.45" thickBot="1">
      <c r="A103" s="67" t="s">
        <v>168</v>
      </c>
      <c r="B103" s="68" t="s">
        <v>316</v>
      </c>
    </row>
    <row r="104" spans="1:2" ht="72.599999999999994" thickBot="1">
      <c r="A104" s="67" t="s">
        <v>169</v>
      </c>
      <c r="B104" s="68" t="s">
        <v>317</v>
      </c>
    </row>
    <row r="105" spans="1:2" ht="58.15" thickBot="1">
      <c r="A105" s="67" t="s">
        <v>170</v>
      </c>
      <c r="B105" s="68" t="s">
        <v>318</v>
      </c>
    </row>
    <row r="106" spans="1:2" ht="130.15" thickBot="1">
      <c r="A106" s="67" t="s">
        <v>171</v>
      </c>
      <c r="B106" s="68" t="s">
        <v>319</v>
      </c>
    </row>
    <row r="107" spans="1:2" ht="72.599999999999994" customHeight="1" thickBot="1">
      <c r="A107" s="70" t="s">
        <v>173</v>
      </c>
      <c r="B107" s="141" t="s">
        <v>320</v>
      </c>
    </row>
  </sheetData>
  <autoFilter ref="A1:A107"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C50153175D1A4F861FD6257CA06D7A" ma:contentTypeVersion="4" ma:contentTypeDescription="Create a new document." ma:contentTypeScope="" ma:versionID="fbae72780dcba34b7fcf98cd61ed9e02">
  <xsd:schema xmlns:xsd="http://www.w3.org/2001/XMLSchema" xmlns:xs="http://www.w3.org/2001/XMLSchema" xmlns:p="http://schemas.microsoft.com/office/2006/metadata/properties" xmlns:ns2="addf3eba-da9c-44bb-9397-7a78132703bf" targetNamespace="http://schemas.microsoft.com/office/2006/metadata/properties" ma:root="true" ma:fieldsID="a97bcd177368604a955d518dc46d959e" ns2:_="">
    <xsd:import namespace="addf3eba-da9c-44bb-9397-7a78132703b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df3eba-da9c-44bb-9397-7a78132703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3E01FC-9A46-49F1-9F92-DF711F0EF5C6}"/>
</file>

<file path=customXml/itemProps2.xml><?xml version="1.0" encoding="utf-8"?>
<ds:datastoreItem xmlns:ds="http://schemas.openxmlformats.org/officeDocument/2006/customXml" ds:itemID="{AC394641-6DF7-4A75-ACE7-214373D60B9F}"/>
</file>

<file path=customXml/itemProps3.xml><?xml version="1.0" encoding="utf-8"?>
<ds:datastoreItem xmlns:ds="http://schemas.openxmlformats.org/officeDocument/2006/customXml" ds:itemID="{6F73F830-1C59-46F0-B5A0-D2B5BADB1D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Nam Dao</cp:lastModifiedBy>
  <cp:revision/>
  <dcterms:created xsi:type="dcterms:W3CDTF">2019-01-25T14:53:12Z</dcterms:created>
  <dcterms:modified xsi:type="dcterms:W3CDTF">2024-03-01T19:32:00Z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0x01010021C50153175D1A4F861FD6257CA06D7A</vt:lpwstr>
  </property>
</Properties>
</file>